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64601ef9a29638e8/Documents/CAREER/Data Analyst/Practice/Mo Chen Projects/"/>
    </mc:Choice>
  </mc:AlternateContent>
  <xr:revisionPtr revIDLastSave="772" documentId="8_{8CE22956-063A-41DD-941A-ED25F7C54265}" xr6:coauthVersionLast="47" xr6:coauthVersionMax="47" xr10:uidLastSave="{A45B50D1-4745-4149-90AA-7A371063BBB2}"/>
  <bookViews>
    <workbookView showSheetTabs="0" xWindow="-120" yWindow="-120" windowWidth="29040" windowHeight="15720" activeTab="2" xr2:uid="{00000000-000D-0000-FFFF-FFFF00000000}"/>
  </bookViews>
  <sheets>
    <sheet name="Total Sales" sheetId="18" r:id="rId1"/>
    <sheet name="Country Bar Chart" sheetId="19" r:id="rId2"/>
    <sheet name="Dashboard" sheetId="21" r:id="rId3"/>
    <sheet name="Top Five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G4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O2" i="17" s="1"/>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<sst xmlns="http://schemas.openxmlformats.org/spreadsheetml/2006/main" count="11128" uniqueCount="6217">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</sst>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quot;£&quot;* #,##0.00_-;_-&quot;£&quot;* &quot;-&quot;??_-;_-@_-"/>
    <numFmt numFmtId="164" formatCode="0.0"/>
    <numFmt numFmtId="165"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4" fontId="1" fillId="0" borderId="0" xfId="0" applyNumberFormat="1" applyFont="1" applyAlignment="1">
      <alignment vertical="center"/>
    </xf>
    <xf numFmtId="44" fontId="1" fillId="0" borderId="0" xfId="1" applyFont="1" applyAlignment="1">
      <alignment vertical="center"/>
    </xf>
    <xf numFmtId="44" fontId="0" fillId="0" borderId="0" xfId="1" applyFont="1"/>
    <xf numFmtId="0" fontId="0" fillId="0" borderId="0" xfId="0" pivotButton="1"/>
    <xf numFmtId="3" fontId="0" fillId="0" borderId="0" xfId="0" applyNumberFormat="1"/>
    <xf numFmtId="165" fontId="0" fillId="0" borderId="0" xfId="0" applyNumberFormat="1"/>
  </cellXfs>
  <cellStyles count="2">
    <cellStyle name="Currency" xfId="1" builtinId="4"/>
    <cellStyle name="Normal" xfId="0" builtinId="0"/>
  </cellStyles>
  <dxfs count="15">
    <dxf>
      <fill>
        <patternFill>
          <bgColor theme="9" tint="-0.499984740745262"/>
        </patternFill>
      </fill>
    </dxf>
    <dxf>
      <font>
        <color theme="0"/>
        <name val="Calibri Light"/>
        <family val="2"/>
        <scheme val="major"/>
      </font>
      <fill>
        <patternFill>
          <bgColor theme="9" tint="0.59996337778862885"/>
        </patternFill>
      </fill>
    </dxf>
    <dxf>
      <font>
        <b/>
        <i val="0"/>
        <sz val="11"/>
        <color rgb="FF003300"/>
        <name val="Calibri Light"/>
        <family val="2"/>
        <scheme val="major"/>
      </font>
      <border>
        <left style="thin">
          <color theme="0"/>
        </left>
        <right style="thin">
          <color theme="0"/>
        </right>
        <top style="thin">
          <color theme="0"/>
        </top>
        <bottom style="thin">
          <color theme="0"/>
        </bottom>
      </border>
    </dxf>
    <dxf>
      <font>
        <sz val="11"/>
        <color theme="0"/>
        <name val="Calibri Light"/>
        <family val="2"/>
        <scheme val="major"/>
      </font>
      <fill>
        <gradientFill degree="90">
          <stop position="0">
            <color theme="9" tint="0.59999389629810485"/>
          </stop>
          <stop position="1">
            <color theme="9" tint="0.80001220740379042"/>
          </stop>
        </gradient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10" xr9:uid="{1E38BDE2-7FED-420B-8B92-FD3BAC185FA8}">
      <tableStyleElement type="wholeTable" dxfId="1"/>
      <tableStyleElement type="headerRow" dxfId="0"/>
    </tableStyle>
    <tableStyle name="Timeline Style 1" pivot="0" table="0" count="9" xr9:uid="{9740A717-D3B7-4977-85AE-966FA9D5E5CE}">
      <tableStyleElement type="wholeTable" dxfId="3"/>
      <tableStyleElement type="headerRow" dxfId="2"/>
    </tableStyle>
  </tableStyles>
  <colors>
    <mruColors>
      <color rgb="FF003300"/>
      <color rgb="FFD4ECBA"/>
      <color rgb="FF336600"/>
      <color rgb="FF996633"/>
      <color rgb="FF006600"/>
    </mruColors>
  </colors>
  <extLst>
    <ext xmlns:x14="http://schemas.microsoft.com/office/spreadsheetml/2009/9/main" uri="{46F421CA-312F-682f-3DD2-61675219B42D}">
      <x14:dxfs count="8">
        <dxf>
          <fill>
            <patternFill>
              <bgColor theme="9" tint="-0.499984740745262"/>
            </patternFill>
          </fill>
        </dxf>
        <dxf>
          <fill>
            <patternFill>
              <bgColor theme="9" tint="-0.499984740745262"/>
            </patternFill>
          </fill>
        </dxf>
        <dxf>
          <fill>
            <patternFill>
              <bgColor theme="9" tint="-0.499984740745262"/>
            </patternFill>
          </fill>
        </dxf>
        <dxf>
          <fill>
            <patternFill>
              <bgColor theme="9" tint="-0.499984740745262"/>
            </patternFill>
          </fill>
        </dxf>
        <dxf>
          <fill>
            <patternFill>
              <bgColor theme="9" tint="-0.499984740745262"/>
            </patternFill>
          </fill>
        </dxf>
        <dxf>
          <fill>
            <patternFill>
              <bgColor theme="9" tint="-0.499984740745262"/>
            </patternFill>
          </fill>
        </dxf>
        <dxf>
          <fill>
            <patternFill>
              <bgColor theme="9" tint="-0.499984740745262"/>
            </patternFill>
          </fill>
        </dxf>
        <dxf>
          <fill>
            <patternFill>
              <bgColor theme="9"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rgb="FF336600"/>
            </patternFill>
          </fill>
        </dxf>
        <dxf>
          <fill>
            <patternFill patternType="solid">
              <fgColor theme="0" tint="-0.14999847407452621"/>
              <bgColor theme="0" tint="-0.14999847407452621"/>
            </patternFill>
          </fill>
        </dxf>
        <dxf>
          <fill>
            <patternFill patternType="solid">
              <fgColor theme="0"/>
              <bgColor theme="0"/>
            </patternFill>
          </fill>
        </dxf>
        <dxf>
          <font>
            <b/>
            <i val="0"/>
            <sz val="11"/>
            <color rgb="FF003300"/>
            <name val="Calibri Light"/>
            <family val="2"/>
            <scheme val="major"/>
          </font>
        </dxf>
        <dxf>
          <font>
            <b/>
            <i val="0"/>
            <sz val="11"/>
            <color rgb="FF003300"/>
            <name val="Calibri Light"/>
            <family val="2"/>
            <scheme val="major"/>
          </font>
        </dxf>
        <dxf>
          <font>
            <b val="0"/>
            <i val="0"/>
            <sz val="11"/>
            <color rgb="FF003300"/>
            <name val="Calibri Light"/>
            <family val="2"/>
            <scheme val="major"/>
          </font>
        </dxf>
        <dxf>
          <font>
            <b/>
            <i val="0"/>
            <sz val="11"/>
            <color rgb="FF003300"/>
            <name val="Calibri Light"/>
            <family val="2"/>
            <scheme val="maj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table.xlsx]Country Bar Chart!Total Sales</c:name>
    <c:fmtId val="9"/>
  </c:pivotSource>
  <c:chart>
    <c:title>
      <c:tx>
        <c:rich>
          <a:bodyPr rot="0" spcFirstLastPara="1" vertOverflow="ellipsis" vert="horz" wrap="square" anchor="ctr" anchorCtr="1"/>
          <a:lstStyle/>
          <a:p>
            <a:pPr>
              <a:defRPr sz="1400" b="0" i="0" u="none" strike="noStrike" kern="1200" spc="0" baseline="0">
                <a:solidFill>
                  <a:srgbClr val="003300"/>
                </a:solidFill>
                <a:latin typeface="+mn-lt"/>
                <a:ea typeface="+mn-ea"/>
                <a:cs typeface="+mn-cs"/>
              </a:defRPr>
            </a:pPr>
            <a:r>
              <a:rPr lang="en-US">
                <a:solidFill>
                  <a:srgbClr val="003300"/>
                </a:solidFill>
              </a:rPr>
              <a:t>Sales By</a:t>
            </a:r>
            <a:r>
              <a:rPr lang="en-US" baseline="0">
                <a:solidFill>
                  <a:srgbClr val="003300"/>
                </a:solidFill>
              </a:rPr>
              <a:t> Country </a:t>
            </a:r>
            <a:endParaRPr lang="en-US">
              <a:solidFill>
                <a:srgbClr val="003300"/>
              </a:solidFill>
            </a:endParaRPr>
          </a:p>
        </c:rich>
      </c:tx>
      <c:layout>
        <c:manualLayout>
          <c:xMode val="edge"/>
          <c:yMode val="edge"/>
          <c:x val="0.40963118834283646"/>
          <c:y val="1.63198673438940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330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rgbClr val="003300"/>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rgbClr val="92D050"/>
          </a:solidFill>
          <a:ln w="25400">
            <a:solidFill>
              <a:schemeClr val="bg1"/>
            </a:solidFill>
          </a:ln>
          <a:effectLst/>
        </c:spPr>
      </c:pivotFmt>
      <c:pivotFmt>
        <c:idx val="4"/>
        <c:spPr>
          <a:solidFill>
            <a:srgbClr val="00B05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rgbClr val="92D050"/>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rgbClr val="003300"/>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25400">
            <a:solidFill>
              <a:schemeClr val="bg1"/>
            </a:solidFill>
          </a:ln>
          <a:effectLst/>
        </c:spPr>
      </c:pivotFmt>
      <c:pivotFmt>
        <c:idx val="10"/>
        <c:spPr>
          <a:solidFill>
            <a:schemeClr val="accent6">
              <a:lumMod val="75000"/>
            </a:schemeClr>
          </a:solidFill>
          <a:ln w="25400">
            <a:solidFill>
              <a:schemeClr val="bg1"/>
            </a:solidFill>
          </a:ln>
          <a:effectLst/>
        </c:spPr>
      </c:pivotFmt>
      <c:pivotFmt>
        <c:idx val="11"/>
        <c:spPr>
          <a:solidFill>
            <a:srgbClr val="003300"/>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2D050"/>
              </a:solidFill>
              <a:ln w="25400">
                <a:solidFill>
                  <a:schemeClr val="bg1"/>
                </a:solidFill>
              </a:ln>
              <a:effectLst/>
            </c:spPr>
            <c:extLst>
              <c:ext xmlns:c16="http://schemas.microsoft.com/office/drawing/2014/chart" uri="{C3380CC4-5D6E-409C-BE32-E72D297353CC}">
                <c16:uniqueId val="{00000001-2197-4F30-9C2C-5EF608FA4925}"/>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3-2197-4F30-9C2C-5EF608FA4925}"/>
              </c:ext>
            </c:extLst>
          </c:dPt>
          <c:dPt>
            <c:idx val="2"/>
            <c:invertIfNegative val="0"/>
            <c:bubble3D val="0"/>
            <c:spPr>
              <a:solidFill>
                <a:srgbClr val="003300"/>
              </a:solidFill>
              <a:ln w="25400">
                <a:solidFill>
                  <a:schemeClr val="bg1"/>
                </a:solidFill>
              </a:ln>
              <a:effectLst/>
            </c:spPr>
            <c:extLst>
              <c:ext xmlns:c16="http://schemas.microsoft.com/office/drawing/2014/chart" uri="{C3380CC4-5D6E-409C-BE32-E72D297353CC}">
                <c16:uniqueId val="{00000005-2197-4F30-9C2C-5EF608FA49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197-4F30-9C2C-5EF608FA4925}"/>
            </c:ext>
          </c:extLst>
        </c:ser>
        <c:dLbls>
          <c:dLblPos val="outEnd"/>
          <c:showLegendKey val="0"/>
          <c:showVal val="1"/>
          <c:showCatName val="0"/>
          <c:showSerName val="0"/>
          <c:showPercent val="0"/>
          <c:showBubbleSize val="0"/>
        </c:dLbls>
        <c:gapWidth val="182"/>
        <c:axId val="13057072"/>
        <c:axId val="13055152"/>
      </c:barChart>
      <c:catAx>
        <c:axId val="1305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crossAx val="13055152"/>
        <c:crosses val="autoZero"/>
        <c:auto val="1"/>
        <c:lblAlgn val="ctr"/>
        <c:lblOffset val="100"/>
        <c:noMultiLvlLbl val="0"/>
      </c:catAx>
      <c:valAx>
        <c:axId val="13055152"/>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crossAx val="1305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ECB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table.xlsx]Top Five Customers!Total Sales</c:name>
    <c:fmtId val="12"/>
  </c:pivotSource>
  <c:chart>
    <c:title>
      <c:tx>
        <c:rich>
          <a:bodyPr rot="0" spcFirstLastPara="1" vertOverflow="ellipsis" vert="horz" wrap="square" anchor="ctr" anchorCtr="1"/>
          <a:lstStyle/>
          <a:p>
            <a:pPr>
              <a:defRPr sz="1400" b="0" i="0" u="none" strike="noStrike" kern="1200" spc="0" baseline="0">
                <a:solidFill>
                  <a:srgbClr val="003300"/>
                </a:solidFill>
                <a:latin typeface="+mn-lt"/>
                <a:ea typeface="+mn-ea"/>
                <a:cs typeface="+mn-cs"/>
              </a:defRPr>
            </a:pPr>
            <a:r>
              <a:rPr lang="en-US">
                <a:solidFill>
                  <a:srgbClr val="003300"/>
                </a:solidFill>
              </a:rPr>
              <a:t>Top</a:t>
            </a:r>
            <a:r>
              <a:rPr lang="en-US" baseline="0">
                <a:solidFill>
                  <a:srgbClr val="003300"/>
                </a:solidFill>
              </a:rPr>
              <a:t> Five Customers</a:t>
            </a:r>
            <a:endParaRPr lang="en-US">
              <a:solidFill>
                <a:srgbClr val="003300"/>
              </a:solidFill>
            </a:endParaRPr>
          </a:p>
        </c:rich>
      </c:tx>
      <c:layout>
        <c:manualLayout>
          <c:xMode val="edge"/>
          <c:yMode val="edge"/>
          <c:x val="0.40963118834283646"/>
          <c:y val="1.63198673438940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330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3300"/>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rgbClr val="92D050"/>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rgbClr val="003300"/>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Five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B719-45CB-8CD6-D40EBD2C3477}"/>
              </c:ext>
            </c:extLst>
          </c:dPt>
          <c:dPt>
            <c:idx val="1"/>
            <c:invertIfNegative val="0"/>
            <c:bubble3D val="0"/>
            <c:extLst>
              <c:ext xmlns:c16="http://schemas.microsoft.com/office/drawing/2014/chart" uri="{C3380CC4-5D6E-409C-BE32-E72D297353CC}">
                <c16:uniqueId val="{00000001-B719-45CB-8CD6-D40EBD2C3477}"/>
              </c:ext>
            </c:extLst>
          </c:dPt>
          <c:dPt>
            <c:idx val="2"/>
            <c:invertIfNegative val="0"/>
            <c:bubble3D val="0"/>
            <c:extLst>
              <c:ext xmlns:c16="http://schemas.microsoft.com/office/drawing/2014/chart" uri="{C3380CC4-5D6E-409C-BE32-E72D297353CC}">
                <c16:uniqueId val="{00000002-B719-45CB-8CD6-D40EBD2C3477}"/>
              </c:ext>
            </c:extLst>
          </c:dPt>
          <c:cat>
            <c:strRef>
              <c:f>'Top Five Customers'!$A$4:$A$8</c:f>
              <c:strCache>
                <c:ptCount val="5"/>
                <c:pt idx="0">
                  <c:v>Don Flintiff</c:v>
                </c:pt>
                <c:pt idx="1">
                  <c:v>Nealson Cuttler</c:v>
                </c:pt>
                <c:pt idx="2">
                  <c:v>Terri Farra</c:v>
                </c:pt>
                <c:pt idx="3">
                  <c:v>Brenn Dundredge</c:v>
                </c:pt>
                <c:pt idx="4">
                  <c:v>Allis Wilmore</c:v>
                </c:pt>
              </c:strCache>
            </c:strRef>
          </c:cat>
          <c:val>
            <c:numRef>
              <c:f>'Top Five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719-45CB-8CD6-D40EBD2C3477}"/>
            </c:ext>
          </c:extLst>
        </c:ser>
        <c:dLbls>
          <c:showLegendKey val="0"/>
          <c:showVal val="0"/>
          <c:showCatName val="0"/>
          <c:showSerName val="0"/>
          <c:showPercent val="0"/>
          <c:showBubbleSize val="0"/>
        </c:dLbls>
        <c:gapWidth val="182"/>
        <c:axId val="13057072"/>
        <c:axId val="13055152"/>
      </c:barChart>
      <c:catAx>
        <c:axId val="1305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crossAx val="13055152"/>
        <c:crosses val="autoZero"/>
        <c:auto val="1"/>
        <c:lblAlgn val="ctr"/>
        <c:lblOffset val="100"/>
        <c:noMultiLvlLbl val="0"/>
      </c:catAx>
      <c:valAx>
        <c:axId val="13055152"/>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crossAx val="1305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ECB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table.xlsx]Total Sales!Total Sales</c:name>
    <c:fmtId val="8"/>
  </c:pivotSource>
  <c:chart>
    <c:title>
      <c:tx>
        <c:rich>
          <a:bodyPr rot="0" spcFirstLastPara="1" vertOverflow="ellipsis" vert="horz" wrap="square" anchor="ctr" anchorCtr="1"/>
          <a:lstStyle/>
          <a:p>
            <a:pPr>
              <a:defRPr sz="1400" b="0" i="0" u="none" strike="noStrike" kern="1200" spc="0" baseline="0">
                <a:solidFill>
                  <a:srgbClr val="003300"/>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3300"/>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9663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966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966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9C1-4CFF-B96D-2ECDDA622AB9}"/>
            </c:ext>
          </c:extLst>
        </c:ser>
        <c:ser>
          <c:idx val="1"/>
          <c:order val="1"/>
          <c:tx>
            <c:strRef>
              <c:f>'Total Sales'!$D$3:$D$4</c:f>
              <c:strCache>
                <c:ptCount val="1"/>
                <c:pt idx="0">
                  <c:v>Exc</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9C1-4CFF-B96D-2ECDDA622AB9}"/>
            </c:ext>
          </c:extLst>
        </c:ser>
        <c:ser>
          <c:idx val="2"/>
          <c:order val="2"/>
          <c:tx>
            <c:strRef>
              <c:f>'Total Sales'!$E$3:$E$4</c:f>
              <c:strCache>
                <c:ptCount val="1"/>
                <c:pt idx="0">
                  <c:v>Lib</c:v>
                </c:pt>
              </c:strCache>
            </c:strRef>
          </c:tx>
          <c:spPr>
            <a:ln w="28575" cap="rnd">
              <a:solidFill>
                <a:srgbClr val="99663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9C1-4CFF-B96D-2ECDDA622AB9}"/>
            </c:ext>
          </c:extLst>
        </c:ser>
        <c:ser>
          <c:idx val="3"/>
          <c:order val="3"/>
          <c:tx>
            <c:strRef>
              <c:f>'Total Sales'!$F$3:$F$4</c:f>
              <c:strCache>
                <c:ptCount val="1"/>
                <c:pt idx="0">
                  <c:v>Rob</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9C1-4CFF-B96D-2ECDDA622AB9}"/>
            </c:ext>
          </c:extLst>
        </c:ser>
        <c:dLbls>
          <c:showLegendKey val="0"/>
          <c:showVal val="0"/>
          <c:showCatName val="0"/>
          <c:showSerName val="0"/>
          <c:showPercent val="0"/>
          <c:showBubbleSize val="0"/>
        </c:dLbls>
        <c:smooth val="0"/>
        <c:axId val="9166192"/>
        <c:axId val="9168592"/>
      </c:lineChart>
      <c:catAx>
        <c:axId val="916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crossAx val="9168592"/>
        <c:crosses val="autoZero"/>
        <c:auto val="1"/>
        <c:lblAlgn val="ctr"/>
        <c:lblOffset val="100"/>
        <c:noMultiLvlLbl val="0"/>
      </c:catAx>
      <c:valAx>
        <c:axId val="91685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3300"/>
                    </a:solidFill>
                    <a:latin typeface="+mn-lt"/>
                    <a:ea typeface="+mn-ea"/>
                    <a:cs typeface="+mn-cs"/>
                  </a:defRPr>
                </a:pPr>
                <a:r>
                  <a:rPr lang="en-GB"/>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33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crossAx val="9166192"/>
        <c:crosses val="autoZero"/>
        <c:crossBetween val="between"/>
      </c:valAx>
      <c:spPr>
        <a:solidFill>
          <a:srgbClr val="D4ECBA"/>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ECBA"/>
    </a:solidFill>
    <a:ln w="9525" cap="flat" cmpd="sng" algn="ctr">
      <a:solidFill>
        <a:schemeClr val="tx1">
          <a:lumMod val="15000"/>
          <a:lumOff val="85000"/>
        </a:schemeClr>
      </a:solidFill>
      <a:round/>
    </a:ln>
    <a:effectLst/>
  </c:spPr>
  <c:txPr>
    <a:bodyPr/>
    <a:lstStyle/>
    <a:p>
      <a:pPr>
        <a:defRPr>
          <a:solidFill>
            <a:srgbClr val="003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28575</xdr:rowOff>
    </xdr:from>
    <xdr:to>
      <xdr:col>26</xdr:col>
      <xdr:colOff>0</xdr:colOff>
      <xdr:row>4</xdr:row>
      <xdr:rowOff>28575</xdr:rowOff>
    </xdr:to>
    <xdr:sp macro="" textlink="">
      <xdr:nvSpPr>
        <xdr:cNvPr id="2" name="Rectangle 1">
          <a:extLst>
            <a:ext uri="{FF2B5EF4-FFF2-40B4-BE49-F238E27FC236}">
              <a16:creationId xmlns:a16="http://schemas.microsoft.com/office/drawing/2014/main" id="{A55E18D6-08C4-4157-6D29-C7924D2D15BC}"/>
            </a:ext>
          </a:extLst>
        </xdr:cNvPr>
        <xdr:cNvSpPr/>
      </xdr:nvSpPr>
      <xdr:spPr>
        <a:xfrm>
          <a:off x="114300" y="85725"/>
          <a:ext cx="15240000" cy="571500"/>
        </a:xfrm>
        <a:prstGeom prst="rect">
          <a:avLst/>
        </a:prstGeom>
        <a:solidFill>
          <a:srgbClr val="D4ECBA"/>
        </a:solidFill>
        <a:ln>
          <a:solidFill>
            <a:srgbClr val="D4ECB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b="1">
              <a:solidFill>
                <a:srgbClr val="003300"/>
              </a:solidFill>
              <a:latin typeface="+mj-lt"/>
            </a:rPr>
            <a:t>COFFEE</a:t>
          </a:r>
          <a:r>
            <a:rPr lang="en-GB" sz="3600" b="1" baseline="0">
              <a:solidFill>
                <a:srgbClr val="003300"/>
              </a:solidFill>
              <a:latin typeface="+mj-lt"/>
            </a:rPr>
            <a:t> SALES DASHBOARD</a:t>
          </a:r>
          <a:endParaRPr lang="en-GB" sz="3600" b="1">
            <a:solidFill>
              <a:srgbClr val="003300"/>
            </a:solidFill>
            <a:latin typeface="+mj-lt"/>
          </a:endParaRPr>
        </a:p>
      </xdr:txBody>
    </xdr:sp>
    <xdr:clientData/>
  </xdr:twoCellAnchor>
  <xdr:twoCellAnchor editAs="oneCell">
    <xdr:from>
      <xdr:col>1</xdr:col>
      <xdr:colOff>1</xdr:colOff>
      <xdr:row>4</xdr:row>
      <xdr:rowOff>57148</xdr:rowOff>
    </xdr:from>
    <xdr:to>
      <xdr:col>16</xdr:col>
      <xdr:colOff>600075</xdr:colOff>
      <xdr:row>11</xdr:row>
      <xdr:rowOff>133349</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6859DC77-F499-4F87-9617-78ABC94FF25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1" y="685798"/>
              <a:ext cx="9248774" cy="140970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21</xdr:col>
      <xdr:colOff>457200</xdr:colOff>
      <xdr:row>8</xdr:row>
      <xdr:rowOff>85724</xdr:rowOff>
    </xdr:from>
    <xdr:to>
      <xdr:col>26</xdr:col>
      <xdr:colOff>0</xdr:colOff>
      <xdr:row>13</xdr:row>
      <xdr:rowOff>76199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3BB4CF52-9F64-4C48-BE56-A9255C9056E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839575" y="1476374"/>
              <a:ext cx="2095500" cy="942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19052</xdr:colOff>
      <xdr:row>4</xdr:row>
      <xdr:rowOff>76199</xdr:rowOff>
    </xdr:from>
    <xdr:to>
      <xdr:col>26</xdr:col>
      <xdr:colOff>1</xdr:colOff>
      <xdr:row>8</xdr:row>
      <xdr:rowOff>47625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7BFAEBBE-834B-44E9-9EE5-0B7AB775AA1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505952" y="704849"/>
              <a:ext cx="4429124" cy="7334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xdr:colOff>
      <xdr:row>8</xdr:row>
      <xdr:rowOff>104774</xdr:rowOff>
    </xdr:from>
    <xdr:to>
      <xdr:col>21</xdr:col>
      <xdr:colOff>390525</xdr:colOff>
      <xdr:row>13</xdr:row>
      <xdr:rowOff>85725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2A193AFD-DB4A-4CD2-BE45-97FF9F1057F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486901" y="1495424"/>
              <a:ext cx="2285999" cy="9334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9524</xdr:colOff>
      <xdr:row>13</xdr:row>
      <xdr:rowOff>133351</xdr:rowOff>
    </xdr:from>
    <xdr:to>
      <xdr:col>26</xdr:col>
      <xdr:colOff>9525</xdr:colOff>
      <xdr:row>24</xdr:row>
      <xdr:rowOff>133351</xdr:rowOff>
    </xdr:to>
    <xdr:graphicFrame macro="">
      <xdr:nvGraphicFramePr>
        <xdr:cNvPr id="7" name="Chart 6">
          <a:extLst>
            <a:ext uri="{FF2B5EF4-FFF2-40B4-BE49-F238E27FC236}">
              <a16:creationId xmlns:a16="http://schemas.microsoft.com/office/drawing/2014/main" id="{2310C8A9-290D-4A52-974E-17886B807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9525</xdr:colOff>
      <xdr:row>24</xdr:row>
      <xdr:rowOff>180975</xdr:rowOff>
    </xdr:from>
    <xdr:to>
      <xdr:col>26</xdr:col>
      <xdr:colOff>0</xdr:colOff>
      <xdr:row>34</xdr:row>
      <xdr:rowOff>180975</xdr:rowOff>
    </xdr:to>
    <xdr:graphicFrame macro="">
      <xdr:nvGraphicFramePr>
        <xdr:cNvPr id="8" name="Chart 7">
          <a:extLst>
            <a:ext uri="{FF2B5EF4-FFF2-40B4-BE49-F238E27FC236}">
              <a16:creationId xmlns:a16="http://schemas.microsoft.com/office/drawing/2014/main" id="{8B99C743-C3BF-45A3-9DEC-C11190705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9524</xdr:colOff>
      <xdr:row>11</xdr:row>
      <xdr:rowOff>190499</xdr:rowOff>
    </xdr:from>
    <xdr:to>
      <xdr:col>14</xdr:col>
      <xdr:colOff>590549</xdr:colOff>
      <xdr:row>35</xdr:row>
      <xdr:rowOff>9524</xdr:rowOff>
    </xdr:to>
    <xdr:graphicFrame macro="">
      <xdr:nvGraphicFramePr>
        <xdr:cNvPr id="10" name="Chart 9">
          <a:extLst>
            <a:ext uri="{FF2B5EF4-FFF2-40B4-BE49-F238E27FC236}">
              <a16:creationId xmlns:a16="http://schemas.microsoft.com/office/drawing/2014/main" id="{BD5EA9C5-BA21-4BB8-B5DB-6C8E88350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lonna Obafemi" refreshedDate="45592.457880208334" createdVersion="8" refreshedVersion="8" minRefreshableVersion="3" recordCount="1000" xr:uid="{87870EDF-B536-499E-8D85-EFBD22B403E6}">
  <cacheSource type="worksheet">
    <worksheetSource name="Table2"/>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01135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800C0B-F293-4CF8-B4EC-DABFC556B8B7}"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4"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3" numFmtId="3"/>
  </dataFields>
  <chartFormats count="12">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7" format="4" series="1">
      <pivotArea type="data" outline="0" fieldPosition="0">
        <references count="2">
          <reference field="4294967294" count="1" selected="0">
            <x v="0"/>
          </reference>
          <reference field="8" count="1" selected="0">
            <x v="0"/>
          </reference>
        </references>
      </pivotArea>
    </chartFormat>
    <chartFormat chart="7" format="5" series="1">
      <pivotArea type="data" outline="0" fieldPosition="0">
        <references count="2">
          <reference field="4294967294" count="1" selected="0">
            <x v="0"/>
          </reference>
          <reference field="8" count="1" selected="0">
            <x v="1"/>
          </reference>
        </references>
      </pivotArea>
    </chartFormat>
    <chartFormat chart="7" format="6" series="1">
      <pivotArea type="data" outline="0" fieldPosition="0">
        <references count="2">
          <reference field="4294967294" count="1" selected="0">
            <x v="0"/>
          </reference>
          <reference field="8" count="1" selected="0">
            <x v="2"/>
          </reference>
        </references>
      </pivotArea>
    </chartFormat>
    <chartFormat chart="7" format="7" series="1">
      <pivotArea type="data" outline="0" fieldPosition="0">
        <references count="2">
          <reference field="4294967294" count="1" selected="0">
            <x v="0"/>
          </reference>
          <reference field="8" count="1" selected="0">
            <x v="3"/>
          </reference>
        </references>
      </pivotArea>
    </chartFormat>
    <chartFormat chart="8" format="8" series="1">
      <pivotArea type="data" outline="0" fieldPosition="0">
        <references count="2">
          <reference field="4294967294" count="1" selected="0">
            <x v="0"/>
          </reference>
          <reference field="8" count="1" selected="0">
            <x v="0"/>
          </reference>
        </references>
      </pivotArea>
    </chartFormat>
    <chartFormat chart="8" format="9" series="1">
      <pivotArea type="data" outline="0" fieldPosition="0">
        <references count="2">
          <reference field="4294967294" count="1" selected="0">
            <x v="0"/>
          </reference>
          <reference field="8" count="1" selected="0">
            <x v="1"/>
          </reference>
        </references>
      </pivotArea>
    </chartFormat>
    <chartFormat chart="8" format="10" series="1">
      <pivotArea type="data" outline="0" fieldPosition="0">
        <references count="2">
          <reference field="4294967294" count="1" selected="0">
            <x v="0"/>
          </reference>
          <reference field="8" count="1" selected="0">
            <x v="2"/>
          </reference>
        </references>
      </pivotArea>
    </chartFormat>
    <chartFormat chart="8"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C38B27-3288-443E-B7F5-5811F901DBAA}"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4"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5"/>
  </dataFields>
  <chartFormats count="8">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1"/>
          </reference>
        </references>
      </pivotArea>
    </chartFormat>
    <chartFormat chart="8" format="6">
      <pivotArea type="data" outline="0" fieldPosition="0">
        <references count="2">
          <reference field="4294967294" count="1" selected="0">
            <x v="0"/>
          </reference>
          <reference field="7" count="1" selected="0">
            <x v="0"/>
          </reference>
        </references>
      </pivotArea>
    </chartFormat>
    <chartFormat chart="8" format="7">
      <pivotArea type="data" outline="0" fieldPosition="0">
        <references count="2">
          <reference field="4294967294" count="1" selected="0">
            <x v="0"/>
          </reference>
          <reference field="7"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7F2B32-C38F-470E-BD3C-DE06F9EA7D62}"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4"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5"/>
  </dataFields>
  <chartFormats count="4">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F704DA5-9F7E-4271-86F0-B42F5BC9537E}" sourceName="Size">
  <pivotTables>
    <pivotTable tabId="18" name="Total Sales"/>
    <pivotTable tabId="19" name="Total Sales"/>
    <pivotTable tabId="20" name="Total Sales"/>
  </pivotTables>
  <data>
    <tabular pivotCacheId="100113528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D89A72B-7EBB-4E10-AF75-B59295833B8E}" sourceName="Roast Type Name">
  <pivotTables>
    <pivotTable tabId="18" name="Total Sales"/>
    <pivotTable tabId="19" name="Total Sales"/>
    <pivotTable tabId="20" name="Total Sales"/>
  </pivotTables>
  <data>
    <tabular pivotCacheId="100113528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BDEF8B6-A193-49C2-9C34-AB28A04B6C40}" sourceName="Loyalty Card">
  <pivotTables>
    <pivotTable tabId="18" name="Total Sales"/>
    <pivotTable tabId="19" name="Total Sales"/>
    <pivotTable tabId="20" name="Total Sales"/>
  </pivotTables>
  <data>
    <tabular pivotCacheId="100113528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D6053F1-B345-4761-A0D9-5431DA533AB6}" cache="Slicer_Size" caption="Size" columnCount="2" style="Slicer Style 1" rowHeight="241300"/>
  <slicer name="Roast Type Name" xr10:uid="{714EF2C3-0C4A-4C9F-906D-93553E2CBAB6}" cache="Slicer_Roast_Type_Name" caption="Roast Type Name" columnCount="3" style="Slicer Style 1" rowHeight="241300"/>
  <slicer name="Loyalty Card" xr10:uid="{34ADAE17-5E06-40D5-BD77-FFDFBFE1D2E3}"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AA6047-1F20-4F62-82BE-082191654168}" name="Table2" displayName="Table2" ref="A1:P1001" totalsRowShown="0" headerRowDxfId="14">
  <autoFilter ref="A1:P1001" xr:uid="{23AA6047-1F20-4F62-82BE-082191654168}"/>
  <tableColumns count="16">
    <tableColumn id="1" xr3:uid="{B9BB86D4-54B0-44C5-BE81-84EEB1136B03}" name="Order ID" dataDxfId="13"/>
    <tableColumn id="2" xr3:uid="{F9719F9D-6283-4E69-9BE9-214184ACE734}" name="Order Date" dataDxfId="12"/>
    <tableColumn id="3" xr3:uid="{F73DF4E8-700F-43AF-AC26-7F460643EF75}" name="Customer ID" dataDxfId="11"/>
    <tableColumn id="4" xr3:uid="{95D80D44-E8A2-463B-882F-291BA0E2AFF8}" name="Product ID"/>
    <tableColumn id="5" xr3:uid="{45D43D74-4775-45C7-8E90-1BB97E4D5B6B}" name="Quantity" dataDxfId="10"/>
    <tableColumn id="6" xr3:uid="{122D9507-9AC8-4B79-A238-7B979D6E8344}" name="Customer Name" dataDxfId="9">
      <calculatedColumnFormula>_xlfn.XLOOKUP(C2,customers!$A$1:$A$1001,customers!$B$1:$B$1001,,0)</calculatedColumnFormula>
    </tableColumn>
    <tableColumn id="7" xr3:uid="{AA7889E8-D30C-46ED-AEF4-2228FC67A0D5}" name="Email" dataDxfId="8">
      <calculatedColumnFormula>IF(_xlfn.XLOOKUP(C2,customers!$A$1:$A$1001,customers!$C$1:$C$1001,,0)=0,"",_xlfn.XLOOKUP(C2,customers!$A$1:$A$1001,customers!$C$1:$C$1001,,0))</calculatedColumnFormula>
    </tableColumn>
    <tableColumn id="8" xr3:uid="{8005CCD7-59BB-4A0A-A1C6-F764F3223E03}" name="Country" dataDxfId="7">
      <calculatedColumnFormula>_xlfn.XLOOKUP(C2,customers!$A$1:$A$1001,customers!$G$1:$G$1001,,0)</calculatedColumnFormula>
    </tableColumn>
    <tableColumn id="9" xr3:uid="{756063A3-3935-4D44-A06C-0A8E5ABC49CB}" name="Coffee Type">
      <calculatedColumnFormula>INDEX(products!$A$1:$G$49,MATCH(orders!$D2,products!$A$1:$A$49,0),MATCH(orders!I$1,products!$A$1:$G$1,0))</calculatedColumnFormula>
    </tableColumn>
    <tableColumn id="10" xr3:uid="{137C648C-3933-4B9D-8F64-2DAB6C909C11}" name="Roast Type">
      <calculatedColumnFormula>INDEX(products!$A$1:$G$49,MATCH(orders!$D2,products!$A$1:$A$49,0),MATCH(orders!J$1,products!$A$1:$G$1,0))</calculatedColumnFormula>
    </tableColumn>
    <tableColumn id="11" xr3:uid="{013ADA3D-CCF5-4634-8595-D4326A212FE6}" name="Size" dataDxfId="6">
      <calculatedColumnFormula>INDEX(products!$A$1:$G$49,MATCH(orders!$D2,products!$A$1:$A$49,0),MATCH(orders!K$1,products!$A$1:$G$1,0))</calculatedColumnFormula>
    </tableColumn>
    <tableColumn id="12" xr3:uid="{E4F67B02-160A-4647-B40E-110D7A702FDA}" name="Unit Price" dataDxfId="5" dataCellStyle="Currency">
      <calculatedColumnFormula>INDEX(products!$A$1:$G$49,MATCH(orders!$D2,products!$A$1:$A$49,0),MATCH(orders!L$1,products!$A$1:$G$1,0))</calculatedColumnFormula>
    </tableColumn>
    <tableColumn id="13" xr3:uid="{FA6A2D9E-F9E9-4200-BC87-EB1CBB43F6F2}" name="Sales" dataDxfId="4" dataCellStyle="Currency">
      <calculatedColumnFormula>L2*E2</calculatedColumnFormula>
    </tableColumn>
    <tableColumn id="14" xr3:uid="{7AEAD8CA-806B-45E2-8AA8-4D13A552D5B2}" name="Coffee Type Name">
      <calculatedColumnFormula>IF(I2="Rob","Robusta", IF(I2="Exc","Excelsa",IF(I2="Ara","Arabica",IF(I2="Lib","Liberica",""))))</calculatedColumnFormula>
    </tableColumn>
    <tableColumn id="15" xr3:uid="{B1B79B2C-8BC3-4CD4-8F14-3C8AB8682BE2}" name="Roast Type Name">
      <calculatedColumnFormula>IF(J2="M","Medium",IF(J2="L","Light",IF(J2="D","Dark","")))</calculatedColumnFormula>
    </tableColumn>
    <tableColumn id="16" xr3:uid="{80ADCA4E-1974-49DE-B94D-26EB3D4D1768}" name="Loyalty Card">
      <calculatedColumnFormula>_xlfn.XLOOKUP(Table2[[#This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A214157-A84F-4202-BDFA-6ABD821FEE0C}" sourceName="Order Date">
  <pivotTables>
    <pivotTable tabId="18" name="Total Sales"/>
    <pivotTable tabId="19" name="Total Sales"/>
    <pivotTable tabId="20" name="Total Sales"/>
  </pivotTables>
  <state minimalRefreshVersion="6" lastRefreshVersion="6" pivotCacheId="100113528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33AC847-FCDA-4758-866C-1F2D53548E1D}" cache="NativeTimeline_Order_Date" caption="Order Date" level="2" selectionLevel="2" scrollPosition="2019-02-27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3FBD3-E2FA-4C6B-9764-933454635CF5}">
  <dimension ref="A3:F48"/>
  <sheetViews>
    <sheetView workbookViewId="0">
      <selection activeCell="AC14" sqref="AC14"/>
    </sheetView>
  </sheetViews>
  <sheetFormatPr defaultRowHeight="15" x14ac:dyDescent="0.25"/>
  <cols>
    <col min="1" max="1" width="13.140625" bestFit="1" customWidth="1"/>
    <col min="2" max="2" width="22" bestFit="1" customWidth="1"/>
    <col min="3" max="3" width="14" bestFit="1" customWidth="1"/>
    <col min="4" max="5" width="4" bestFit="1" customWidth="1"/>
    <col min="6" max="6" width="4.42578125" bestFit="1" customWidth="1"/>
  </cols>
  <sheetData>
    <row r="3" spans="1:6" x14ac:dyDescent="0.25">
      <c r="A3" s="7" t="s">
        <v>6216</v>
      </c>
      <c r="C3" s="7" t="s">
        <v>9</v>
      </c>
    </row>
    <row r="4" spans="1:6" x14ac:dyDescent="0.25">
      <c r="A4" s="7" t="s">
        <v>6214</v>
      </c>
      <c r="B4" s="7" t="s">
        <v>6215</v>
      </c>
      <c r="C4" t="s">
        <v>6193</v>
      </c>
      <c r="D4" t="s">
        <v>6194</v>
      </c>
      <c r="E4" t="s">
        <v>6195</v>
      </c>
      <c r="F4" t="s">
        <v>6192</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07025-AD98-44F1-91E3-28A058CD25E1}">
  <dimension ref="A3:B6"/>
  <sheetViews>
    <sheetView workbookViewId="0">
      <selection activeCell="AC14" sqref="AC14"/>
    </sheetView>
  </sheetViews>
  <sheetFormatPr defaultRowHeight="15" x14ac:dyDescent="0.25"/>
  <cols>
    <col min="1" max="1" width="15.42578125" bestFit="1" customWidth="1"/>
    <col min="2" max="3" width="12.140625" bestFit="1" customWidth="1"/>
    <col min="4" max="5" width="4" bestFit="1" customWidth="1"/>
    <col min="6" max="6" width="4.42578125" bestFit="1" customWidth="1"/>
  </cols>
  <sheetData>
    <row r="3" spans="1:2" x14ac:dyDescent="0.25">
      <c r="A3" s="7" t="s">
        <v>7</v>
      </c>
      <c r="B3" t="s">
        <v>6216</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77DA-7BE3-4680-AAD0-07C9B3D4081E}">
  <dimension ref="A1"/>
  <sheetViews>
    <sheetView showRowColHeaders="0" tabSelected="1" workbookViewId="0">
      <selection activeCell="AF37" sqref="AF37"/>
    </sheetView>
  </sheetViews>
  <sheetFormatPr defaultRowHeight="15" x14ac:dyDescent="0.25"/>
  <cols>
    <col min="1" max="1" width="1.7109375" customWidth="1"/>
    <col min="16" max="16" width="1.7109375" customWidth="1"/>
    <col min="18" max="18" width="1.7109375" customWidth="1"/>
    <col min="19" max="19" width="10.140625" customWidth="1"/>
    <col min="23" max="23"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9F750-76E0-4965-9519-D0CE4A08FD07}">
  <dimension ref="A3:B8"/>
  <sheetViews>
    <sheetView workbookViewId="0">
      <selection activeCell="U7" sqref="U7"/>
    </sheetView>
  </sheetViews>
  <sheetFormatPr defaultRowHeight="15" x14ac:dyDescent="0.25"/>
  <cols>
    <col min="1" max="1" width="17.7109375" bestFit="1" customWidth="1"/>
    <col min="2" max="3" width="12.140625" bestFit="1" customWidth="1"/>
    <col min="4" max="5" width="4" bestFit="1" customWidth="1"/>
    <col min="6" max="6" width="4.42578125" bestFit="1" customWidth="1"/>
  </cols>
  <sheetData>
    <row r="3" spans="1:2" x14ac:dyDescent="0.25">
      <c r="A3" s="7" t="s">
        <v>4</v>
      </c>
      <c r="B3" t="s">
        <v>6216</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250" sqref="P250"/>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140625" customWidth="1"/>
    <col min="12" max="12" width="12.5703125" style="6" customWidth="1"/>
    <col min="13" max="13" width="9.5703125" style="6"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4" t="s">
        <v>12</v>
      </c>
      <c r="L1" s="5" t="s">
        <v>13</v>
      </c>
      <c r="M1" s="5"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1">
        <f>INDEX(products!$A$1:$G$49,MATCH(orders!$D2,products!$A$1:$A$49,0),MATCH(orders!K$1,products!$A$1:$G$1,0))</f>
        <v>1</v>
      </c>
      <c r="L2" s="6">
        <f>INDEX(products!$A$1:$G$49,MATCH(orders!$D2,products!$A$1:$A$49,0),MATCH(orders!L$1,products!$A$1:$G$1,0))</f>
        <v>9.9499999999999993</v>
      </c>
      <c r="M2" s="6">
        <f>L2*E2</f>
        <v>19.899999999999999</v>
      </c>
      <c r="N2" t="str">
        <f>IF(I2="Rob","Robusta", IF(I2="Exc","Excelsa",IF(I2="Ara","Arabica",IF(I2="Lib","Liberica",""))))</f>
        <v>Robusta</v>
      </c>
      <c r="O2" t="str">
        <f>IF(J2="M","Medium",IF(J2="L","Light",IF(J2="D","Dark","")))</f>
        <v>Medium</v>
      </c>
      <c r="P2" t="str">
        <f>_xlfn.XLOOKUP(Table2[[#This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1">
        <f>INDEX(products!$A$1:$G$49,MATCH(orders!$D3,products!$A$1:$A$49,0),MATCH(orders!K$1,products!$A$1:$G$1,0))</f>
        <v>0.5</v>
      </c>
      <c r="L3" s="6">
        <f>INDEX(products!$A$1:$G$49,MATCH(orders!$D3,products!$A$1:$A$49,0),MATCH(orders!L$1,products!$A$1:$G$1,0))</f>
        <v>8.25</v>
      </c>
      <c r="M3" s="6">
        <f t="shared" ref="M3:M66" si="0">L3*E3</f>
        <v>41.25</v>
      </c>
      <c r="N3" t="str">
        <f t="shared" ref="N3:N66" si="1">IF(I3="Rob","Robusta", IF(I3="Exc","Excelsa",IF(I3="Ara","Arabica",IF(I3="Lib","Liberica",""))))</f>
        <v>Excelsa</v>
      </c>
      <c r="O3" t="str">
        <f t="shared" ref="O3:O66" si="2">IF(J3="M","Medium",IF(J3="L","Light",IF(J3="D","Dark","")))</f>
        <v>Medium</v>
      </c>
      <c r="P3" t="str">
        <f>_xlfn.XLOOKUP(Table2[[#This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1">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_xlfn.XLOOKUP(Table2[[#This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1">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_xlfn.XLOOKUP(Table2[[#This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1">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_xlfn.XLOOKUP(Table2[[#This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1">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_xlfn.XLOOKUP(Table2[[#This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1">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_xlfn.XLOOKUP(Table2[[#This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1">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_xlfn.XLOOKUP(Table2[[#This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1">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_xlfn.XLOOKUP(Table2[[#This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1">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_xlfn.XLOOKUP(Table2[[#This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1">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_xlfn.XLOOKUP(Table2[[#This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1">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_xlfn.XLOOKUP(Table2[[#This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1">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_xlfn.XLOOKUP(Table2[[#This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1">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_xlfn.XLOOKUP(Table2[[#This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1">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_xlfn.XLOOKUP(Table2[[#This Row],[Customer ID]],customers!$A$1:$A$1001,customers!$I$1:$I$1001,,0)</f>
        <v>Yes</v>
      </c>
    </row>
    <row r="17" spans="1:16" ht="16.5" customHeight="1"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1">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_xlfn.XLOOKUP(Table2[[#This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1">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_xlfn.XLOOKUP(Table2[[#This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1">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_xlfn.XLOOKUP(Table2[[#This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1">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_xlfn.XLOOKUP(Table2[[#This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1">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_xlfn.XLOOKUP(Table2[[#This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1">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_xlfn.XLOOKUP(Table2[[#This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1">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_xlfn.XLOOKUP(Table2[[#This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1">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_xlfn.XLOOKUP(Table2[[#This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1">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_xlfn.XLOOKUP(Table2[[#This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1">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_xlfn.XLOOKUP(Table2[[#This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1">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_xlfn.XLOOKUP(Table2[[#This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1">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_xlfn.XLOOKUP(Table2[[#This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1">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_xlfn.XLOOKUP(Table2[[#This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1">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_xlfn.XLOOKUP(Table2[[#This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1">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_xlfn.XLOOKUP(Table2[[#This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1">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_xlfn.XLOOKUP(Table2[[#This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1">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_xlfn.XLOOKUP(Table2[[#This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1">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_xlfn.XLOOKUP(Table2[[#This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1">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_xlfn.XLOOKUP(Table2[[#This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1">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_xlfn.XLOOKUP(Table2[[#This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1">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_xlfn.XLOOKUP(Table2[[#This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1">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_xlfn.XLOOKUP(Table2[[#This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1">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_xlfn.XLOOKUP(Table2[[#This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1">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_xlfn.XLOOKUP(Table2[[#This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1">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_xlfn.XLOOKUP(Table2[[#This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1">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_xlfn.XLOOKUP(Table2[[#This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1">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_xlfn.XLOOKUP(Table2[[#This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1">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_xlfn.XLOOKUP(Table2[[#This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1">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_xlfn.XLOOKUP(Table2[[#This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1">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_xlfn.XLOOKUP(Table2[[#This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1">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_xlfn.XLOOKUP(Table2[[#This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1">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_xlfn.XLOOKUP(Table2[[#This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1">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_xlfn.XLOOKUP(Table2[[#This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1">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_xlfn.XLOOKUP(Table2[[#This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1">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_xlfn.XLOOKUP(Table2[[#This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1">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_xlfn.XLOOKUP(Table2[[#This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1">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_xlfn.XLOOKUP(Table2[[#This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1">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_xlfn.XLOOKUP(Table2[[#This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1">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_xlfn.XLOOKUP(Table2[[#This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1">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_xlfn.XLOOKUP(Table2[[#This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1">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_xlfn.XLOOKUP(Table2[[#This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1">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_xlfn.XLOOKUP(Table2[[#This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1">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_xlfn.XLOOKUP(Table2[[#This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1">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_xlfn.XLOOKUP(Table2[[#This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1">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_xlfn.XLOOKUP(Table2[[#This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1">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_xlfn.XLOOKUP(Table2[[#This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1">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_xlfn.XLOOKUP(Table2[[#This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1">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_xlfn.XLOOKUP(Table2[[#This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1">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_xlfn.XLOOKUP(Table2[[#This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1">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_xlfn.XLOOKUP(Table2[[#This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1">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 IF(I67="Exc","Excelsa",IF(I67="Ara","Arabica",IF(I67="Lib","Liberica",""))))</f>
        <v>Robusta</v>
      </c>
      <c r="O67" t="str">
        <f t="shared" ref="O67:O130" si="5">IF(J67="M","Medium",IF(J67="L","Light",IF(J67="D","Dark","")))</f>
        <v>Dark</v>
      </c>
      <c r="P67" t="str">
        <f>_xlfn.XLOOKUP(Table2[[#This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1">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_xlfn.XLOOKUP(Table2[[#This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1">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_xlfn.XLOOKUP(Table2[[#This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1">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_xlfn.XLOOKUP(Table2[[#This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1">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_xlfn.XLOOKUP(Table2[[#This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1">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_xlfn.XLOOKUP(Table2[[#This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1">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_xlfn.XLOOKUP(Table2[[#This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1">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_xlfn.XLOOKUP(Table2[[#This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1">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_xlfn.XLOOKUP(Table2[[#This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1">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_xlfn.XLOOKUP(Table2[[#This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1">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_xlfn.XLOOKUP(Table2[[#This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1">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_xlfn.XLOOKUP(Table2[[#This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1">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_xlfn.XLOOKUP(Table2[[#This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1">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_xlfn.XLOOKUP(Table2[[#This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1">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_xlfn.XLOOKUP(Table2[[#This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1">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_xlfn.XLOOKUP(Table2[[#This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1">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_xlfn.XLOOKUP(Table2[[#This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1">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_xlfn.XLOOKUP(Table2[[#This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1">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_xlfn.XLOOKUP(Table2[[#This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1">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_xlfn.XLOOKUP(Table2[[#This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1">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_xlfn.XLOOKUP(Table2[[#This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1">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_xlfn.XLOOKUP(Table2[[#This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1">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_xlfn.XLOOKUP(Table2[[#This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1">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_xlfn.XLOOKUP(Table2[[#This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1">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_xlfn.XLOOKUP(Table2[[#This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1">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_xlfn.XLOOKUP(Table2[[#This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1">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_xlfn.XLOOKUP(Table2[[#This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1">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_xlfn.XLOOKUP(Table2[[#This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1">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_xlfn.XLOOKUP(Table2[[#This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1">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_xlfn.XLOOKUP(Table2[[#This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1">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_xlfn.XLOOKUP(Table2[[#This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1">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_xlfn.XLOOKUP(Table2[[#This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1">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_xlfn.XLOOKUP(Table2[[#This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1">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_xlfn.XLOOKUP(Table2[[#This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1">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_xlfn.XLOOKUP(Table2[[#This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1">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_xlfn.XLOOKUP(Table2[[#This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1">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_xlfn.XLOOKUP(Table2[[#This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1">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_xlfn.XLOOKUP(Table2[[#This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1">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_xlfn.XLOOKUP(Table2[[#This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1">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_xlfn.XLOOKUP(Table2[[#This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1">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_xlfn.XLOOKUP(Table2[[#This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1">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_xlfn.XLOOKUP(Table2[[#This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1">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_xlfn.XLOOKUP(Table2[[#This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1">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_xlfn.XLOOKUP(Table2[[#This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1">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_xlfn.XLOOKUP(Table2[[#This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1">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_xlfn.XLOOKUP(Table2[[#This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1">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_xlfn.XLOOKUP(Table2[[#This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1">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_xlfn.XLOOKUP(Table2[[#This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1">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_xlfn.XLOOKUP(Table2[[#This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1">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_xlfn.XLOOKUP(Table2[[#This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1">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_xlfn.XLOOKUP(Table2[[#This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1">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_xlfn.XLOOKUP(Table2[[#This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1">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_xlfn.XLOOKUP(Table2[[#This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1">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_xlfn.XLOOKUP(Table2[[#This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1">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_xlfn.XLOOKUP(Table2[[#This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1">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_xlfn.XLOOKUP(Table2[[#This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1">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_xlfn.XLOOKUP(Table2[[#This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1">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_xlfn.XLOOKUP(Table2[[#This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1">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_xlfn.XLOOKUP(Table2[[#This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1">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_xlfn.XLOOKUP(Table2[[#This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1">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_xlfn.XLOOKUP(Table2[[#This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1">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_xlfn.XLOOKUP(Table2[[#This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1">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_xlfn.XLOOKUP(Table2[[#This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1">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_xlfn.XLOOKUP(Table2[[#This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1">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 IF(I131="Exc","Excelsa",IF(I131="Ara","Arabica",IF(I131="Lib","Liberica",""))))</f>
        <v>Excelsa</v>
      </c>
      <c r="O131" t="str">
        <f t="shared" ref="O131:O194" si="8">IF(J131="M","Medium",IF(J131="L","Light",IF(J131="D","Dark","")))</f>
        <v>Dark</v>
      </c>
      <c r="P131" t="str">
        <f>_xlfn.XLOOKUP(Table2[[#This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1">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_xlfn.XLOOKUP(Table2[[#This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1">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_xlfn.XLOOKUP(Table2[[#This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1">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_xlfn.XLOOKUP(Table2[[#This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1">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_xlfn.XLOOKUP(Table2[[#This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1">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_xlfn.XLOOKUP(Table2[[#This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1">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_xlfn.XLOOKUP(Table2[[#This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1">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_xlfn.XLOOKUP(Table2[[#This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1">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_xlfn.XLOOKUP(Table2[[#This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1">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_xlfn.XLOOKUP(Table2[[#This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1">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_xlfn.XLOOKUP(Table2[[#This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1">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_xlfn.XLOOKUP(Table2[[#This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1">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_xlfn.XLOOKUP(Table2[[#This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1">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_xlfn.XLOOKUP(Table2[[#This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1">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_xlfn.XLOOKUP(Table2[[#This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1">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_xlfn.XLOOKUP(Table2[[#This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1">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_xlfn.XLOOKUP(Table2[[#This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1">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_xlfn.XLOOKUP(Table2[[#This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1">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_xlfn.XLOOKUP(Table2[[#This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1">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_xlfn.XLOOKUP(Table2[[#This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1">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_xlfn.XLOOKUP(Table2[[#This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1">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_xlfn.XLOOKUP(Table2[[#This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1">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_xlfn.XLOOKUP(Table2[[#This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1">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_xlfn.XLOOKUP(Table2[[#This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1">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_xlfn.XLOOKUP(Table2[[#This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1">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_xlfn.XLOOKUP(Table2[[#This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1">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_xlfn.XLOOKUP(Table2[[#This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1">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_xlfn.XLOOKUP(Table2[[#This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1">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_xlfn.XLOOKUP(Table2[[#This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1">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_xlfn.XLOOKUP(Table2[[#This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1">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_xlfn.XLOOKUP(Table2[[#This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1">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_xlfn.XLOOKUP(Table2[[#This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1">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_xlfn.XLOOKUP(Table2[[#This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1">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_xlfn.XLOOKUP(Table2[[#This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1">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_xlfn.XLOOKUP(Table2[[#This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1">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_xlfn.XLOOKUP(Table2[[#This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1">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_xlfn.XLOOKUP(Table2[[#This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1">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_xlfn.XLOOKUP(Table2[[#This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1">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_xlfn.XLOOKUP(Table2[[#This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1">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_xlfn.XLOOKUP(Table2[[#This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1">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_xlfn.XLOOKUP(Table2[[#This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1">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_xlfn.XLOOKUP(Table2[[#This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1">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_xlfn.XLOOKUP(Table2[[#This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1">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_xlfn.XLOOKUP(Table2[[#This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1">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_xlfn.XLOOKUP(Table2[[#This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1">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_xlfn.XLOOKUP(Table2[[#This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1">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_xlfn.XLOOKUP(Table2[[#This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1">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_xlfn.XLOOKUP(Table2[[#This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1">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_xlfn.XLOOKUP(Table2[[#This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1">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_xlfn.XLOOKUP(Table2[[#This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1">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_xlfn.XLOOKUP(Table2[[#This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1">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_xlfn.XLOOKUP(Table2[[#This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1">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_xlfn.XLOOKUP(Table2[[#This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1">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_xlfn.XLOOKUP(Table2[[#This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1">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_xlfn.XLOOKUP(Table2[[#This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1">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_xlfn.XLOOKUP(Table2[[#This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1">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_xlfn.XLOOKUP(Table2[[#This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1">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_xlfn.XLOOKUP(Table2[[#This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1">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_xlfn.XLOOKUP(Table2[[#This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1">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_xlfn.XLOOKUP(Table2[[#This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1">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_xlfn.XLOOKUP(Table2[[#This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1">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_xlfn.XLOOKUP(Table2[[#This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1">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_xlfn.XLOOKUP(Table2[[#This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1">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_xlfn.XLOOKUP(Table2[[#This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1">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 IF(I195="Exc","Excelsa",IF(I195="Ara","Arabica",IF(I195="Lib","Liberica",""))))</f>
        <v>Excelsa</v>
      </c>
      <c r="O195" t="str">
        <f t="shared" ref="O195:O258" si="11">IF(J195="M","Medium",IF(J195="L","Light",IF(J195="D","Dark","")))</f>
        <v>Light</v>
      </c>
      <c r="P195" t="str">
        <f>_xlfn.XLOOKUP(Table2[[#This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1">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_xlfn.XLOOKUP(Table2[[#This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1">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_xlfn.XLOOKUP(Table2[[#This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1">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_xlfn.XLOOKUP(Table2[[#This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1">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_xlfn.XLOOKUP(Table2[[#This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1">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_xlfn.XLOOKUP(Table2[[#This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1">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_xlfn.XLOOKUP(Table2[[#This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1">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_xlfn.XLOOKUP(Table2[[#This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1">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_xlfn.XLOOKUP(Table2[[#This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1">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_xlfn.XLOOKUP(Table2[[#This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1">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_xlfn.XLOOKUP(Table2[[#This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1">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_xlfn.XLOOKUP(Table2[[#This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1">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_xlfn.XLOOKUP(Table2[[#This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1">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_xlfn.XLOOKUP(Table2[[#This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1">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_xlfn.XLOOKUP(Table2[[#This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1">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_xlfn.XLOOKUP(Table2[[#This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1">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_xlfn.XLOOKUP(Table2[[#This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1">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_xlfn.XLOOKUP(Table2[[#This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1">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_xlfn.XLOOKUP(Table2[[#This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1">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_xlfn.XLOOKUP(Table2[[#This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1">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_xlfn.XLOOKUP(Table2[[#This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1">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_xlfn.XLOOKUP(Table2[[#This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1">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_xlfn.XLOOKUP(Table2[[#This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1">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_xlfn.XLOOKUP(Table2[[#This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1">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_xlfn.XLOOKUP(Table2[[#This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1">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_xlfn.XLOOKUP(Table2[[#This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1">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_xlfn.XLOOKUP(Table2[[#This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1">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_xlfn.XLOOKUP(Table2[[#This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1">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_xlfn.XLOOKUP(Table2[[#This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1">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_xlfn.XLOOKUP(Table2[[#This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1">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_xlfn.XLOOKUP(Table2[[#This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1">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_xlfn.XLOOKUP(Table2[[#This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1">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_xlfn.XLOOKUP(Table2[[#This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1">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_xlfn.XLOOKUP(Table2[[#This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1">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_xlfn.XLOOKUP(Table2[[#This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1">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_xlfn.XLOOKUP(Table2[[#This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1">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_xlfn.XLOOKUP(Table2[[#This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1">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_xlfn.XLOOKUP(Table2[[#This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1">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_xlfn.XLOOKUP(Table2[[#This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1">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_xlfn.XLOOKUP(Table2[[#This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1">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_xlfn.XLOOKUP(Table2[[#This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1">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_xlfn.XLOOKUP(Table2[[#This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1">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_xlfn.XLOOKUP(Table2[[#This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1">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_xlfn.XLOOKUP(Table2[[#This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1">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_xlfn.XLOOKUP(Table2[[#This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1">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_xlfn.XLOOKUP(Table2[[#This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1">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_xlfn.XLOOKUP(Table2[[#This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1">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_xlfn.XLOOKUP(Table2[[#This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1">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_xlfn.XLOOKUP(Table2[[#This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1">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_xlfn.XLOOKUP(Table2[[#This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1">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_xlfn.XLOOKUP(Table2[[#This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1">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_xlfn.XLOOKUP(Table2[[#This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1">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_xlfn.XLOOKUP(Table2[[#This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1">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_xlfn.XLOOKUP(Table2[[#This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1">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_xlfn.XLOOKUP(Table2[[#This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1">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_xlfn.XLOOKUP(Table2[[#This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1">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_xlfn.XLOOKUP(Table2[[#This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1">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_xlfn.XLOOKUP(Table2[[#This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1">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_xlfn.XLOOKUP(Table2[[#This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1">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_xlfn.XLOOKUP(Table2[[#This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1">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_xlfn.XLOOKUP(Table2[[#This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1">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_xlfn.XLOOKUP(Table2[[#This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1">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_xlfn.XLOOKUP(Table2[[#This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1">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_xlfn.XLOOKUP(Table2[[#This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1">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 IF(I259="Exc","Excelsa",IF(I259="Ara","Arabica",IF(I259="Lib","Liberica",""))))</f>
        <v>Excelsa</v>
      </c>
      <c r="O259" t="str">
        <f t="shared" ref="O259:O322" si="14">IF(J259="M","Medium",IF(J259="L","Light",IF(J259="D","Dark","")))</f>
        <v>Dark</v>
      </c>
      <c r="P259" t="str">
        <f>_xlfn.XLOOKUP(Table2[[#This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1">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_xlfn.XLOOKUP(Table2[[#This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1">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_xlfn.XLOOKUP(Table2[[#This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1">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_xlfn.XLOOKUP(Table2[[#This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1">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_xlfn.XLOOKUP(Table2[[#This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1">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_xlfn.XLOOKUP(Table2[[#This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1">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_xlfn.XLOOKUP(Table2[[#This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1">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_xlfn.XLOOKUP(Table2[[#This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1">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_xlfn.XLOOKUP(Table2[[#This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1">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_xlfn.XLOOKUP(Table2[[#This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1">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_xlfn.XLOOKUP(Table2[[#This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1">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_xlfn.XLOOKUP(Table2[[#This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1">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_xlfn.XLOOKUP(Table2[[#This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1">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_xlfn.XLOOKUP(Table2[[#This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1">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_xlfn.XLOOKUP(Table2[[#This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1">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_xlfn.XLOOKUP(Table2[[#This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1">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_xlfn.XLOOKUP(Table2[[#This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1">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_xlfn.XLOOKUP(Table2[[#This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1">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_xlfn.XLOOKUP(Table2[[#This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1">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_xlfn.XLOOKUP(Table2[[#This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1">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_xlfn.XLOOKUP(Table2[[#This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1">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_xlfn.XLOOKUP(Table2[[#This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1">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_xlfn.XLOOKUP(Table2[[#This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1">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_xlfn.XLOOKUP(Table2[[#This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1">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_xlfn.XLOOKUP(Table2[[#This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1">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_xlfn.XLOOKUP(Table2[[#This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1">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_xlfn.XLOOKUP(Table2[[#This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1">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_xlfn.XLOOKUP(Table2[[#This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1">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_xlfn.XLOOKUP(Table2[[#This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1">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_xlfn.XLOOKUP(Table2[[#This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1">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_xlfn.XLOOKUP(Table2[[#This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1">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_xlfn.XLOOKUP(Table2[[#This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1">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_xlfn.XLOOKUP(Table2[[#This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1">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_xlfn.XLOOKUP(Table2[[#This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1">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_xlfn.XLOOKUP(Table2[[#This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1">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_xlfn.XLOOKUP(Table2[[#This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1">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_xlfn.XLOOKUP(Table2[[#This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1">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_xlfn.XLOOKUP(Table2[[#This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1">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_xlfn.XLOOKUP(Table2[[#This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1">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_xlfn.XLOOKUP(Table2[[#This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1">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_xlfn.XLOOKUP(Table2[[#This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1">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_xlfn.XLOOKUP(Table2[[#This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1">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_xlfn.XLOOKUP(Table2[[#This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1">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_xlfn.XLOOKUP(Table2[[#This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1">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_xlfn.XLOOKUP(Table2[[#This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1">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_xlfn.XLOOKUP(Table2[[#This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1">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_xlfn.XLOOKUP(Table2[[#This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1">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_xlfn.XLOOKUP(Table2[[#This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1">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_xlfn.XLOOKUP(Table2[[#This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1">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_xlfn.XLOOKUP(Table2[[#This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1">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_xlfn.XLOOKUP(Table2[[#This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1">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_xlfn.XLOOKUP(Table2[[#This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1">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_xlfn.XLOOKUP(Table2[[#This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1">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_xlfn.XLOOKUP(Table2[[#This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1">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_xlfn.XLOOKUP(Table2[[#This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1">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_xlfn.XLOOKUP(Table2[[#This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1">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_xlfn.XLOOKUP(Table2[[#This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1">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_xlfn.XLOOKUP(Table2[[#This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1">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_xlfn.XLOOKUP(Table2[[#This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1">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_xlfn.XLOOKUP(Table2[[#This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1">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_xlfn.XLOOKUP(Table2[[#This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1">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_xlfn.XLOOKUP(Table2[[#This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1">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_xlfn.XLOOKUP(Table2[[#This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1">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_xlfn.XLOOKUP(Table2[[#This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1">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 IF(I323="Exc","Excelsa",IF(I323="Ara","Arabica",IF(I323="Lib","Liberica",""))))</f>
        <v>Arabica</v>
      </c>
      <c r="O323" t="str">
        <f t="shared" ref="O323:O386" si="17">IF(J323="M","Medium",IF(J323="L","Light",IF(J323="D","Dark","")))</f>
        <v>Medium</v>
      </c>
      <c r="P323" t="str">
        <f>_xlfn.XLOOKUP(Table2[[#This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1">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_xlfn.XLOOKUP(Table2[[#This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1">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_xlfn.XLOOKUP(Table2[[#This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1">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_xlfn.XLOOKUP(Table2[[#This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1">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_xlfn.XLOOKUP(Table2[[#This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1">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_xlfn.XLOOKUP(Table2[[#This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1">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_xlfn.XLOOKUP(Table2[[#This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1">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_xlfn.XLOOKUP(Table2[[#This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1">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_xlfn.XLOOKUP(Table2[[#This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1">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_xlfn.XLOOKUP(Table2[[#This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1">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_xlfn.XLOOKUP(Table2[[#This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1">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_xlfn.XLOOKUP(Table2[[#This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1">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_xlfn.XLOOKUP(Table2[[#This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1">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_xlfn.XLOOKUP(Table2[[#This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1">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_xlfn.XLOOKUP(Table2[[#This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1">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_xlfn.XLOOKUP(Table2[[#This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1">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_xlfn.XLOOKUP(Table2[[#This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1">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_xlfn.XLOOKUP(Table2[[#This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1">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_xlfn.XLOOKUP(Table2[[#This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1">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_xlfn.XLOOKUP(Table2[[#This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1">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_xlfn.XLOOKUP(Table2[[#This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1">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_xlfn.XLOOKUP(Table2[[#This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1">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_xlfn.XLOOKUP(Table2[[#This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1">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_xlfn.XLOOKUP(Table2[[#This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1">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_xlfn.XLOOKUP(Table2[[#This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1">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_xlfn.XLOOKUP(Table2[[#This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1">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_xlfn.XLOOKUP(Table2[[#This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1">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_xlfn.XLOOKUP(Table2[[#This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1">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_xlfn.XLOOKUP(Table2[[#This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1">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_xlfn.XLOOKUP(Table2[[#This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1">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_xlfn.XLOOKUP(Table2[[#This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1">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_xlfn.XLOOKUP(Table2[[#This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1">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_xlfn.XLOOKUP(Table2[[#This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1">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_xlfn.XLOOKUP(Table2[[#This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1">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_xlfn.XLOOKUP(Table2[[#This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1">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_xlfn.XLOOKUP(Table2[[#This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1">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_xlfn.XLOOKUP(Table2[[#This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1">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_xlfn.XLOOKUP(Table2[[#This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1">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_xlfn.XLOOKUP(Table2[[#This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1">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_xlfn.XLOOKUP(Table2[[#This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1">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_xlfn.XLOOKUP(Table2[[#This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1">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_xlfn.XLOOKUP(Table2[[#This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1">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_xlfn.XLOOKUP(Table2[[#This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1">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_xlfn.XLOOKUP(Table2[[#This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1">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_xlfn.XLOOKUP(Table2[[#This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1">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_xlfn.XLOOKUP(Table2[[#This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1">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_xlfn.XLOOKUP(Table2[[#This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1">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_xlfn.XLOOKUP(Table2[[#This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1">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_xlfn.XLOOKUP(Table2[[#This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1">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_xlfn.XLOOKUP(Table2[[#This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1">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_xlfn.XLOOKUP(Table2[[#This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1">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_xlfn.XLOOKUP(Table2[[#This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1">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_xlfn.XLOOKUP(Table2[[#This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1">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_xlfn.XLOOKUP(Table2[[#This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1">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_xlfn.XLOOKUP(Table2[[#This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1">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_xlfn.XLOOKUP(Table2[[#This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1">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_xlfn.XLOOKUP(Table2[[#This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1">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_xlfn.XLOOKUP(Table2[[#This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1">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_xlfn.XLOOKUP(Table2[[#This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1">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_xlfn.XLOOKUP(Table2[[#This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1">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_xlfn.XLOOKUP(Table2[[#This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1">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_xlfn.XLOOKUP(Table2[[#This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1">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_xlfn.XLOOKUP(Table2[[#This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1">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_xlfn.XLOOKUP(Table2[[#This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1">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 IF(I387="Exc","Excelsa",IF(I387="Ara","Arabica",IF(I387="Lib","Liberica",""))))</f>
        <v>Liberica</v>
      </c>
      <c r="O387" t="str">
        <f t="shared" ref="O387:O450" si="20">IF(J387="M","Medium",IF(J387="L","Light",IF(J387="D","Dark","")))</f>
        <v>Medium</v>
      </c>
      <c r="P387" t="str">
        <f>_xlfn.XLOOKUP(Table2[[#This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1">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_xlfn.XLOOKUP(Table2[[#This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1">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_xlfn.XLOOKUP(Table2[[#This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1">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_xlfn.XLOOKUP(Table2[[#This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1">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_xlfn.XLOOKUP(Table2[[#This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1">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_xlfn.XLOOKUP(Table2[[#This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1">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_xlfn.XLOOKUP(Table2[[#This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1">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_xlfn.XLOOKUP(Table2[[#This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1">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_xlfn.XLOOKUP(Table2[[#This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1">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_xlfn.XLOOKUP(Table2[[#This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1">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_xlfn.XLOOKUP(Table2[[#This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1">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_xlfn.XLOOKUP(Table2[[#This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1">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_xlfn.XLOOKUP(Table2[[#This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1">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_xlfn.XLOOKUP(Table2[[#This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1">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_xlfn.XLOOKUP(Table2[[#This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1">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_xlfn.XLOOKUP(Table2[[#This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1">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_xlfn.XLOOKUP(Table2[[#This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1">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_xlfn.XLOOKUP(Table2[[#This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1">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_xlfn.XLOOKUP(Table2[[#This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1">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_xlfn.XLOOKUP(Table2[[#This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1">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_xlfn.XLOOKUP(Table2[[#This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1">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_xlfn.XLOOKUP(Table2[[#This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1">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_xlfn.XLOOKUP(Table2[[#This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1">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_xlfn.XLOOKUP(Table2[[#This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1">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_xlfn.XLOOKUP(Table2[[#This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1">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_xlfn.XLOOKUP(Table2[[#This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1">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_xlfn.XLOOKUP(Table2[[#This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1">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_xlfn.XLOOKUP(Table2[[#This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1">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_xlfn.XLOOKUP(Table2[[#This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1">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_xlfn.XLOOKUP(Table2[[#This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1">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_xlfn.XLOOKUP(Table2[[#This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1">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_xlfn.XLOOKUP(Table2[[#This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1">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_xlfn.XLOOKUP(Table2[[#This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1">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_xlfn.XLOOKUP(Table2[[#This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1">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_xlfn.XLOOKUP(Table2[[#This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1">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_xlfn.XLOOKUP(Table2[[#This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1">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_xlfn.XLOOKUP(Table2[[#This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1">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_xlfn.XLOOKUP(Table2[[#This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1">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_xlfn.XLOOKUP(Table2[[#This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1">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_xlfn.XLOOKUP(Table2[[#This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1">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_xlfn.XLOOKUP(Table2[[#This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1">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_xlfn.XLOOKUP(Table2[[#This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1">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_xlfn.XLOOKUP(Table2[[#This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1">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_xlfn.XLOOKUP(Table2[[#This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1">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_xlfn.XLOOKUP(Table2[[#This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1">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_xlfn.XLOOKUP(Table2[[#This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1">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_xlfn.XLOOKUP(Table2[[#This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1">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_xlfn.XLOOKUP(Table2[[#This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1">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_xlfn.XLOOKUP(Table2[[#This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1">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_xlfn.XLOOKUP(Table2[[#This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1">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_xlfn.XLOOKUP(Table2[[#This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1">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_xlfn.XLOOKUP(Table2[[#This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1">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_xlfn.XLOOKUP(Table2[[#This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1">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_xlfn.XLOOKUP(Table2[[#This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1">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_xlfn.XLOOKUP(Table2[[#This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1">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_xlfn.XLOOKUP(Table2[[#This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1">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_xlfn.XLOOKUP(Table2[[#This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1">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_xlfn.XLOOKUP(Table2[[#This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1">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_xlfn.XLOOKUP(Table2[[#This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1">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_xlfn.XLOOKUP(Table2[[#This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1">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_xlfn.XLOOKUP(Table2[[#This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1">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_xlfn.XLOOKUP(Table2[[#This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1">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_xlfn.XLOOKUP(Table2[[#This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1">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_xlfn.XLOOKUP(Table2[[#This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1">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 IF(I451="Exc","Excelsa",IF(I451="Ara","Arabica",IF(I451="Lib","Liberica",""))))</f>
        <v>Robusta</v>
      </c>
      <c r="O451" t="str">
        <f t="shared" ref="O451:O514" si="23">IF(J451="M","Medium",IF(J451="L","Light",IF(J451="D","Dark","")))</f>
        <v>Dark</v>
      </c>
      <c r="P451" t="str">
        <f>_xlfn.XLOOKUP(Table2[[#This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1">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_xlfn.XLOOKUP(Table2[[#This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1">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_xlfn.XLOOKUP(Table2[[#This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1">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_xlfn.XLOOKUP(Table2[[#This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1">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_xlfn.XLOOKUP(Table2[[#This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1">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_xlfn.XLOOKUP(Table2[[#This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1">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_xlfn.XLOOKUP(Table2[[#This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1">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_xlfn.XLOOKUP(Table2[[#This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1">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_xlfn.XLOOKUP(Table2[[#This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1">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_xlfn.XLOOKUP(Table2[[#This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1">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_xlfn.XLOOKUP(Table2[[#This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1">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_xlfn.XLOOKUP(Table2[[#This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1">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_xlfn.XLOOKUP(Table2[[#This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1">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_xlfn.XLOOKUP(Table2[[#This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1">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_xlfn.XLOOKUP(Table2[[#This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1">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_xlfn.XLOOKUP(Table2[[#This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1">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_xlfn.XLOOKUP(Table2[[#This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1">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_xlfn.XLOOKUP(Table2[[#This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1">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_xlfn.XLOOKUP(Table2[[#This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1">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_xlfn.XLOOKUP(Table2[[#This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1">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_xlfn.XLOOKUP(Table2[[#This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1">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_xlfn.XLOOKUP(Table2[[#This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1">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_xlfn.XLOOKUP(Table2[[#This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1">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_xlfn.XLOOKUP(Table2[[#This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1">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_xlfn.XLOOKUP(Table2[[#This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1">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_xlfn.XLOOKUP(Table2[[#This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1">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_xlfn.XLOOKUP(Table2[[#This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1">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_xlfn.XLOOKUP(Table2[[#This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1">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_xlfn.XLOOKUP(Table2[[#This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1">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_xlfn.XLOOKUP(Table2[[#This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1">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_xlfn.XLOOKUP(Table2[[#This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1">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_xlfn.XLOOKUP(Table2[[#This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1">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_xlfn.XLOOKUP(Table2[[#This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1">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_xlfn.XLOOKUP(Table2[[#This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1">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_xlfn.XLOOKUP(Table2[[#This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1">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_xlfn.XLOOKUP(Table2[[#This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1">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_xlfn.XLOOKUP(Table2[[#This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1">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_xlfn.XLOOKUP(Table2[[#This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1">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_xlfn.XLOOKUP(Table2[[#This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1">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_xlfn.XLOOKUP(Table2[[#This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1">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_xlfn.XLOOKUP(Table2[[#This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1">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_xlfn.XLOOKUP(Table2[[#This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1">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_xlfn.XLOOKUP(Table2[[#This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1">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_xlfn.XLOOKUP(Table2[[#This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1">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_xlfn.XLOOKUP(Table2[[#This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1">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_xlfn.XLOOKUP(Table2[[#This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1">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_xlfn.XLOOKUP(Table2[[#This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1">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_xlfn.XLOOKUP(Table2[[#This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1">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_xlfn.XLOOKUP(Table2[[#This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1">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_xlfn.XLOOKUP(Table2[[#This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1">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_xlfn.XLOOKUP(Table2[[#This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1">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_xlfn.XLOOKUP(Table2[[#This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1">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_xlfn.XLOOKUP(Table2[[#This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1">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_xlfn.XLOOKUP(Table2[[#This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1">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_xlfn.XLOOKUP(Table2[[#This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1">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_xlfn.XLOOKUP(Table2[[#This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1">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_xlfn.XLOOKUP(Table2[[#This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1">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_xlfn.XLOOKUP(Table2[[#This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1">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_xlfn.XLOOKUP(Table2[[#This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1">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_xlfn.XLOOKUP(Table2[[#This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1">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_xlfn.XLOOKUP(Table2[[#This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1">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_xlfn.XLOOKUP(Table2[[#This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1">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_xlfn.XLOOKUP(Table2[[#This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1">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_xlfn.XLOOKUP(Table2[[#This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1">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 IF(I515="Exc","Excelsa",IF(I515="Ara","Arabica",IF(I515="Lib","Liberica",""))))</f>
        <v>Liberica</v>
      </c>
      <c r="O515" t="str">
        <f t="shared" ref="O515:O578" si="26">IF(J515="M","Medium",IF(J515="L","Light",IF(J515="D","Dark","")))</f>
        <v>Light</v>
      </c>
      <c r="P515" t="str">
        <f>_xlfn.XLOOKUP(Table2[[#This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1">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_xlfn.XLOOKUP(Table2[[#This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1">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_xlfn.XLOOKUP(Table2[[#This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1">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_xlfn.XLOOKUP(Table2[[#This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1">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_xlfn.XLOOKUP(Table2[[#This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1">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_xlfn.XLOOKUP(Table2[[#This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1">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_xlfn.XLOOKUP(Table2[[#This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1">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_xlfn.XLOOKUP(Table2[[#This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1">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_xlfn.XLOOKUP(Table2[[#This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1">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_xlfn.XLOOKUP(Table2[[#This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1">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_xlfn.XLOOKUP(Table2[[#This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1">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_xlfn.XLOOKUP(Table2[[#This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1">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_xlfn.XLOOKUP(Table2[[#This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1">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_xlfn.XLOOKUP(Table2[[#This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1">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_xlfn.XLOOKUP(Table2[[#This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1">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_xlfn.XLOOKUP(Table2[[#This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1">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_xlfn.XLOOKUP(Table2[[#This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1">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_xlfn.XLOOKUP(Table2[[#This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1">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_xlfn.XLOOKUP(Table2[[#This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1">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_xlfn.XLOOKUP(Table2[[#This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1">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_xlfn.XLOOKUP(Table2[[#This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1">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_xlfn.XLOOKUP(Table2[[#This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1">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_xlfn.XLOOKUP(Table2[[#This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1">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_xlfn.XLOOKUP(Table2[[#This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1">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_xlfn.XLOOKUP(Table2[[#This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1">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_xlfn.XLOOKUP(Table2[[#This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1">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_xlfn.XLOOKUP(Table2[[#This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1">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_xlfn.XLOOKUP(Table2[[#This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1">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_xlfn.XLOOKUP(Table2[[#This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1">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_xlfn.XLOOKUP(Table2[[#This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1">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_xlfn.XLOOKUP(Table2[[#This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1">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_xlfn.XLOOKUP(Table2[[#This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1">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_xlfn.XLOOKUP(Table2[[#This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1">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_xlfn.XLOOKUP(Table2[[#This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1">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_xlfn.XLOOKUP(Table2[[#This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1">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_xlfn.XLOOKUP(Table2[[#This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1">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_xlfn.XLOOKUP(Table2[[#This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1">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_xlfn.XLOOKUP(Table2[[#This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1">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_xlfn.XLOOKUP(Table2[[#This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1">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_xlfn.XLOOKUP(Table2[[#This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1">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_xlfn.XLOOKUP(Table2[[#This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1">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_xlfn.XLOOKUP(Table2[[#This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1">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_xlfn.XLOOKUP(Table2[[#This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1">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_xlfn.XLOOKUP(Table2[[#This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1">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_xlfn.XLOOKUP(Table2[[#This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1">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_xlfn.XLOOKUP(Table2[[#This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1">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_xlfn.XLOOKUP(Table2[[#This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1">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_xlfn.XLOOKUP(Table2[[#This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1">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_xlfn.XLOOKUP(Table2[[#This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1">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_xlfn.XLOOKUP(Table2[[#This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1">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_xlfn.XLOOKUP(Table2[[#This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1">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_xlfn.XLOOKUP(Table2[[#This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1">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_xlfn.XLOOKUP(Table2[[#This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1">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_xlfn.XLOOKUP(Table2[[#This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1">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_xlfn.XLOOKUP(Table2[[#This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1">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_xlfn.XLOOKUP(Table2[[#This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1">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_xlfn.XLOOKUP(Table2[[#This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1">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_xlfn.XLOOKUP(Table2[[#This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1">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_xlfn.XLOOKUP(Table2[[#This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1">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_xlfn.XLOOKUP(Table2[[#This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1">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_xlfn.XLOOKUP(Table2[[#This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1">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_xlfn.XLOOKUP(Table2[[#This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1">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_xlfn.XLOOKUP(Table2[[#This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1">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_xlfn.XLOOKUP(Table2[[#This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1">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 IF(I579="Exc","Excelsa",IF(I579="Ara","Arabica",IF(I579="Lib","Liberica",""))))</f>
        <v>Liberica</v>
      </c>
      <c r="O579" t="str">
        <f t="shared" ref="O579:O642" si="29">IF(J579="M","Medium",IF(J579="L","Light",IF(J579="D","Dark","")))</f>
        <v>Medium</v>
      </c>
      <c r="P579" t="str">
        <f>_xlfn.XLOOKUP(Table2[[#This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1">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_xlfn.XLOOKUP(Table2[[#This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1">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_xlfn.XLOOKUP(Table2[[#This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1">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_xlfn.XLOOKUP(Table2[[#This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1">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_xlfn.XLOOKUP(Table2[[#This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1">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_xlfn.XLOOKUP(Table2[[#This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1">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_xlfn.XLOOKUP(Table2[[#This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1">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_xlfn.XLOOKUP(Table2[[#This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1">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_xlfn.XLOOKUP(Table2[[#This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1">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_xlfn.XLOOKUP(Table2[[#This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1">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_xlfn.XLOOKUP(Table2[[#This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1">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_xlfn.XLOOKUP(Table2[[#This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1">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_xlfn.XLOOKUP(Table2[[#This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1">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_xlfn.XLOOKUP(Table2[[#This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1">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_xlfn.XLOOKUP(Table2[[#This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1">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_xlfn.XLOOKUP(Table2[[#This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1">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_xlfn.XLOOKUP(Table2[[#This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1">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_xlfn.XLOOKUP(Table2[[#This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1">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_xlfn.XLOOKUP(Table2[[#This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1">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_xlfn.XLOOKUP(Table2[[#This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1">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_xlfn.XLOOKUP(Table2[[#This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1">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_xlfn.XLOOKUP(Table2[[#This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1">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_xlfn.XLOOKUP(Table2[[#This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1">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_xlfn.XLOOKUP(Table2[[#This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1">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_xlfn.XLOOKUP(Table2[[#This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1">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_xlfn.XLOOKUP(Table2[[#This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1">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_xlfn.XLOOKUP(Table2[[#This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1">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_xlfn.XLOOKUP(Table2[[#This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1">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_xlfn.XLOOKUP(Table2[[#This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1">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_xlfn.XLOOKUP(Table2[[#This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1">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_xlfn.XLOOKUP(Table2[[#This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1">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_xlfn.XLOOKUP(Table2[[#This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1">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_xlfn.XLOOKUP(Table2[[#This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1">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_xlfn.XLOOKUP(Table2[[#This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1">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_xlfn.XLOOKUP(Table2[[#This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1">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_xlfn.XLOOKUP(Table2[[#This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1">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_xlfn.XLOOKUP(Table2[[#This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1">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_xlfn.XLOOKUP(Table2[[#This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1">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_xlfn.XLOOKUP(Table2[[#This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1">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_xlfn.XLOOKUP(Table2[[#This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1">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_xlfn.XLOOKUP(Table2[[#This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1">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_xlfn.XLOOKUP(Table2[[#This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1">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_xlfn.XLOOKUP(Table2[[#This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1">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_xlfn.XLOOKUP(Table2[[#This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1">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_xlfn.XLOOKUP(Table2[[#This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1">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_xlfn.XLOOKUP(Table2[[#This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1">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_xlfn.XLOOKUP(Table2[[#This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1">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_xlfn.XLOOKUP(Table2[[#This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1">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_xlfn.XLOOKUP(Table2[[#This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1">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_xlfn.XLOOKUP(Table2[[#This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1">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_xlfn.XLOOKUP(Table2[[#This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1">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_xlfn.XLOOKUP(Table2[[#This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1">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_xlfn.XLOOKUP(Table2[[#This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1">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_xlfn.XLOOKUP(Table2[[#This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1">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_xlfn.XLOOKUP(Table2[[#This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1">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_xlfn.XLOOKUP(Table2[[#This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1">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_xlfn.XLOOKUP(Table2[[#This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1">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_xlfn.XLOOKUP(Table2[[#This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1">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_xlfn.XLOOKUP(Table2[[#This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1">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_xlfn.XLOOKUP(Table2[[#This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1">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_xlfn.XLOOKUP(Table2[[#This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1">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_xlfn.XLOOKUP(Table2[[#This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1">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_xlfn.XLOOKUP(Table2[[#This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1">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_xlfn.XLOOKUP(Table2[[#This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1">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 IF(I643="Exc","Excelsa",IF(I643="Ara","Arabica",IF(I643="Lib","Liberica",""))))</f>
        <v>Robusta</v>
      </c>
      <c r="O643" t="str">
        <f t="shared" ref="O643:O706" si="32">IF(J643="M","Medium",IF(J643="L","Light",IF(J643="D","Dark","")))</f>
        <v>Light</v>
      </c>
      <c r="P643" t="str">
        <f>_xlfn.XLOOKUP(Table2[[#This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1">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_xlfn.XLOOKUP(Table2[[#This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1">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_xlfn.XLOOKUP(Table2[[#This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1">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_xlfn.XLOOKUP(Table2[[#This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1">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_xlfn.XLOOKUP(Table2[[#This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1">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_xlfn.XLOOKUP(Table2[[#This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1">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_xlfn.XLOOKUP(Table2[[#This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1">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_xlfn.XLOOKUP(Table2[[#This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1">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_xlfn.XLOOKUP(Table2[[#This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1">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_xlfn.XLOOKUP(Table2[[#This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1">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_xlfn.XLOOKUP(Table2[[#This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1">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_xlfn.XLOOKUP(Table2[[#This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1">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_xlfn.XLOOKUP(Table2[[#This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1">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_xlfn.XLOOKUP(Table2[[#This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1">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_xlfn.XLOOKUP(Table2[[#This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1">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_xlfn.XLOOKUP(Table2[[#This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1">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_xlfn.XLOOKUP(Table2[[#This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1">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_xlfn.XLOOKUP(Table2[[#This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1">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_xlfn.XLOOKUP(Table2[[#This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1">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_xlfn.XLOOKUP(Table2[[#This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1">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_xlfn.XLOOKUP(Table2[[#This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1">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_xlfn.XLOOKUP(Table2[[#This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1">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_xlfn.XLOOKUP(Table2[[#This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1">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_xlfn.XLOOKUP(Table2[[#This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1">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_xlfn.XLOOKUP(Table2[[#This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1">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_xlfn.XLOOKUP(Table2[[#This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1">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_xlfn.XLOOKUP(Table2[[#This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1">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_xlfn.XLOOKUP(Table2[[#This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1">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_xlfn.XLOOKUP(Table2[[#This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1">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_xlfn.XLOOKUP(Table2[[#This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1">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_xlfn.XLOOKUP(Table2[[#This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1">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_xlfn.XLOOKUP(Table2[[#This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1">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_xlfn.XLOOKUP(Table2[[#This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1">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_xlfn.XLOOKUP(Table2[[#This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1">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_xlfn.XLOOKUP(Table2[[#This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1">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_xlfn.XLOOKUP(Table2[[#This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1">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_xlfn.XLOOKUP(Table2[[#This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1">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_xlfn.XLOOKUP(Table2[[#This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1">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_xlfn.XLOOKUP(Table2[[#This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1">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_xlfn.XLOOKUP(Table2[[#This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1">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_xlfn.XLOOKUP(Table2[[#This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1">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_xlfn.XLOOKUP(Table2[[#This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1">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_xlfn.XLOOKUP(Table2[[#This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1">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_xlfn.XLOOKUP(Table2[[#This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1">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_xlfn.XLOOKUP(Table2[[#This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1">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_xlfn.XLOOKUP(Table2[[#This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1">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_xlfn.XLOOKUP(Table2[[#This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1">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_xlfn.XLOOKUP(Table2[[#This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1">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_xlfn.XLOOKUP(Table2[[#This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1">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_xlfn.XLOOKUP(Table2[[#This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1">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_xlfn.XLOOKUP(Table2[[#This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1">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_xlfn.XLOOKUP(Table2[[#This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1">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_xlfn.XLOOKUP(Table2[[#This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1">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_xlfn.XLOOKUP(Table2[[#This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1">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_xlfn.XLOOKUP(Table2[[#This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1">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_xlfn.XLOOKUP(Table2[[#This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1">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_xlfn.XLOOKUP(Table2[[#This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1">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_xlfn.XLOOKUP(Table2[[#This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1">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_xlfn.XLOOKUP(Table2[[#This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1">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_xlfn.XLOOKUP(Table2[[#This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1">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_xlfn.XLOOKUP(Table2[[#This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1">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_xlfn.XLOOKUP(Table2[[#This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1">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_xlfn.XLOOKUP(Table2[[#This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1">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_xlfn.XLOOKUP(Table2[[#This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1">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 IF(I707="Exc","Excelsa",IF(I707="Ara","Arabica",IF(I707="Lib","Liberica",""))))</f>
        <v>Excelsa</v>
      </c>
      <c r="O707" t="str">
        <f t="shared" ref="O707:O770" si="35">IF(J707="M","Medium",IF(J707="L","Light",IF(J707="D","Dark","")))</f>
        <v>Light</v>
      </c>
      <c r="P707" t="str">
        <f>_xlfn.XLOOKUP(Table2[[#This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1">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_xlfn.XLOOKUP(Table2[[#This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1">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_xlfn.XLOOKUP(Table2[[#This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1">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_xlfn.XLOOKUP(Table2[[#This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1">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_xlfn.XLOOKUP(Table2[[#This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1">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_xlfn.XLOOKUP(Table2[[#This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1">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_xlfn.XLOOKUP(Table2[[#This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1">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_xlfn.XLOOKUP(Table2[[#This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1">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_xlfn.XLOOKUP(Table2[[#This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1">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_xlfn.XLOOKUP(Table2[[#This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1">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_xlfn.XLOOKUP(Table2[[#This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1">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_xlfn.XLOOKUP(Table2[[#This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1">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_xlfn.XLOOKUP(Table2[[#This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1">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_xlfn.XLOOKUP(Table2[[#This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1">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_xlfn.XLOOKUP(Table2[[#This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1">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_xlfn.XLOOKUP(Table2[[#This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1">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_xlfn.XLOOKUP(Table2[[#This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1">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_xlfn.XLOOKUP(Table2[[#This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1">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_xlfn.XLOOKUP(Table2[[#This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1">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_xlfn.XLOOKUP(Table2[[#This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1">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_xlfn.XLOOKUP(Table2[[#This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1">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_xlfn.XLOOKUP(Table2[[#This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1">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_xlfn.XLOOKUP(Table2[[#This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1">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_xlfn.XLOOKUP(Table2[[#This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1">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_xlfn.XLOOKUP(Table2[[#This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1">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_xlfn.XLOOKUP(Table2[[#This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1">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_xlfn.XLOOKUP(Table2[[#This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1">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_xlfn.XLOOKUP(Table2[[#This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1">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_xlfn.XLOOKUP(Table2[[#This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1">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_xlfn.XLOOKUP(Table2[[#This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1">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_xlfn.XLOOKUP(Table2[[#This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1">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_xlfn.XLOOKUP(Table2[[#This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1">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_xlfn.XLOOKUP(Table2[[#This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1">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_xlfn.XLOOKUP(Table2[[#This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1">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_xlfn.XLOOKUP(Table2[[#This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1">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_xlfn.XLOOKUP(Table2[[#This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1">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_xlfn.XLOOKUP(Table2[[#This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1">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_xlfn.XLOOKUP(Table2[[#This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1">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_xlfn.XLOOKUP(Table2[[#This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1">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_xlfn.XLOOKUP(Table2[[#This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1">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_xlfn.XLOOKUP(Table2[[#This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1">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_xlfn.XLOOKUP(Table2[[#This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1">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_xlfn.XLOOKUP(Table2[[#This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1">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_xlfn.XLOOKUP(Table2[[#This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1">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_xlfn.XLOOKUP(Table2[[#This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1">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_xlfn.XLOOKUP(Table2[[#This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1">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_xlfn.XLOOKUP(Table2[[#This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1">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_xlfn.XLOOKUP(Table2[[#This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1">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_xlfn.XLOOKUP(Table2[[#This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1">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_xlfn.XLOOKUP(Table2[[#This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1">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_xlfn.XLOOKUP(Table2[[#This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1">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_xlfn.XLOOKUP(Table2[[#This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1">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_xlfn.XLOOKUP(Table2[[#This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1">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_xlfn.XLOOKUP(Table2[[#This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1">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_xlfn.XLOOKUP(Table2[[#This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1">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_xlfn.XLOOKUP(Table2[[#This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1">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_xlfn.XLOOKUP(Table2[[#This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1">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_xlfn.XLOOKUP(Table2[[#This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1">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_xlfn.XLOOKUP(Table2[[#This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1">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_xlfn.XLOOKUP(Table2[[#This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1">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_xlfn.XLOOKUP(Table2[[#This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1">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_xlfn.XLOOKUP(Table2[[#This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1">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_xlfn.XLOOKUP(Table2[[#This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1">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_xlfn.XLOOKUP(Table2[[#This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1">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 IF(I771="Exc","Excelsa",IF(I771="Ara","Arabica",IF(I771="Lib","Liberica",""))))</f>
        <v>Robusta</v>
      </c>
      <c r="O771" t="str">
        <f t="shared" ref="O771:O834" si="38">IF(J771="M","Medium",IF(J771="L","Light",IF(J771="D","Dark","")))</f>
        <v>Medium</v>
      </c>
      <c r="P771" t="str">
        <f>_xlfn.XLOOKUP(Table2[[#This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1">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_xlfn.XLOOKUP(Table2[[#This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1">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_xlfn.XLOOKUP(Table2[[#This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1">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_xlfn.XLOOKUP(Table2[[#This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1">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_xlfn.XLOOKUP(Table2[[#This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1">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_xlfn.XLOOKUP(Table2[[#This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1">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_xlfn.XLOOKUP(Table2[[#This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1">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_xlfn.XLOOKUP(Table2[[#This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1">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_xlfn.XLOOKUP(Table2[[#This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1">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_xlfn.XLOOKUP(Table2[[#This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1">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_xlfn.XLOOKUP(Table2[[#This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1">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_xlfn.XLOOKUP(Table2[[#This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1">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_xlfn.XLOOKUP(Table2[[#This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1">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_xlfn.XLOOKUP(Table2[[#This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1">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_xlfn.XLOOKUP(Table2[[#This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1">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_xlfn.XLOOKUP(Table2[[#This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1">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_xlfn.XLOOKUP(Table2[[#This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1">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_xlfn.XLOOKUP(Table2[[#This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1">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_xlfn.XLOOKUP(Table2[[#This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1">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_xlfn.XLOOKUP(Table2[[#This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1">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_xlfn.XLOOKUP(Table2[[#This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1">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_xlfn.XLOOKUP(Table2[[#This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1">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_xlfn.XLOOKUP(Table2[[#This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1">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_xlfn.XLOOKUP(Table2[[#This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1">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_xlfn.XLOOKUP(Table2[[#This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1">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_xlfn.XLOOKUP(Table2[[#This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1">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_xlfn.XLOOKUP(Table2[[#This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1">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_xlfn.XLOOKUP(Table2[[#This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1">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_xlfn.XLOOKUP(Table2[[#This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1">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_xlfn.XLOOKUP(Table2[[#This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1">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_xlfn.XLOOKUP(Table2[[#This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1">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_xlfn.XLOOKUP(Table2[[#This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1">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_xlfn.XLOOKUP(Table2[[#This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1">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_xlfn.XLOOKUP(Table2[[#This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1">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_xlfn.XLOOKUP(Table2[[#This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1">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_xlfn.XLOOKUP(Table2[[#This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1">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_xlfn.XLOOKUP(Table2[[#This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1">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_xlfn.XLOOKUP(Table2[[#This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1">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_xlfn.XLOOKUP(Table2[[#This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1">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_xlfn.XLOOKUP(Table2[[#This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1">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_xlfn.XLOOKUP(Table2[[#This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1">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_xlfn.XLOOKUP(Table2[[#This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1">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_xlfn.XLOOKUP(Table2[[#This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1">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_xlfn.XLOOKUP(Table2[[#This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1">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_xlfn.XLOOKUP(Table2[[#This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1">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_xlfn.XLOOKUP(Table2[[#This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1">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_xlfn.XLOOKUP(Table2[[#This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1">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_xlfn.XLOOKUP(Table2[[#This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1">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_xlfn.XLOOKUP(Table2[[#This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1">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_xlfn.XLOOKUP(Table2[[#This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1">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_xlfn.XLOOKUP(Table2[[#This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1">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_xlfn.XLOOKUP(Table2[[#This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1">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_xlfn.XLOOKUP(Table2[[#This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1">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_xlfn.XLOOKUP(Table2[[#This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1">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_xlfn.XLOOKUP(Table2[[#This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1">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_xlfn.XLOOKUP(Table2[[#This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1">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_xlfn.XLOOKUP(Table2[[#This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1">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_xlfn.XLOOKUP(Table2[[#This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1">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_xlfn.XLOOKUP(Table2[[#This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1">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_xlfn.XLOOKUP(Table2[[#This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1">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_xlfn.XLOOKUP(Table2[[#This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1">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_xlfn.XLOOKUP(Table2[[#This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1">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_xlfn.XLOOKUP(Table2[[#This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1">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_xlfn.XLOOKUP(Table2[[#This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1">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 IF(I835="Exc","Excelsa",IF(I835="Ara","Arabica",IF(I835="Lib","Liberica",""))))</f>
        <v>Robusta</v>
      </c>
      <c r="O835" t="str">
        <f t="shared" ref="O835:O898" si="41">IF(J835="M","Medium",IF(J835="L","Light",IF(J835="D","Dark","")))</f>
        <v>Dark</v>
      </c>
      <c r="P835" t="str">
        <f>_xlfn.XLOOKUP(Table2[[#This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1">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_xlfn.XLOOKUP(Table2[[#This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1">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_xlfn.XLOOKUP(Table2[[#This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1">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_xlfn.XLOOKUP(Table2[[#This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1">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_xlfn.XLOOKUP(Table2[[#This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1">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_xlfn.XLOOKUP(Table2[[#This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1">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_xlfn.XLOOKUP(Table2[[#This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1">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_xlfn.XLOOKUP(Table2[[#This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1">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_xlfn.XLOOKUP(Table2[[#This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1">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_xlfn.XLOOKUP(Table2[[#This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1">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_xlfn.XLOOKUP(Table2[[#This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1">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_xlfn.XLOOKUP(Table2[[#This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1">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_xlfn.XLOOKUP(Table2[[#This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1">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_xlfn.XLOOKUP(Table2[[#This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1">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_xlfn.XLOOKUP(Table2[[#This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1">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_xlfn.XLOOKUP(Table2[[#This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1">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_xlfn.XLOOKUP(Table2[[#This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1">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_xlfn.XLOOKUP(Table2[[#This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1">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_xlfn.XLOOKUP(Table2[[#This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1">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_xlfn.XLOOKUP(Table2[[#This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1">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_xlfn.XLOOKUP(Table2[[#This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1">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_xlfn.XLOOKUP(Table2[[#This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1">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_xlfn.XLOOKUP(Table2[[#This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1">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_xlfn.XLOOKUP(Table2[[#This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1">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_xlfn.XLOOKUP(Table2[[#This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1">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_xlfn.XLOOKUP(Table2[[#This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1">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_xlfn.XLOOKUP(Table2[[#This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1">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_xlfn.XLOOKUP(Table2[[#This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1">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_xlfn.XLOOKUP(Table2[[#This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1">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_xlfn.XLOOKUP(Table2[[#This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1">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_xlfn.XLOOKUP(Table2[[#This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1">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_xlfn.XLOOKUP(Table2[[#This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1">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_xlfn.XLOOKUP(Table2[[#This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1">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_xlfn.XLOOKUP(Table2[[#This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1">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_xlfn.XLOOKUP(Table2[[#This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1">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_xlfn.XLOOKUP(Table2[[#This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1">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_xlfn.XLOOKUP(Table2[[#This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1">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_xlfn.XLOOKUP(Table2[[#This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1">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_xlfn.XLOOKUP(Table2[[#This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1">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_xlfn.XLOOKUP(Table2[[#This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1">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_xlfn.XLOOKUP(Table2[[#This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1">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_xlfn.XLOOKUP(Table2[[#This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1">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_xlfn.XLOOKUP(Table2[[#This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1">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_xlfn.XLOOKUP(Table2[[#This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1">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_xlfn.XLOOKUP(Table2[[#This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1">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_xlfn.XLOOKUP(Table2[[#This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1">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_xlfn.XLOOKUP(Table2[[#This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1">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_xlfn.XLOOKUP(Table2[[#This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1">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_xlfn.XLOOKUP(Table2[[#This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1">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_xlfn.XLOOKUP(Table2[[#This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1">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_xlfn.XLOOKUP(Table2[[#This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1">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_xlfn.XLOOKUP(Table2[[#This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1">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_xlfn.XLOOKUP(Table2[[#This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1">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_xlfn.XLOOKUP(Table2[[#This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1">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_xlfn.XLOOKUP(Table2[[#This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1">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_xlfn.XLOOKUP(Table2[[#This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1">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_xlfn.XLOOKUP(Table2[[#This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1">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_xlfn.XLOOKUP(Table2[[#This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1">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_xlfn.XLOOKUP(Table2[[#This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1">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_xlfn.XLOOKUP(Table2[[#This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1">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_xlfn.XLOOKUP(Table2[[#This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1">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_xlfn.XLOOKUP(Table2[[#This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1">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_xlfn.XLOOKUP(Table2[[#This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1">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_xlfn.XLOOKUP(Table2[[#This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1">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 IF(I899="Exc","Excelsa",IF(I899="Ara","Arabica",IF(I899="Lib","Liberica",""))))</f>
        <v>Excelsa</v>
      </c>
      <c r="O899" t="str">
        <f t="shared" ref="O899:O962" si="44">IF(J899="M","Medium",IF(J899="L","Light",IF(J899="D","Dark","")))</f>
        <v>Dark</v>
      </c>
      <c r="P899" t="str">
        <f>_xlfn.XLOOKUP(Table2[[#This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1">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_xlfn.XLOOKUP(Table2[[#This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1">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_xlfn.XLOOKUP(Table2[[#This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1">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_xlfn.XLOOKUP(Table2[[#This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1">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_xlfn.XLOOKUP(Table2[[#This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1">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_xlfn.XLOOKUP(Table2[[#This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1">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_xlfn.XLOOKUP(Table2[[#This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1">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_xlfn.XLOOKUP(Table2[[#This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1">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_xlfn.XLOOKUP(Table2[[#This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1">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_xlfn.XLOOKUP(Table2[[#This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1">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_xlfn.XLOOKUP(Table2[[#This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1">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_xlfn.XLOOKUP(Table2[[#This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1">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_xlfn.XLOOKUP(Table2[[#This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1">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_xlfn.XLOOKUP(Table2[[#This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1">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_xlfn.XLOOKUP(Table2[[#This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1">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_xlfn.XLOOKUP(Table2[[#This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1">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_xlfn.XLOOKUP(Table2[[#This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1">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_xlfn.XLOOKUP(Table2[[#This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1">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_xlfn.XLOOKUP(Table2[[#This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1">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_xlfn.XLOOKUP(Table2[[#This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1">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_xlfn.XLOOKUP(Table2[[#This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1">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_xlfn.XLOOKUP(Table2[[#This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1">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_xlfn.XLOOKUP(Table2[[#This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1">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_xlfn.XLOOKUP(Table2[[#This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1">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_xlfn.XLOOKUP(Table2[[#This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1">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_xlfn.XLOOKUP(Table2[[#This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1">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_xlfn.XLOOKUP(Table2[[#This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1">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_xlfn.XLOOKUP(Table2[[#This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1">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_xlfn.XLOOKUP(Table2[[#This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1">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_xlfn.XLOOKUP(Table2[[#This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1">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_xlfn.XLOOKUP(Table2[[#This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1">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_xlfn.XLOOKUP(Table2[[#This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1">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_xlfn.XLOOKUP(Table2[[#This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1">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_xlfn.XLOOKUP(Table2[[#This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1">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_xlfn.XLOOKUP(Table2[[#This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1">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_xlfn.XLOOKUP(Table2[[#This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1">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_xlfn.XLOOKUP(Table2[[#This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1">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_xlfn.XLOOKUP(Table2[[#This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1">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_xlfn.XLOOKUP(Table2[[#This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1">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_xlfn.XLOOKUP(Table2[[#This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1">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_xlfn.XLOOKUP(Table2[[#This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1">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_xlfn.XLOOKUP(Table2[[#This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1">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_xlfn.XLOOKUP(Table2[[#This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1">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_xlfn.XLOOKUP(Table2[[#This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1">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_xlfn.XLOOKUP(Table2[[#This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1">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_xlfn.XLOOKUP(Table2[[#This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1">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_xlfn.XLOOKUP(Table2[[#This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1">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_xlfn.XLOOKUP(Table2[[#This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1">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_xlfn.XLOOKUP(Table2[[#This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1">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_xlfn.XLOOKUP(Table2[[#This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1">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_xlfn.XLOOKUP(Table2[[#This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1">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_xlfn.XLOOKUP(Table2[[#This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1">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_xlfn.XLOOKUP(Table2[[#This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1">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_xlfn.XLOOKUP(Table2[[#This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1">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_xlfn.XLOOKUP(Table2[[#This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1">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_xlfn.XLOOKUP(Table2[[#This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1">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_xlfn.XLOOKUP(Table2[[#This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1">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_xlfn.XLOOKUP(Table2[[#This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1">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_xlfn.XLOOKUP(Table2[[#This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1">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_xlfn.XLOOKUP(Table2[[#This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1">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_xlfn.XLOOKUP(Table2[[#This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1">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_xlfn.XLOOKUP(Table2[[#This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1">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_xlfn.XLOOKUP(Table2[[#This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1">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_xlfn.XLOOKUP(Table2[[#This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1">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 IF(I963="Exc","Excelsa",IF(I963="Ara","Arabica",IF(I963="Lib","Liberica",""))))</f>
        <v>Arabica</v>
      </c>
      <c r="O963" t="str">
        <f t="shared" ref="O963:O1001" si="47">IF(J963="M","Medium",IF(J963="L","Light",IF(J963="D","Dark","")))</f>
        <v>Dark</v>
      </c>
      <c r="P963" t="str">
        <f>_xlfn.XLOOKUP(Table2[[#This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1">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_xlfn.XLOOKUP(Table2[[#This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1">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_xlfn.XLOOKUP(Table2[[#This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1">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_xlfn.XLOOKUP(Table2[[#This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1">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_xlfn.XLOOKUP(Table2[[#This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1">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_xlfn.XLOOKUP(Table2[[#This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1">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_xlfn.XLOOKUP(Table2[[#This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1">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_xlfn.XLOOKUP(Table2[[#This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1">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_xlfn.XLOOKUP(Table2[[#This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1">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_xlfn.XLOOKUP(Table2[[#This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1">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_xlfn.XLOOKUP(Table2[[#This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1">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_xlfn.XLOOKUP(Table2[[#This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1">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_xlfn.XLOOKUP(Table2[[#This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1">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_xlfn.XLOOKUP(Table2[[#This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1">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_xlfn.XLOOKUP(Table2[[#This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1">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_xlfn.XLOOKUP(Table2[[#This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1">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_xlfn.XLOOKUP(Table2[[#This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1">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_xlfn.XLOOKUP(Table2[[#This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1">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_xlfn.XLOOKUP(Table2[[#This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1">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_xlfn.XLOOKUP(Table2[[#This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1">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_xlfn.XLOOKUP(Table2[[#This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1">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_xlfn.XLOOKUP(Table2[[#This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1">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_xlfn.XLOOKUP(Table2[[#This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1">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_xlfn.XLOOKUP(Table2[[#This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1">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_xlfn.XLOOKUP(Table2[[#This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1">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_xlfn.XLOOKUP(Table2[[#This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1">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_xlfn.XLOOKUP(Table2[[#This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1">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_xlfn.XLOOKUP(Table2[[#This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1">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_xlfn.XLOOKUP(Table2[[#This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1">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_xlfn.XLOOKUP(Table2[[#This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1">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_xlfn.XLOOKUP(Table2[[#This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1">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_xlfn.XLOOKUP(Table2[[#This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1">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_xlfn.XLOOKUP(Table2[[#This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1">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_xlfn.XLOOKUP(Table2[[#This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1">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_xlfn.XLOOKUP(Table2[[#This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1">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_xlfn.XLOOKUP(Table2[[#This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1">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_xlfn.XLOOKUP(Table2[[#This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1">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_xlfn.XLOOKUP(Table2[[#This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1">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_xlfn.XLOOKUP(Table2[[#This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8"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6" sqref="I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Dashboard</vt:lpstr>
      <vt:lpstr>Top Five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Sha'lonna Obafemi</dc:creator>
  <cp:keywords/>
  <dc:description/>
  <cp:lastModifiedBy>Sha'lonna Obafemi</cp:lastModifiedBy>
  <cp:revision/>
  <dcterms:created xsi:type="dcterms:W3CDTF">2022-11-26T09:51:45Z</dcterms:created>
  <dcterms:modified xsi:type="dcterms:W3CDTF">2024-10-27T11:45:27Z</dcterms:modified>
  <cp:category/>
  <cp:contentStatus/>
</cp:coreProperties>
</file>