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13530" tabRatio="578" activeTab="1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G31" i="7" l="1"/>
  <c r="F31" i="7"/>
  <c r="E31" i="7"/>
  <c r="D31" i="7"/>
  <c r="C31" i="7"/>
  <c r="B31" i="7"/>
  <c r="G30" i="7"/>
  <c r="F30" i="7"/>
  <c r="E30" i="7"/>
  <c r="D30" i="7"/>
  <c r="C30" i="7"/>
  <c r="B30" i="7"/>
  <c r="G29" i="7"/>
  <c r="F29" i="7"/>
  <c r="E29" i="7"/>
  <c r="D29" i="7"/>
  <c r="C29" i="7"/>
  <c r="B29" i="7"/>
  <c r="G28" i="7"/>
  <c r="F28" i="7"/>
  <c r="E28" i="7"/>
  <c r="D28" i="7"/>
  <c r="C28" i="7"/>
  <c r="B28" i="7"/>
  <c r="G27" i="7"/>
  <c r="F27" i="7"/>
  <c r="E27" i="7"/>
  <c r="D27" i="7"/>
  <c r="C27" i="7"/>
  <c r="B27" i="7"/>
  <c r="G26" i="7"/>
  <c r="F26" i="7"/>
  <c r="E26" i="7"/>
  <c r="D26" i="7"/>
  <c r="C26" i="7"/>
  <c r="B26" i="7"/>
  <c r="G25" i="7"/>
  <c r="F25" i="7"/>
  <c r="E25" i="7"/>
  <c r="D25" i="7"/>
  <c r="C25" i="7"/>
  <c r="B25" i="7"/>
  <c r="G24" i="7"/>
  <c r="F24" i="7"/>
  <c r="E24" i="7"/>
  <c r="D24" i="7"/>
  <c r="C24" i="7"/>
  <c r="B24" i="7"/>
  <c r="G23" i="7"/>
  <c r="F23" i="7"/>
  <c r="E23" i="7"/>
  <c r="D23" i="7"/>
  <c r="C23" i="7"/>
  <c r="B23" i="7"/>
  <c r="G22" i="7"/>
  <c r="F22" i="7"/>
  <c r="E22" i="7"/>
  <c r="D22" i="7"/>
  <c r="C22" i="7"/>
  <c r="B22" i="7"/>
  <c r="AT10" i="6" l="1"/>
  <c r="AU10" i="6"/>
  <c r="AV10" i="6"/>
  <c r="AW10" i="6"/>
  <c r="AX10" i="6"/>
  <c r="AS10" i="6"/>
  <c r="AN10" i="6"/>
  <c r="AO10" i="6"/>
  <c r="AP10" i="6"/>
  <c r="AQ10" i="6"/>
  <c r="AR10" i="6"/>
  <c r="AM10" i="6"/>
  <c r="AH10" i="6"/>
  <c r="AI10" i="6"/>
  <c r="AJ10" i="6"/>
  <c r="AK10" i="6"/>
  <c r="AL10" i="6"/>
  <c r="AG10" i="6"/>
  <c r="AB10" i="6"/>
  <c r="AC10" i="6"/>
  <c r="AD10" i="6"/>
  <c r="AE10" i="6"/>
  <c r="AF10" i="6"/>
  <c r="AA10" i="6"/>
  <c r="V10" i="6"/>
  <c r="W10" i="6"/>
  <c r="X10" i="6"/>
  <c r="Y10" i="6"/>
  <c r="Z10" i="6"/>
  <c r="U10" i="6"/>
  <c r="P10" i="6"/>
  <c r="Q10" i="6"/>
  <c r="R10" i="6"/>
  <c r="S10" i="6"/>
  <c r="T10" i="6"/>
  <c r="O10" i="6"/>
  <c r="J10" i="6"/>
  <c r="K10" i="6"/>
  <c r="L10" i="6"/>
  <c r="M10" i="6"/>
  <c r="N10" i="6"/>
  <c r="I10" i="6"/>
  <c r="D10" i="6"/>
  <c r="E10" i="6"/>
  <c r="F10" i="6"/>
  <c r="G10" i="6"/>
  <c r="H10" i="6"/>
  <c r="C10" i="6"/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8" i="6"/>
  <c r="G18" i="6"/>
  <c r="F18" i="6"/>
  <c r="E18" i="6"/>
  <c r="D18" i="6"/>
  <c r="C18" i="6"/>
  <c r="C58" i="3" s="1"/>
  <c r="H17" i="6"/>
  <c r="G17" i="6"/>
  <c r="F17" i="6"/>
  <c r="E17" i="6"/>
  <c r="D17" i="6"/>
  <c r="C17" i="6"/>
  <c r="H16" i="6"/>
  <c r="G16" i="6"/>
  <c r="F16" i="6"/>
  <c r="E16" i="6"/>
  <c r="D16" i="6"/>
  <c r="C16" i="6"/>
  <c r="M53" i="5"/>
  <c r="N53" i="5" s="1"/>
  <c r="G51" i="5"/>
  <c r="W50" i="5"/>
  <c r="V50" i="5"/>
  <c r="U50" i="5"/>
  <c r="T50" i="5"/>
  <c r="S50" i="5"/>
  <c r="R50" i="5"/>
  <c r="Q50" i="5"/>
  <c r="P50" i="5"/>
  <c r="O50" i="5"/>
  <c r="N50" i="5"/>
  <c r="G50" i="5"/>
  <c r="H49" i="5"/>
  <c r="C34" i="3" s="1"/>
  <c r="G49" i="5"/>
  <c r="G48" i="5"/>
  <c r="G47" i="5"/>
  <c r="G46" i="5"/>
  <c r="H45" i="5"/>
  <c r="C30" i="3" s="1"/>
  <c r="G45" i="5"/>
  <c r="G44" i="5"/>
  <c r="G43" i="5"/>
  <c r="G42" i="5"/>
  <c r="H39" i="5"/>
  <c r="H51" i="5" s="1"/>
  <c r="C36" i="3" s="1"/>
  <c r="I38" i="5"/>
  <c r="J38" i="5" s="1"/>
  <c r="H38" i="5"/>
  <c r="H50" i="5" s="1"/>
  <c r="C35" i="3" s="1"/>
  <c r="J37" i="5"/>
  <c r="J49" i="5" s="1"/>
  <c r="E34" i="3" s="1"/>
  <c r="I37" i="5"/>
  <c r="I49" i="5" s="1"/>
  <c r="D34" i="3" s="1"/>
  <c r="H37" i="5"/>
  <c r="H36" i="5"/>
  <c r="H48" i="5" s="1"/>
  <c r="C33" i="3" s="1"/>
  <c r="H35" i="5"/>
  <c r="I35" i="5" s="1"/>
  <c r="I34" i="5"/>
  <c r="J34" i="5" s="1"/>
  <c r="H34" i="5"/>
  <c r="H46" i="5" s="1"/>
  <c r="C31" i="3" s="1"/>
  <c r="J33" i="5"/>
  <c r="J45" i="5" s="1"/>
  <c r="E30" i="3" s="1"/>
  <c r="I33" i="5"/>
  <c r="I45" i="5" s="1"/>
  <c r="D30" i="3" s="1"/>
  <c r="H33" i="5"/>
  <c r="H32" i="5"/>
  <c r="H44" i="5" s="1"/>
  <c r="C29" i="3" s="1"/>
  <c r="H31" i="5"/>
  <c r="I31" i="5" s="1"/>
  <c r="I30" i="5"/>
  <c r="J30" i="5" s="1"/>
  <c r="H30" i="5"/>
  <c r="H42" i="5" s="1"/>
  <c r="C27" i="3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D59" i="3"/>
  <c r="C59" i="3"/>
  <c r="D58" i="3"/>
  <c r="D57" i="3"/>
  <c r="C57" i="3"/>
  <c r="D56" i="3"/>
  <c r="C56" i="3"/>
  <c r="K34" i="5" l="1"/>
  <c r="J46" i="5"/>
  <c r="E31" i="3" s="1"/>
  <c r="K30" i="5"/>
  <c r="J42" i="5"/>
  <c r="E27" i="3" s="1"/>
  <c r="J35" i="5"/>
  <c r="I47" i="5"/>
  <c r="D32" i="3" s="1"/>
  <c r="J31" i="5"/>
  <c r="I43" i="5"/>
  <c r="D28" i="3" s="1"/>
  <c r="K38" i="5"/>
  <c r="J50" i="5"/>
  <c r="E35" i="3" s="1"/>
  <c r="O53" i="5"/>
  <c r="N55" i="5"/>
  <c r="N54" i="5"/>
  <c r="I42" i="5"/>
  <c r="D27" i="3" s="1"/>
  <c r="I46" i="5"/>
  <c r="D31" i="3" s="1"/>
  <c r="I50" i="5"/>
  <c r="D35" i="3" s="1"/>
  <c r="M54" i="5"/>
  <c r="M55" i="5"/>
  <c r="H43" i="5"/>
  <c r="C28" i="3" s="1"/>
  <c r="H47" i="5"/>
  <c r="C32" i="3" s="1"/>
  <c r="K33" i="5"/>
  <c r="K37" i="5"/>
  <c r="I39" i="5"/>
  <c r="I32" i="5"/>
  <c r="I36" i="5"/>
  <c r="I44" i="5" l="1"/>
  <c r="D29" i="3" s="1"/>
  <c r="J32" i="5"/>
  <c r="J39" i="5"/>
  <c r="I51" i="5"/>
  <c r="D36" i="3" s="1"/>
  <c r="P53" i="5"/>
  <c r="O55" i="5"/>
  <c r="O54" i="5"/>
  <c r="J43" i="5"/>
  <c r="E28" i="3" s="1"/>
  <c r="K31" i="5"/>
  <c r="K42" i="5"/>
  <c r="F27" i="3" s="1"/>
  <c r="L30" i="5"/>
  <c r="L42" i="5" s="1"/>
  <c r="G27" i="3" s="1"/>
  <c r="L37" i="5"/>
  <c r="L49" i="5" s="1"/>
  <c r="G34" i="3" s="1"/>
  <c r="K49" i="5"/>
  <c r="F34" i="3" s="1"/>
  <c r="I48" i="5"/>
  <c r="D33" i="3" s="1"/>
  <c r="J36" i="5"/>
  <c r="L33" i="5"/>
  <c r="L45" i="5" s="1"/>
  <c r="G30" i="3" s="1"/>
  <c r="K45" i="5"/>
  <c r="F30" i="3" s="1"/>
  <c r="K50" i="5"/>
  <c r="F35" i="3" s="1"/>
  <c r="L38" i="5"/>
  <c r="L50" i="5" s="1"/>
  <c r="G35" i="3" s="1"/>
  <c r="J47" i="5"/>
  <c r="E32" i="3" s="1"/>
  <c r="K35" i="5"/>
  <c r="K46" i="5"/>
  <c r="F31" i="3" s="1"/>
  <c r="L34" i="5"/>
  <c r="L46" i="5" s="1"/>
  <c r="G31" i="3" s="1"/>
  <c r="J48" i="5" l="1"/>
  <c r="E33" i="3" s="1"/>
  <c r="K36" i="5"/>
  <c r="J51" i="5"/>
  <c r="E36" i="3" s="1"/>
  <c r="K39" i="5"/>
  <c r="J44" i="5"/>
  <c r="E29" i="3" s="1"/>
  <c r="K32" i="5"/>
  <c r="L35" i="5"/>
  <c r="L47" i="5" s="1"/>
  <c r="G32" i="3" s="1"/>
  <c r="K47" i="5"/>
  <c r="F32" i="3" s="1"/>
  <c r="L31" i="5"/>
  <c r="L43" i="5" s="1"/>
  <c r="G28" i="3" s="1"/>
  <c r="K43" i="5"/>
  <c r="F28" i="3" s="1"/>
  <c r="P55" i="5"/>
  <c r="P54" i="5"/>
  <c r="Q53" i="5"/>
  <c r="K51" i="5" l="1"/>
  <c r="F36" i="3" s="1"/>
  <c r="L39" i="5"/>
  <c r="L51" i="5" s="1"/>
  <c r="G36" i="3" s="1"/>
  <c r="R53" i="5"/>
  <c r="Q55" i="5"/>
  <c r="Q54" i="5"/>
  <c r="K44" i="5"/>
  <c r="F29" i="3" s="1"/>
  <c r="L32" i="5"/>
  <c r="L44" i="5" s="1"/>
  <c r="G29" i="3" s="1"/>
  <c r="K48" i="5"/>
  <c r="F33" i="3" s="1"/>
  <c r="L36" i="5"/>
  <c r="L48" i="5" s="1"/>
  <c r="G33" i="3" s="1"/>
  <c r="S53" i="5" l="1"/>
  <c r="R55" i="5"/>
  <c r="R54" i="5"/>
  <c r="T53" i="5" l="1"/>
  <c r="S55" i="5"/>
  <c r="S54" i="5"/>
  <c r="T55" i="5" l="1"/>
  <c r="T54" i="5"/>
  <c r="U53" i="5"/>
  <c r="V53" i="5" l="1"/>
  <c r="U55" i="5"/>
  <c r="U54" i="5"/>
  <c r="W53" i="5" l="1"/>
  <c r="V55" i="5"/>
  <c r="V54" i="5"/>
  <c r="X53" i="5" l="1"/>
  <c r="W55" i="5"/>
  <c r="W54" i="5"/>
  <c r="X55" i="5" l="1"/>
  <c r="X54" i="5"/>
  <c r="Y53" i="5"/>
  <c r="Z53" i="5" l="1"/>
  <c r="Y55" i="5"/>
  <c r="Y54" i="5"/>
  <c r="AA53" i="5" l="1"/>
  <c r="Z55" i="5"/>
  <c r="Z54" i="5"/>
  <c r="AB53" i="5" l="1"/>
  <c r="AA55" i="5"/>
  <c r="AA54" i="5"/>
  <c r="AB55" i="5" l="1"/>
  <c r="AB54" i="5"/>
  <c r="AC53" i="5"/>
  <c r="AD53" i="5" l="1"/>
  <c r="AC55" i="5"/>
  <c r="AC54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<sst xmlns="http://schemas.openxmlformats.org/spreadsheetml/2006/main" count="1458" uniqueCount="444">
  <si>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</si>
  <si>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</si>
  <si>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</si>
  <si>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</si>
  <si>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</si>
  <si>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</si>
  <si>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</si>
  <si>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</si>
  <si>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</si>
  <si>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</si>
  <si>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</si>
  <si>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</si>
  <si>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</si>
  <si>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</si>
  <si>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</si>
  <si>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</si>
  <si>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</si>
  <si>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</si>
  <si>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</si>
  <si>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</si>
  <si>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</si>
  <si>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</si>
  <si>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</si>
  <si>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</si>
  <si>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</si>
  <si>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</si>
  <si>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</si>
  <si>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</si>
  <si>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</si>
  <si>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</si>
  <si>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</si>
  <si>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</si>
  <si>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</si>
  <si>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</si>
  <si>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</si>
  <si>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</si>
  <si>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</si>
  <si>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</si>
  <si>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</si>
  <si>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</si>
  <si>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</si>
  <si>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</si>
  <si>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</si>
  <si>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</si>
  <si>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</si>
  <si>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</si>
  <si>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</si>
  <si>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</si>
  <si>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</si>
  <si>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</si>
  <si>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</si>
  <si>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</si>
  <si>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</si>
  <si>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</si>
  <si>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</si>
  <si>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</si>
  <si>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</si>
  <si>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</si>
  <si>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</si>
  <si>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</si>
  <si>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</si>
  <si>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</si>
  <si>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</si>
  <si>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</si>
  <si>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</si>
  <si>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</si>
  <si>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</si>
  <si>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</si>
  <si>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</si>
  <si>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</si>
  <si>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</si>
  <si>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</si>
  <si>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</si>
  <si>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</si>
  <si>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</si>
  <si>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</si>
  <si>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</si>
  <si>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</si>
  <si>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</si>
  <si>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</si>
  <si>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</si>
  <si>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</si>
  <si>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</si>
  <si>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</si>
  <si>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</si>
  <si>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</si>
  <si>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</si>
  <si>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</si>
  <si>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</si>
  <si>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</si>
  <si>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</si>
  <si>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</si>
  <si>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</si>
  <si>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</si>
  <si>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</si>
  <si>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</si>
  <si>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</si>
  <si>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</si>
  <si>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</si>
  <si>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</si>
  <si>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</si>
  <si>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</si>
  <si>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</si>
  <si>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</si>
  <si>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</si>
  <si>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</si>
  <si>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</si>
  <si>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</si>
  <si>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</si>
  <si>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</si>
  <si>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</si>
  <si>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</si>
  <si>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</si>
  <si>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</si>
  <si>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</si>
  <si>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</si>
  <si>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</si>
  <si>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</si>
  <si>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</si>
  <si>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</si>
  <si>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</si>
  <si>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</si>
  <si>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</si>
  <si>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</si>
  <si>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</si>
  <si>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</si>
  <si>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</si>
  <si>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</si>
  <si>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</si>
  <si>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</si>
  <si>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</si>
  <si>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</si>
  <si>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</si>
  <si>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</si>
  <si>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</si>
  <si>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</si>
  <si>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</si>
  <si>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</si>
  <si>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</si>
  <si>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</si>
  <si>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</si>
  <si>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</si>
  <si>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</si>
  <si>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</si>
  <si>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</si>
  <si>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</si>
  <si>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</si>
  <si>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</si>
  <si>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</si>
  <si>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</si>
  <si>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</si>
  <si>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</si>
  <si>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</si>
  <si>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</si>
  <si>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</si>
  <si>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</si>
  <si>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</si>
  <si>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</si>
  <si>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</si>
  <si>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</si>
  <si>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</si>
  <si>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</si>
  <si>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</si>
  <si>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</si>
  <si>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</si>
  <si>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</si>
  <si>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</si>
  <si>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</si>
  <si>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</si>
  <si>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</si>
  <si>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</si>
  <si>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</si>
  <si>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</si>
  <si>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</si>
  <si>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</si>
  <si>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</si>
  <si>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</si>
  <si>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</si>
  <si>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</si>
  <si>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</si>
  <si>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</si>
  <si>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</si>
  <si>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</si>
  <si>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</si>
  <si>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</si>
  <si>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</si>
  <si>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</si>
  <si>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</si>
  <si>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</si>
  <si>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</si>
  <si>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</si>
  <si>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</si>
  <si>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</si>
  <si>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</si>
  <si>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</si>
  <si>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</si>
  <si>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</si>
  <si>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</si>
  <si>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</si>
  <si>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</si>
  <si>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</si>
  <si>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</si>
  <si>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</si>
  <si>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</si>
  <si>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</si>
  <si>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</si>
  <si>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</si>
  <si>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</si>
  <si>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</si>
  <si>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</si>
  <si>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</si>
  <si>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</si>
  <si>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</si>
  <si>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</si>
  <si>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</si>
  <si>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</si>
  <si>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</si>
  <si>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</si>
  <si>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</si>
  <si>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</si>
  <si>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</si>
  <si>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</si>
  <si>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</si>
  <si>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</si>
  <si>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</si>
  <si>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</si>
  <si>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</si>
  <si>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</si>
  <si>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</si>
  <si>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</si>
  <si>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</si>
  <si>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</si>
  <si>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</si>
  <si>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</si>
  <si>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</si>
  <si>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</si>
  <si>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</si>
  <si>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</si>
  <si>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</si>
  <si>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</si>
  <si>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</si>
  <si>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</si>
  <si>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</si>
  <si>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</si>
  <si>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</si>
  <si>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</si>
  <si>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</si>
  <si>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</si>
  <si>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</si>
  <si>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</si>
  <si>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</si>
  <si>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</si>
  <si>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</si>
  <si>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</si>
  <si>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</si>
  <si>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</si>
  <si>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</si>
  <si>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</si>
  <si>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</si>
  <si>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</si>
  <si>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</si>
  <si>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</si>
  <si>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</si>
  <si>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</si>
  <si>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</si>
  <si>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</si>
  <si>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</si>
  <si>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</si>
  <si>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</si>
  <si>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</si>
  <si>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</si>
  <si>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</si>
  <si>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</si>
  <si>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</si>
  <si>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</si>
  <si>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</si>
  <si>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</si>
  <si>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</si>
  <si>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</si>
  <si>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</si>
  <si>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</si>
  <si>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</si>
  <si>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</si>
  <si>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</si>
  <si>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</si>
  <si>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</si>
  <si>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</si>
  <si>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</si>
  <si>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</si>
  <si>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</si>
  <si>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</si>
  <si>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</si>
  <si>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</si>
  <si>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</si>
  <si>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</si>
  <si>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</si>
  <si>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</si>
  <si>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</si>
  <si>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</si>
  <si>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</si>
  <si>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</si>
  <si>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</si>
  <si>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</si>
  <si>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</si>
  <si>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</si>
  <si>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</si>
  <si>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</si>
  <si>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</si>
  <si>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</si>
  <si>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</si>
  <si>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</si>
  <si>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</si>
  <si>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</si>
  <si>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</si>
  <si>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</si>
  <si>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</si>
  <si>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</si>
  <si>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</si>
  <si>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</si>
  <si>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</si>
  <si>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</si>
  <si>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</si>
  <si>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</si>
  <si>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</si>
  <si>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</si>
  <si>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</si>
  <si>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</si>
  <si>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</si>
  <si>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</si>
  <si>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</si>
  <si>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</si>
  <si>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</si>
  <si>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</si>
  <si>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</si>
  <si>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</si>
  <si>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</si>
  <si>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</si>
  <si>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</si>
  <si>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</si>
  <si>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</si>
  <si>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</si>
  <si>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</si>
  <si>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</si>
  <si>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</si>
  <si>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</si>
  <si>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</si>
  <si>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</si>
  <si>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</si>
  <si>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</si>
  <si>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</si>
  <si>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</si>
  <si>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</si>
  <si>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</si>
  <si>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</si>
  <si>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</si>
  <si>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</si>
  <si>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</si>
  <si>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</si>
  <si>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</si>
  <si>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</si>
  <si>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</si>
  <si>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</si>
  <si>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</si>
  <si>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</si>
  <si>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</si>
  <si>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</si>
  <si>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</si>
  <si>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</si>
  <si>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</si>
  <si>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</si>
  <si>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</si>
  <si>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</si>
  <si>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</si>
  <si>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</si>
  <si>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</si>
  <si>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</si>
  <si>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</si>
  <si>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</si>
  <si>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</si>
  <si>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</si>
  <si>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</si>
  <si>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</si>
  <si>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</si>
  <si>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</si>
  <si>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</si>
  <si>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</si>
  <si>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</si>
  <si>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</si>
  <si>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</si>
  <si>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</si>
  <si>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 xml:space="preserve"> 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</si>
  <si>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</si>
  <si>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</si>
  <si>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</si>
  <si>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</si>
  <si>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</si>
  <si>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</si>
  <si>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</si>
  <si>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</si>
  <si>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</si>
  <si>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</si>
  <si>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</si>
  <si>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</si>
  <si>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</si>
  <si>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</si>
  <si>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</si>
  <si>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</si>
  <si>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</si>
  <si>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</si>
  <si>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</si>
  <si>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</si>
  <si>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</si>
  <si>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</si>
  <si>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</si>
  <si>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</si>
  <si>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</si>
  <si>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</si>
  <si>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</si>
  <si>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</si>
  <si>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</si>
  <si>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</si>
  <si>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</si>
  <si>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</si>
  <si>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</si>
  <si>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</si>
  <si>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</si>
  <si>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</si>
  <si>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</si>
  <si>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</si>
  <si>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</si>
  <si>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</si>
  <si>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</si>
  <si>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</si>
  <si>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04185D008G</t>
  </si>
  <si>
    <t>Bat81</t>
  </si>
  <si>
    <t>Training</t>
  </si>
  <si>
    <t>Experiment</t>
  </si>
  <si>
    <t>Rateofchange</t>
  </si>
  <si>
    <t>Bat12</t>
  </si>
  <si>
    <t>Bat22</t>
  </si>
  <si>
    <t>Bat51</t>
  </si>
  <si>
    <t>Bat45</t>
  </si>
  <si>
    <t>Bat43</t>
  </si>
  <si>
    <t>Bat101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</si>
</sst>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18" borderId="4" xfId="0" applyFont="1" applyFill="1" applyBorder="1" applyAlignment="1">
      <alignment horizontal="center" vertical="center" wrapText="1" readingOrder="1"/>
    </xf>
    <xf numFmtId="0" fontId="16" fillId="3" borderId="2" xfId="0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 wrapText="1" readingOrder="1"/>
    </xf>
    <xf numFmtId="0" fontId="16" fillId="17" borderId="3" xfId="0" applyFont="1" applyFill="1" applyBorder="1" applyAlignment="1">
      <alignment horizontal="center" vertical="center" wrapText="1" readingOrder="1"/>
    </xf>
    <xf numFmtId="0" fontId="16" fillId="18" borderId="3" xfId="0" applyFont="1" applyFill="1" applyBorder="1" applyAlignment="1">
      <alignment horizontal="center" vertical="center" wrapText="1" readingOrder="1"/>
    </xf>
    <xf numFmtId="0" fontId="16" fillId="3" borderId="3" xfId="0" applyFont="1" applyFill="1" applyBorder="1" applyAlignment="1">
      <alignment horizontal="center" vertical="center" wrapText="1" readingOrder="1"/>
    </xf>
    <xf numFmtId="0" fontId="16" fillId="18" borderId="4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center" vertical="center" wrapText="1" readingOrder="1"/>
    </xf>
    <xf numFmtId="0" fontId="16" fillId="5" borderId="1" xfId="0" applyFont="1" applyFill="1" applyBorder="1" applyAlignment="1">
      <alignment horizontal="center" vertical="center" wrapText="1" readingOrder="1"/>
    </xf>
    <xf numFmtId="0" fontId="16" fillId="17" borderId="1" xfId="0" applyFont="1" applyFill="1" applyBorder="1" applyAlignment="1">
      <alignment horizontal="center" vertical="center" wrapText="1" readingOrder="1"/>
    </xf>
    <xf numFmtId="0" fontId="16" fillId="18" borderId="1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horizontal="center" vertical="center" wrapText="1" readingOrder="1"/>
    </xf>
    <xf numFmtId="0" fontId="16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6" fillId="5" borderId="5" xfId="0" applyFont="1" applyFill="1" applyBorder="1" applyAlignment="1">
      <alignment horizontal="center" vertical="center" wrapText="1" readingOrder="1"/>
    </xf>
    <xf numFmtId="0" fontId="16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6" fillId="18" borderId="5" xfId="0" applyFont="1" applyFill="1" applyBorder="1" applyAlignment="1">
      <alignment horizontal="center" vertical="center" wrapText="1" readingOrder="1"/>
    </xf>
    <xf numFmtId="0" fontId="16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6" fillId="17" borderId="5" xfId="0" applyFont="1" applyFill="1" applyBorder="1" applyAlignment="1">
      <alignment horizontal="center" vertical="center" wrapText="1" readingOrder="1"/>
    </xf>
    <xf numFmtId="0" fontId="16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0" fontId="16" fillId="17" borderId="7" xfId="0" applyFont="1" applyFill="1" applyBorder="1" applyAlignment="1">
      <alignment horizontal="center" vertical="center" wrapText="1" readingOrder="1"/>
    </xf>
    <xf numFmtId="0" fontId="16" fillId="18" borderId="8" xfId="0" applyFont="1" applyFill="1" applyBorder="1" applyAlignment="1">
      <alignment horizontal="center" vertical="center" wrapText="1" readingOrder="1"/>
    </xf>
    <xf numFmtId="0" fontId="16" fillId="3" borderId="8" xfId="0" applyFont="1" applyFill="1" applyBorder="1" applyAlignment="1">
      <alignment horizontal="center" vertical="center" wrapText="1" readingOrder="1"/>
    </xf>
    <xf numFmtId="0" fontId="16" fillId="5" borderId="8" xfId="0" applyFont="1" applyFill="1" applyBorder="1" applyAlignment="1">
      <alignment horizontal="center" vertical="center" wrapText="1" readingOrder="1"/>
    </xf>
    <xf numFmtId="0" fontId="16" fillId="5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eofchange_trai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Schedules"/>
      <sheetName val="Modules"/>
      <sheetName val="IO"/>
      <sheetName val="rewards"/>
    </sheetNames>
    <sheetDataSet>
      <sheetData sheetId="0"/>
      <sheetData sheetId="1"/>
      <sheetData sheetId="2"/>
      <sheetData sheetId="3"/>
      <sheetData sheetId="4">
        <row r="37">
          <cell r="G37">
            <v>45</v>
          </cell>
          <cell r="H37">
            <v>47</v>
          </cell>
          <cell r="I37">
            <v>49</v>
          </cell>
          <cell r="J37">
            <v>51</v>
          </cell>
          <cell r="K37">
            <v>53</v>
          </cell>
        </row>
        <row r="38">
          <cell r="G38">
            <v>56</v>
          </cell>
          <cell r="H38">
            <v>58</v>
          </cell>
          <cell r="I38">
            <v>60</v>
          </cell>
          <cell r="J38">
            <v>62</v>
          </cell>
          <cell r="K38">
            <v>64</v>
          </cell>
        </row>
        <row r="39">
          <cell r="G39">
            <v>57</v>
          </cell>
          <cell r="H39">
            <v>59</v>
          </cell>
          <cell r="I39">
            <v>61</v>
          </cell>
          <cell r="J39">
            <v>63</v>
          </cell>
          <cell r="K39">
            <v>65</v>
          </cell>
        </row>
        <row r="42">
          <cell r="F42">
            <v>1</v>
          </cell>
          <cell r="G42" t="str">
            <v>$H$5:$H$24</v>
          </cell>
          <cell r="H42" t="str">
            <v>$J$5:$J$24</v>
          </cell>
          <cell r="I42" t="str">
            <v>$L$5:$L$24</v>
          </cell>
          <cell r="J42" t="str">
            <v>$N$5:$N$24</v>
          </cell>
          <cell r="K42" t="str">
            <v>$P$5:$P$24</v>
          </cell>
        </row>
        <row r="43">
          <cell r="F43">
            <v>2</v>
          </cell>
          <cell r="G43" t="str">
            <v>$I$5:$I$24</v>
          </cell>
          <cell r="H43" t="str">
            <v>$K$5:$K$24</v>
          </cell>
          <cell r="I43" t="str">
            <v>$M$5:$M$24</v>
          </cell>
          <cell r="J43" t="str">
            <v>$O$5:$O$24</v>
          </cell>
          <cell r="K43" t="str">
            <v>$Q$5:$Q$24</v>
          </cell>
        </row>
        <row r="44">
          <cell r="F44">
            <v>1</v>
          </cell>
          <cell r="G44" t="str">
            <v>$T$5:$T$24</v>
          </cell>
          <cell r="H44" t="str">
            <v>$V$5:$V$24</v>
          </cell>
          <cell r="I44" t="str">
            <v>$X$5:$X$24</v>
          </cell>
          <cell r="J44" t="str">
            <v>$Z$5:$Z$24</v>
          </cell>
          <cell r="K44" t="str">
            <v>$AB$5:$AB$24</v>
          </cell>
        </row>
        <row r="45">
          <cell r="F45">
            <v>2</v>
          </cell>
          <cell r="G45" t="str">
            <v>$U$5:$U$24</v>
          </cell>
          <cell r="H45" t="str">
            <v>$W$5:$W$24</v>
          </cell>
          <cell r="I45" t="str">
            <v>$Y$5:$Y$24</v>
          </cell>
          <cell r="J45" t="str">
            <v>$AA$5:$AA$24</v>
          </cell>
          <cell r="K45" t="str">
            <v>$AC$5:$AC$24</v>
          </cell>
        </row>
        <row r="46">
          <cell r="F46">
            <v>1</v>
          </cell>
          <cell r="G46" t="str">
            <v>$AF$5:$AF$24</v>
          </cell>
          <cell r="H46" t="str">
            <v>$AH$5:$AH$24</v>
          </cell>
          <cell r="I46" t="str">
            <v>$AJ$5:$AJ$24</v>
          </cell>
          <cell r="J46" t="str">
            <v>$AL$5:$AL$24</v>
          </cell>
          <cell r="K46" t="str">
            <v>$AN$5:$AN$24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A16" zoomScaleNormal="100" workbookViewId="0">
      <selection activeCell="L25" sqref="L25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437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  <c r="H12" s="56"/>
    </row>
    <row r="13" spans="1:24" x14ac:dyDescent="0.25">
      <c r="A13" s="9" t="s">
        <v>1</v>
      </c>
      <c r="B13" s="40" t="s">
        <v>118</v>
      </c>
      <c r="C13" s="11" t="s">
        <v>439</v>
      </c>
      <c r="D13" s="11" t="s">
        <v>440</v>
      </c>
      <c r="E13" s="11" t="s">
        <v>441</v>
      </c>
      <c r="F13" s="11" t="s">
        <v>442</v>
      </c>
      <c r="G13" s="11" t="s">
        <v>443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D14" s="56" t="s">
        <v>270</v>
      </c>
      <c r="E14" s="56" t="s">
        <v>271</v>
      </c>
      <c r="F14" s="56" t="s">
        <v>272</v>
      </c>
      <c r="G14" s="56" t="s">
        <v>284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0.375</v>
      </c>
      <c r="D18" s="45">
        <v>0.375</v>
      </c>
      <c r="E18" s="45">
        <v>0.375</v>
      </c>
      <c r="F18" s="45">
        <v>0.375</v>
      </c>
      <c r="G18" s="45">
        <v>0.375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D19" s="45">
        <v>0.125</v>
      </c>
      <c r="E19" s="45">
        <v>0.125</v>
      </c>
      <c r="F19" s="45">
        <v>0.125</v>
      </c>
      <c r="G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86</v>
      </c>
      <c r="D20" s="56" t="s">
        <v>88</v>
      </c>
      <c r="E20" s="56" t="s">
        <v>183</v>
      </c>
      <c r="F20" s="56" t="s">
        <v>185</v>
      </c>
      <c r="G20" s="56" t="s">
        <v>213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87</v>
      </c>
      <c r="D21" s="56" t="s">
        <v>89</v>
      </c>
      <c r="E21" s="56" t="s">
        <v>184</v>
      </c>
      <c r="F21" s="56" t="s">
        <v>186</v>
      </c>
      <c r="G21" s="56" t="s">
        <v>214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126</v>
      </c>
      <c r="D22" s="56" t="s">
        <v>128</v>
      </c>
      <c r="E22" s="56" t="s">
        <v>203</v>
      </c>
      <c r="F22" s="56" t="s">
        <v>205</v>
      </c>
      <c r="G22" s="56" t="s">
        <v>215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127</v>
      </c>
      <c r="D23" s="56" t="s">
        <v>129</v>
      </c>
      <c r="E23" s="56" t="s">
        <v>204</v>
      </c>
      <c r="F23" s="56" t="s">
        <v>206</v>
      </c>
      <c r="G23" s="56" t="s">
        <v>216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D24" s="56">
        <v>50</v>
      </c>
      <c r="E24" s="56">
        <v>50</v>
      </c>
      <c r="F24" s="56">
        <v>50</v>
      </c>
      <c r="G24" s="56">
        <v>50</v>
      </c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50</v>
      </c>
      <c r="D25" s="56">
        <v>50</v>
      </c>
      <c r="E25" s="56">
        <v>50</v>
      </c>
      <c r="F25" s="56">
        <v>50</v>
      </c>
      <c r="G25" s="56">
        <v>50</v>
      </c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D26" s="56">
        <v>50</v>
      </c>
      <c r="E26" s="56">
        <v>50</v>
      </c>
      <c r="F26" s="56">
        <v>50</v>
      </c>
      <c r="G26" s="56">
        <v>50</v>
      </c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tr">
        <f>"rewards!"&amp;rewards!H42</f>
        <v>rewards!$J$5:$J$24</v>
      </c>
      <c r="D27" s="73" t="str">
        <f>"rewards!"&amp;rewards!I42</f>
        <v>rewards!$L$5:$L$24</v>
      </c>
      <c r="E27" s="73" t="str">
        <f>"rewards!"&amp;rewards!J42</f>
        <v>rewards!$N$5:$N$24</v>
      </c>
      <c r="F27" s="73" t="str">
        <f>"rewards!"&amp;rewards!K42</f>
        <v>rewards!$P$5:$P$24</v>
      </c>
      <c r="G27" s="73" t="str">
        <f>"rewards!"&amp;rewards!L42</f>
        <v>rewards!$R$5:$R$24</v>
      </c>
    </row>
    <row r="28" spans="1:15" x14ac:dyDescent="0.25">
      <c r="A28" s="71" t="s">
        <v>305</v>
      </c>
      <c r="B28" t="s">
        <v>333</v>
      </c>
      <c r="C28" s="73" t="str">
        <f>"rewards!"&amp;rewards!H43</f>
        <v>rewards!$K$5:$K$24</v>
      </c>
      <c r="D28" s="73" t="str">
        <f>"rewards!"&amp;rewards!I43</f>
        <v>rewards!$M$5:$M$24</v>
      </c>
      <c r="E28" s="73" t="str">
        <f>"rewards!"&amp;rewards!J43</f>
        <v>rewards!$O$5:$O$24</v>
      </c>
      <c r="F28" s="73" t="str">
        <f>"rewards!"&amp;rewards!K43</f>
        <v>rewards!$Q$5:$Q$24</v>
      </c>
      <c r="G28" s="73" t="str">
        <f>"rewards!"&amp;rewards!L43</f>
        <v>rewards!$S$5:$S$24</v>
      </c>
    </row>
    <row r="29" spans="1:15" x14ac:dyDescent="0.25">
      <c r="A29" s="42" t="s">
        <v>343</v>
      </c>
      <c r="B29" s="14" t="s">
        <v>345</v>
      </c>
      <c r="C29" s="75" t="str">
        <f>"rewards!"&amp;rewards!H44</f>
        <v>rewards!$V$5:$V$24</v>
      </c>
      <c r="D29" s="75" t="str">
        <f>"rewards!"&amp;rewards!I44</f>
        <v>rewards!$X$5:$X$24</v>
      </c>
      <c r="E29" s="75" t="str">
        <f>"rewards!"&amp;rewards!J44</f>
        <v>rewards!$Z$5:$Z$24</v>
      </c>
      <c r="F29" s="75" t="str">
        <f>"rewards!"&amp;rewards!K44</f>
        <v>rewards!$AB$5:$AB$24</v>
      </c>
      <c r="G29" s="75" t="str">
        <f>"rewards!"&amp;rewards!L44</f>
        <v>rewards!$AD$5:$AD$24</v>
      </c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tr">
        <f>"rewards!"&amp;rewards!H45</f>
        <v>rewards!$W$5:$W$24</v>
      </c>
      <c r="D30" s="75" t="str">
        <f>"rewards!"&amp;rewards!I45</f>
        <v>rewards!$Y$5:$Y$24</v>
      </c>
      <c r="E30" s="75" t="str">
        <f>"rewards!"&amp;rewards!J45</f>
        <v>rewards!$AA$5:$AA$24</v>
      </c>
      <c r="F30" s="75" t="str">
        <f>"rewards!"&amp;rewards!K45</f>
        <v>rewards!$AC$5:$AC$24</v>
      </c>
      <c r="G30" s="75" t="str">
        <f>"rewards!"&amp;rewards!L45</f>
        <v>rewards!$AE$5:$AE$24</v>
      </c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tr">
        <f>"rewards!"&amp;rewards!H46</f>
        <v>rewards!$AH$5:$AH$24</v>
      </c>
      <c r="D31" s="76" t="str">
        <f>"rewards!"&amp;rewards!I46</f>
        <v>rewards!$AJ$5:$AJ$24</v>
      </c>
      <c r="E31" s="76" t="str">
        <f>"rewards!"&amp;rewards!J46</f>
        <v>rewards!$AL$5:$AL$24</v>
      </c>
      <c r="F31" s="76" t="str">
        <f>"rewards!"&amp;rewards!K46</f>
        <v>rewards!$AN$5:$AN$24</v>
      </c>
      <c r="G31" s="76" t="str">
        <f>"rewards!"&amp;rewards!L46</f>
        <v>rewards!$AP$5:$AP$24</v>
      </c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tr">
        <f>"rewards!"&amp;rewards!H47</f>
        <v>rewards!$AI$5:$AI$24</v>
      </c>
      <c r="D32" s="76" t="str">
        <f>"rewards!"&amp;rewards!I47</f>
        <v>rewards!$AK$5:$AK$24</v>
      </c>
      <c r="E32" s="76" t="str">
        <f>"rewards!"&amp;rewards!J47</f>
        <v>rewards!$AM$5:$AM$24</v>
      </c>
      <c r="F32" s="76" t="str">
        <f>"rewards!"&amp;rewards!K47</f>
        <v>rewards!$AO$5:$AO$24</v>
      </c>
      <c r="G32" s="76" t="str">
        <f>"rewards!"&amp;rewards!L47</f>
        <v>rewards!$AQ$5:$AQ$24</v>
      </c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tr">
        <f>"rewards!"&amp;rewards!H48</f>
        <v>rewards!$AT$5:$AT$24</v>
      </c>
      <c r="D33" s="77" t="str">
        <f>"rewards!"&amp;rewards!I48</f>
        <v>rewards!$AV$5:$AV$24</v>
      </c>
      <c r="E33" s="77" t="str">
        <f>"rewards!"&amp;rewards!J48</f>
        <v>rewards!$AX$5:$AX$24</v>
      </c>
      <c r="F33" s="77" t="str">
        <f>"rewards!"&amp;rewards!K48</f>
        <v>rewards!$AZ$5:$AZ$24</v>
      </c>
      <c r="G33" s="77" t="str">
        <f>"rewards!"&amp;rewards!L48</f>
        <v>rewards!$BB$5:$BB$24</v>
      </c>
    </row>
    <row r="34" spans="1:12" x14ac:dyDescent="0.25">
      <c r="A34" s="42" t="s">
        <v>348</v>
      </c>
      <c r="B34" s="56" t="s">
        <v>349</v>
      </c>
      <c r="C34" s="77" t="str">
        <f>"rewards!"&amp;rewards!H49</f>
        <v>rewards!$AU$5:$AU$24</v>
      </c>
      <c r="D34" s="77" t="str">
        <f>"rewards!"&amp;rewards!I49</f>
        <v>rewards!$AW$5:$AW$24</v>
      </c>
      <c r="E34" s="77" t="str">
        <f>"rewards!"&amp;rewards!J49</f>
        <v>rewards!$AY$5:$AY$24</v>
      </c>
      <c r="F34" s="77" t="str">
        <f>"rewards!"&amp;rewards!K49</f>
        <v>rewards!$BA$5:$BA$24</v>
      </c>
      <c r="G34" s="77" t="str">
        <f>"rewards!"&amp;rewards!L49</f>
        <v>rewards!$BC$5:$BC$24</v>
      </c>
    </row>
    <row r="35" spans="1:12" x14ac:dyDescent="0.25">
      <c r="A35" s="43" t="s">
        <v>353</v>
      </c>
      <c r="B35" s="56" t="s">
        <v>351</v>
      </c>
      <c r="C35" s="78" t="str">
        <f>"rewards!"&amp;rewards!H50</f>
        <v>rewards!$BF$5:$BF$24</v>
      </c>
      <c r="D35" s="78" t="str">
        <f>"rewards!"&amp;rewards!I50</f>
        <v>rewards!$BH$5:$BH$24</v>
      </c>
      <c r="E35" s="78" t="str">
        <f>"rewards!"&amp;rewards!J50</f>
        <v>rewards!$BJ$5:$BJ$24</v>
      </c>
      <c r="F35" s="78" t="str">
        <f>"rewards!"&amp;rewards!K50</f>
        <v>rewards!$BL$5:$BL$24</v>
      </c>
      <c r="G35" s="78" t="str">
        <f>"rewards!"&amp;rewards!L50</f>
        <v>rewards!$BN$5:$BN$24</v>
      </c>
    </row>
    <row r="36" spans="1:12" x14ac:dyDescent="0.25">
      <c r="A36" s="43" t="s">
        <v>354</v>
      </c>
      <c r="B36" s="56" t="s">
        <v>352</v>
      </c>
      <c r="C36" s="78" t="str">
        <f>"rewards!"&amp;rewards!H51</f>
        <v>rewards!$BG$5:$BG$24</v>
      </c>
      <c r="D36" s="78" t="str">
        <f>"rewards!"&amp;rewards!I51</f>
        <v>rewards!$BI$5:$BI$24</v>
      </c>
      <c r="E36" s="78" t="str">
        <f>"rewards!"&amp;rewards!J51</f>
        <v>rewards!$BK$5:$BK$24</v>
      </c>
      <c r="F36" s="78" t="str">
        <f>"rewards!"&amp;rewards!K51</f>
        <v>rewards!$BM$5:$BM$24</v>
      </c>
      <c r="G36" s="78" t="str">
        <f>"rewards!"&amp;rewards!L51</f>
        <v>rewards!$BO$5:$BO$24</v>
      </c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438</v>
      </c>
      <c r="D41" s="11" t="s">
        <v>434</v>
      </c>
      <c r="E41" s="11"/>
      <c r="F41" s="11"/>
      <c r="G41" s="11"/>
      <c r="H41" s="11"/>
      <c r="I41" s="56"/>
      <c r="J41" s="56"/>
      <c r="L41" s="56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433</v>
      </c>
      <c r="E42" s="56"/>
      <c r="F42" s="56"/>
      <c r="G42" s="56"/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0.375</v>
      </c>
      <c r="D46" s="45">
        <v>0.125</v>
      </c>
      <c r="E46" s="45"/>
      <c r="F46" s="45"/>
      <c r="G46" s="45"/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0.125</v>
      </c>
      <c r="D47" s="45">
        <v>0.16666666666666666</v>
      </c>
      <c r="E47" s="45"/>
      <c r="F47" s="45"/>
      <c r="G47" s="45"/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27</v>
      </c>
      <c r="D48" s="56" t="s">
        <v>88</v>
      </c>
      <c r="E48" s="56"/>
      <c r="F48" s="56"/>
      <c r="G48" s="56"/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46</v>
      </c>
      <c r="D49" s="56" t="s">
        <v>89</v>
      </c>
      <c r="E49" s="56"/>
      <c r="F49" s="56"/>
      <c r="G49" s="56"/>
      <c r="H49" s="56"/>
      <c r="I49" s="56"/>
      <c r="J49" s="56" t="s">
        <v>390</v>
      </c>
      <c r="K49" s="56" t="s">
        <v>390</v>
      </c>
      <c r="L49" s="56"/>
    </row>
    <row r="50" spans="1:12" x14ac:dyDescent="0.25">
      <c r="A50" s="43" t="s">
        <v>374</v>
      </c>
      <c r="B50" s="56" t="s">
        <v>375</v>
      </c>
      <c r="C50" s="56" t="s">
        <v>36</v>
      </c>
      <c r="D50" s="56" t="s">
        <v>128</v>
      </c>
      <c r="E50" s="56"/>
      <c r="F50" s="56"/>
      <c r="G50" s="56"/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37</v>
      </c>
      <c r="D51" s="56" t="s">
        <v>129</v>
      </c>
      <c r="E51" s="56"/>
      <c r="F51" s="56"/>
      <c r="G51" s="56"/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19</v>
      </c>
      <c r="D52" s="56" t="s">
        <v>104</v>
      </c>
      <c r="E52" s="56"/>
      <c r="F52" s="56"/>
      <c r="G52" s="56"/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34</v>
      </c>
      <c r="D53" s="56" t="s">
        <v>105</v>
      </c>
      <c r="E53" s="56"/>
      <c r="F53" s="56"/>
      <c r="G53" s="56"/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23</v>
      </c>
      <c r="D54" s="56" t="s">
        <v>100</v>
      </c>
      <c r="E54" s="56"/>
      <c r="F54" s="56"/>
      <c r="G54" s="56"/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33</v>
      </c>
      <c r="D55" s="56" t="s">
        <v>101</v>
      </c>
      <c r="E55" s="56"/>
      <c r="F55" s="56"/>
      <c r="G55" s="56"/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periods!C16</f>
        <v>22</v>
      </c>
      <c r="D56" s="56">
        <f>periods!E16</f>
        <v>22</v>
      </c>
      <c r="E56" s="56"/>
      <c r="F56" s="56"/>
      <c r="G56" s="56"/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periods!C17</f>
        <v>35</v>
      </c>
      <c r="D57" s="56">
        <f>periods!E17</f>
        <v>35</v>
      </c>
      <c r="E57" s="56"/>
      <c r="F57" s="56"/>
      <c r="G57" s="56"/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periods!C18</f>
        <v>2700000</v>
      </c>
      <c r="D58" s="56">
        <f>periods!E18</f>
        <v>21600000</v>
      </c>
      <c r="E58" s="56"/>
      <c r="F58" s="56"/>
      <c r="G58" s="56"/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periods!C19</f>
        <v>41</v>
      </c>
      <c r="D59" s="56">
        <f>periods!E19</f>
        <v>41</v>
      </c>
      <c r="E59" s="56"/>
      <c r="F59" s="56"/>
      <c r="G59" s="56"/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tabSelected="1" workbookViewId="0">
      <selection activeCell="B22" sqref="B22:G31"/>
    </sheetView>
  </sheetViews>
  <sheetFormatPr defaultRowHeight="15" x14ac:dyDescent="0.25"/>
  <sheetData>
    <row r="5" spans="1:19" s="56" customFormat="1" x14ac:dyDescent="0.25">
      <c r="A5" s="26" t="s">
        <v>435</v>
      </c>
      <c r="I5" s="26" t="s">
        <v>436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/>
      <c r="S13" s="45"/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/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/>
      <c r="S15" s="45"/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/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tr">
        <f>"rewards!"&amp;[1]rewards!F37</f>
        <v>rewards!</v>
      </c>
      <c r="C22" s="73" t="str">
        <f>"rewards!"&amp;[1]rewards!G37</f>
        <v>rewards!45</v>
      </c>
      <c r="D22" s="73" t="str">
        <f>"rewards!"&amp;[1]rewards!H37</f>
        <v>rewards!47</v>
      </c>
      <c r="E22" s="73" t="str">
        <f>"rewards!"&amp;[1]rewards!I37</f>
        <v>rewards!49</v>
      </c>
      <c r="F22" s="73" t="str">
        <f>"rewards!"&amp;[1]rewards!J37</f>
        <v>rewards!51</v>
      </c>
      <c r="G22" s="73" t="str">
        <f>"rewards!"&amp;[1]rewards!K37</f>
        <v>rewards!53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tr">
        <f>"rewards!"&amp;[1]rewards!F38</f>
        <v>rewards!</v>
      </c>
      <c r="C23" s="73" t="str">
        <f>"rewards!"&amp;[1]rewards!G38</f>
        <v>rewards!56</v>
      </c>
      <c r="D23" s="73" t="str">
        <f>"rewards!"&amp;[1]rewards!H38</f>
        <v>rewards!58</v>
      </c>
      <c r="E23" s="73" t="str">
        <f>"rewards!"&amp;[1]rewards!I38</f>
        <v>rewards!60</v>
      </c>
      <c r="F23" s="73" t="str">
        <f>"rewards!"&amp;[1]rewards!J38</f>
        <v>rewards!62</v>
      </c>
      <c r="G23" s="73" t="str">
        <f>"rewards!"&amp;[1]rewards!K38</f>
        <v>rewards!64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tr">
        <f>"rewards!"&amp;[1]rewards!F39</f>
        <v>rewards!</v>
      </c>
      <c r="C24" s="75" t="str">
        <f>"rewards!"&amp;[1]rewards!G39</f>
        <v>rewards!57</v>
      </c>
      <c r="D24" s="75" t="str">
        <f>"rewards!"&amp;[1]rewards!H39</f>
        <v>rewards!59</v>
      </c>
      <c r="E24" s="75" t="str">
        <f>"rewards!"&amp;[1]rewards!I39</f>
        <v>rewards!61</v>
      </c>
      <c r="F24" s="75" t="str">
        <f>"rewards!"&amp;[1]rewards!J39</f>
        <v>rewards!63</v>
      </c>
      <c r="G24" s="75" t="str">
        <f>"rewards!"&amp;[1]rewards!K39</f>
        <v>rewards!65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tr">
        <f>"rewards!"&amp;[1]rewards!F40</f>
        <v>rewards!</v>
      </c>
      <c r="C25" s="75" t="str">
        <f>"rewards!"&amp;[1]rewards!G40</f>
        <v>rewards!</v>
      </c>
      <c r="D25" s="75" t="str">
        <f>"rewards!"&amp;[1]rewards!H40</f>
        <v>rewards!</v>
      </c>
      <c r="E25" s="75" t="str">
        <f>"rewards!"&amp;[1]rewards!I40</f>
        <v>rewards!</v>
      </c>
      <c r="F25" s="75" t="str">
        <f>"rewards!"&amp;[1]rewards!J40</f>
        <v>rewards!</v>
      </c>
      <c r="G25" s="75" t="str">
        <f>"rewards!"&amp;[1]rewards!K40</f>
        <v>rewards!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tr">
        <f>"rewards!"&amp;[1]rewards!F41</f>
        <v>rewards!</v>
      </c>
      <c r="C26" s="76" t="str">
        <f>"rewards!"&amp;[1]rewards!G41</f>
        <v>rewards!</v>
      </c>
      <c r="D26" s="76" t="str">
        <f>"rewards!"&amp;[1]rewards!H41</f>
        <v>rewards!</v>
      </c>
      <c r="E26" s="76" t="str">
        <f>"rewards!"&amp;[1]rewards!I41</f>
        <v>rewards!</v>
      </c>
      <c r="F26" s="76" t="str">
        <f>"rewards!"&amp;[1]rewards!J41</f>
        <v>rewards!</v>
      </c>
      <c r="G26" s="76" t="str">
        <f>"rewards!"&amp;[1]rewards!K41</f>
        <v>rewards!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tr">
        <f>"rewards!"&amp;[1]rewards!F42</f>
        <v>rewards!1</v>
      </c>
      <c r="C27" s="76" t="str">
        <f>"rewards!"&amp;[1]rewards!G42</f>
        <v>rewards!$H$5:$H$24</v>
      </c>
      <c r="D27" s="76" t="str">
        <f>"rewards!"&amp;[1]rewards!H42</f>
        <v>rewards!$J$5:$J$24</v>
      </c>
      <c r="E27" s="76" t="str">
        <f>"rewards!"&amp;[1]rewards!I42</f>
        <v>rewards!$L$5:$L$24</v>
      </c>
      <c r="F27" s="76" t="str">
        <f>"rewards!"&amp;[1]rewards!J42</f>
        <v>rewards!$N$5:$N$24</v>
      </c>
      <c r="G27" s="76" t="str">
        <f>"rewards!"&amp;[1]rewards!K42</f>
        <v>rewards!$P$5:$P$24</v>
      </c>
    </row>
    <row r="28" spans="1:15" s="56" customFormat="1" x14ac:dyDescent="0.25">
      <c r="A28" s="56" t="s">
        <v>350</v>
      </c>
      <c r="B28" s="77" t="str">
        <f>"rewards!"&amp;[1]rewards!F43</f>
        <v>rewards!2</v>
      </c>
      <c r="C28" s="77" t="str">
        <f>"rewards!"&amp;[1]rewards!G43</f>
        <v>rewards!$I$5:$I$24</v>
      </c>
      <c r="D28" s="77" t="str">
        <f>"rewards!"&amp;[1]rewards!H43</f>
        <v>rewards!$K$5:$K$24</v>
      </c>
      <c r="E28" s="77" t="str">
        <f>"rewards!"&amp;[1]rewards!I43</f>
        <v>rewards!$M$5:$M$24</v>
      </c>
      <c r="F28" s="77" t="str">
        <f>"rewards!"&amp;[1]rewards!J43</f>
        <v>rewards!$O$5:$O$24</v>
      </c>
      <c r="G28" s="77" t="str">
        <f>"rewards!"&amp;[1]rewards!K43</f>
        <v>rewards!$Q$5:$Q$24</v>
      </c>
    </row>
    <row r="29" spans="1:15" s="56" customFormat="1" x14ac:dyDescent="0.25">
      <c r="A29" s="56" t="s">
        <v>349</v>
      </c>
      <c r="B29" s="77" t="str">
        <f>"rewards!"&amp;[1]rewards!F44</f>
        <v>rewards!1</v>
      </c>
      <c r="C29" s="77" t="str">
        <f>"rewards!"&amp;[1]rewards!G44</f>
        <v>rewards!$T$5:$T$24</v>
      </c>
      <c r="D29" s="77" t="str">
        <f>"rewards!"&amp;[1]rewards!H44</f>
        <v>rewards!$V$5:$V$24</v>
      </c>
      <c r="E29" s="77" t="str">
        <f>"rewards!"&amp;[1]rewards!I44</f>
        <v>rewards!$X$5:$X$24</v>
      </c>
      <c r="F29" s="77" t="str">
        <f>"rewards!"&amp;[1]rewards!J44</f>
        <v>rewards!$Z$5:$Z$24</v>
      </c>
      <c r="G29" s="77" t="str">
        <f>"rewards!"&amp;[1]rewards!K44</f>
        <v>rewards!$AB$5:$AB$24</v>
      </c>
    </row>
    <row r="30" spans="1:15" s="56" customFormat="1" x14ac:dyDescent="0.25">
      <c r="A30" s="56" t="s">
        <v>351</v>
      </c>
      <c r="B30" s="78" t="str">
        <f>"rewards!"&amp;[1]rewards!F45</f>
        <v>rewards!2</v>
      </c>
      <c r="C30" s="78" t="str">
        <f>"rewards!"&amp;[1]rewards!G45</f>
        <v>rewards!$U$5:$U$24</v>
      </c>
      <c r="D30" s="78" t="str">
        <f>"rewards!"&amp;[1]rewards!H45</f>
        <v>rewards!$W$5:$W$24</v>
      </c>
      <c r="E30" s="78" t="str">
        <f>"rewards!"&amp;[1]rewards!I45</f>
        <v>rewards!$Y$5:$Y$24</v>
      </c>
      <c r="F30" s="78" t="str">
        <f>"rewards!"&amp;[1]rewards!J45</f>
        <v>rewards!$AA$5:$AA$24</v>
      </c>
      <c r="G30" s="78" t="str">
        <f>"rewards!"&amp;[1]rewards!K45</f>
        <v>rewards!$AC$5:$AC$24</v>
      </c>
    </row>
    <row r="31" spans="1:15" s="56" customFormat="1" x14ac:dyDescent="0.25">
      <c r="A31" s="56" t="s">
        <v>352</v>
      </c>
      <c r="B31" s="78" t="str">
        <f>"rewards!"&amp;[1]rewards!F46</f>
        <v>rewards!1</v>
      </c>
      <c r="C31" s="78" t="str">
        <f>"rewards!"&amp;[1]rewards!G46</f>
        <v>rewards!$AF$5:$AF$24</v>
      </c>
      <c r="D31" s="78" t="str">
        <f>"rewards!"&amp;[1]rewards!H46</f>
        <v>rewards!$AH$5:$AH$24</v>
      </c>
      <c r="E31" s="78" t="str">
        <f>"rewards!"&amp;[1]rewards!I46</f>
        <v>rewards!$AJ$5:$AJ$24</v>
      </c>
      <c r="F31" s="78" t="str">
        <f>"rewards!"&amp;[1]rewards!J46</f>
        <v>rewards!$AL$5:$AL$24</v>
      </c>
      <c r="G31" s="78" t="str">
        <f>"rewards!"&amp;[1]rewards!K46</f>
        <v>rewards!$AN$5:$AN$24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4" sqref="D14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391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392</v>
      </c>
    </row>
    <row r="10" spans="1:5" x14ac:dyDescent="0.25">
      <c r="A10" s="9" t="s">
        <v>48</v>
      </c>
      <c r="C10" s="43" t="s">
        <v>134</v>
      </c>
      <c r="D10" s="43" t="s">
        <v>393</v>
      </c>
      <c r="E10" s="43"/>
    </row>
    <row r="11" spans="1:5" x14ac:dyDescent="0.25">
      <c r="A11" s="9" t="s">
        <v>48</v>
      </c>
      <c r="C11" s="43" t="s">
        <v>309</v>
      </c>
      <c r="D11" s="43" t="s">
        <v>394</v>
      </c>
      <c r="E11" s="43"/>
    </row>
    <row r="12" spans="1:5" x14ac:dyDescent="0.25">
      <c r="A12" s="9" t="s">
        <v>48</v>
      </c>
      <c r="C12" s="43" t="s">
        <v>138</v>
      </c>
      <c r="D12" s="43" t="s">
        <v>395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396</v>
      </c>
      <c r="E13" s="71"/>
    </row>
    <row r="14" spans="1:5" x14ac:dyDescent="0.25">
      <c r="A14" s="9" t="s">
        <v>48</v>
      </c>
      <c r="C14" s="43" t="s">
        <v>355</v>
      </c>
      <c r="D14" s="44" t="s">
        <v>397</v>
      </c>
      <c r="E14" s="71"/>
    </row>
    <row r="15" spans="1:5" x14ac:dyDescent="0.25">
      <c r="A15" s="9" t="s">
        <v>48</v>
      </c>
      <c r="C15" s="43" t="s">
        <v>356</v>
      </c>
      <c r="D15" s="42" t="s">
        <v>398</v>
      </c>
      <c r="E15" s="71"/>
    </row>
    <row r="16" spans="1:5" x14ac:dyDescent="0.25">
      <c r="A16" s="9" t="s">
        <v>48</v>
      </c>
      <c r="C16" s="42" t="s">
        <v>357</v>
      </c>
      <c r="D16" s="42" t="s">
        <v>399</v>
      </c>
      <c r="E16" s="42"/>
    </row>
    <row r="17" spans="1:12" x14ac:dyDescent="0.25">
      <c r="A17" s="9" t="s">
        <v>48</v>
      </c>
      <c r="C17" s="42" t="s">
        <v>358</v>
      </c>
      <c r="D17" s="42" t="s">
        <v>400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401</v>
      </c>
      <c r="E18" s="43"/>
    </row>
    <row r="19" spans="1:12" x14ac:dyDescent="0.25">
      <c r="A19" s="9" t="s">
        <v>48</v>
      </c>
      <c r="C19" s="42" t="s">
        <v>360</v>
      </c>
      <c r="D19" s="71" t="s">
        <v>402</v>
      </c>
      <c r="E19" s="43"/>
    </row>
    <row r="20" spans="1:12" x14ac:dyDescent="0.25">
      <c r="A20" s="9" t="s">
        <v>48</v>
      </c>
      <c r="C20" s="42" t="s">
        <v>361</v>
      </c>
      <c r="D20" s="71" t="s">
        <v>403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404</v>
      </c>
    </row>
    <row r="35" spans="1:4" x14ac:dyDescent="0.25">
      <c r="A35" s="9" t="s">
        <v>1</v>
      </c>
      <c r="C35" s="26" t="s">
        <v>405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404</v>
      </c>
    </row>
    <row r="44" spans="1:4" x14ac:dyDescent="0.25">
      <c r="A44" s="9" t="s">
        <v>1</v>
      </c>
      <c r="C44" s="26" t="s">
        <v>406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E17" sqref="E17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G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ref="AH22:AQ24" si="8">HLOOKUP(AH$1,$N$28:$Z$50,$G22,FALSE)*AH$2</f>
        <v>22</v>
      </c>
      <c r="AI22" s="56">
        <f t="shared" si="8"/>
        <v>76</v>
      </c>
      <c r="AJ22" s="56">
        <f t="shared" si="8"/>
        <v>22</v>
      </c>
      <c r="AK22" s="56">
        <f t="shared" si="8"/>
        <v>6</v>
      </c>
      <c r="AL22" s="56">
        <f t="shared" si="8"/>
        <v>76</v>
      </c>
      <c r="AM22" s="56">
        <f t="shared" si="8"/>
        <v>22</v>
      </c>
      <c r="AN22" s="56">
        <f t="shared" si="8"/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ref="AR22:BF24" si="9">HLOOKUP(AR$1,$N$28:$Z$50,$G22,FALSE)*AR$2</f>
        <v>22</v>
      </c>
      <c r="AS22" s="56">
        <f t="shared" si="9"/>
        <v>76</v>
      </c>
      <c r="AT22" s="56">
        <f t="shared" si="9"/>
        <v>6</v>
      </c>
      <c r="AU22" s="56">
        <f t="shared" si="9"/>
        <v>22</v>
      </c>
      <c r="AV22" s="56">
        <f t="shared" si="9"/>
        <v>76</v>
      </c>
      <c r="AW22" s="56">
        <f t="shared" si="9"/>
        <v>22</v>
      </c>
      <c r="AX22" s="56">
        <f t="shared" si="9"/>
        <v>22</v>
      </c>
      <c r="AY22" s="56">
        <f t="shared" si="9"/>
        <v>6</v>
      </c>
      <c r="AZ22" s="56">
        <f t="shared" si="9"/>
        <v>22</v>
      </c>
      <c r="BA22" s="56">
        <f t="shared" si="9"/>
        <v>6</v>
      </c>
      <c r="BB22" s="56">
        <f t="shared" si="9"/>
        <v>22</v>
      </c>
      <c r="BC22" s="56">
        <f t="shared" si="9"/>
        <v>76</v>
      </c>
      <c r="BD22" s="56">
        <f t="shared" si="9"/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8"/>
        <v>22</v>
      </c>
      <c r="AI23" s="56">
        <f t="shared" si="8"/>
        <v>76</v>
      </c>
      <c r="AJ23" s="56">
        <f t="shared" si="8"/>
        <v>22</v>
      </c>
      <c r="AK23" s="56">
        <f t="shared" si="8"/>
        <v>6</v>
      </c>
      <c r="AL23" s="56">
        <f t="shared" si="8"/>
        <v>76</v>
      </c>
      <c r="AM23" s="56">
        <f t="shared" si="8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9"/>
        <v>22</v>
      </c>
      <c r="AS23" s="56">
        <f t="shared" si="9"/>
        <v>76</v>
      </c>
      <c r="AT23" s="56">
        <f t="shared" si="9"/>
        <v>6</v>
      </c>
      <c r="AU23" s="56">
        <f t="shared" si="9"/>
        <v>22</v>
      </c>
      <c r="AV23" s="56">
        <f t="shared" si="9"/>
        <v>76</v>
      </c>
      <c r="AW23" s="56">
        <f t="shared" si="9"/>
        <v>22</v>
      </c>
      <c r="AX23" s="56">
        <f t="shared" si="9"/>
        <v>22</v>
      </c>
      <c r="AY23" s="56">
        <f t="shared" si="9"/>
        <v>6</v>
      </c>
      <c r="AZ23" s="56">
        <f t="shared" si="9"/>
        <v>22</v>
      </c>
      <c r="BA23" s="56">
        <f t="shared" si="9"/>
        <v>6</v>
      </c>
      <c r="BB23" s="56">
        <f t="shared" si="9"/>
        <v>22</v>
      </c>
      <c r="BC23" s="56">
        <f t="shared" si="9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8"/>
        <v>22</v>
      </c>
      <c r="AI24" s="56">
        <f t="shared" si="8"/>
        <v>76</v>
      </c>
      <c r="AJ24" s="56">
        <f t="shared" si="8"/>
        <v>22</v>
      </c>
      <c r="AK24" s="56">
        <f t="shared" si="8"/>
        <v>6</v>
      </c>
      <c r="AL24" s="56">
        <f t="shared" si="8"/>
        <v>76</v>
      </c>
      <c r="AM24" s="56">
        <f t="shared" si="8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9"/>
        <v>22</v>
      </c>
      <c r="AS24" s="56">
        <f t="shared" si="9"/>
        <v>76</v>
      </c>
      <c r="AT24" s="56">
        <f t="shared" si="9"/>
        <v>6</v>
      </c>
      <c r="AU24" s="56">
        <f t="shared" si="9"/>
        <v>22</v>
      </c>
      <c r="AV24" s="56">
        <f t="shared" si="9"/>
        <v>76</v>
      </c>
      <c r="AW24" s="56">
        <f t="shared" si="9"/>
        <v>22</v>
      </c>
      <c r="AX24" s="56">
        <f t="shared" si="9"/>
        <v>22</v>
      </c>
      <c r="AY24" s="56">
        <f t="shared" si="9"/>
        <v>6</v>
      </c>
      <c r="AZ24" s="56">
        <f t="shared" si="9"/>
        <v>22</v>
      </c>
      <c r="BA24" s="56">
        <f t="shared" si="9"/>
        <v>6</v>
      </c>
      <c r="BB24" s="56">
        <f t="shared" si="9"/>
        <v>22</v>
      </c>
      <c r="BC24" s="56">
        <f t="shared" si="9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topLeftCell="A4" workbookViewId="0">
      <selection activeCell="I20" sqref="I20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407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409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413</v>
      </c>
      <c r="B8" s="42" t="s">
        <v>386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414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415</v>
      </c>
      <c r="B10" s="71" t="s">
        <v>388</v>
      </c>
      <c r="C10" s="56">
        <f>S22</f>
        <v>2700000</v>
      </c>
      <c r="D10" s="56">
        <f t="shared" ref="D10:H10" si="0">T22</f>
        <v>10800000</v>
      </c>
      <c r="E10" s="56">
        <f t="shared" si="0"/>
        <v>21600000</v>
      </c>
      <c r="F10" s="56">
        <f t="shared" si="0"/>
        <v>5400000</v>
      </c>
      <c r="G10" s="56">
        <f t="shared" si="0"/>
        <v>2700000</v>
      </c>
      <c r="H10" s="56">
        <f t="shared" si="0"/>
        <v>5400000</v>
      </c>
      <c r="I10" s="56">
        <f>S23</f>
        <v>2700000</v>
      </c>
      <c r="J10" s="56">
        <f t="shared" ref="J10:N10" si="1">T23</f>
        <v>10800000</v>
      </c>
      <c r="K10" s="56">
        <f t="shared" si="1"/>
        <v>21600000</v>
      </c>
      <c r="L10" s="56">
        <f t="shared" si="1"/>
        <v>5400000</v>
      </c>
      <c r="M10" s="56">
        <f t="shared" si="1"/>
        <v>2700000</v>
      </c>
      <c r="N10" s="56">
        <f t="shared" si="1"/>
        <v>5400000</v>
      </c>
      <c r="O10" s="56">
        <f>S24</f>
        <v>10800000</v>
      </c>
      <c r="P10" s="56">
        <f t="shared" ref="P10:T10" si="2">T24</f>
        <v>2700000</v>
      </c>
      <c r="Q10" s="56">
        <f t="shared" si="2"/>
        <v>5400000</v>
      </c>
      <c r="R10" s="56">
        <f t="shared" si="2"/>
        <v>21600000</v>
      </c>
      <c r="S10" s="56">
        <f t="shared" si="2"/>
        <v>10800000</v>
      </c>
      <c r="T10" s="56">
        <f t="shared" si="2"/>
        <v>21600000</v>
      </c>
      <c r="U10" s="56">
        <f>S25</f>
        <v>10800000</v>
      </c>
      <c r="V10" s="56">
        <f t="shared" ref="V10:Z10" si="3">T25</f>
        <v>2700000</v>
      </c>
      <c r="W10" s="56">
        <f t="shared" si="3"/>
        <v>5400000</v>
      </c>
      <c r="X10" s="56">
        <f t="shared" si="3"/>
        <v>21600000</v>
      </c>
      <c r="Y10" s="56">
        <f t="shared" si="3"/>
        <v>10800000</v>
      </c>
      <c r="Z10" s="56">
        <f t="shared" si="3"/>
        <v>21600000</v>
      </c>
      <c r="AA10" s="56">
        <f>S26</f>
        <v>5400000</v>
      </c>
      <c r="AB10" s="56">
        <f t="shared" ref="AB10:AF10" si="4">T26</f>
        <v>21600000</v>
      </c>
      <c r="AC10" s="56">
        <f t="shared" si="4"/>
        <v>10800000</v>
      </c>
      <c r="AD10" s="56">
        <f t="shared" si="4"/>
        <v>2700000</v>
      </c>
      <c r="AE10" s="56">
        <f t="shared" si="4"/>
        <v>21600000</v>
      </c>
      <c r="AF10" s="56">
        <f t="shared" si="4"/>
        <v>2700000</v>
      </c>
      <c r="AG10" s="56">
        <f>S27</f>
        <v>5400000</v>
      </c>
      <c r="AH10" s="56">
        <f t="shared" ref="AH10:AL10" si="5">T27</f>
        <v>21600000</v>
      </c>
      <c r="AI10" s="56">
        <f t="shared" si="5"/>
        <v>10800000</v>
      </c>
      <c r="AJ10" s="56">
        <f t="shared" si="5"/>
        <v>2700000</v>
      </c>
      <c r="AK10" s="56">
        <f t="shared" si="5"/>
        <v>21600000</v>
      </c>
      <c r="AL10" s="56">
        <f t="shared" si="5"/>
        <v>2700000</v>
      </c>
      <c r="AM10" s="56">
        <f>S28</f>
        <v>21600000</v>
      </c>
      <c r="AN10" s="56">
        <f t="shared" ref="AN10:AR10" si="6">T28</f>
        <v>5400000</v>
      </c>
      <c r="AO10" s="56">
        <f t="shared" si="6"/>
        <v>2700000</v>
      </c>
      <c r="AP10" s="56">
        <f t="shared" si="6"/>
        <v>10800000</v>
      </c>
      <c r="AQ10" s="56">
        <f t="shared" si="6"/>
        <v>5400000</v>
      </c>
      <c r="AR10" s="56">
        <f t="shared" si="6"/>
        <v>10800000</v>
      </c>
      <c r="AS10" s="56">
        <f>S29</f>
        <v>21600000</v>
      </c>
      <c r="AT10" s="56">
        <f t="shared" ref="AT10:AX10" si="7">T29</f>
        <v>5400000</v>
      </c>
      <c r="AU10" s="56">
        <f t="shared" si="7"/>
        <v>2700000</v>
      </c>
      <c r="AV10" s="56">
        <f t="shared" si="7"/>
        <v>10800000</v>
      </c>
      <c r="AW10" s="56">
        <f t="shared" si="7"/>
        <v>5400000</v>
      </c>
      <c r="AX10" s="56">
        <f t="shared" si="7"/>
        <v>10800000</v>
      </c>
    </row>
    <row r="11" spans="1:50" x14ac:dyDescent="0.25">
      <c r="A11" s="56" t="s">
        <v>416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408</v>
      </c>
    </row>
    <row r="14" spans="1:50" x14ac:dyDescent="0.25">
      <c r="B14" s="94" t="s">
        <v>409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407</v>
      </c>
      <c r="C15" s="95">
        <v>1</v>
      </c>
      <c r="D15" s="95">
        <v>1</v>
      </c>
      <c r="E15" s="95">
        <v>1</v>
      </c>
      <c r="F15" s="95">
        <v>1</v>
      </c>
      <c r="G15" s="95">
        <v>1</v>
      </c>
      <c r="H15" s="95">
        <v>1</v>
      </c>
    </row>
    <row r="16" spans="1:50" x14ac:dyDescent="0.25">
      <c r="B16" s="96" t="s">
        <v>386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2:24" x14ac:dyDescent="0.25">
      <c r="B17" s="94" t="s">
        <v>387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2:24" x14ac:dyDescent="0.25">
      <c r="B18" s="94" t="s">
        <v>388</v>
      </c>
      <c r="C18" s="56">
        <f t="shared" ref="C18:H18" si="10">IF(C15=1, C10, IF(C15=2, I10, IF(C15=3, O10, IF(C15=4,U10,IF(C15=5,AA10,IF(C15=6,AG10,IF(C15=7,AM10,IF(C15=8,AS10, "Enter a valid day number"))))))))</f>
        <v>2700000</v>
      </c>
      <c r="D18" s="56">
        <f t="shared" si="10"/>
        <v>10800000</v>
      </c>
      <c r="E18" s="56">
        <f t="shared" si="10"/>
        <v>21600000</v>
      </c>
      <c r="F18" s="56">
        <f t="shared" si="10"/>
        <v>5400000</v>
      </c>
      <c r="G18" s="56">
        <f t="shared" si="10"/>
        <v>2700000</v>
      </c>
      <c r="H18" s="56">
        <f t="shared" si="10"/>
        <v>5400000</v>
      </c>
    </row>
    <row r="19" spans="2:24" x14ac:dyDescent="0.25">
      <c r="B19" s="94" t="s">
        <v>389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2:24" x14ac:dyDescent="0.25">
      <c r="J20" s="26"/>
      <c r="L20" s="56" t="s">
        <v>417</v>
      </c>
      <c r="S20" s="56" t="s">
        <v>418</v>
      </c>
    </row>
    <row r="21" spans="2:24" ht="15.75" thickBot="1" x14ac:dyDescent="0.3">
      <c r="J21" s="82"/>
      <c r="L21" s="26" t="s">
        <v>419</v>
      </c>
      <c r="M21" s="26" t="s">
        <v>420</v>
      </c>
      <c r="N21" s="26" t="s">
        <v>421</v>
      </c>
      <c r="O21" s="26" t="s">
        <v>422</v>
      </c>
      <c r="P21" s="26" t="s">
        <v>423</v>
      </c>
      <c r="Q21" s="26" t="s">
        <v>424</v>
      </c>
      <c r="R21" s="26"/>
      <c r="S21" s="26" t="s">
        <v>419</v>
      </c>
      <c r="T21" s="26" t="s">
        <v>420</v>
      </c>
      <c r="U21" s="26" t="s">
        <v>421</v>
      </c>
      <c r="V21" s="26" t="s">
        <v>422</v>
      </c>
      <c r="W21" s="26" t="s">
        <v>423</v>
      </c>
      <c r="X21" s="26" t="s">
        <v>424</v>
      </c>
    </row>
    <row r="22" spans="2:24" ht="23.25" x14ac:dyDescent="0.25">
      <c r="C22" s="26" t="s">
        <v>410</v>
      </c>
      <c r="K22" s="26" t="s">
        <v>425</v>
      </c>
      <c r="L22" s="97">
        <v>0.75</v>
      </c>
      <c r="M22" s="98">
        <v>3</v>
      </c>
      <c r="N22" s="99">
        <v>6</v>
      </c>
      <c r="O22" s="100">
        <v>1.5</v>
      </c>
      <c r="P22" s="101">
        <v>0.75</v>
      </c>
      <c r="Q22" s="102">
        <v>1.5</v>
      </c>
      <c r="R22" s="26" t="s">
        <v>425</v>
      </c>
      <c r="S22" s="103">
        <f>(L22*60*60*1000)</f>
        <v>2700000</v>
      </c>
      <c r="T22" s="104">
        <f t="shared" ref="T22:X29" si="12">(M22*60*60*1000)</f>
        <v>10800000</v>
      </c>
      <c r="U22" s="105">
        <f t="shared" si="12"/>
        <v>21600000</v>
      </c>
      <c r="V22" s="106">
        <f t="shared" si="12"/>
        <v>5400000</v>
      </c>
      <c r="W22" s="107">
        <f t="shared" si="12"/>
        <v>2700000</v>
      </c>
      <c r="X22" s="108">
        <f t="shared" si="12"/>
        <v>5400000</v>
      </c>
    </row>
    <row r="23" spans="2:24" ht="30" x14ac:dyDescent="0.25">
      <c r="C23" s="82" t="s">
        <v>412</v>
      </c>
      <c r="D23" s="56">
        <v>6</v>
      </c>
      <c r="E23" s="56">
        <v>3</v>
      </c>
      <c r="F23" s="56">
        <v>1.5</v>
      </c>
      <c r="G23" s="56">
        <v>0.75</v>
      </c>
      <c r="K23" s="26" t="s">
        <v>426</v>
      </c>
      <c r="L23" s="109">
        <v>0.75</v>
      </c>
      <c r="M23" s="110">
        <v>3</v>
      </c>
      <c r="N23" s="111">
        <v>6</v>
      </c>
      <c r="O23" s="112">
        <v>1.5</v>
      </c>
      <c r="P23" s="113">
        <v>0.75</v>
      </c>
      <c r="Q23" s="114">
        <v>1.5</v>
      </c>
      <c r="R23" s="26" t="s">
        <v>426</v>
      </c>
      <c r="S23" s="115">
        <f t="shared" ref="S23:S29" si="13">(L23*60*60*1000)</f>
        <v>2700000</v>
      </c>
      <c r="T23" s="116">
        <f t="shared" si="12"/>
        <v>10800000</v>
      </c>
      <c r="U23" s="117">
        <f t="shared" si="12"/>
        <v>21600000</v>
      </c>
      <c r="V23" s="118">
        <f t="shared" si="12"/>
        <v>5400000</v>
      </c>
      <c r="W23" s="119">
        <f t="shared" si="12"/>
        <v>2700000</v>
      </c>
      <c r="X23" s="120">
        <f t="shared" si="12"/>
        <v>5400000</v>
      </c>
    </row>
    <row r="24" spans="2:24" ht="23.25" x14ac:dyDescent="0.25">
      <c r="C24" s="56" t="s">
        <v>411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427</v>
      </c>
      <c r="L24" s="121">
        <v>3</v>
      </c>
      <c r="M24" s="113">
        <v>0.75</v>
      </c>
      <c r="N24" s="112">
        <v>1.5</v>
      </c>
      <c r="O24" s="111">
        <v>6</v>
      </c>
      <c r="P24" s="110">
        <v>3</v>
      </c>
      <c r="Q24" s="122">
        <v>6</v>
      </c>
      <c r="R24" s="26" t="s">
        <v>427</v>
      </c>
      <c r="S24" s="123">
        <f t="shared" si="13"/>
        <v>10800000</v>
      </c>
      <c r="T24" s="119">
        <f t="shared" si="12"/>
        <v>2700000</v>
      </c>
      <c r="U24" s="118">
        <f t="shared" si="12"/>
        <v>5400000</v>
      </c>
      <c r="V24" s="117">
        <f t="shared" si="12"/>
        <v>21600000</v>
      </c>
      <c r="W24" s="116">
        <f t="shared" si="12"/>
        <v>10800000</v>
      </c>
      <c r="X24" s="124">
        <f t="shared" si="12"/>
        <v>21600000</v>
      </c>
    </row>
    <row r="25" spans="2:24" ht="23.25" x14ac:dyDescent="0.25">
      <c r="K25" s="26" t="s">
        <v>428</v>
      </c>
      <c r="L25" s="121">
        <v>3</v>
      </c>
      <c r="M25" s="113">
        <v>0.75</v>
      </c>
      <c r="N25" s="112">
        <v>1.5</v>
      </c>
      <c r="O25" s="111">
        <v>6</v>
      </c>
      <c r="P25" s="110">
        <v>3</v>
      </c>
      <c r="Q25" s="122">
        <v>6</v>
      </c>
      <c r="R25" s="26" t="s">
        <v>428</v>
      </c>
      <c r="S25" s="123">
        <f t="shared" si="13"/>
        <v>10800000</v>
      </c>
      <c r="T25" s="119">
        <f t="shared" si="12"/>
        <v>2700000</v>
      </c>
      <c r="U25" s="118">
        <f t="shared" si="12"/>
        <v>5400000</v>
      </c>
      <c r="V25" s="117">
        <f t="shared" si="12"/>
        <v>21600000</v>
      </c>
      <c r="W25" s="116">
        <f t="shared" si="12"/>
        <v>10800000</v>
      </c>
      <c r="X25" s="124">
        <f t="shared" si="12"/>
        <v>21600000</v>
      </c>
    </row>
    <row r="26" spans="2:24" ht="23.25" x14ac:dyDescent="0.25">
      <c r="K26" s="85" t="s">
        <v>429</v>
      </c>
      <c r="L26" s="125">
        <v>1.5</v>
      </c>
      <c r="M26" s="111">
        <v>6</v>
      </c>
      <c r="N26" s="110">
        <v>3</v>
      </c>
      <c r="O26" s="113">
        <v>0.75</v>
      </c>
      <c r="P26" s="111">
        <v>6</v>
      </c>
      <c r="Q26" s="126">
        <v>0.75</v>
      </c>
      <c r="R26" s="85" t="s">
        <v>429</v>
      </c>
      <c r="S26" s="127">
        <f t="shared" si="13"/>
        <v>5400000</v>
      </c>
      <c r="T26" s="117">
        <f t="shared" si="12"/>
        <v>21600000</v>
      </c>
      <c r="U26" s="116">
        <f t="shared" si="12"/>
        <v>10800000</v>
      </c>
      <c r="V26" s="119">
        <f t="shared" si="12"/>
        <v>2700000</v>
      </c>
      <c r="W26" s="117">
        <f t="shared" si="12"/>
        <v>21600000</v>
      </c>
      <c r="X26" s="128">
        <f t="shared" si="12"/>
        <v>2700000</v>
      </c>
    </row>
    <row r="27" spans="2:24" ht="23.25" x14ac:dyDescent="0.25">
      <c r="K27" s="85" t="s">
        <v>430</v>
      </c>
      <c r="L27" s="125">
        <v>1.5</v>
      </c>
      <c r="M27" s="111">
        <v>6</v>
      </c>
      <c r="N27" s="110">
        <v>3</v>
      </c>
      <c r="O27" s="113">
        <v>0.75</v>
      </c>
      <c r="P27" s="111">
        <v>6</v>
      </c>
      <c r="Q27" s="126">
        <v>0.75</v>
      </c>
      <c r="R27" s="85" t="s">
        <v>430</v>
      </c>
      <c r="S27" s="127">
        <f t="shared" si="13"/>
        <v>5400000</v>
      </c>
      <c r="T27" s="117">
        <f t="shared" si="12"/>
        <v>21600000</v>
      </c>
      <c r="U27" s="116">
        <f t="shared" si="12"/>
        <v>10800000</v>
      </c>
      <c r="V27" s="119">
        <f t="shared" si="12"/>
        <v>2700000</v>
      </c>
      <c r="W27" s="117">
        <f t="shared" si="12"/>
        <v>21600000</v>
      </c>
      <c r="X27" s="128">
        <f t="shared" si="12"/>
        <v>2700000</v>
      </c>
    </row>
    <row r="28" spans="2:24" ht="23.25" x14ac:dyDescent="0.25">
      <c r="K28" s="85" t="s">
        <v>431</v>
      </c>
      <c r="L28" s="129">
        <v>6</v>
      </c>
      <c r="M28" s="112">
        <v>1.5</v>
      </c>
      <c r="N28" s="113">
        <v>0.75</v>
      </c>
      <c r="O28" s="110">
        <v>3</v>
      </c>
      <c r="P28" s="112">
        <v>1.5</v>
      </c>
      <c r="Q28" s="130">
        <v>3</v>
      </c>
      <c r="R28" s="85" t="s">
        <v>431</v>
      </c>
      <c r="S28" s="131">
        <f t="shared" si="13"/>
        <v>21600000</v>
      </c>
      <c r="T28" s="118">
        <f t="shared" si="12"/>
        <v>5400000</v>
      </c>
      <c r="U28" s="119">
        <f t="shared" si="12"/>
        <v>2700000</v>
      </c>
      <c r="V28" s="116">
        <f t="shared" si="12"/>
        <v>10800000</v>
      </c>
      <c r="W28" s="118">
        <f t="shared" si="12"/>
        <v>5400000</v>
      </c>
      <c r="X28" s="132">
        <f t="shared" si="12"/>
        <v>10800000</v>
      </c>
    </row>
    <row r="29" spans="2:24" ht="24" thickBot="1" x14ac:dyDescent="0.3">
      <c r="K29" s="85" t="s">
        <v>432</v>
      </c>
      <c r="L29" s="133">
        <v>6</v>
      </c>
      <c r="M29" s="134">
        <v>1.5</v>
      </c>
      <c r="N29" s="135">
        <v>0.75</v>
      </c>
      <c r="O29" s="136">
        <v>3</v>
      </c>
      <c r="P29" s="134">
        <v>1.5</v>
      </c>
      <c r="Q29" s="137">
        <v>3</v>
      </c>
      <c r="R29" s="85" t="s">
        <v>432</v>
      </c>
      <c r="S29" s="138">
        <f t="shared" si="13"/>
        <v>21600000</v>
      </c>
      <c r="T29" s="139">
        <f t="shared" si="12"/>
        <v>5400000</v>
      </c>
      <c r="U29" s="140">
        <f t="shared" si="12"/>
        <v>2700000</v>
      </c>
      <c r="V29" s="141">
        <f t="shared" si="12"/>
        <v>10800000</v>
      </c>
      <c r="W29" s="139">
        <f t="shared" si="12"/>
        <v>5400000</v>
      </c>
      <c r="X29" s="142">
        <f t="shared" si="12"/>
        <v>10800000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2019-12-01T11:59:44Z</dcterms:modified>
</cp:coreProperties>
</file>