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Timing - Berlin_2021 (backup)/Main/configuration_files/"/>
    </mc:Choice>
  </mc:AlternateContent>
  <xr:revisionPtr revIDLastSave="0" documentId="13_ncr:1_{86C84293-DD5F-AC47-BA11-74840A904479}" xr6:coauthVersionLast="47" xr6:coauthVersionMax="47" xr10:uidLastSave="{00000000-0000-0000-0000-000000000000}"/>
  <bookViews>
    <workbookView xWindow="0" yWindow="500" windowWidth="28780" windowHeight="15680" tabRatio="578" activeTab="4" xr2:uid="{00000000-000D-0000-FFFF-FFFF00000000}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R5" i="7"/>
  <c r="AR4" i="7"/>
  <c r="AR3" i="7"/>
  <c r="AP5" i="7"/>
  <c r="AO5" i="7"/>
  <c r="AN5" i="7"/>
  <c r="AP4" i="7"/>
  <c r="AO4" i="7"/>
  <c r="AN4" i="7"/>
  <c r="AP3" i="7"/>
  <c r="AO3" i="7"/>
  <c r="AN3" i="7"/>
  <c r="AK5" i="7"/>
  <c r="AK4" i="7"/>
  <c r="AK3" i="7"/>
  <c r="AI5" i="7"/>
  <c r="AH5" i="7"/>
  <c r="AG5" i="7"/>
  <c r="AI4" i="7"/>
  <c r="AH4" i="7"/>
  <c r="AG4" i="7"/>
  <c r="AI3" i="7"/>
  <c r="AH3" i="7"/>
  <c r="AG3" i="7"/>
  <c r="AD5" i="7"/>
  <c r="AD4" i="7"/>
  <c r="AD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P5" i="7"/>
  <c r="P4" i="7"/>
  <c r="P3" i="7"/>
  <c r="N5" i="7"/>
  <c r="M5" i="7"/>
  <c r="L5" i="7"/>
  <c r="N4" i="7"/>
  <c r="M4" i="7"/>
  <c r="L4" i="7"/>
  <c r="N3" i="7"/>
  <c r="M3" i="7"/>
  <c r="L3" i="7"/>
  <c r="V3" i="7" l="1"/>
  <c r="V4" i="7"/>
  <c r="V5" i="7"/>
  <c r="AQ5" i="7" l="1"/>
  <c r="AQ4" i="7"/>
  <c r="AQ3" i="7"/>
  <c r="AJ5" i="7" l="1"/>
  <c r="AJ4" i="7"/>
  <c r="AJ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H39" i="8"/>
  <c r="H51" i="8" s="1"/>
  <c r="H38" i="8"/>
  <c r="H50" i="8" s="1"/>
  <c r="H37" i="8"/>
  <c r="H49" i="8" s="1"/>
  <c r="H36" i="8"/>
  <c r="H48" i="8" s="1"/>
  <c r="H35" i="8"/>
  <c r="H47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9" i="8" l="1"/>
  <c r="J39" i="8" s="1"/>
  <c r="I35" i="8"/>
  <c r="J35" i="8" s="1"/>
  <c r="I34" i="8"/>
  <c r="I46" i="8" s="1"/>
  <c r="I33" i="8"/>
  <c r="I45" i="8" s="1"/>
  <c r="I37" i="8"/>
  <c r="J34" i="8"/>
  <c r="K34" i="8" s="1"/>
  <c r="L34" i="8" s="1"/>
  <c r="L46" i="8" s="1"/>
  <c r="I31" i="8"/>
  <c r="K46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<sst xmlns="http://schemas.openxmlformats.org/spreadsheetml/2006/main" count="1429" uniqueCount="490">
  <si>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</si>
  <si>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</si>
  <si>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</si>
  <si>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</si>
  <si>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</si>
  <si>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</si>
  <si>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</si>
  <si>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</si>
  <si>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</si>
  <si>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</si>
  <si>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</si>
  <si>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</si>
  <si>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</si>
  <si>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</si>
  <si>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</si>
  <si>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</si>
  <si>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</si>
  <si>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</si>
  <si>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</si>
  <si>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</si>
  <si>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</si>
  <si>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</si>
  <si>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</si>
  <si>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</si>
  <si>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</si>
  <si>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</si>
  <si>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</si>
  <si>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</si>
  <si>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</si>
  <si>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</si>
  <si>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</si>
  <si>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</si>
  <si>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</si>
  <si>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</si>
  <si>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</si>
  <si>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</si>
  <si>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</si>
  <si>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</si>
  <si>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</si>
  <si>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</si>
  <si>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</si>
  <si>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</si>
  <si>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</si>
  <si>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</si>
  <si>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</si>
  <si>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</si>
  <si>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</si>
  <si>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</si>
  <si>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</si>
  <si>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</si>
  <si>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</si>
  <si>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</si>
  <si>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</si>
  <si>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</si>
  <si>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</si>
  <si>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</si>
  <si>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</si>
  <si>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</si>
  <si>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</si>
  <si>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</si>
  <si>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</si>
  <si>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</si>
  <si>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</si>
  <si>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</si>
  <si>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</si>
  <si>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</si>
  <si>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</si>
  <si>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</si>
  <si>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</si>
  <si>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</si>
  <si>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</si>
  <si>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</si>
  <si>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</si>
  <si>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</si>
  <si>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</si>
  <si>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</si>
  <si>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</si>
  <si>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</si>
  <si>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</si>
  <si>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</si>
  <si>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</si>
  <si>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</si>
  <si>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</si>
  <si>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</si>
  <si>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</si>
  <si>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</si>
  <si>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</si>
  <si>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</si>
  <si>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</si>
  <si>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</si>
  <si>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</si>
  <si>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</si>
  <si>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</si>
  <si>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</si>
  <si>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</si>
  <si>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</si>
  <si>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</si>
  <si>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</si>
  <si>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</si>
  <si>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</si>
  <si>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</si>
  <si>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</si>
  <si>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</si>
  <si>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</si>
  <si>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</si>
  <si>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</si>
  <si>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</si>
  <si>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</si>
  <si>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</si>
  <si>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</si>
  <si>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</si>
  <si>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</si>
  <si>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</si>
  <si>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</si>
  <si>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</si>
  <si>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</si>
  <si>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</si>
  <si>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</si>
  <si>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</si>
  <si>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</si>
  <si>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</si>
  <si>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</si>
  <si>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</si>
  <si>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</si>
  <si>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</si>
  <si>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</si>
  <si>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</si>
  <si>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</si>
  <si>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</si>
  <si>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</si>
  <si>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</si>
  <si>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</si>
  <si>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</si>
  <si>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</si>
  <si>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</si>
  <si>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</si>
  <si>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</si>
  <si>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</si>
  <si>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</si>
  <si>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</si>
  <si>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</si>
  <si>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</si>
  <si>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</si>
  <si>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</si>
  <si>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</si>
  <si>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</si>
  <si>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</si>
  <si>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</si>
  <si>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</si>
  <si>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</si>
  <si>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</si>
  <si>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</si>
  <si>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</si>
  <si>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</si>
  <si>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</si>
  <si>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</si>
  <si>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</si>
  <si>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</si>
  <si>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</si>
  <si>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</si>
  <si>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</si>
  <si>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</si>
  <si>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</si>
  <si>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</si>
  <si>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</si>
  <si>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</si>
  <si>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</si>
  <si>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</si>
  <si>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</si>
  <si>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</si>
  <si>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</si>
  <si>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</si>
  <si>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</si>
  <si>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</si>
  <si>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</si>
  <si>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</si>
  <si>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</si>
  <si>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</si>
  <si>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</si>
  <si>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</si>
  <si>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</si>
  <si>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</si>
  <si>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</si>
  <si>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</si>
  <si>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</si>
  <si>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</si>
  <si>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</si>
  <si>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</si>
  <si>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</si>
  <si>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</si>
  <si>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</si>
  <si>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</si>
  <si>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</si>
  <si>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</si>
  <si>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</si>
  <si>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</si>
  <si>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</si>
  <si>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</si>
  <si>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</si>
  <si>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</si>
  <si>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</si>
  <si>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</si>
  <si>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</si>
  <si>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</si>
  <si>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</si>
  <si>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</si>
  <si>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</si>
  <si>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</si>
  <si>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</si>
  <si>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</si>
  <si>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</si>
  <si>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</si>
  <si>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</si>
  <si>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</si>
  <si>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</si>
  <si>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</si>
  <si>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</si>
  <si>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</si>
  <si>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</si>
  <si>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</si>
  <si>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</si>
  <si>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</si>
  <si>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</si>
  <si>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</si>
  <si>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</si>
  <si>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</si>
  <si>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</si>
  <si>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</si>
  <si>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</si>
  <si>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</si>
  <si>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</si>
  <si>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</si>
  <si>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</si>
  <si>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</si>
  <si>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</si>
  <si>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</si>
  <si>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</si>
  <si>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</si>
  <si>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</si>
  <si>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</si>
  <si>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</si>
  <si>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</si>
  <si>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</si>
  <si>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</si>
  <si>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</si>
  <si>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</si>
  <si>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</si>
  <si>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</si>
  <si>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</si>
  <si>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</si>
  <si>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</si>
  <si>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</si>
  <si>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</si>
  <si>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</si>
  <si>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</si>
  <si>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</si>
  <si>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</si>
  <si>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</si>
  <si>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</si>
  <si>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</si>
  <si>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</si>
  <si>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</si>
  <si>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</si>
  <si>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</si>
  <si>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</si>
  <si>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</si>
  <si>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</si>
  <si>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</si>
  <si>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</si>
  <si>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</si>
  <si>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</si>
  <si>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</si>
  <si>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</si>
  <si>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</si>
  <si>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</si>
  <si>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</si>
  <si>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</si>
  <si>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</si>
  <si>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</si>
  <si>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</si>
  <si>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</si>
  <si>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</si>
  <si>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</si>
  <si>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</si>
  <si>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</si>
  <si>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</si>
  <si>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</si>
  <si>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</si>
  <si>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</si>
  <si>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</si>
  <si>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</si>
  <si>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</si>
  <si>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</si>
  <si>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</si>
  <si>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</si>
  <si>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</si>
  <si>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</si>
  <si>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</si>
  <si>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</si>
  <si>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</si>
  <si>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</si>
  <si>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</si>
  <si>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</si>
  <si>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</si>
  <si>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</si>
  <si>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</si>
  <si>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</si>
  <si>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</si>
  <si>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</si>
  <si>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</si>
  <si>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</si>
  <si>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</si>
  <si>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</si>
  <si>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</si>
  <si>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</si>
  <si>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</si>
  <si>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</si>
  <si>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</si>
  <si>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</si>
  <si>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</si>
  <si>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</si>
  <si>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</si>
  <si>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</si>
  <si>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</si>
  <si>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</si>
  <si>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</si>
  <si>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</si>
  <si>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</si>
  <si>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</si>
  <si>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</si>
  <si>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</si>
  <si>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</si>
  <si>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</si>
  <si>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</si>
  <si>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</si>
  <si>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</si>
  <si>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</si>
  <si>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</si>
  <si>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</si>
  <si>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</si>
  <si>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</si>
  <si>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</si>
  <si>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</si>
  <si>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</si>
  <si>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</si>
  <si>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</si>
  <si>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</si>
  <si>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</si>
  <si>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</si>
  <si>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</si>
  <si>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</si>
  <si>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</si>
  <si>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</si>
  <si>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</si>
  <si>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</si>
  <si>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</si>
  <si>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</si>
  <si>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</si>
  <si>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</si>
  <si>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</si>
  <si>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</si>
  <si>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</si>
  <si>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</si>
  <si>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</si>
  <si>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</si>
  <si>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</si>
  <si>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</si>
  <si>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</si>
  <si>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</si>
  <si>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</si>
  <si>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</si>
  <si>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</si>
  <si>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</si>
  <si>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</si>
  <si>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</si>
  <si>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</si>
  <si>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</si>
  <si>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</si>
  <si>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</si>
  <si>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</si>
  <si>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</si>
  <si>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</si>
  <si>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</si>
  <si>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</si>
  <si>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</si>
  <si>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</si>
  <si>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</si>
  <si>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</si>
  <si>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</si>
  <si>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</si>
  <si>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</si>
  <si>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</si>
  <si>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</si>
  <si>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</si>
  <si>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</si>
  <si>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</si>
  <si>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</si>
  <si>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</si>
  <si>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</si>
  <si>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</si>
  <si>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</si>
  <si>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</si>
  <si>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</si>
  <si>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</si>
  <si>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</si>
  <si>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</si>
  <si>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</si>
  <si>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</si>
  <si>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</si>
  <si>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</si>
  <si>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</si>
  <si>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</si>
  <si>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</si>
  <si>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</si>
  <si>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</si>
  <si>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Training</t>
  </si>
  <si>
    <t>Bat 106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</si>
  <si>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</si>
  <si>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</si>
  <si>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</si>
  <si>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</si>
  <si>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</si>
  <si>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</si>
  <si>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</si>
  <si>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</si>
  <si>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</si>
  <si>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</si>
  <si>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</si>
  <si>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</si>
  <si>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</si>
  <si>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</si>
  <si>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</si>
  <si>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</si>
  <si>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</si>
  <si>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</si>
  <si>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</si>
  <si>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</si>
  <si>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</si>
  <si>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Bat 19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</si>
  <si>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</si>
  <si>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</si>
  <si>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</si>
  <si>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</si>
  <si>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</si>
  <si>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</si>
  <si>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</si>
  <si>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</si>
  <si>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</si>
  <si>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</si>
  <si>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</si>
  <si>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</si>
  <si>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</si>
  <si>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</si>
  <si>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</si>
  <si>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</si>
  <si>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</si>
  <si>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</si>
  <si>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</si>
  <si>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</si>
  <si>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</si>
  <si>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</si>
  <si>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</si>
  <si>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</si>
  <si>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</si>
  <si>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</si>
  <si>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</si>
  <si>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</si>
  <si>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</si>
  <si>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</si>
  <si>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</si>
  <si>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</si>
  <si>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</si>
  <si>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</si>
  <si>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</si>
  <si>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</si>
  <si>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</si>
  <si>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</si>
  <si>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</si>
  <si>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</si>
  <si>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</si>
  <si>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</si>
  <si>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55</t>
  </si>
  <si>
    <t>Bat 114</t>
  </si>
  <si>
    <t>Timing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</si>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</sst>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A5" workbookViewId="0">
      <selection activeCell="I14" sqref="I14:I20"/>
    </sheetView>
  </sheetViews>
  <sheetFormatPr baseColWidth="10" defaultColWidth="11.5" defaultRowHeight="15" x14ac:dyDescent="0.2"/>
  <cols>
    <col min="1" max="1" width="11.83203125" style="53" customWidth="1"/>
    <col min="2" max="2" width="34.5" style="53" customWidth="1"/>
    <col min="3" max="3" width="17.83203125" style="53" bestFit="1" customWidth="1"/>
    <col min="4" max="4" width="18.83203125" style="53" customWidth="1"/>
    <col min="5" max="5" width="17.5" style="53" customWidth="1"/>
    <col min="6" max="6" width="19.5" style="53" customWidth="1"/>
    <col min="7" max="7" width="16.6640625" style="53" customWidth="1"/>
    <col min="8" max="8" width="17.5" style="53" bestFit="1" customWidth="1"/>
    <col min="9" max="16384" width="11.5" style="53"/>
  </cols>
  <sheetData>
    <row r="1" spans="1:8" x14ac:dyDescent="0.2">
      <c r="A1" s="26"/>
      <c r="B1" s="27" t="s">
        <v>414</v>
      </c>
      <c r="C1" s="28"/>
    </row>
    <row r="2" spans="1:8" x14ac:dyDescent="0.2">
      <c r="A2" s="26"/>
      <c r="B2" s="27"/>
      <c r="C2" s="28"/>
    </row>
    <row r="3" spans="1:8" s="35" customFormat="1" x14ac:dyDescent="0.2">
      <c r="A3" s="29"/>
      <c r="B3" s="30" t="s">
        <v>69</v>
      </c>
      <c r="C3" s="31"/>
    </row>
    <row r="4" spans="1:8" x14ac:dyDescent="0.2">
      <c r="A4" s="32"/>
      <c r="B4" s="32"/>
      <c r="C4" s="33"/>
    </row>
    <row r="5" spans="1:8" x14ac:dyDescent="0.2">
      <c r="A5" s="27" t="s">
        <v>70</v>
      </c>
      <c r="B5" s="27" t="s">
        <v>71</v>
      </c>
      <c r="C5" s="28"/>
    </row>
    <row r="6" spans="1:8" x14ac:dyDescent="0.2">
      <c r="A6" s="26" t="s">
        <v>72</v>
      </c>
      <c r="B6" s="26" t="s">
        <v>73</v>
      </c>
      <c r="C6" s="26" t="s">
        <v>483</v>
      </c>
    </row>
    <row r="7" spans="1:8" x14ac:dyDescent="0.2">
      <c r="A7" s="34" t="s">
        <v>74</v>
      </c>
      <c r="B7" s="34" t="s">
        <v>75</v>
      </c>
      <c r="C7" s="26"/>
    </row>
    <row r="8" spans="1:8" x14ac:dyDescent="0.2">
      <c r="A8" s="34" t="s">
        <v>76</v>
      </c>
      <c r="B8" s="34" t="s">
        <v>77</v>
      </c>
      <c r="C8" s="26"/>
    </row>
    <row r="12" spans="1:8" ht="17" x14ac:dyDescent="0.2">
      <c r="A12" s="2" t="s">
        <v>40</v>
      </c>
      <c r="B12" s="36" t="s">
        <v>78</v>
      </c>
    </row>
    <row r="13" spans="1:8" ht="16" x14ac:dyDescent="0.2">
      <c r="A13" s="6" t="s">
        <v>1</v>
      </c>
      <c r="B13" s="37" t="s">
        <v>79</v>
      </c>
      <c r="C13" s="41" t="s">
        <v>416</v>
      </c>
      <c r="D13" s="41" t="s">
        <v>417</v>
      </c>
      <c r="E13" s="41" t="s">
        <v>438</v>
      </c>
      <c r="F13" s="41" t="s">
        <v>480</v>
      </c>
      <c r="G13" s="41" t="s">
        <v>482</v>
      </c>
      <c r="H13" s="41" t="s">
        <v>481</v>
      </c>
    </row>
    <row r="14" spans="1:8" x14ac:dyDescent="0.2">
      <c r="A14" s="12" t="s">
        <v>17</v>
      </c>
      <c r="B14" s="37" t="s">
        <v>80</v>
      </c>
      <c r="C14" s="53" t="s">
        <v>484</v>
      </c>
      <c r="D14" s="53" t="s">
        <v>485</v>
      </c>
      <c r="E14" s="53" t="s">
        <v>486</v>
      </c>
      <c r="F14" s="53" t="s">
        <v>487</v>
      </c>
      <c r="G14" s="53" t="s">
        <v>488</v>
      </c>
      <c r="H14" s="53" t="s">
        <v>489</v>
      </c>
    </row>
    <row r="17" spans="1:8" x14ac:dyDescent="0.2">
      <c r="A17" s="27" t="s">
        <v>123</v>
      </c>
      <c r="B17" s="27" t="s">
        <v>123</v>
      </c>
    </row>
    <row r="18" spans="1:8" x14ac:dyDescent="0.2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0.33333333333333331</v>
      </c>
      <c r="H18" s="43">
        <v>0.41666666666666669</v>
      </c>
    </row>
    <row r="19" spans="1:8" x14ac:dyDescent="0.2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  <c r="H19" s="43">
        <v>0.125</v>
      </c>
    </row>
    <row r="20" spans="1:8" x14ac:dyDescent="0.2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225</v>
      </c>
      <c r="G20" s="53" t="s">
        <v>227</v>
      </c>
      <c r="H20" s="53" t="s">
        <v>229</v>
      </c>
    </row>
    <row r="21" spans="1:8" x14ac:dyDescent="0.2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226</v>
      </c>
      <c r="G21" s="53" t="s">
        <v>228</v>
      </c>
      <c r="H21" s="53" t="s">
        <v>230</v>
      </c>
    </row>
    <row r="22" spans="1:8" x14ac:dyDescent="0.2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301</v>
      </c>
      <c r="G22" s="53" t="s">
        <v>303</v>
      </c>
      <c r="H22" s="53" t="s">
        <v>305</v>
      </c>
    </row>
    <row r="23" spans="1:8" x14ac:dyDescent="0.2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302</v>
      </c>
      <c r="G23" s="53" t="s">
        <v>304</v>
      </c>
      <c r="H23" s="53" t="s">
        <v>306</v>
      </c>
    </row>
    <row r="24" spans="1:8" x14ac:dyDescent="0.2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255</v>
      </c>
      <c r="G24" s="53" t="s">
        <v>257</v>
      </c>
      <c r="H24" s="53" t="s">
        <v>259</v>
      </c>
    </row>
    <row r="25" spans="1:8" x14ac:dyDescent="0.2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256</v>
      </c>
      <c r="G25" s="53" t="s">
        <v>258</v>
      </c>
      <c r="H25" s="53" t="s">
        <v>260</v>
      </c>
    </row>
    <row r="26" spans="1:8" x14ac:dyDescent="0.2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265</v>
      </c>
      <c r="G26" s="53" t="s">
        <v>267</v>
      </c>
      <c r="H26" s="53" t="s">
        <v>269</v>
      </c>
    </row>
    <row r="27" spans="1:8" x14ac:dyDescent="0.2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264</v>
      </c>
      <c r="F27" s="53" t="s">
        <v>266</v>
      </c>
      <c r="G27" s="53" t="s">
        <v>268</v>
      </c>
      <c r="H27" s="53" t="s">
        <v>270</v>
      </c>
    </row>
    <row r="28" spans="1:8" x14ac:dyDescent="0.2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  <c r="H28" s="53">
        <v>78</v>
      </c>
    </row>
    <row r="29" spans="1:8" x14ac:dyDescent="0.2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  <c r="H29" s="53">
        <v>100000</v>
      </c>
    </row>
    <row r="30" spans="1:8" x14ac:dyDescent="0.2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399</v>
      </c>
      <c r="G30" s="53" t="s">
        <v>404</v>
      </c>
      <c r="H30" s="53" t="s">
        <v>409</v>
      </c>
    </row>
    <row r="31" spans="1:8" x14ac:dyDescent="0.2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400</v>
      </c>
      <c r="G31" s="53" t="s">
        <v>405</v>
      </c>
      <c r="H31" s="53" t="s">
        <v>410</v>
      </c>
    </row>
    <row r="32" spans="1:8" x14ac:dyDescent="0.2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401</v>
      </c>
      <c r="G32" s="53" t="s">
        <v>406</v>
      </c>
      <c r="H32" s="53" t="s">
        <v>411</v>
      </c>
    </row>
    <row r="33" spans="1:8" x14ac:dyDescent="0.2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402</v>
      </c>
      <c r="G33" s="53" t="s">
        <v>408</v>
      </c>
      <c r="H33" s="53" t="s">
        <v>412</v>
      </c>
    </row>
    <row r="34" spans="1:8" x14ac:dyDescent="0.2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403</v>
      </c>
      <c r="G34" s="53" t="s">
        <v>407</v>
      </c>
      <c r="H34" s="53" t="s">
        <v>413</v>
      </c>
    </row>
    <row r="35" spans="1:8" x14ac:dyDescent="0.2">
      <c r="C35" s="122"/>
    </row>
    <row r="36" spans="1:8" ht="16" x14ac:dyDescent="0.2">
      <c r="A36" s="2"/>
      <c r="B36" s="74"/>
      <c r="C36" s="122"/>
    </row>
    <row r="37" spans="1:8" x14ac:dyDescent="0.2">
      <c r="A37" s="6"/>
      <c r="B37" s="75"/>
      <c r="C37" s="41"/>
      <c r="D37" s="41"/>
    </row>
    <row r="38" spans="1:8" x14ac:dyDescent="0.2">
      <c r="A38" s="12"/>
      <c r="B38" s="75"/>
    </row>
    <row r="41" spans="1:8" x14ac:dyDescent="0.2">
      <c r="A41" s="27"/>
      <c r="B41" s="27"/>
    </row>
    <row r="42" spans="1:8" x14ac:dyDescent="0.2">
      <c r="A42" s="41"/>
      <c r="C42" s="43"/>
      <c r="D42" s="43"/>
    </row>
    <row r="43" spans="1:8" x14ac:dyDescent="0.2">
      <c r="A43" s="41"/>
      <c r="C43" s="43"/>
      <c r="D43" s="43"/>
    </row>
    <row r="44" spans="1:8" x14ac:dyDescent="0.2">
      <c r="A44" s="41"/>
    </row>
    <row r="45" spans="1:8" x14ac:dyDescent="0.2">
      <c r="A45" s="41"/>
    </row>
    <row r="46" spans="1:8" x14ac:dyDescent="0.2">
      <c r="A46" s="41"/>
    </row>
    <row r="47" spans="1:8" x14ac:dyDescent="0.2">
      <c r="A47" s="41"/>
    </row>
    <row r="48" spans="1:8" x14ac:dyDescent="0.2">
      <c r="A48" s="41"/>
    </row>
    <row r="49" spans="1:8" x14ac:dyDescent="0.2">
      <c r="A49" s="41"/>
    </row>
    <row r="50" spans="1:8" x14ac:dyDescent="0.2">
      <c r="A50" s="41"/>
    </row>
    <row r="51" spans="1:8" x14ac:dyDescent="0.2">
      <c r="A51" s="41"/>
      <c r="H51" s="51"/>
    </row>
    <row r="52" spans="1:8" x14ac:dyDescent="0.2">
      <c r="A52" s="41"/>
      <c r="H52" s="51"/>
    </row>
    <row r="53" spans="1:8" x14ac:dyDescent="0.2">
      <c r="A53" s="41"/>
      <c r="H53" s="51"/>
    </row>
    <row r="54" spans="1:8" x14ac:dyDescent="0.2">
      <c r="A54" s="41"/>
      <c r="H54" s="51"/>
    </row>
    <row r="55" spans="1:8" x14ac:dyDescent="0.2">
      <c r="A55" s="41"/>
      <c r="H55" s="51"/>
    </row>
    <row r="56" spans="1:8" x14ac:dyDescent="0.2">
      <c r="A56" s="41"/>
      <c r="H56" s="51"/>
    </row>
    <row r="57" spans="1:8" x14ac:dyDescent="0.2">
      <c r="A57" s="41"/>
      <c r="H57" s="51"/>
    </row>
    <row r="58" spans="1:8" x14ac:dyDescent="0.2">
      <c r="A58" s="41"/>
      <c r="H58" s="51"/>
    </row>
    <row r="59" spans="1:8" x14ac:dyDescent="0.2">
      <c r="A59" s="41"/>
      <c r="H59" s="51"/>
    </row>
    <row r="60" spans="1:8" x14ac:dyDescent="0.2">
      <c r="A60" s="41"/>
      <c r="H60" s="51"/>
    </row>
    <row r="61" spans="1:8" x14ac:dyDescent="0.2">
      <c r="C61" s="51"/>
      <c r="D61" s="51"/>
      <c r="E61" s="51"/>
      <c r="F61" s="51"/>
    </row>
    <row r="62" spans="1:8" x14ac:dyDescent="0.2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0"/>
  <sheetViews>
    <sheetView topLeftCell="A28" workbookViewId="0">
      <selection activeCell="A45" sqref="A45:XFD52"/>
    </sheetView>
  </sheetViews>
  <sheetFormatPr baseColWidth="10" defaultColWidth="11.5" defaultRowHeight="15" x14ac:dyDescent="0.2"/>
  <cols>
    <col min="1" max="1" width="26.1640625" style="53" bestFit="1" customWidth="1"/>
    <col min="2" max="2" width="24.6640625" style="53" customWidth="1"/>
    <col min="3" max="3" width="39.33203125" style="53" bestFit="1" customWidth="1"/>
    <col min="4" max="4" width="34.83203125" style="53" bestFit="1" customWidth="1"/>
    <col min="5" max="5" width="37.1640625" style="53" bestFit="1" customWidth="1"/>
    <col min="6" max="10" width="18.6640625" style="53" bestFit="1" customWidth="1"/>
    <col min="11" max="16384" width="11.5" style="53"/>
  </cols>
  <sheetData>
    <row r="1" spans="1:5" ht="16" x14ac:dyDescent="0.2">
      <c r="A1" s="2" t="s">
        <v>81</v>
      </c>
      <c r="C1" s="57"/>
    </row>
    <row r="2" spans="1:5" ht="16" x14ac:dyDescent="0.2">
      <c r="A2" s="6" t="s">
        <v>82</v>
      </c>
      <c r="C2" s="28" t="s">
        <v>123</v>
      </c>
      <c r="D2" s="28"/>
    </row>
    <row r="3" spans="1:5" x14ac:dyDescent="0.2">
      <c r="A3" s="12" t="s">
        <v>83</v>
      </c>
      <c r="C3" s="28" t="s">
        <v>123</v>
      </c>
      <c r="D3" s="28"/>
    </row>
    <row r="4" spans="1:5" ht="16" x14ac:dyDescent="0.2">
      <c r="A4" s="6" t="s">
        <v>47</v>
      </c>
      <c r="B4" s="7"/>
      <c r="C4" s="41" t="s">
        <v>124</v>
      </c>
      <c r="D4" s="41"/>
      <c r="E4" s="4"/>
    </row>
    <row r="5" spans="1:5" ht="16" x14ac:dyDescent="0.2">
      <c r="A5" s="6" t="s">
        <v>48</v>
      </c>
      <c r="B5" s="11" t="s">
        <v>64</v>
      </c>
      <c r="C5" s="41" t="s">
        <v>86</v>
      </c>
      <c r="D5" s="41"/>
      <c r="E5" s="4"/>
    </row>
    <row r="6" spans="1:5" ht="16" x14ac:dyDescent="0.2">
      <c r="A6" s="6" t="s">
        <v>48</v>
      </c>
      <c r="B6" s="53" t="s">
        <v>65</v>
      </c>
      <c r="C6" s="41" t="s">
        <v>63</v>
      </c>
      <c r="D6" s="41"/>
      <c r="E6" s="4"/>
    </row>
    <row r="7" spans="1:5" ht="16" x14ac:dyDescent="0.2">
      <c r="A7" s="6" t="s">
        <v>48</v>
      </c>
      <c r="B7" s="7"/>
      <c r="C7" s="41" t="s">
        <v>89</v>
      </c>
      <c r="D7" s="41"/>
      <c r="E7" s="4"/>
    </row>
    <row r="8" spans="1:5" ht="16" x14ac:dyDescent="0.2">
      <c r="A8" s="6" t="s">
        <v>48</v>
      </c>
      <c r="B8" s="7"/>
      <c r="C8" s="41" t="s">
        <v>90</v>
      </c>
      <c r="D8" s="41"/>
      <c r="E8" s="4"/>
    </row>
    <row r="9" spans="1:5" ht="16" x14ac:dyDescent="0.2">
      <c r="A9" s="6" t="s">
        <v>48</v>
      </c>
      <c r="B9" s="7"/>
      <c r="C9" s="41" t="s">
        <v>96</v>
      </c>
      <c r="D9" s="41"/>
      <c r="E9" s="4"/>
    </row>
    <row r="10" spans="1:5" ht="16" x14ac:dyDescent="0.2">
      <c r="A10" s="6" t="s">
        <v>48</v>
      </c>
      <c r="C10" s="41" t="s">
        <v>97</v>
      </c>
      <c r="D10" s="41"/>
      <c r="E10" s="4"/>
    </row>
    <row r="11" spans="1:5" ht="16" x14ac:dyDescent="0.2">
      <c r="A11" s="6" t="s">
        <v>48</v>
      </c>
      <c r="C11" s="40" t="s">
        <v>102</v>
      </c>
      <c r="D11" s="41"/>
      <c r="E11" s="4"/>
    </row>
    <row r="12" spans="1:5" ht="16" x14ac:dyDescent="0.2">
      <c r="A12" s="6" t="s">
        <v>48</v>
      </c>
      <c r="C12" s="40" t="s">
        <v>103</v>
      </c>
      <c r="D12" s="41"/>
      <c r="E12" s="4"/>
    </row>
    <row r="13" spans="1:5" ht="16" x14ac:dyDescent="0.2">
      <c r="A13" s="9" t="s">
        <v>48</v>
      </c>
      <c r="B13" s="51"/>
      <c r="C13" s="42" t="s">
        <v>127</v>
      </c>
      <c r="D13" s="41"/>
      <c r="E13" s="4"/>
    </row>
    <row r="14" spans="1:5" ht="16" x14ac:dyDescent="0.2">
      <c r="A14" s="9" t="s">
        <v>48</v>
      </c>
      <c r="B14" s="51"/>
      <c r="C14" s="42" t="s">
        <v>128</v>
      </c>
      <c r="D14" s="41"/>
      <c r="E14" s="4"/>
    </row>
    <row r="15" spans="1:5" ht="16" x14ac:dyDescent="0.2">
      <c r="A15" s="6" t="s">
        <v>48</v>
      </c>
      <c r="C15" s="41" t="s">
        <v>129</v>
      </c>
      <c r="D15" s="41"/>
      <c r="E15" s="4"/>
    </row>
    <row r="16" spans="1:5" ht="16" x14ac:dyDescent="0.2">
      <c r="A16" s="6" t="s">
        <v>48</v>
      </c>
      <c r="C16" s="41" t="s">
        <v>130</v>
      </c>
      <c r="D16" s="41"/>
      <c r="E16" s="4"/>
    </row>
    <row r="17" spans="1:5" ht="16" x14ac:dyDescent="0.2">
      <c r="A17" s="9" t="s">
        <v>48</v>
      </c>
      <c r="C17" s="71" t="s">
        <v>108</v>
      </c>
      <c r="D17" s="41"/>
      <c r="E17" s="4"/>
    </row>
    <row r="18" spans="1:5" ht="16" x14ac:dyDescent="0.2">
      <c r="A18" s="9" t="s">
        <v>48</v>
      </c>
      <c r="C18" s="71" t="s">
        <v>109</v>
      </c>
      <c r="D18" s="41"/>
      <c r="E18" s="4"/>
    </row>
    <row r="19" spans="1:5" ht="16" x14ac:dyDescent="0.2">
      <c r="A19" s="9" t="s">
        <v>48</v>
      </c>
      <c r="C19" s="71" t="s">
        <v>113</v>
      </c>
      <c r="D19" s="41"/>
      <c r="E19" s="4"/>
    </row>
    <row r="20" spans="1:5" ht="16" x14ac:dyDescent="0.2">
      <c r="A20" s="9" t="s">
        <v>48</v>
      </c>
      <c r="B20" s="7"/>
      <c r="C20" s="71" t="s">
        <v>114</v>
      </c>
      <c r="D20" s="41"/>
      <c r="E20" s="4"/>
    </row>
    <row r="21" spans="1:5" ht="16" x14ac:dyDescent="0.2">
      <c r="A21" s="9" t="s">
        <v>48</v>
      </c>
      <c r="B21" s="7"/>
      <c r="C21" s="71" t="s">
        <v>115</v>
      </c>
      <c r="D21" s="41"/>
      <c r="E21" s="4"/>
    </row>
    <row r="22" spans="1:5" ht="16" x14ac:dyDescent="0.2">
      <c r="A22" s="9" t="s">
        <v>48</v>
      </c>
      <c r="B22" s="7"/>
      <c r="C22" s="71" t="s">
        <v>134</v>
      </c>
      <c r="D22" s="41"/>
      <c r="E22" s="4"/>
    </row>
    <row r="23" spans="1:5" ht="16" x14ac:dyDescent="0.2">
      <c r="A23" s="9" t="s">
        <v>48</v>
      </c>
      <c r="B23" s="7"/>
      <c r="C23" s="71" t="s">
        <v>143</v>
      </c>
      <c r="D23" s="41"/>
      <c r="E23" s="4"/>
    </row>
    <row r="24" spans="1:5" x14ac:dyDescent="0.2">
      <c r="A24" s="9"/>
      <c r="B24" s="7"/>
      <c r="C24" s="71"/>
      <c r="D24" s="8"/>
      <c r="E24" s="4"/>
    </row>
    <row r="25" spans="1:5" x14ac:dyDescent="0.2">
      <c r="A25" s="9"/>
      <c r="B25" s="7"/>
      <c r="C25" s="71"/>
      <c r="D25" s="8"/>
      <c r="E25" s="4"/>
    </row>
    <row r="26" spans="1:5" x14ac:dyDescent="0.2">
      <c r="A26" s="38"/>
      <c r="D26" s="41"/>
      <c r="E26" s="4"/>
    </row>
    <row r="27" spans="1:5" ht="17" x14ac:dyDescent="0.2">
      <c r="A27" s="1" t="s">
        <v>66</v>
      </c>
      <c r="D27" s="41"/>
      <c r="E27" s="4"/>
    </row>
    <row r="28" spans="1:5" ht="16" x14ac:dyDescent="0.2">
      <c r="A28" s="6" t="s">
        <v>1</v>
      </c>
      <c r="C28" s="23" t="s">
        <v>101</v>
      </c>
      <c r="D28" s="8"/>
      <c r="E28" s="4"/>
    </row>
    <row r="29" spans="1:5" x14ac:dyDescent="0.2">
      <c r="A29" s="12" t="s">
        <v>41</v>
      </c>
      <c r="C29" s="53">
        <v>100</v>
      </c>
      <c r="D29" s="41"/>
      <c r="E29" s="4"/>
    </row>
    <row r="30" spans="1:5" ht="16" x14ac:dyDescent="0.2">
      <c r="A30" s="38" t="s">
        <v>42</v>
      </c>
      <c r="B30" s="39"/>
      <c r="C30" s="39" t="s">
        <v>43</v>
      </c>
      <c r="D30" s="41"/>
      <c r="E30" s="4"/>
    </row>
    <row r="31" spans="1:5" x14ac:dyDescent="0.2">
      <c r="A31" s="47" t="s">
        <v>95</v>
      </c>
      <c r="B31" s="32"/>
      <c r="C31" s="33">
        <v>1</v>
      </c>
      <c r="D31" s="41"/>
      <c r="E31" s="4"/>
    </row>
    <row r="32" spans="1:5" x14ac:dyDescent="0.2">
      <c r="A32" s="47" t="s">
        <v>20</v>
      </c>
      <c r="B32" s="32"/>
      <c r="C32" s="33">
        <v>100</v>
      </c>
      <c r="D32" s="8"/>
      <c r="E32" s="4"/>
    </row>
    <row r="33" spans="1:12" ht="16" x14ac:dyDescent="0.2">
      <c r="A33" s="72" t="s">
        <v>44</v>
      </c>
      <c r="B33" s="46"/>
      <c r="C33" s="46" t="s">
        <v>98</v>
      </c>
      <c r="D33" s="8"/>
      <c r="E33" s="4"/>
    </row>
    <row r="34" spans="1:12" ht="16" x14ac:dyDescent="0.2">
      <c r="A34" s="6" t="s">
        <v>45</v>
      </c>
      <c r="C34" s="53" t="s">
        <v>0</v>
      </c>
      <c r="D34" s="40"/>
      <c r="E34" s="4"/>
    </row>
    <row r="35" spans="1:12" x14ac:dyDescent="0.2">
      <c r="A35" s="38"/>
      <c r="C35" s="40"/>
      <c r="D35" s="41"/>
      <c r="E35" s="4"/>
    </row>
    <row r="36" spans="1:12" ht="17" x14ac:dyDescent="0.2">
      <c r="A36" s="1" t="s">
        <v>66</v>
      </c>
      <c r="D36" s="41"/>
      <c r="E36" s="57"/>
    </row>
    <row r="37" spans="1:12" ht="16" x14ac:dyDescent="0.2">
      <c r="A37" s="6" t="s">
        <v>1</v>
      </c>
      <c r="C37" s="23" t="s">
        <v>100</v>
      </c>
      <c r="D37" s="8"/>
      <c r="E37" s="57"/>
    </row>
    <row r="38" spans="1:12" x14ac:dyDescent="0.2">
      <c r="A38" s="12" t="s">
        <v>41</v>
      </c>
      <c r="C38" s="53">
        <v>100</v>
      </c>
      <c r="D38" s="4"/>
      <c r="E38" s="40"/>
    </row>
    <row r="39" spans="1:12" ht="16" x14ac:dyDescent="0.2">
      <c r="A39" s="38" t="s">
        <v>42</v>
      </c>
      <c r="B39" s="39"/>
      <c r="C39" s="39" t="s">
        <v>43</v>
      </c>
      <c r="D39" s="4"/>
      <c r="E39" s="40"/>
    </row>
    <row r="40" spans="1:12" x14ac:dyDescent="0.2">
      <c r="A40" s="47" t="s">
        <v>95</v>
      </c>
      <c r="B40" s="32"/>
      <c r="C40" s="33">
        <v>1</v>
      </c>
      <c r="D40" s="4"/>
      <c r="E40" s="40"/>
    </row>
    <row r="41" spans="1:12" x14ac:dyDescent="0.2">
      <c r="A41" s="47" t="s">
        <v>20</v>
      </c>
      <c r="B41" s="32"/>
      <c r="C41" s="33">
        <v>100</v>
      </c>
      <c r="D41" s="40"/>
      <c r="E41" s="40"/>
    </row>
    <row r="42" spans="1:12" ht="16" x14ac:dyDescent="0.2">
      <c r="A42" s="72" t="s">
        <v>44</v>
      </c>
      <c r="B42" s="46"/>
      <c r="C42" s="46" t="s">
        <v>99</v>
      </c>
      <c r="D42" s="40"/>
      <c r="E42" s="40"/>
    </row>
    <row r="43" spans="1:12" ht="16" x14ac:dyDescent="0.2">
      <c r="A43" s="6" t="s">
        <v>45</v>
      </c>
      <c r="C43" s="53" t="s">
        <v>0</v>
      </c>
      <c r="D43" s="4"/>
      <c r="E43" s="40"/>
    </row>
    <row r="44" spans="1:12" x14ac:dyDescent="0.2">
      <c r="A44" s="38"/>
      <c r="D44" s="4"/>
      <c r="E44" s="40"/>
    </row>
    <row r="45" spans="1:12" ht="16" x14ac:dyDescent="0.2">
      <c r="A45" s="1"/>
      <c r="B45" s="20"/>
    </row>
    <row r="46" spans="1:12" x14ac:dyDescent="0.2">
      <c r="A46" s="5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x14ac:dyDescent="0.2">
      <c r="A47" s="5"/>
    </row>
    <row r="48" spans="1:12" x14ac:dyDescent="0.2">
      <c r="A48" s="75"/>
      <c r="B48" s="26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2">
      <c r="A49" s="75"/>
      <c r="B49" s="26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s="46" customFormat="1" x14ac:dyDescent="0.2">
      <c r="A50" s="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x14ac:dyDescent="0.2">
      <c r="A51" s="5"/>
    </row>
    <row r="52" spans="1:12" x14ac:dyDescent="0.2">
      <c r="A52" s="5"/>
    </row>
    <row r="53" spans="1:12" x14ac:dyDescent="0.2">
      <c r="A53" s="38"/>
      <c r="E53" s="40"/>
    </row>
    <row r="54" spans="1:12" x14ac:dyDescent="0.2">
      <c r="A54" s="38"/>
      <c r="E54" s="4"/>
    </row>
    <row r="55" spans="1:12" x14ac:dyDescent="0.2">
      <c r="A55" s="38"/>
      <c r="E55" s="4"/>
    </row>
    <row r="56" spans="1:12" x14ac:dyDescent="0.2">
      <c r="A56" s="38"/>
      <c r="E56" s="4"/>
    </row>
    <row r="57" spans="1:12" x14ac:dyDescent="0.2">
      <c r="A57" s="38"/>
      <c r="E57" s="4"/>
    </row>
    <row r="58" spans="1:12" x14ac:dyDescent="0.2">
      <c r="A58" s="38"/>
      <c r="E58" s="4"/>
    </row>
    <row r="60" spans="1:12" ht="16" x14ac:dyDescent="0.2">
      <c r="A60" s="1"/>
    </row>
    <row r="61" spans="1:12" x14ac:dyDescent="0.2">
      <c r="A61" s="5"/>
      <c r="C61" s="23"/>
      <c r="D61" s="23"/>
    </row>
    <row r="63" spans="1:12" s="39" customFormat="1" x14ac:dyDescent="0.2">
      <c r="A63" s="44"/>
      <c r="D63" s="53"/>
    </row>
    <row r="64" spans="1:12" s="39" customFormat="1" x14ac:dyDescent="0.2">
      <c r="A64" s="47"/>
      <c r="B64" s="32"/>
      <c r="C64" s="33"/>
      <c r="D64" s="33"/>
    </row>
    <row r="65" spans="1:4" s="39" customFormat="1" x14ac:dyDescent="0.2">
      <c r="A65" s="47"/>
      <c r="B65" s="32"/>
      <c r="C65" s="33"/>
    </row>
    <row r="66" spans="1:4" s="46" customFormat="1" x14ac:dyDescent="0.2">
      <c r="A66" s="45"/>
      <c r="D66" s="53"/>
    </row>
    <row r="67" spans="1:4" x14ac:dyDescent="0.2">
      <c r="A67" s="5"/>
    </row>
    <row r="69" spans="1:4" ht="16" x14ac:dyDescent="0.2">
      <c r="A69" s="1"/>
    </row>
    <row r="70" spans="1:4" x14ac:dyDescent="0.2">
      <c r="A70" s="5"/>
      <c r="C70" s="23"/>
    </row>
    <row r="72" spans="1:4" x14ac:dyDescent="0.2">
      <c r="A72" s="47"/>
      <c r="B72" s="32"/>
      <c r="C72" s="33"/>
    </row>
    <row r="73" spans="1:4" x14ac:dyDescent="0.2">
      <c r="A73" s="47"/>
      <c r="B73" s="32"/>
      <c r="C73" s="33"/>
    </row>
    <row r="74" spans="1:4" x14ac:dyDescent="0.2">
      <c r="A74" s="5"/>
    </row>
    <row r="75" spans="1:4" x14ac:dyDescent="0.2">
      <c r="A75" s="5"/>
    </row>
    <row r="76" spans="1:4" x14ac:dyDescent="0.2">
      <c r="A76" s="5"/>
    </row>
    <row r="78" spans="1:4" ht="16" x14ac:dyDescent="0.2">
      <c r="A78" s="1"/>
    </row>
    <row r="79" spans="1:4" x14ac:dyDescent="0.2">
      <c r="A79" s="5"/>
      <c r="C79" s="23"/>
    </row>
    <row r="81" spans="1:3" x14ac:dyDescent="0.2">
      <c r="A81" s="5"/>
    </row>
    <row r="82" spans="1:3" x14ac:dyDescent="0.2">
      <c r="A82" s="47"/>
      <c r="B82" s="32"/>
      <c r="C82" s="33"/>
    </row>
    <row r="83" spans="1:3" x14ac:dyDescent="0.2">
      <c r="A83" s="47"/>
      <c r="B83" s="32"/>
      <c r="C83" s="33"/>
    </row>
    <row r="84" spans="1:3" x14ac:dyDescent="0.2">
      <c r="A84" s="5"/>
    </row>
    <row r="85" spans="1:3" x14ac:dyDescent="0.2">
      <c r="A85" s="5"/>
    </row>
    <row r="87" spans="1:3" ht="16" x14ac:dyDescent="0.2">
      <c r="A87" s="1"/>
    </row>
    <row r="88" spans="1:3" x14ac:dyDescent="0.2">
      <c r="A88" s="5"/>
      <c r="C88" s="23"/>
    </row>
    <row r="90" spans="1:3" x14ac:dyDescent="0.2">
      <c r="A90" s="47"/>
      <c r="B90" s="32"/>
      <c r="C90" s="33"/>
    </row>
    <row r="91" spans="1:3" x14ac:dyDescent="0.2">
      <c r="A91" s="47"/>
      <c r="B91" s="32"/>
      <c r="C91" s="33"/>
    </row>
    <row r="92" spans="1:3" x14ac:dyDescent="0.2">
      <c r="A92" s="5"/>
    </row>
    <row r="93" spans="1:3" x14ac:dyDescent="0.2">
      <c r="A93" s="5"/>
    </row>
    <row r="94" spans="1:3" x14ac:dyDescent="0.2">
      <c r="A94" s="5"/>
    </row>
    <row r="97" spans="1:4" x14ac:dyDescent="0.2">
      <c r="A97" s="66"/>
    </row>
    <row r="98" spans="1:4" x14ac:dyDescent="0.2">
      <c r="A98" s="67"/>
    </row>
    <row r="99" spans="1:4" x14ac:dyDescent="0.2">
      <c r="A99" s="67"/>
    </row>
    <row r="100" spans="1:4" x14ac:dyDescent="0.2">
      <c r="C100" s="70"/>
      <c r="D100" s="70"/>
    </row>
    <row r="101" spans="1:4" x14ac:dyDescent="0.2">
      <c r="A101" s="67"/>
    </row>
    <row r="102" spans="1:4" x14ac:dyDescent="0.2">
      <c r="A102" s="47"/>
      <c r="D102" s="33"/>
    </row>
    <row r="103" spans="1:4" x14ac:dyDescent="0.2">
      <c r="A103" s="47"/>
      <c r="C103" s="33"/>
      <c r="D103" s="33"/>
    </row>
    <row r="104" spans="1:4" x14ac:dyDescent="0.2">
      <c r="A104" s="67"/>
    </row>
    <row r="108" spans="1:4" x14ac:dyDescent="0.2">
      <c r="A108" s="66"/>
      <c r="B108" s="13"/>
      <c r="C108" s="13"/>
    </row>
    <row r="109" spans="1:4" x14ac:dyDescent="0.2">
      <c r="A109" s="67"/>
      <c r="B109" s="13"/>
      <c r="C109" s="13"/>
    </row>
    <row r="110" spans="1:4" x14ac:dyDescent="0.2">
      <c r="A110" s="67"/>
      <c r="B110" s="13"/>
      <c r="C110" s="13"/>
    </row>
    <row r="111" spans="1:4" x14ac:dyDescent="0.2">
      <c r="B111" s="13"/>
      <c r="C111" s="70"/>
    </row>
    <row r="112" spans="1:4" x14ac:dyDescent="0.2">
      <c r="A112" s="67"/>
      <c r="B112" s="13"/>
      <c r="C112" s="13"/>
    </row>
    <row r="113" spans="1:3" x14ac:dyDescent="0.2">
      <c r="A113" s="47"/>
      <c r="B113" s="32"/>
      <c r="C113" s="33"/>
    </row>
    <row r="114" spans="1:3" x14ac:dyDescent="0.2">
      <c r="A114" s="47"/>
      <c r="B114" s="32"/>
      <c r="C114" s="33"/>
    </row>
    <row r="115" spans="1:3" x14ac:dyDescent="0.2">
      <c r="A115" s="67"/>
      <c r="B115" s="13"/>
      <c r="C115" s="13"/>
    </row>
    <row r="116" spans="1:3" x14ac:dyDescent="0.2">
      <c r="A116" s="68"/>
      <c r="B116" s="51"/>
      <c r="C116" s="69"/>
    </row>
    <row r="117" spans="1:3" x14ac:dyDescent="0.2">
      <c r="A117" s="66"/>
      <c r="B117" s="13"/>
      <c r="C117" s="13"/>
    </row>
    <row r="118" spans="1:3" x14ac:dyDescent="0.2">
      <c r="A118" s="67"/>
      <c r="B118" s="13"/>
      <c r="C118" s="13"/>
    </row>
    <row r="119" spans="1:3" x14ac:dyDescent="0.2">
      <c r="A119" s="67"/>
      <c r="B119" s="13"/>
      <c r="C119" s="13"/>
    </row>
    <row r="120" spans="1:3" x14ac:dyDescent="0.2">
      <c r="B120" s="13"/>
      <c r="C120" s="70"/>
    </row>
    <row r="121" spans="1:3" x14ac:dyDescent="0.2">
      <c r="A121" s="67"/>
      <c r="B121" s="13"/>
      <c r="C121" s="13"/>
    </row>
    <row r="122" spans="1:3" x14ac:dyDescent="0.2">
      <c r="A122" s="47"/>
      <c r="B122" s="32"/>
      <c r="C122" s="33"/>
    </row>
    <row r="123" spans="1:3" x14ac:dyDescent="0.2">
      <c r="A123" s="47"/>
      <c r="B123" s="32"/>
      <c r="C123" s="33"/>
    </row>
    <row r="124" spans="1:3" x14ac:dyDescent="0.2">
      <c r="A124" s="67"/>
      <c r="B124" s="13"/>
      <c r="C124" s="13"/>
    </row>
    <row r="125" spans="1:3" x14ac:dyDescent="0.2">
      <c r="A125" s="67"/>
      <c r="B125" s="13"/>
      <c r="C125" s="13"/>
    </row>
    <row r="126" spans="1:3" x14ac:dyDescent="0.2">
      <c r="A126" s="66"/>
      <c r="B126" s="13"/>
      <c r="C126" s="13"/>
    </row>
    <row r="127" spans="1:3" x14ac:dyDescent="0.2">
      <c r="A127" s="67"/>
      <c r="B127" s="13"/>
      <c r="C127" s="13"/>
    </row>
    <row r="128" spans="1:3" x14ac:dyDescent="0.2">
      <c r="A128" s="67"/>
      <c r="B128" s="13"/>
      <c r="C128" s="13"/>
    </row>
    <row r="129" spans="1:3" x14ac:dyDescent="0.2">
      <c r="B129" s="13"/>
      <c r="C129" s="70"/>
    </row>
    <row r="130" spans="1:3" x14ac:dyDescent="0.2">
      <c r="A130" s="67"/>
      <c r="B130" s="13"/>
      <c r="C130" s="13"/>
    </row>
    <row r="131" spans="1:3" x14ac:dyDescent="0.2">
      <c r="A131" s="47"/>
      <c r="B131" s="32"/>
      <c r="C131" s="33"/>
    </row>
    <row r="132" spans="1:3" x14ac:dyDescent="0.2">
      <c r="A132" s="47"/>
      <c r="B132" s="32"/>
      <c r="C132" s="33"/>
    </row>
    <row r="133" spans="1:3" x14ac:dyDescent="0.2">
      <c r="A133" s="67"/>
      <c r="B133" s="13"/>
      <c r="C133" s="13"/>
    </row>
    <row r="134" spans="1:3" x14ac:dyDescent="0.2">
      <c r="A134" s="67"/>
      <c r="B134" s="13"/>
      <c r="C134" s="13"/>
    </row>
    <row r="135" spans="1:3" x14ac:dyDescent="0.2">
      <c r="A135" s="66"/>
      <c r="B135" s="13"/>
      <c r="C135" s="13"/>
    </row>
    <row r="136" spans="1:3" x14ac:dyDescent="0.2">
      <c r="A136" s="67"/>
      <c r="B136" s="13"/>
      <c r="C136" s="13"/>
    </row>
    <row r="137" spans="1:3" x14ac:dyDescent="0.2">
      <c r="A137" s="67"/>
      <c r="B137" s="13"/>
      <c r="C137" s="13"/>
    </row>
    <row r="138" spans="1:3" x14ac:dyDescent="0.2">
      <c r="B138" s="13"/>
      <c r="C138" s="70"/>
    </row>
    <row r="139" spans="1:3" x14ac:dyDescent="0.2">
      <c r="A139" s="67"/>
      <c r="B139" s="13"/>
      <c r="C139" s="13"/>
    </row>
    <row r="140" spans="1:3" x14ac:dyDescent="0.2">
      <c r="A140" s="47"/>
      <c r="B140" s="32"/>
      <c r="C140" s="33"/>
    </row>
    <row r="141" spans="1:3" x14ac:dyDescent="0.2">
      <c r="A141" s="47"/>
      <c r="B141" s="32"/>
      <c r="C141" s="33"/>
    </row>
    <row r="142" spans="1:3" x14ac:dyDescent="0.2">
      <c r="A142" s="67"/>
      <c r="B142" s="13"/>
      <c r="C142" s="13"/>
    </row>
    <row r="143" spans="1:3" x14ac:dyDescent="0.2">
      <c r="A143" s="67"/>
      <c r="B143" s="13"/>
      <c r="C143" s="13"/>
    </row>
    <row r="144" spans="1:3" x14ac:dyDescent="0.2">
      <c r="A144" s="66"/>
      <c r="B144" s="13"/>
      <c r="C144" s="13"/>
    </row>
    <row r="145" spans="1:3" x14ac:dyDescent="0.2">
      <c r="A145" s="67"/>
      <c r="B145" s="13"/>
      <c r="C145" s="13"/>
    </row>
    <row r="146" spans="1:3" x14ac:dyDescent="0.2">
      <c r="A146" s="67"/>
      <c r="B146" s="13"/>
      <c r="C146" s="13"/>
    </row>
    <row r="147" spans="1:3" x14ac:dyDescent="0.2">
      <c r="B147" s="13"/>
      <c r="C147" s="70"/>
    </row>
    <row r="148" spans="1:3" x14ac:dyDescent="0.2">
      <c r="A148" s="67"/>
      <c r="B148" s="13"/>
      <c r="C148" s="13"/>
    </row>
    <row r="149" spans="1:3" x14ac:dyDescent="0.2">
      <c r="A149" s="47"/>
      <c r="B149" s="32"/>
      <c r="C149" s="33"/>
    </row>
    <row r="150" spans="1:3" x14ac:dyDescent="0.2">
      <c r="A150" s="47"/>
      <c r="B150" s="32"/>
      <c r="C150" s="33"/>
    </row>
    <row r="151" spans="1:3" x14ac:dyDescent="0.2">
      <c r="A151" s="67"/>
      <c r="B151" s="13"/>
      <c r="C151" s="13"/>
    </row>
    <row r="152" spans="1:3" x14ac:dyDescent="0.2">
      <c r="A152" s="68"/>
      <c r="B152" s="51"/>
      <c r="C152" s="69"/>
    </row>
    <row r="153" spans="1:3" x14ac:dyDescent="0.2">
      <c r="A153" s="66"/>
      <c r="B153" s="13"/>
      <c r="C153" s="13"/>
    </row>
    <row r="154" spans="1:3" x14ac:dyDescent="0.2">
      <c r="A154" s="67"/>
      <c r="B154" s="13"/>
      <c r="C154" s="13"/>
    </row>
    <row r="155" spans="1:3" x14ac:dyDescent="0.2">
      <c r="A155" s="67"/>
      <c r="B155" s="13"/>
      <c r="C155" s="13"/>
    </row>
    <row r="156" spans="1:3" x14ac:dyDescent="0.2">
      <c r="B156" s="13"/>
      <c r="C156" s="70"/>
    </row>
    <row r="157" spans="1:3" x14ac:dyDescent="0.2">
      <c r="A157" s="67"/>
      <c r="B157" s="13"/>
      <c r="C157" s="13"/>
    </row>
    <row r="158" spans="1:3" x14ac:dyDescent="0.2">
      <c r="A158" s="47"/>
      <c r="B158" s="32"/>
      <c r="C158" s="33"/>
    </row>
    <row r="159" spans="1:3" x14ac:dyDescent="0.2">
      <c r="A159" s="47"/>
      <c r="B159" s="32"/>
      <c r="C159" s="33"/>
    </row>
    <row r="160" spans="1:3" x14ac:dyDescent="0.2">
      <c r="A160" s="67"/>
      <c r="B160" s="13"/>
      <c r="C160" s="13"/>
    </row>
    <row r="161" spans="1:3" x14ac:dyDescent="0.2">
      <c r="A161" s="67"/>
      <c r="B161" s="13"/>
      <c r="C161" s="13"/>
    </row>
    <row r="162" spans="1:3" x14ac:dyDescent="0.2">
      <c r="A162" s="66"/>
      <c r="B162" s="13"/>
      <c r="C162" s="13"/>
    </row>
    <row r="163" spans="1:3" x14ac:dyDescent="0.2">
      <c r="A163" s="67"/>
      <c r="B163" s="13"/>
      <c r="C163" s="13"/>
    </row>
    <row r="164" spans="1:3" x14ac:dyDescent="0.2">
      <c r="A164" s="67"/>
      <c r="B164" s="13"/>
      <c r="C164" s="13"/>
    </row>
    <row r="165" spans="1:3" x14ac:dyDescent="0.2">
      <c r="B165" s="13"/>
      <c r="C165" s="70"/>
    </row>
    <row r="166" spans="1:3" x14ac:dyDescent="0.2">
      <c r="A166" s="67"/>
      <c r="B166" s="13"/>
      <c r="C166" s="13"/>
    </row>
    <row r="167" spans="1:3" x14ac:dyDescent="0.2">
      <c r="A167" s="47"/>
      <c r="B167" s="32"/>
      <c r="C167" s="33"/>
    </row>
    <row r="168" spans="1:3" x14ac:dyDescent="0.2">
      <c r="A168" s="47"/>
      <c r="B168" s="32"/>
      <c r="C168" s="33"/>
    </row>
    <row r="169" spans="1:3" x14ac:dyDescent="0.2">
      <c r="A169" s="67"/>
      <c r="B169" s="13"/>
      <c r="C169" s="13"/>
    </row>
    <row r="170" spans="1:3" x14ac:dyDescent="0.2">
      <c r="A170" s="67"/>
      <c r="B170" s="13"/>
      <c r="C170" s="13"/>
    </row>
    <row r="171" spans="1:3" x14ac:dyDescent="0.2">
      <c r="A171" s="66"/>
      <c r="B171" s="13"/>
      <c r="C171" s="13"/>
    </row>
    <row r="172" spans="1:3" x14ac:dyDescent="0.2">
      <c r="A172" s="67"/>
      <c r="B172" s="13"/>
      <c r="C172" s="13"/>
    </row>
    <row r="173" spans="1:3" x14ac:dyDescent="0.2">
      <c r="A173" s="67"/>
      <c r="B173" s="13"/>
      <c r="C173" s="13"/>
    </row>
    <row r="174" spans="1:3" x14ac:dyDescent="0.2">
      <c r="B174" s="13"/>
      <c r="C174" s="70"/>
    </row>
    <row r="175" spans="1:3" x14ac:dyDescent="0.2">
      <c r="A175" s="67"/>
      <c r="B175" s="13"/>
      <c r="C175" s="13"/>
    </row>
    <row r="176" spans="1:3" x14ac:dyDescent="0.2">
      <c r="A176" s="47"/>
      <c r="B176" s="32"/>
      <c r="C176" s="33"/>
    </row>
    <row r="177" spans="1:3" x14ac:dyDescent="0.2">
      <c r="A177" s="47"/>
      <c r="B177" s="32"/>
      <c r="C177" s="33"/>
    </row>
    <row r="178" spans="1:3" x14ac:dyDescent="0.2">
      <c r="A178" s="67"/>
      <c r="B178" s="13"/>
      <c r="C178" s="13"/>
    </row>
    <row r="179" spans="1:3" x14ac:dyDescent="0.2">
      <c r="A179" s="67"/>
      <c r="B179" s="13"/>
      <c r="C179" s="13"/>
    </row>
    <row r="180" spans="1:3" x14ac:dyDescent="0.2">
      <c r="A180" s="66"/>
      <c r="B180" s="13"/>
      <c r="C180" s="13"/>
    </row>
    <row r="181" spans="1:3" x14ac:dyDescent="0.2">
      <c r="A181" s="67"/>
      <c r="B181" s="13"/>
      <c r="C181" s="13"/>
    </row>
    <row r="182" spans="1:3" x14ac:dyDescent="0.2">
      <c r="A182" s="67"/>
      <c r="B182" s="13"/>
      <c r="C182" s="13"/>
    </row>
    <row r="183" spans="1:3" x14ac:dyDescent="0.2">
      <c r="B183" s="13"/>
      <c r="C183" s="70"/>
    </row>
    <row r="184" spans="1:3" x14ac:dyDescent="0.2">
      <c r="A184" s="67"/>
      <c r="B184" s="13"/>
      <c r="C184" s="13"/>
    </row>
    <row r="185" spans="1:3" x14ac:dyDescent="0.2">
      <c r="A185" s="47"/>
      <c r="B185" s="32"/>
      <c r="C185" s="33"/>
    </row>
    <row r="186" spans="1:3" x14ac:dyDescent="0.2">
      <c r="A186" s="47"/>
      <c r="B186" s="32"/>
      <c r="C186" s="33"/>
    </row>
    <row r="187" spans="1:3" x14ac:dyDescent="0.2">
      <c r="A187" s="67"/>
      <c r="B187" s="13"/>
      <c r="C187" s="13"/>
    </row>
    <row r="188" spans="1:3" x14ac:dyDescent="0.2">
      <c r="A188" s="68"/>
      <c r="B188" s="51"/>
      <c r="C188" s="69"/>
    </row>
    <row r="189" spans="1:3" x14ac:dyDescent="0.2">
      <c r="A189" s="66"/>
      <c r="B189" s="13"/>
      <c r="C189" s="13"/>
    </row>
    <row r="190" spans="1:3" x14ac:dyDescent="0.2">
      <c r="A190" s="67"/>
      <c r="B190" s="13"/>
      <c r="C190" s="13"/>
    </row>
    <row r="191" spans="1:3" x14ac:dyDescent="0.2">
      <c r="A191" s="67"/>
      <c r="B191" s="13"/>
      <c r="C191" s="13"/>
    </row>
    <row r="192" spans="1:3" x14ac:dyDescent="0.2">
      <c r="B192" s="13"/>
      <c r="C192" s="70"/>
    </row>
    <row r="193" spans="1:3" x14ac:dyDescent="0.2">
      <c r="A193" s="67"/>
      <c r="B193" s="13"/>
      <c r="C193" s="13"/>
    </row>
    <row r="194" spans="1:3" x14ac:dyDescent="0.2">
      <c r="A194" s="47"/>
      <c r="B194" s="32"/>
      <c r="C194" s="33"/>
    </row>
    <row r="195" spans="1:3" x14ac:dyDescent="0.2">
      <c r="A195" s="47"/>
      <c r="B195" s="32"/>
      <c r="C195" s="33"/>
    </row>
    <row r="196" spans="1:3" x14ac:dyDescent="0.2">
      <c r="A196" s="67"/>
      <c r="B196" s="13"/>
      <c r="C196" s="13"/>
    </row>
    <row r="197" spans="1:3" x14ac:dyDescent="0.2">
      <c r="A197" s="67"/>
      <c r="B197" s="13"/>
      <c r="C197" s="13"/>
    </row>
    <row r="198" spans="1:3" x14ac:dyDescent="0.2">
      <c r="A198" s="66"/>
      <c r="B198" s="13"/>
      <c r="C198" s="13"/>
    </row>
    <row r="199" spans="1:3" x14ac:dyDescent="0.2">
      <c r="A199" s="67"/>
      <c r="B199" s="13"/>
      <c r="C199" s="13"/>
    </row>
    <row r="200" spans="1:3" x14ac:dyDescent="0.2">
      <c r="A200" s="67"/>
      <c r="B200" s="13"/>
      <c r="C200" s="13"/>
    </row>
    <row r="201" spans="1:3" x14ac:dyDescent="0.2">
      <c r="B201" s="13"/>
      <c r="C201" s="70"/>
    </row>
    <row r="202" spans="1:3" x14ac:dyDescent="0.2">
      <c r="A202" s="67"/>
      <c r="B202" s="13"/>
      <c r="C202" s="13"/>
    </row>
    <row r="203" spans="1:3" x14ac:dyDescent="0.2">
      <c r="A203" s="47"/>
      <c r="B203" s="32"/>
      <c r="C203" s="33"/>
    </row>
    <row r="204" spans="1:3" x14ac:dyDescent="0.2">
      <c r="A204" s="47"/>
      <c r="B204" s="32"/>
      <c r="C204" s="33"/>
    </row>
    <row r="205" spans="1:3" x14ac:dyDescent="0.2">
      <c r="A205" s="67"/>
      <c r="B205" s="13"/>
      <c r="C205" s="13"/>
    </row>
    <row r="206" spans="1:3" x14ac:dyDescent="0.2">
      <c r="A206" s="67"/>
      <c r="B206" s="13"/>
      <c r="C206" s="13"/>
    </row>
    <row r="207" spans="1:3" x14ac:dyDescent="0.2">
      <c r="A207" s="66"/>
      <c r="B207" s="13"/>
      <c r="C207" s="13"/>
    </row>
    <row r="208" spans="1:3" x14ac:dyDescent="0.2">
      <c r="A208" s="67"/>
      <c r="B208" s="13"/>
      <c r="C208" s="13"/>
    </row>
    <row r="209" spans="1:3" x14ac:dyDescent="0.2">
      <c r="A209" s="67"/>
      <c r="B209" s="13"/>
      <c r="C209" s="13"/>
    </row>
    <row r="210" spans="1:3" x14ac:dyDescent="0.2">
      <c r="B210" s="13"/>
      <c r="C210" s="70"/>
    </row>
    <row r="211" spans="1:3" x14ac:dyDescent="0.2">
      <c r="A211" s="67"/>
      <c r="B211" s="13"/>
      <c r="C211" s="13"/>
    </row>
    <row r="212" spans="1:3" x14ac:dyDescent="0.2">
      <c r="A212" s="47"/>
      <c r="B212" s="32"/>
      <c r="C212" s="33"/>
    </row>
    <row r="213" spans="1:3" x14ac:dyDescent="0.2">
      <c r="A213" s="47"/>
      <c r="B213" s="32"/>
      <c r="C213" s="33"/>
    </row>
    <row r="214" spans="1:3" x14ac:dyDescent="0.2">
      <c r="A214" s="67"/>
      <c r="B214" s="13"/>
      <c r="C214" s="13"/>
    </row>
    <row r="216" spans="1:3" x14ac:dyDescent="0.2">
      <c r="A216" s="66"/>
      <c r="B216" s="13"/>
      <c r="C216" s="13"/>
    </row>
    <row r="217" spans="1:3" x14ac:dyDescent="0.2">
      <c r="A217" s="67"/>
      <c r="B217" s="13"/>
      <c r="C217" s="13"/>
    </row>
    <row r="218" spans="1:3" x14ac:dyDescent="0.2">
      <c r="A218" s="67"/>
      <c r="B218" s="13"/>
      <c r="C218" s="13"/>
    </row>
    <row r="219" spans="1:3" x14ac:dyDescent="0.2">
      <c r="B219" s="13"/>
      <c r="C219" s="70"/>
    </row>
    <row r="220" spans="1:3" x14ac:dyDescent="0.2">
      <c r="A220" s="67"/>
      <c r="B220" s="13"/>
      <c r="C220" s="13"/>
    </row>
    <row r="221" spans="1:3" x14ac:dyDescent="0.2">
      <c r="A221" s="47"/>
      <c r="B221" s="32"/>
      <c r="C221" s="33"/>
    </row>
    <row r="222" spans="1:3" x14ac:dyDescent="0.2">
      <c r="A222" s="47"/>
      <c r="B222" s="32"/>
      <c r="C222" s="33"/>
    </row>
    <row r="223" spans="1:3" x14ac:dyDescent="0.2">
      <c r="A223" s="67"/>
      <c r="B223" s="13"/>
      <c r="C223" s="13"/>
    </row>
    <row r="224" spans="1:3" x14ac:dyDescent="0.2">
      <c r="A224" s="68"/>
      <c r="B224" s="51"/>
      <c r="C224" s="69"/>
    </row>
    <row r="225" spans="1:3" x14ac:dyDescent="0.2">
      <c r="A225" s="66"/>
      <c r="B225" s="13"/>
      <c r="C225" s="13"/>
    </row>
    <row r="226" spans="1:3" x14ac:dyDescent="0.2">
      <c r="A226" s="67"/>
      <c r="B226" s="13"/>
      <c r="C226" s="13"/>
    </row>
    <row r="227" spans="1:3" x14ac:dyDescent="0.2">
      <c r="A227" s="67"/>
      <c r="B227" s="13"/>
      <c r="C227" s="13"/>
    </row>
    <row r="228" spans="1:3" x14ac:dyDescent="0.2">
      <c r="B228" s="13"/>
      <c r="C228" s="70"/>
    </row>
    <row r="229" spans="1:3" x14ac:dyDescent="0.2">
      <c r="A229" s="67"/>
      <c r="B229" s="13"/>
      <c r="C229" s="13"/>
    </row>
    <row r="230" spans="1:3" x14ac:dyDescent="0.2">
      <c r="A230" s="47"/>
      <c r="B230" s="32"/>
      <c r="C230" s="33"/>
    </row>
    <row r="231" spans="1:3" x14ac:dyDescent="0.2">
      <c r="A231" s="47"/>
      <c r="B231" s="32"/>
      <c r="C231" s="33"/>
    </row>
    <row r="232" spans="1:3" x14ac:dyDescent="0.2">
      <c r="A232" s="67"/>
      <c r="B232" s="13"/>
      <c r="C232" s="13"/>
    </row>
    <row r="234" spans="1:3" x14ac:dyDescent="0.2">
      <c r="A234" s="66"/>
      <c r="B234" s="13"/>
      <c r="C234" s="13"/>
    </row>
    <row r="235" spans="1:3" x14ac:dyDescent="0.2">
      <c r="A235" s="67"/>
      <c r="B235" s="13"/>
      <c r="C235" s="13"/>
    </row>
    <row r="236" spans="1:3" x14ac:dyDescent="0.2">
      <c r="A236" s="67"/>
      <c r="B236" s="13"/>
      <c r="C236" s="13"/>
    </row>
    <row r="237" spans="1:3" x14ac:dyDescent="0.2">
      <c r="B237" s="13"/>
      <c r="C237" s="70"/>
    </row>
    <row r="238" spans="1:3" x14ac:dyDescent="0.2">
      <c r="A238" s="67"/>
      <c r="B238" s="13"/>
      <c r="C238" s="13"/>
    </row>
    <row r="239" spans="1:3" x14ac:dyDescent="0.2">
      <c r="A239" s="47"/>
      <c r="B239" s="32"/>
      <c r="C239" s="33"/>
    </row>
    <row r="240" spans="1:3" x14ac:dyDescent="0.2">
      <c r="A240" s="47"/>
      <c r="B240" s="32"/>
      <c r="C240" s="33"/>
    </row>
    <row r="241" spans="1:3" x14ac:dyDescent="0.2">
      <c r="A241" s="67"/>
      <c r="B241" s="13"/>
      <c r="C241" s="13"/>
    </row>
    <row r="243" spans="1:3" x14ac:dyDescent="0.2">
      <c r="A243" s="66"/>
      <c r="B243" s="13"/>
      <c r="C243" s="13"/>
    </row>
    <row r="244" spans="1:3" x14ac:dyDescent="0.2">
      <c r="A244" s="67"/>
      <c r="B244" s="13"/>
      <c r="C244" s="13"/>
    </row>
    <row r="245" spans="1:3" x14ac:dyDescent="0.2">
      <c r="A245" s="67"/>
      <c r="B245" s="13"/>
      <c r="C245" s="13"/>
    </row>
    <row r="246" spans="1:3" x14ac:dyDescent="0.2">
      <c r="B246" s="13"/>
      <c r="C246" s="70"/>
    </row>
    <row r="247" spans="1:3" x14ac:dyDescent="0.2">
      <c r="A247" s="67"/>
      <c r="B247" s="13"/>
      <c r="C247" s="13"/>
    </row>
    <row r="248" spans="1:3" x14ac:dyDescent="0.2">
      <c r="A248" s="47"/>
      <c r="B248" s="32"/>
      <c r="C248" s="33"/>
    </row>
    <row r="249" spans="1:3" x14ac:dyDescent="0.2">
      <c r="A249" s="47"/>
      <c r="B249" s="32"/>
      <c r="C249" s="33"/>
    </row>
    <row r="250" spans="1:3" x14ac:dyDescent="0.2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G26" sqref="G26"/>
    </sheetView>
  </sheetViews>
  <sheetFormatPr baseColWidth="10" defaultColWidth="11.5" defaultRowHeight="15" x14ac:dyDescent="0.2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 x14ac:dyDescent="0.2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6" x14ac:dyDescent="0.2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 x14ac:dyDescent="0.2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 x14ac:dyDescent="0.2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 x14ac:dyDescent="0.2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 x14ac:dyDescent="0.2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 x14ac:dyDescent="0.2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 x14ac:dyDescent="0.2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x14ac:dyDescent="0.2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6" x14ac:dyDescent="0.2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x14ac:dyDescent="0.2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 x14ac:dyDescent="0.2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 x14ac:dyDescent="0.2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 x14ac:dyDescent="0.2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 x14ac:dyDescent="0.2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 x14ac:dyDescent="0.2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 x14ac:dyDescent="0.2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 x14ac:dyDescent="0.2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A92"/>
  <sheetViews>
    <sheetView topLeftCell="A10" workbookViewId="0">
      <selection activeCell="F21" sqref="F21:F30"/>
    </sheetView>
  </sheetViews>
  <sheetFormatPr baseColWidth="10" defaultColWidth="11.5" defaultRowHeight="15" x14ac:dyDescent="0.2"/>
  <cols>
    <col min="1" max="16384" width="11.5" style="53"/>
  </cols>
  <sheetData>
    <row r="1" spans="2:67" x14ac:dyDescent="0.2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 x14ac:dyDescent="0.2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 x14ac:dyDescent="0.2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 x14ac:dyDescent="0.2">
      <c r="C4" s="81"/>
      <c r="F4" s="79" t="s">
        <v>336</v>
      </c>
    </row>
    <row r="5" spans="2:67" x14ac:dyDescent="0.2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 x14ac:dyDescent="0.2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 x14ac:dyDescent="0.2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 x14ac:dyDescent="0.2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 x14ac:dyDescent="0.2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 x14ac:dyDescent="0.2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 x14ac:dyDescent="0.2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 x14ac:dyDescent="0.2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 x14ac:dyDescent="0.2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 x14ac:dyDescent="0.2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 x14ac:dyDescent="0.2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 x14ac:dyDescent="0.2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 x14ac:dyDescent="0.2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 x14ac:dyDescent="0.2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 x14ac:dyDescent="0.2">
      <c r="A19" s="23" t="s">
        <v>439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 x14ac:dyDescent="0.2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 x14ac:dyDescent="0.2">
      <c r="A21" s="53" t="s">
        <v>440</v>
      </c>
      <c r="B21" s="53" t="s">
        <v>418</v>
      </c>
      <c r="C21" s="53" t="s">
        <v>441</v>
      </c>
      <c r="D21" s="53" t="s">
        <v>442</v>
      </c>
      <c r="E21" s="53" t="s">
        <v>428</v>
      </c>
      <c r="F21" s="53" t="s">
        <v>443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 x14ac:dyDescent="0.2">
      <c r="A22" s="53" t="s">
        <v>444</v>
      </c>
      <c r="B22" s="53" t="s">
        <v>419</v>
      </c>
      <c r="C22" s="53" t="s">
        <v>445</v>
      </c>
      <c r="D22" s="53" t="s">
        <v>446</v>
      </c>
      <c r="E22" s="53" t="s">
        <v>429</v>
      </c>
      <c r="F22" s="53" t="s">
        <v>447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 x14ac:dyDescent="0.2">
      <c r="A23" s="53" t="s">
        <v>448</v>
      </c>
      <c r="B23" s="53" t="s">
        <v>420</v>
      </c>
      <c r="C23" s="53" t="s">
        <v>449</v>
      </c>
      <c r="D23" s="53" t="s">
        <v>450</v>
      </c>
      <c r="E23" s="53" t="s">
        <v>430</v>
      </c>
      <c r="F23" s="53" t="s">
        <v>451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 x14ac:dyDescent="0.2">
      <c r="A24" s="53" t="s">
        <v>452</v>
      </c>
      <c r="B24" s="53" t="s">
        <v>421</v>
      </c>
      <c r="C24" s="53" t="s">
        <v>453</v>
      </c>
      <c r="D24" s="53" t="s">
        <v>454</v>
      </c>
      <c r="E24" s="53" t="s">
        <v>431</v>
      </c>
      <c r="F24" s="53" t="s">
        <v>455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 x14ac:dyDescent="0.2">
      <c r="A25" s="53" t="s">
        <v>456</v>
      </c>
      <c r="B25" s="53" t="s">
        <v>422</v>
      </c>
      <c r="C25" s="53" t="s">
        <v>457</v>
      </c>
      <c r="D25" s="53" t="s">
        <v>458</v>
      </c>
      <c r="E25" s="53" t="s">
        <v>432</v>
      </c>
      <c r="F25" s="53" t="s">
        <v>459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 x14ac:dyDescent="0.2">
      <c r="A26" s="53" t="s">
        <v>460</v>
      </c>
      <c r="B26" s="53" t="s">
        <v>423</v>
      </c>
      <c r="C26" s="53" t="s">
        <v>461</v>
      </c>
      <c r="D26" s="53" t="s">
        <v>462</v>
      </c>
      <c r="E26" s="53" t="s">
        <v>433</v>
      </c>
      <c r="F26" s="53" t="s">
        <v>463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 x14ac:dyDescent="0.2">
      <c r="A27" s="53" t="s">
        <v>464</v>
      </c>
      <c r="B27" s="53" t="s">
        <v>424</v>
      </c>
      <c r="C27" s="53" t="s">
        <v>465</v>
      </c>
      <c r="D27" s="53" t="s">
        <v>466</v>
      </c>
      <c r="E27" s="53" t="s">
        <v>434</v>
      </c>
      <c r="F27" s="53" t="s">
        <v>467</v>
      </c>
    </row>
    <row r="28" spans="1:67" x14ac:dyDescent="0.2">
      <c r="A28" s="53" t="s">
        <v>468</v>
      </c>
      <c r="B28" s="53" t="s">
        <v>425</v>
      </c>
      <c r="C28" s="53" t="s">
        <v>469</v>
      </c>
      <c r="D28" s="53" t="s">
        <v>470</v>
      </c>
      <c r="E28" s="53" t="s">
        <v>435</v>
      </c>
      <c r="F28" s="53" t="s">
        <v>471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 x14ac:dyDescent="0.2">
      <c r="A29" s="53" t="s">
        <v>472</v>
      </c>
      <c r="B29" s="53" t="s">
        <v>426</v>
      </c>
      <c r="C29" s="53" t="s">
        <v>473</v>
      </c>
      <c r="D29" s="53" t="s">
        <v>474</v>
      </c>
      <c r="E29" s="53" t="s">
        <v>436</v>
      </c>
      <c r="F29" s="53" t="s">
        <v>475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 x14ac:dyDescent="0.2">
      <c r="A30" s="53" t="s">
        <v>476</v>
      </c>
      <c r="B30" s="53" t="s">
        <v>427</v>
      </c>
      <c r="C30" s="53" t="s">
        <v>477</v>
      </c>
      <c r="D30" s="53" t="s">
        <v>478</v>
      </c>
      <c r="E30" s="53" t="s">
        <v>437</v>
      </c>
      <c r="F30" s="53" t="s">
        <v>479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 x14ac:dyDescent="0.2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 x14ac:dyDescent="0.2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 x14ac:dyDescent="0.2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 x14ac:dyDescent="0.2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 x14ac:dyDescent="0.2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 x14ac:dyDescent="0.2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 x14ac:dyDescent="0.2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 x14ac:dyDescent="0.2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 x14ac:dyDescent="0.2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 x14ac:dyDescent="0.2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 x14ac:dyDescent="0.2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 x14ac:dyDescent="0.2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 x14ac:dyDescent="0.2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 x14ac:dyDescent="0.2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 x14ac:dyDescent="0.2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 x14ac:dyDescent="0.2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 x14ac:dyDescent="0.2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 x14ac:dyDescent="0.2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 x14ac:dyDescent="0.2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 x14ac:dyDescent="0.2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 x14ac:dyDescent="0.2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 x14ac:dyDescent="0.2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 x14ac:dyDescent="0.2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 x14ac:dyDescent="0.2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 x14ac:dyDescent="0.2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 x14ac:dyDescent="0.2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 x14ac:dyDescent="0.2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 x14ac:dyDescent="0.2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 x14ac:dyDescent="0.2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 x14ac:dyDescent="0.2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 x14ac:dyDescent="0.2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 x14ac:dyDescent="0.2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 x14ac:dyDescent="0.2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 x14ac:dyDescent="0.2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 x14ac:dyDescent="0.2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 x14ac:dyDescent="0.2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 x14ac:dyDescent="0.2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 x14ac:dyDescent="0.2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 x14ac:dyDescent="0.2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 x14ac:dyDescent="0.2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 x14ac:dyDescent="0.2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 x14ac:dyDescent="0.2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 x14ac:dyDescent="0.2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 x14ac:dyDescent="0.2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 x14ac:dyDescent="0.2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 x14ac:dyDescent="0.2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 x14ac:dyDescent="0.2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 x14ac:dyDescent="0.2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 x14ac:dyDescent="0.2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 x14ac:dyDescent="0.2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 x14ac:dyDescent="0.2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 x14ac:dyDescent="0.2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 x14ac:dyDescent="0.2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 x14ac:dyDescent="0.2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 x14ac:dyDescent="0.2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 x14ac:dyDescent="0.2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 x14ac:dyDescent="0.2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 x14ac:dyDescent="0.2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802"/>
  <sheetViews>
    <sheetView tabSelected="1" topLeftCell="AE1" workbookViewId="0">
      <selection activeCell="AW18" sqref="AW18"/>
    </sheetView>
  </sheetViews>
  <sheetFormatPr baseColWidth="10" defaultColWidth="11.5" defaultRowHeight="15" x14ac:dyDescent="0.2"/>
  <cols>
    <col min="1" max="1" width="14.83203125" customWidth="1"/>
    <col min="2" max="2" width="12.6640625" customWidth="1"/>
    <col min="5" max="5" width="11.5" style="53"/>
    <col min="10" max="10" width="11.5" style="53"/>
    <col min="11" max="11" width="11.5" customWidth="1"/>
    <col min="12" max="12" width="13.5" style="53" customWidth="1"/>
    <col min="13" max="13" width="13.1640625" customWidth="1"/>
    <col min="14" max="14" width="11.6640625" customWidth="1"/>
    <col min="15" max="15" width="10.5" style="53" customWidth="1"/>
    <col min="16" max="16" width="13" customWidth="1"/>
    <col min="18" max="18" width="8.5" style="53" customWidth="1"/>
    <col min="19" max="19" width="12.5" style="53" customWidth="1"/>
    <col min="20" max="20" width="10.5" style="53" customWidth="1"/>
    <col min="21" max="21" width="8.5" style="53" customWidth="1"/>
    <col min="22" max="22" width="10.5" style="53" customWidth="1"/>
    <col min="23" max="24" width="10.83203125" style="53" customWidth="1"/>
    <col min="25" max="25" width="11.5" style="53" customWidth="1"/>
    <col min="26" max="26" width="12.6640625" style="53" customWidth="1"/>
    <col min="27" max="27" width="10.5" style="53" customWidth="1"/>
    <col min="28" max="28" width="8.5" style="53" customWidth="1"/>
    <col min="29" max="29" width="10.5" style="53" customWidth="1"/>
    <col min="30" max="30" width="13" style="53" customWidth="1"/>
    <col min="32" max="33" width="11.5" style="53"/>
    <col min="34" max="34" width="10.5" style="53" customWidth="1"/>
    <col min="35" max="35" width="8.5" style="53" customWidth="1"/>
    <col min="36" max="36" width="10.5" style="53" customWidth="1"/>
    <col min="37" max="37" width="13" style="53" customWidth="1"/>
    <col min="38" max="40" width="11.5" style="53"/>
    <col min="41" max="41" width="10.5" style="53" customWidth="1"/>
    <col min="42" max="42" width="8.5" style="53" customWidth="1"/>
    <col min="43" max="43" width="10.5" style="53" customWidth="1"/>
    <col min="44" max="44" width="13" style="53" customWidth="1"/>
    <col min="45" max="47" width="11.5" style="53"/>
    <col min="48" max="48" width="10.5" style="53" customWidth="1"/>
    <col min="49" max="49" width="8.5" style="53" customWidth="1"/>
    <col min="50" max="50" width="10.5" style="53" customWidth="1"/>
    <col min="51" max="51" width="13" style="53" customWidth="1"/>
    <col min="53" max="53" width="16.1640625" style="53" customWidth="1"/>
    <col min="54" max="54" width="11.5" style="53"/>
  </cols>
  <sheetData>
    <row r="1" spans="1:56" s="23" customFormat="1" x14ac:dyDescent="0.2">
      <c r="K1" s="23" t="s">
        <v>365</v>
      </c>
      <c r="L1" s="98" t="s">
        <v>371</v>
      </c>
      <c r="M1" s="98">
        <f>$E$7</f>
        <v>6</v>
      </c>
      <c r="R1" s="23" t="s">
        <v>366</v>
      </c>
      <c r="S1" s="99" t="s">
        <v>371</v>
      </c>
      <c r="T1" s="99">
        <f>$E$8</f>
        <v>4</v>
      </c>
      <c r="Y1" s="23" t="s">
        <v>367</v>
      </c>
      <c r="Z1" s="100" t="s">
        <v>372</v>
      </c>
      <c r="AA1" s="100">
        <f>$E$9</f>
        <v>2</v>
      </c>
      <c r="AF1" s="23" t="s">
        <v>368</v>
      </c>
      <c r="AG1" s="101" t="s">
        <v>371</v>
      </c>
      <c r="AH1" s="101">
        <f>$E$10</f>
        <v>2</v>
      </c>
      <c r="AM1" s="23" t="s">
        <v>369</v>
      </c>
      <c r="AN1" s="102" t="s">
        <v>371</v>
      </c>
      <c r="AO1" s="102">
        <f>$E$11</f>
        <v>4</v>
      </c>
      <c r="AT1" s="23" t="s">
        <v>370</v>
      </c>
      <c r="AU1" s="103" t="s">
        <v>373</v>
      </c>
      <c r="AV1" s="103">
        <f>$E$12</f>
        <v>1</v>
      </c>
      <c r="BA1" s="23" t="s">
        <v>380</v>
      </c>
      <c r="BB1" s="23" t="s">
        <v>381</v>
      </c>
    </row>
    <row r="2" spans="1:56" x14ac:dyDescent="0.2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 x14ac:dyDescent="0.2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5" si="0">IF($E$7=1,$A$19,IF($E$7=2,$A$19,IF($E$7=3,$A$19,IF($E$7=4,$A$19,IF($E$7=5,$A$19,IF($E$7=6,$A$19,IF($E$7=7,$A$19,0)))))))</f>
        <v>600</v>
      </c>
      <c r="M3" s="53">
        <f t="shared" ref="M3:M5" si="1">IF($E$7=1,$B$19,IF($E$7=2,$B$19,IF($E$7=3,$B$19,IF($E$7=4,$B$19,IF($E$7=5,$B$19,IF($E$7=6,$B$19,IF($E$7=7,$B$19,0)))))))</f>
        <v>5000</v>
      </c>
      <c r="N3" s="53">
        <f t="shared" ref="N3:N5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5" si="3">IF($E$7=1,$D$19,IF($E$7=2,$D$19,IF($E$7=3,$D$19,IF($E$7=4,$D$19,IF($E$7=5,$D$19,IF($E$7=6,$D$19,IF($E$7=7,$D$19,0)))))))</f>
        <v>300</v>
      </c>
      <c r="R3" s="53">
        <v>1</v>
      </c>
      <c r="S3" s="53">
        <f t="shared" ref="S3:S5" si="4">IF($E$8=1,$A$19,IF($E$8=2,$A$19,IF($E$8=3,$A$19,IF($E$8=4,$A$19,IF($E$8=5,$A$19,IF($E$8=6,$A$19,IF($E$8=7,$A$19,0)))))))</f>
        <v>600</v>
      </c>
      <c r="T3" s="53">
        <f t="shared" ref="T3:T5" si="5">IF($E$8=1,$B$19,IF($E$8=2,$B$19,IF($E$8=3,$B$19,IF($E$8=4,$B$19,IF($E$8=5,$B$19,IF($E$8=6,$B$19,IF($E$8=7,$B$19,0)))))))</f>
        <v>5000</v>
      </c>
      <c r="U3" s="53">
        <f t="shared" ref="U3:U5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5" si="7">IF($E$8=1,$D$19,IF($E$8=2,$D$19,IF($E$8=3,$D$19,IF($E$8=4,$D$19,IF($E$8=5,$D$19,IF($E$8=6,$D$19,IF($E$8=7,$D$19,0)))))))</f>
        <v>300</v>
      </c>
      <c r="Y3" s="53">
        <v>1</v>
      </c>
      <c r="Z3" s="53">
        <f t="shared" ref="Z3:Z5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5" si="11">IF($E$9=1,$D$19,IF($E$9=2,$D$19,IF($E$9=3,$D$19,IF($E$9=4,$D$19,IF($E$9=5,$D$19,IF($E$9=6,$D$19,IF($E$9=7,$D$19,0)))))))</f>
        <v>300</v>
      </c>
      <c r="AF3" s="53">
        <v>1</v>
      </c>
      <c r="AG3" s="53">
        <f t="shared" ref="AG3:AG5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IF($H$7=1, $BA$3, $BB$3)</f>
        <v>1</v>
      </c>
      <c r="AK3" s="53">
        <f t="shared" ref="AK3:AK5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:AN5" si="16">IF($E$11=1,$A$19,IF($E$11=2,$A$19,IF($E$11=3,$A$19,IF($E$11=4,$A$19,IF($E$11=5,$A$19,IF($E$11=6,$A$19,IF($E$11=7,$A$19,0)))))))</f>
        <v>600</v>
      </c>
      <c r="AO3" s="53">
        <f t="shared" ref="AO3:AO5" si="17">IF($E$11=1,$B$19,IF($E$11=2,$B$19,IF($E$11=3,$B$19,IF($E$11=4,$B$19,IF($E$11=5,$B$19,IF($E$11=6,$B$19,IF($E$11=7,$B$19,0)))))))</f>
        <v>5000</v>
      </c>
      <c r="AP3" s="53">
        <f t="shared" ref="AP3:AP5" si="18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f t="shared" ref="AR3:AR5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:AU5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 x14ac:dyDescent="0.2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IF($H$7=1, $BA$4, $BB$4)</f>
        <v>2</v>
      </c>
      <c r="AK4" s="53">
        <f t="shared" si="15"/>
        <v>300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IF($H$8=1, $BA$4, $BB$4)</f>
        <v>2</v>
      </c>
      <c r="AR4" s="53">
        <f t="shared" si="19"/>
        <v>300</v>
      </c>
      <c r="AT4" s="53">
        <v>2</v>
      </c>
      <c r="AU4" s="53">
        <f t="shared" si="20"/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 t="shared" ref="AY4:AY5" si="23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11"/>
        <v>300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IF($H$7=1, $BA$5, $BB$5)</f>
        <v>1</v>
      </c>
      <c r="AK5" s="53">
        <f t="shared" si="15"/>
        <v>300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IF($H$8=1, $BA$5, $BB$5)</f>
        <v>1</v>
      </c>
      <c r="AR5" s="53">
        <f t="shared" si="19"/>
        <v>300</v>
      </c>
      <c r="AT5" s="53">
        <v>3</v>
      </c>
      <c r="AU5" s="53">
        <f t="shared" si="20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3">
        <v>1</v>
      </c>
    </row>
    <row r="6" spans="1:56" x14ac:dyDescent="0.2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ref="L6:L8" si="24">IF($E$7=1,$A$19,IF($E$7=2,$A$19,IF($E$7=3,$A$19,IF($E$7=4,$A$19,IF($E$7=5,$A$19,IF($E$7=6,$A$19,IF($E$7=7,$A$19,0)))))))</f>
        <v>600</v>
      </c>
      <c r="M6" s="53">
        <f t="shared" ref="M6:M8" si="25">IF($E$7=1,$B$19,IF($E$7=2,$B$19,IF($E$7=3,$B$19,IF($E$7=4,$B$19,IF($E$7=5,$B$19,IF($E$7=6,$B$19,IF($E$7=7,$B$19,0)))))))</f>
        <v>5000</v>
      </c>
      <c r="N6" s="53">
        <f t="shared" ref="N6:N8" si="26">IF($E$7=1,$C$19,IF($E$7=2,$C$19,IF($E$7=3,$C$19,IF($E$7=4,$C$19,IF($E$7=5,$C$19,IF($E$7=6,$C$19,IF($E$7=7,$C$19,0)))))))</f>
        <v>0</v>
      </c>
      <c r="O6" s="53">
        <f>IF($H$7=1, $BA$6, $BB$6)</f>
        <v>2</v>
      </c>
      <c r="P6" s="53">
        <f t="shared" ref="P6:P8" si="27">IF($E$7=1,$D$19,IF($E$7=2,$D$19,IF($E$7=3,$D$19,IF($E$7=4,$D$19,IF($E$7=5,$D$19,IF($E$7=6,$D$19,IF($E$7=7,$D$19,0)))))))</f>
        <v>300</v>
      </c>
      <c r="R6" s="53">
        <v>4</v>
      </c>
      <c r="S6" s="53">
        <f t="shared" ref="S6:S69" si="28">IF($E$8=1,$A$19,IF($E$8=2,$A$19,IF($E$8=3,$A$19,IF($E$8=4,$A$19,IF($E$8=5,$A$19,IF($E$8=6,$A$19,IF($E$8=7,$A$19,0)))))))</f>
        <v>600</v>
      </c>
      <c r="T6" s="53">
        <f t="shared" ref="T6:T69" si="29">IF($E$8=1,$B$19,IF($E$8=2,$B$19,IF($E$8=3,$B$19,IF($E$8=4,$B$19,IF($E$8=5,$B$19,IF($E$8=6,$B$19,IF($E$8=7,$B$19,0)))))))</f>
        <v>5000</v>
      </c>
      <c r="U6" s="53">
        <f t="shared" ref="U6:U69" si="30">IF($E$8=1,$C$19,IF($E$8=2,$C$19,IF($E$8=3,$C$19,IF($E$8=4,$C$19,IF($E$8=5,$C$19,IF($E$8=6,$C$19,IF($E$8=7,$C$19,0)))))))</f>
        <v>0</v>
      </c>
      <c r="V6" s="53">
        <f>IF($H$8=1, $BA$6, $BB$6)</f>
        <v>2</v>
      </c>
      <c r="W6" s="53">
        <f t="shared" ref="W6:W48" si="31">IF($E$8=1,$D$19,IF($E$8=2,$D$19,IF($E$8=3,$D$19,IF($E$8=4,$D$19,IF($E$8=5,$D$19,IF($E$8=6,$D$19,IF($E$8=7,$D$19,0)))))))</f>
        <v>300</v>
      </c>
      <c r="Y6" s="53">
        <v>4</v>
      </c>
      <c r="Z6" s="53">
        <f t="shared" ref="Z6:Z8" si="32">IF($E$9=1,$A$19,IF($E$9=2,$A$19,IF($E$9=3,$A$19,IF($E$9=4,$A$19,IF($E$9=5,$A$19,IF($E$9=6,$A$19,IF($E$9=7,$A$19,0)))))))</f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ref="AD6:AD8" si="33">IF($E$9=1,$D$19,IF($E$9=2,$D$19,IF($E$9=3,$D$19,IF($E$9=4,$D$19,IF($E$9=5,$D$19,IF($E$9=6,$D$19,IF($E$9=7,$D$19,0)))))))</f>
        <v>300</v>
      </c>
      <c r="AF6" s="53">
        <v>4</v>
      </c>
      <c r="AG6" s="53">
        <f t="shared" ref="AG6:AG8" si="34">IF($E$10=1,$A$19,IF($E$10=2,$A$19,IF($E$10=3,$A$19,IF($E$10=4,$A$19,IF($E$10=5,$A$19,IF($E$10=6,$A$19,IF($E$10=7,$A$19,0)))))))</f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ref="AK6:AK8" si="35">IF($E$10=1,$D$19,IF($E$10=2,$D$19,IF($E$10=3,$D$19,IF($E$10=4,$D$19,IF($E$10=5,$D$19,IF($E$10=6,$D$19,IF($E$10=7,$D$19,0)))))))</f>
        <v>300</v>
      </c>
      <c r="AM6" s="53">
        <v>4</v>
      </c>
      <c r="AN6" s="53">
        <f t="shared" ref="AN6:AN8" si="36">IF($E$11=1,$A$19,IF($E$11=2,$A$19,IF($E$11=3,$A$19,IF($E$11=4,$A$19,IF($E$11=5,$A$19,IF($E$11=6,$A$19,IF($E$11=7,$A$19,0)))))))</f>
        <v>600</v>
      </c>
      <c r="AO6" s="53">
        <f t="shared" ref="AO6:AO8" si="37">IF($E$11=1,$B$19,IF($E$11=2,$B$19,IF($E$11=3,$B$19,IF($E$11=4,$B$19,IF($E$11=5,$B$19,IF($E$11=6,$B$19,IF($E$11=7,$B$19,0)))))))</f>
        <v>5000</v>
      </c>
      <c r="AP6" s="53">
        <f t="shared" ref="AP6:AP8" si="38">IF($E$11=1,$C$19,IF($E$11=2,$C$19,IF($E$11=3,$C$19,IF($E$11=4,$C$19,IF($E$11=5,$C$19,IF($E$11=6,$C$19,IF($E$11=7,$C$19,0)))))))</f>
        <v>0</v>
      </c>
      <c r="AQ6" s="53">
        <f>IF($H$11=1, $BA$6, $BB$6)</f>
        <v>2</v>
      </c>
      <c r="AR6" s="53">
        <f t="shared" ref="AR6:AR8" si="39">IF($E$11=1,$D$19,IF($E$11=2,$D$19,IF($E$11=3,$D$19,IF($E$11=4,$D$19,IF($E$11=5,$D$19,IF($E$11=6,$D$19,IF($E$11=7,$D$19,0)))))))</f>
        <v>300</v>
      </c>
      <c r="AT6" s="53">
        <v>4</v>
      </c>
      <c r="AU6" s="53">
        <f t="shared" ref="AU6:AU8" si="40">IF($E$12=1,$A$19,IF($E$12=2,$A$19,IF($E$12=3,$A$19,IF($E$12=4,$A$19,IF($E$12=5,$A$19,IF($E$12=6,$A$19,IF($E$12=7,$A$19,0)))))))</f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 x14ac:dyDescent="0.2">
      <c r="A7" s="93" t="s">
        <v>415</v>
      </c>
      <c r="B7" s="85">
        <v>0</v>
      </c>
      <c r="C7" s="83"/>
      <c r="D7" s="104">
        <v>1</v>
      </c>
      <c r="E7" s="110">
        <v>6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4"/>
        <v>600</v>
      </c>
      <c r="M7" s="53">
        <f t="shared" si="25"/>
        <v>5000</v>
      </c>
      <c r="N7" s="53">
        <f t="shared" si="26"/>
        <v>0</v>
      </c>
      <c r="O7" s="53">
        <f>IF($H$7=1, $BA$7, $BB$7)</f>
        <v>1</v>
      </c>
      <c r="P7" s="53">
        <f t="shared" si="27"/>
        <v>300</v>
      </c>
      <c r="R7" s="53">
        <v>5</v>
      </c>
      <c r="S7" s="53">
        <f t="shared" si="28"/>
        <v>600</v>
      </c>
      <c r="T7" s="53">
        <f t="shared" si="29"/>
        <v>5000</v>
      </c>
      <c r="U7" s="53">
        <f t="shared" si="30"/>
        <v>0</v>
      </c>
      <c r="V7" s="53">
        <f>IF($H$8=1, $BA$7, $BB$7)</f>
        <v>2</v>
      </c>
      <c r="W7" s="53">
        <f t="shared" si="31"/>
        <v>300</v>
      </c>
      <c r="Y7" s="53">
        <v>5</v>
      </c>
      <c r="Z7" s="53">
        <f t="shared" si="32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1</v>
      </c>
      <c r="AD7" s="53">
        <f t="shared" si="33"/>
        <v>300</v>
      </c>
      <c r="AF7" s="53">
        <v>5</v>
      </c>
      <c r="AG7" s="53">
        <f t="shared" si="34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1</v>
      </c>
      <c r="AK7" s="53">
        <f t="shared" si="35"/>
        <v>300</v>
      </c>
      <c r="AM7" s="53">
        <v>5</v>
      </c>
      <c r="AN7" s="53">
        <f t="shared" si="36"/>
        <v>600</v>
      </c>
      <c r="AO7" s="53">
        <f t="shared" si="37"/>
        <v>5000</v>
      </c>
      <c r="AP7" s="53">
        <f t="shared" si="38"/>
        <v>0</v>
      </c>
      <c r="AQ7" s="53">
        <f>IF($H$11=1, $BA$7, $BB$7)</f>
        <v>2</v>
      </c>
      <c r="AR7" s="53">
        <f t="shared" si="39"/>
        <v>300</v>
      </c>
      <c r="AT7" s="53">
        <v>5</v>
      </c>
      <c r="AU7" s="53">
        <f t="shared" si="40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1</v>
      </c>
      <c r="AY7" s="53">
        <f t="shared" ref="AY7:AY8" si="41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 x14ac:dyDescent="0.2">
      <c r="A8" s="93" t="s">
        <v>353</v>
      </c>
      <c r="B8" s="84">
        <v>1</v>
      </c>
      <c r="C8" s="83"/>
      <c r="D8" s="105">
        <v>2</v>
      </c>
      <c r="E8" s="111">
        <v>4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24"/>
        <v>600</v>
      </c>
      <c r="M8" s="53">
        <f t="shared" si="25"/>
        <v>5000</v>
      </c>
      <c r="N8" s="53">
        <f t="shared" si="26"/>
        <v>0</v>
      </c>
      <c r="O8" s="53">
        <f>IF($H$7=1, $BA$8, $BB$8)</f>
        <v>2</v>
      </c>
      <c r="P8" s="53">
        <f t="shared" si="27"/>
        <v>300</v>
      </c>
      <c r="R8" s="53">
        <v>6</v>
      </c>
      <c r="S8" s="53">
        <f t="shared" si="28"/>
        <v>600</v>
      </c>
      <c r="T8" s="53">
        <f t="shared" si="29"/>
        <v>5000</v>
      </c>
      <c r="U8" s="53">
        <f t="shared" si="30"/>
        <v>0</v>
      </c>
      <c r="V8" s="53">
        <f>IF($H$8=1, $BA$8, $BB$8)</f>
        <v>2</v>
      </c>
      <c r="W8" s="53">
        <f t="shared" si="31"/>
        <v>300</v>
      </c>
      <c r="Y8" s="53">
        <v>6</v>
      </c>
      <c r="Z8" s="53">
        <f t="shared" si="32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33"/>
        <v>300</v>
      </c>
      <c r="AF8" s="53">
        <v>6</v>
      </c>
      <c r="AG8" s="53">
        <f t="shared" si="34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35"/>
        <v>300</v>
      </c>
      <c r="AM8" s="53">
        <v>6</v>
      </c>
      <c r="AN8" s="53">
        <f t="shared" si="36"/>
        <v>600</v>
      </c>
      <c r="AO8" s="53">
        <f t="shared" si="37"/>
        <v>5000</v>
      </c>
      <c r="AP8" s="53">
        <f t="shared" si="38"/>
        <v>0</v>
      </c>
      <c r="AQ8" s="53">
        <f>IF($H$11=1, $BA$8, $BB$8)</f>
        <v>2</v>
      </c>
      <c r="AR8" s="53">
        <f t="shared" si="39"/>
        <v>300</v>
      </c>
      <c r="AT8" s="53">
        <v>6</v>
      </c>
      <c r="AU8" s="53">
        <f t="shared" si="40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41"/>
        <v>300</v>
      </c>
      <c r="BA8" s="53">
        <v>2</v>
      </c>
      <c r="BB8" s="73">
        <v>2</v>
      </c>
    </row>
    <row r="9" spans="1:56" s="51" customFormat="1" x14ac:dyDescent="0.2">
      <c r="A9" s="93" t="s">
        <v>354</v>
      </c>
      <c r="B9" s="84">
        <v>2</v>
      </c>
      <c r="C9" s="83"/>
      <c r="D9" s="106">
        <v>3</v>
      </c>
      <c r="E9" s="112">
        <v>2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300</v>
      </c>
      <c r="N9" s="51">
        <f>IF($E$7=1,$C$19,IF($E$7=2,$C$19,IF($E$7=3,$C$19,IF($E$7=4,$C$22,IF($E$7=5,$C$22,IF($E$7=6,$C$22,IF($E$7=7,$C$19,0)))))))</f>
        <v>300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 x14ac:dyDescent="0.2">
      <c r="A10" s="123" t="s">
        <v>355</v>
      </c>
      <c r="B10" s="124">
        <v>3</v>
      </c>
      <c r="C10" s="83"/>
      <c r="D10" s="107">
        <v>4</v>
      </c>
      <c r="E10" s="113">
        <v>2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28"/>
        <v>600</v>
      </c>
      <c r="T10" s="53">
        <f t="shared" si="29"/>
        <v>5000</v>
      </c>
      <c r="U10" s="53">
        <f t="shared" si="30"/>
        <v>0</v>
      </c>
      <c r="V10" s="53">
        <f>IF($H$8=1, $BA$10, $BB$10)</f>
        <v>2</v>
      </c>
      <c r="W10" s="53">
        <f t="shared" si="31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 x14ac:dyDescent="0.2">
      <c r="A11" s="93" t="s">
        <v>356</v>
      </c>
      <c r="B11" s="84">
        <v>4</v>
      </c>
      <c r="C11" s="83"/>
      <c r="D11" s="108">
        <v>5</v>
      </c>
      <c r="E11" s="114">
        <v>4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28"/>
        <v>600</v>
      </c>
      <c r="T11" s="53">
        <f t="shared" si="29"/>
        <v>5000</v>
      </c>
      <c r="U11" s="53">
        <f t="shared" si="30"/>
        <v>0</v>
      </c>
      <c r="V11" s="53">
        <f>IF($H$8=1, $BA$11, $BB$11)</f>
        <v>1</v>
      </c>
      <c r="W11" s="53">
        <f t="shared" si="31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 x14ac:dyDescent="0.2">
      <c r="A12" s="93" t="s">
        <v>357</v>
      </c>
      <c r="B12" s="84">
        <v>5</v>
      </c>
      <c r="C12" s="83"/>
      <c r="D12" s="109">
        <v>6</v>
      </c>
      <c r="E12" s="115">
        <v>1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28"/>
        <v>600</v>
      </c>
      <c r="T12" s="53">
        <f t="shared" si="29"/>
        <v>5000</v>
      </c>
      <c r="U12" s="53">
        <f t="shared" si="30"/>
        <v>0</v>
      </c>
      <c r="V12" s="53">
        <f>IF($H$8=1, $BA$12, $BB$12)</f>
        <v>2</v>
      </c>
      <c r="W12" s="53">
        <f t="shared" si="31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 x14ac:dyDescent="0.2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300</v>
      </c>
      <c r="N13" s="51">
        <f>IF($E$7=1,$C$19,IF($E$7=2,$C$19,IF($E$7=3,$C$19,IF($E$7=4,$C$22,IF($E$7=5,$C$22,IF($E$7=6,$C$22,IF($E$7=7,$C$19,0)))))))</f>
        <v>300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 x14ac:dyDescent="0.2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28"/>
        <v>600</v>
      </c>
      <c r="T14" s="53">
        <f t="shared" si="29"/>
        <v>5000</v>
      </c>
      <c r="U14" s="53">
        <f t="shared" si="30"/>
        <v>0</v>
      </c>
      <c r="V14" s="53">
        <f>IF($H$8=1, $BA$14, $BB$14)</f>
        <v>1</v>
      </c>
      <c r="W14" s="53">
        <f t="shared" si="31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 x14ac:dyDescent="0.2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28"/>
        <v>600</v>
      </c>
      <c r="T15" s="53">
        <f t="shared" si="29"/>
        <v>5000</v>
      </c>
      <c r="U15" s="53">
        <f t="shared" si="30"/>
        <v>0</v>
      </c>
      <c r="V15" s="53">
        <f>IF($H$8=1, $BA$15, $BB$15)</f>
        <v>2</v>
      </c>
      <c r="W15" s="53">
        <f t="shared" si="31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6" thickBot="1" x14ac:dyDescent="0.25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28"/>
        <v>600</v>
      </c>
      <c r="T16" s="53">
        <f t="shared" si="29"/>
        <v>5000</v>
      </c>
      <c r="U16" s="53">
        <f t="shared" si="30"/>
        <v>0</v>
      </c>
      <c r="V16" s="53">
        <f>IF($H$8=1, $BA$16, $BB$16)</f>
        <v>1</v>
      </c>
      <c r="W16" s="53">
        <f t="shared" si="31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 x14ac:dyDescent="0.2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150</v>
      </c>
      <c r="N17" s="51">
        <f>IF($E$7=1,$C$19,IF($E$7=2,$C$19,IF($E$7=3,$C$19,IF($E$7=4,$C$25,IF($E$7=5,$C$25,IF($E$7=6,$C$25,IF($E$7=7,$C$19,0)))))))</f>
        <v>450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 x14ac:dyDescent="0.2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28"/>
        <v>600</v>
      </c>
      <c r="T18" s="53">
        <f t="shared" si="29"/>
        <v>5000</v>
      </c>
      <c r="U18" s="53">
        <f t="shared" si="30"/>
        <v>0</v>
      </c>
      <c r="V18" s="53">
        <f>IF($H$8=1, $BA$18, $BB$18)</f>
        <v>2</v>
      </c>
      <c r="W18" s="53">
        <f t="shared" si="31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 x14ac:dyDescent="0.2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28"/>
        <v>600</v>
      </c>
      <c r="T19" s="53">
        <f t="shared" si="29"/>
        <v>5000</v>
      </c>
      <c r="U19" s="53">
        <f t="shared" si="30"/>
        <v>0</v>
      </c>
      <c r="V19" s="53">
        <f>IF($H$8=1, $BA$19, $BB$19)</f>
        <v>1</v>
      </c>
      <c r="W19" s="53">
        <f t="shared" si="31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 x14ac:dyDescent="0.2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28"/>
        <v>600</v>
      </c>
      <c r="T20" s="53">
        <f t="shared" si="29"/>
        <v>5000</v>
      </c>
      <c r="U20" s="53">
        <f t="shared" si="30"/>
        <v>0</v>
      </c>
      <c r="V20" s="53">
        <f>IF($H$8=1, $BA$20, $BB$20)</f>
        <v>1</v>
      </c>
      <c r="W20" s="53">
        <f t="shared" si="31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 x14ac:dyDescent="0.2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28"/>
        <v>600</v>
      </c>
      <c r="T21" s="53">
        <f t="shared" si="29"/>
        <v>5000</v>
      </c>
      <c r="U21" s="53">
        <f t="shared" si="30"/>
        <v>0</v>
      </c>
      <c r="V21" s="53">
        <f>IF($H$8=1, $BA$21, $BB$21)</f>
        <v>1</v>
      </c>
      <c r="W21" s="53">
        <f t="shared" si="31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 x14ac:dyDescent="0.2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300</v>
      </c>
      <c r="N22" s="51">
        <f>IF($E$7=1,$C$19,IF($E$7=2,$C$19,IF($E$7=3,$C$19,IF($E$7=4,$C$22,IF($E$7=5,$C$22,IF($E$7=6,$C$22,IF($E$7=7,$C$19,0)))))))</f>
        <v>300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 x14ac:dyDescent="0.2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28"/>
        <v>600</v>
      </c>
      <c r="T23" s="53">
        <f t="shared" si="29"/>
        <v>5000</v>
      </c>
      <c r="U23" s="53">
        <f t="shared" si="30"/>
        <v>0</v>
      </c>
      <c r="V23" s="53">
        <f>IF($H$8=1, $BA$23, $BB$23)</f>
        <v>1</v>
      </c>
      <c r="W23" s="53">
        <f t="shared" si="31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 x14ac:dyDescent="0.2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28"/>
        <v>600</v>
      </c>
      <c r="T24" s="53">
        <f t="shared" si="29"/>
        <v>5000</v>
      </c>
      <c r="U24" s="53">
        <f t="shared" si="30"/>
        <v>0</v>
      </c>
      <c r="V24" s="53">
        <f>IF($H$8=1, $BA$24, $BB$24)</f>
        <v>2</v>
      </c>
      <c r="W24" s="53">
        <f t="shared" si="31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 x14ac:dyDescent="0.2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28"/>
        <v>600</v>
      </c>
      <c r="T25" s="53">
        <f t="shared" si="29"/>
        <v>5000</v>
      </c>
      <c r="U25" s="53">
        <f t="shared" si="30"/>
        <v>0</v>
      </c>
      <c r="V25" s="53">
        <f>IF($H$8=1, $BA$25, $BB$25)</f>
        <v>1</v>
      </c>
      <c r="W25" s="53">
        <f t="shared" si="31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6" thickBot="1" x14ac:dyDescent="0.25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150</v>
      </c>
      <c r="N26" s="51">
        <f>IF($E$7=1,$C$19,IF($E$7=2,$C$19,IF($E$7=3,$C$19,IF($E$7=4,$C$25,IF($E$7=5,$C$25,IF($E$7=6,$C$25,IF($E$7=7,$C$19,0)))))))</f>
        <v>450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 x14ac:dyDescent="0.2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28"/>
        <v>600</v>
      </c>
      <c r="T27" s="53">
        <f t="shared" si="29"/>
        <v>5000</v>
      </c>
      <c r="U27" s="53">
        <f t="shared" si="30"/>
        <v>0</v>
      </c>
      <c r="V27" s="53">
        <f>IF($H$8=1, $BA$27, $BB$27)</f>
        <v>2</v>
      </c>
      <c r="W27" s="53">
        <f t="shared" si="31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 x14ac:dyDescent="0.2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28"/>
        <v>600</v>
      </c>
      <c r="T28" s="53">
        <f t="shared" si="29"/>
        <v>5000</v>
      </c>
      <c r="U28" s="53">
        <f t="shared" si="30"/>
        <v>0</v>
      </c>
      <c r="V28" s="53">
        <f>IF($H$8=1, $BA$28, $BB$28)</f>
        <v>2</v>
      </c>
      <c r="W28" s="53">
        <f t="shared" si="31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 x14ac:dyDescent="0.2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28"/>
        <v>600</v>
      </c>
      <c r="T29" s="53">
        <f t="shared" si="29"/>
        <v>5000</v>
      </c>
      <c r="U29" s="53">
        <f t="shared" si="30"/>
        <v>0</v>
      </c>
      <c r="V29" s="53">
        <f>IF($H$8=1, $BA$29, $BB$29)</f>
        <v>1</v>
      </c>
      <c r="W29" s="53">
        <f t="shared" si="31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 x14ac:dyDescent="0.2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28"/>
        <v>600</v>
      </c>
      <c r="T30" s="53">
        <f t="shared" si="29"/>
        <v>5000</v>
      </c>
      <c r="U30" s="53">
        <f t="shared" si="30"/>
        <v>0</v>
      </c>
      <c r="V30" s="53">
        <f>IF($H$8=1, $BA$30, $BB$30)</f>
        <v>2</v>
      </c>
      <c r="W30" s="53">
        <f t="shared" si="31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 x14ac:dyDescent="0.2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150</v>
      </c>
      <c r="N31" s="51">
        <f>IF($E$7=1,$C$19,IF($E$7=2,$C$19,IF($E$7=3,$C$19,IF($E$7=4,$C$25,IF($E$7=5,$C$25,IF($E$7=6,$C$25,IF($E$7=7,$C$19,0)))))))</f>
        <v>450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 x14ac:dyDescent="0.2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28"/>
        <v>600</v>
      </c>
      <c r="T32" s="53">
        <f t="shared" si="29"/>
        <v>5000</v>
      </c>
      <c r="U32" s="53">
        <f t="shared" si="30"/>
        <v>0</v>
      </c>
      <c r="V32" s="53">
        <f>IF($H$8=1, $BA$32, $BB$32)</f>
        <v>2</v>
      </c>
      <c r="W32" s="53">
        <f t="shared" si="31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 x14ac:dyDescent="0.2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28"/>
        <v>600</v>
      </c>
      <c r="T33" s="53">
        <f t="shared" si="29"/>
        <v>5000</v>
      </c>
      <c r="U33" s="53">
        <f t="shared" si="30"/>
        <v>0</v>
      </c>
      <c r="V33" s="53">
        <f>IF($H$8=1, $BA$33, $BB$33)</f>
        <v>1</v>
      </c>
      <c r="W33" s="53">
        <f t="shared" si="31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 x14ac:dyDescent="0.2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28"/>
        <v>600</v>
      </c>
      <c r="T34" s="53">
        <f t="shared" si="29"/>
        <v>5000</v>
      </c>
      <c r="U34" s="53">
        <f t="shared" si="30"/>
        <v>0</v>
      </c>
      <c r="V34" s="53">
        <f>IF($H$8=1, $BA$34, $BB$34)</f>
        <v>1</v>
      </c>
      <c r="W34" s="53">
        <f t="shared" si="31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 x14ac:dyDescent="0.2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28"/>
        <v>600</v>
      </c>
      <c r="T35" s="53">
        <f t="shared" si="29"/>
        <v>5000</v>
      </c>
      <c r="U35" s="53">
        <f t="shared" si="30"/>
        <v>0</v>
      </c>
      <c r="V35" s="53">
        <f>IF($H$8=1, $BA$35, $BB$35)</f>
        <v>2</v>
      </c>
      <c r="W35" s="53">
        <f t="shared" si="31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 x14ac:dyDescent="0.2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28"/>
        <v>600</v>
      </c>
      <c r="T36" s="53">
        <f t="shared" si="29"/>
        <v>5000</v>
      </c>
      <c r="U36" s="53">
        <f t="shared" si="30"/>
        <v>0</v>
      </c>
      <c r="V36" s="53">
        <f>IF($H$8=1, $BA$36, $BB$36)</f>
        <v>1</v>
      </c>
      <c r="W36" s="53">
        <f t="shared" si="31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 x14ac:dyDescent="0.2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300</v>
      </c>
      <c r="N37" s="51">
        <f>IF($E$7=1,$C$19,IF($E$7=2,$C$19,IF($E$7=3,$C$19,IF($E$7=4,$C$22,IF($E$7=5,$C$22,IF($E$7=6,$C$22,IF($E$7=7,$C$19,0)))))))</f>
        <v>300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 x14ac:dyDescent="0.2">
      <c r="K38" s="53">
        <v>36</v>
      </c>
      <c r="L38" s="53">
        <f t="shared" ref="L38:L43" si="42">IF($E$7=1,$A$19,IF($E$7=2,$A$19,IF($E$7=3,$A$19,IF($E$7=4,$A$19,IF($E$7=5,$A$19,IF($E$7=6,$A$19,IF($E$7=7,$A$19,0)))))))</f>
        <v>600</v>
      </c>
      <c r="M38" s="53">
        <f t="shared" ref="M38:M43" si="43">IF($E$7=1,$B$19,IF($E$7=2,$B$19,IF($E$7=3,$B$19,IF($E$7=4,$B$19,IF($E$7=5,$B$19,IF($E$7=6,$B$19,IF($E$7=7,$B$19,0)))))))</f>
        <v>5000</v>
      </c>
      <c r="N38" s="53">
        <f t="shared" ref="N38:N43" si="44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5">IF($E$7=1,$D$19,IF($E$7=2,$D$19,IF($E$7=3,$D$19,IF($E$7=4,$D$19,IF($E$7=5,$D$19,IF($E$7=6,$D$19,IF($E$7=7,$D$19,0)))))))</f>
        <v>300</v>
      </c>
      <c r="R38" s="53">
        <v>36</v>
      </c>
      <c r="S38" s="53">
        <f t="shared" si="28"/>
        <v>600</v>
      </c>
      <c r="T38" s="53">
        <f t="shared" si="29"/>
        <v>5000</v>
      </c>
      <c r="U38" s="53">
        <f t="shared" si="30"/>
        <v>0</v>
      </c>
      <c r="V38" s="53">
        <f>IF($H$8=1, $BA$38, $BB$38)</f>
        <v>2</v>
      </c>
      <c r="W38" s="53">
        <f t="shared" si="31"/>
        <v>300</v>
      </c>
      <c r="Y38" s="53">
        <v>36</v>
      </c>
      <c r="Z38" s="53">
        <f t="shared" ref="Z38:Z43" si="46">IF($E$9=1,$A$19,IF($E$9=2,$A$19,IF($E$9=3,$A$19,IF($E$9=4,$A$19,IF($E$9=5,$A$19,IF($E$9=6,$A$19,IF($E$9=7,$A$19,0)))))))</f>
        <v>600</v>
      </c>
      <c r="AA38" s="53">
        <f t="shared" ref="AA38:AA43" si="47">IF($E$9=1,$B$19,IF($E$9=2,$B$19,IF($E$9=3,$B$19,IF($E$9=4,$B$19,IF($E$9=5,$B$19,IF($E$9=6,$B$19,IF($E$9=7,$B$19,0)))))))</f>
        <v>5000</v>
      </c>
      <c r="AB38" s="53">
        <f t="shared" ref="AB38:AB43" si="48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9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50">IF($E$10=1,$A$19,IF($E$10=2,$A$19,IF($E$10=3,$A$19,IF($E$10=4,$A$19,IF($E$10=5,$A$19,IF($E$10=6,$A$19,IF($E$10=7,$A$19,0)))))))</f>
        <v>600</v>
      </c>
      <c r="AH38" s="53">
        <f t="shared" ref="AH38:AH43" si="51">IF($E$10=1,$B$19,IF($E$10=2,$B$19,IF($E$10=3,$B$19,IF($E$10=4,$B$19,IF($E$10=5,$B$19,IF($E$10=6,$B$19,IF($E$10=7,$B$19,0)))))))</f>
        <v>5000</v>
      </c>
      <c r="AI38" s="53">
        <f t="shared" ref="AI38:AI43" si="52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3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54">IF($E$11=1,$A$19,IF($E$11=2,$A$19,IF($E$11=3,$A$19,IF($E$11=4,$A$19,IF($E$11=5,$A$19,IF($E$11=6,$A$19,IF($E$11=7,$A$19,0)))))))</f>
        <v>600</v>
      </c>
      <c r="AO38" s="53">
        <f t="shared" ref="AO38:AO43" si="55">IF($E$11=1,$B$19,IF($E$11=2,$B$19,IF($E$11=3,$B$19,IF($E$11=4,$B$19,IF($E$11=5,$B$19,IF($E$11=6,$B$19,IF($E$11=7,$B$19,0)))))))</f>
        <v>5000</v>
      </c>
      <c r="AP38" s="53">
        <f t="shared" ref="AP38:AP43" si="56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57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58">IF($E$12=1,$A$19,IF($E$12=2,$A$19,IF($E$12=3,$A$19,IF($E$12=4,$A$19,IF($E$12=5,$A$19,IF($E$12=6,$A$19,IF($E$12=7,$A$19,0)))))))</f>
        <v>600</v>
      </c>
      <c r="AV38" s="53">
        <f t="shared" ref="AV38:AV43" si="59">IF($E$12=1,$B$19,IF($E$12=2,$B$19,IF($E$12=3,$B$19,IF($E$12=4,$B$19,IF($E$12=5,$B$19,IF($E$12=6,$B$19,IF($E$12=7,$B$19,0)))))))</f>
        <v>5000</v>
      </c>
      <c r="AW38" s="53">
        <f t="shared" ref="AW38:AW43" si="60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61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 x14ac:dyDescent="0.2">
      <c r="K39" s="53">
        <v>37</v>
      </c>
      <c r="L39" s="53">
        <f t="shared" si="42"/>
        <v>600</v>
      </c>
      <c r="M39" s="53">
        <f t="shared" si="43"/>
        <v>5000</v>
      </c>
      <c r="N39" s="53">
        <f t="shared" si="44"/>
        <v>0</v>
      </c>
      <c r="O39" s="53">
        <f>IF($H$7=1, $BA$39, $BB$39)</f>
        <v>1</v>
      </c>
      <c r="P39" s="53">
        <f t="shared" si="45"/>
        <v>300</v>
      </c>
      <c r="R39" s="53">
        <v>37</v>
      </c>
      <c r="S39" s="53">
        <f t="shared" si="28"/>
        <v>600</v>
      </c>
      <c r="T39" s="53">
        <f t="shared" si="29"/>
        <v>5000</v>
      </c>
      <c r="U39" s="53">
        <f t="shared" si="30"/>
        <v>0</v>
      </c>
      <c r="V39" s="53">
        <f>IF($H$8=1, $BA$39, $BB$39)</f>
        <v>1</v>
      </c>
      <c r="W39" s="53">
        <f t="shared" si="31"/>
        <v>300</v>
      </c>
      <c r="Y39" s="53">
        <v>37</v>
      </c>
      <c r="Z39" s="53">
        <f t="shared" si="46"/>
        <v>600</v>
      </c>
      <c r="AA39" s="53">
        <f t="shared" si="47"/>
        <v>5000</v>
      </c>
      <c r="AB39" s="53">
        <f t="shared" si="48"/>
        <v>0</v>
      </c>
      <c r="AC39" s="53">
        <f>IF($H$9=1, $BA$39, $BB$39)</f>
        <v>1</v>
      </c>
      <c r="AD39" s="53">
        <f t="shared" si="49"/>
        <v>300</v>
      </c>
      <c r="AF39" s="53">
        <v>37</v>
      </c>
      <c r="AG39" s="53">
        <f t="shared" si="50"/>
        <v>600</v>
      </c>
      <c r="AH39" s="53">
        <f t="shared" si="51"/>
        <v>5000</v>
      </c>
      <c r="AI39" s="53">
        <f t="shared" si="52"/>
        <v>0</v>
      </c>
      <c r="AJ39" s="53">
        <f>IF($H$10=1, $BA$39, $BB$39)</f>
        <v>1</v>
      </c>
      <c r="AK39" s="53">
        <f t="shared" si="53"/>
        <v>300</v>
      </c>
      <c r="AM39" s="53">
        <v>37</v>
      </c>
      <c r="AN39" s="53">
        <f t="shared" si="54"/>
        <v>600</v>
      </c>
      <c r="AO39" s="53">
        <f t="shared" si="55"/>
        <v>5000</v>
      </c>
      <c r="AP39" s="53">
        <f t="shared" si="56"/>
        <v>0</v>
      </c>
      <c r="AQ39" s="53">
        <f>IF($H$11=1, $BA$39, $BB$39)</f>
        <v>1</v>
      </c>
      <c r="AR39" s="53">
        <f t="shared" si="57"/>
        <v>300</v>
      </c>
      <c r="AT39" s="53">
        <v>37</v>
      </c>
      <c r="AU39" s="53">
        <f t="shared" si="58"/>
        <v>600</v>
      </c>
      <c r="AV39" s="53">
        <f t="shared" si="59"/>
        <v>5000</v>
      </c>
      <c r="AW39" s="53">
        <f t="shared" si="60"/>
        <v>0</v>
      </c>
      <c r="AX39" s="53">
        <f>IF($H$12=1, $BA$39, $BB$39)</f>
        <v>1</v>
      </c>
      <c r="AY39" s="53">
        <f t="shared" si="61"/>
        <v>300</v>
      </c>
      <c r="BA39" s="53">
        <v>1</v>
      </c>
      <c r="BB39" s="73">
        <v>1</v>
      </c>
    </row>
    <row r="40" spans="1:54" x14ac:dyDescent="0.2">
      <c r="K40" s="53">
        <v>38</v>
      </c>
      <c r="L40" s="53">
        <f t="shared" si="42"/>
        <v>600</v>
      </c>
      <c r="M40" s="53">
        <f t="shared" si="43"/>
        <v>5000</v>
      </c>
      <c r="N40" s="53">
        <f t="shared" si="44"/>
        <v>0</v>
      </c>
      <c r="O40" s="53">
        <f>IF($H$7=1, $BA$40, $BB$40)</f>
        <v>2</v>
      </c>
      <c r="P40" s="53">
        <f t="shared" si="45"/>
        <v>300</v>
      </c>
      <c r="R40" s="53">
        <v>38</v>
      </c>
      <c r="S40" s="53">
        <f t="shared" si="28"/>
        <v>600</v>
      </c>
      <c r="T40" s="53">
        <f t="shared" si="29"/>
        <v>5000</v>
      </c>
      <c r="U40" s="53">
        <f t="shared" si="30"/>
        <v>0</v>
      </c>
      <c r="V40" s="53">
        <f>IF($H$8=1, $BA$40, $BB$40)</f>
        <v>1</v>
      </c>
      <c r="W40" s="53">
        <f t="shared" si="31"/>
        <v>300</v>
      </c>
      <c r="Y40" s="53">
        <v>38</v>
      </c>
      <c r="Z40" s="53">
        <f t="shared" si="46"/>
        <v>600</v>
      </c>
      <c r="AA40" s="53">
        <f t="shared" si="47"/>
        <v>5000</v>
      </c>
      <c r="AB40" s="53">
        <f t="shared" si="48"/>
        <v>0</v>
      </c>
      <c r="AC40" s="53">
        <f>IF($H$9=1, $BA$40, $BB$40)</f>
        <v>2</v>
      </c>
      <c r="AD40" s="53">
        <f t="shared" si="49"/>
        <v>300</v>
      </c>
      <c r="AF40" s="53">
        <v>38</v>
      </c>
      <c r="AG40" s="53">
        <f t="shared" si="50"/>
        <v>600</v>
      </c>
      <c r="AH40" s="53">
        <f t="shared" si="51"/>
        <v>5000</v>
      </c>
      <c r="AI40" s="53">
        <f t="shared" si="52"/>
        <v>0</v>
      </c>
      <c r="AJ40" s="53">
        <f>IF($H$10=1, $BA$40, $BB$40)</f>
        <v>2</v>
      </c>
      <c r="AK40" s="53">
        <f t="shared" si="53"/>
        <v>300</v>
      </c>
      <c r="AM40" s="53">
        <v>38</v>
      </c>
      <c r="AN40" s="53">
        <f t="shared" si="54"/>
        <v>600</v>
      </c>
      <c r="AO40" s="53">
        <f t="shared" si="55"/>
        <v>5000</v>
      </c>
      <c r="AP40" s="53">
        <f t="shared" si="56"/>
        <v>0</v>
      </c>
      <c r="AQ40" s="53">
        <f>IF($H$11=1, $BA$40, $BB$40)</f>
        <v>1</v>
      </c>
      <c r="AR40" s="53">
        <f t="shared" si="57"/>
        <v>300</v>
      </c>
      <c r="AT40" s="53">
        <v>38</v>
      </c>
      <c r="AU40" s="53">
        <f t="shared" si="58"/>
        <v>600</v>
      </c>
      <c r="AV40" s="53">
        <f t="shared" si="59"/>
        <v>5000</v>
      </c>
      <c r="AW40" s="53">
        <f t="shared" si="60"/>
        <v>0</v>
      </c>
      <c r="AX40" s="53">
        <f>IF($H$12=1, $BA$40, $BB$40)</f>
        <v>2</v>
      </c>
      <c r="AY40" s="53">
        <f t="shared" si="61"/>
        <v>300</v>
      </c>
      <c r="BA40" s="53">
        <v>2</v>
      </c>
      <c r="BB40" s="73">
        <v>1</v>
      </c>
    </row>
    <row r="41" spans="1:54" x14ac:dyDescent="0.2">
      <c r="K41" s="53">
        <v>39</v>
      </c>
      <c r="L41" s="53">
        <f t="shared" si="42"/>
        <v>600</v>
      </c>
      <c r="M41" s="53">
        <f t="shared" si="43"/>
        <v>5000</v>
      </c>
      <c r="N41" s="53">
        <f t="shared" si="44"/>
        <v>0</v>
      </c>
      <c r="O41" s="53">
        <f>IF($H$7=1, $BA$41, $BB$41)</f>
        <v>1</v>
      </c>
      <c r="P41" s="53">
        <f t="shared" si="45"/>
        <v>300</v>
      </c>
      <c r="R41" s="53">
        <v>39</v>
      </c>
      <c r="S41" s="53">
        <f t="shared" si="28"/>
        <v>600</v>
      </c>
      <c r="T41" s="53">
        <f t="shared" si="29"/>
        <v>5000</v>
      </c>
      <c r="U41" s="53">
        <f t="shared" si="30"/>
        <v>0</v>
      </c>
      <c r="V41" s="53">
        <f>IF($H$8=1, $BA$41, $BB$41)</f>
        <v>1</v>
      </c>
      <c r="W41" s="53">
        <f t="shared" si="31"/>
        <v>300</v>
      </c>
      <c r="Y41" s="53">
        <v>39</v>
      </c>
      <c r="Z41" s="53">
        <f t="shared" si="46"/>
        <v>600</v>
      </c>
      <c r="AA41" s="53">
        <f t="shared" si="47"/>
        <v>5000</v>
      </c>
      <c r="AB41" s="53">
        <f t="shared" si="48"/>
        <v>0</v>
      </c>
      <c r="AC41" s="53">
        <f>IF($H$9=1, $BA$41, $BB$41)</f>
        <v>1</v>
      </c>
      <c r="AD41" s="53">
        <f t="shared" si="49"/>
        <v>300</v>
      </c>
      <c r="AF41" s="53">
        <v>39</v>
      </c>
      <c r="AG41" s="53">
        <f t="shared" si="50"/>
        <v>600</v>
      </c>
      <c r="AH41" s="53">
        <f t="shared" si="51"/>
        <v>5000</v>
      </c>
      <c r="AI41" s="53">
        <f t="shared" si="52"/>
        <v>0</v>
      </c>
      <c r="AJ41" s="53">
        <f>IF($H$10=1, $BA$41, $BB$41)</f>
        <v>1</v>
      </c>
      <c r="AK41" s="53">
        <f t="shared" si="53"/>
        <v>300</v>
      </c>
      <c r="AM41" s="53">
        <v>39</v>
      </c>
      <c r="AN41" s="53">
        <f t="shared" si="54"/>
        <v>600</v>
      </c>
      <c r="AO41" s="53">
        <f t="shared" si="55"/>
        <v>5000</v>
      </c>
      <c r="AP41" s="53">
        <f t="shared" si="56"/>
        <v>0</v>
      </c>
      <c r="AQ41" s="53">
        <f>IF($H$11=1, $BA$41, $BB$41)</f>
        <v>1</v>
      </c>
      <c r="AR41" s="53">
        <f t="shared" si="57"/>
        <v>300</v>
      </c>
      <c r="AT41" s="53">
        <v>39</v>
      </c>
      <c r="AU41" s="53">
        <f t="shared" si="58"/>
        <v>600</v>
      </c>
      <c r="AV41" s="53">
        <f t="shared" si="59"/>
        <v>5000</v>
      </c>
      <c r="AW41" s="53">
        <f t="shared" si="60"/>
        <v>0</v>
      </c>
      <c r="AX41" s="53">
        <f>IF($H$12=1, $BA$41, $BB$41)</f>
        <v>1</v>
      </c>
      <c r="AY41" s="53">
        <f t="shared" si="61"/>
        <v>300</v>
      </c>
      <c r="BA41" s="53">
        <v>1</v>
      </c>
      <c r="BB41" s="73">
        <v>1</v>
      </c>
    </row>
    <row r="42" spans="1:54" x14ac:dyDescent="0.2">
      <c r="A42" s="23" t="s">
        <v>383</v>
      </c>
      <c r="K42" s="53">
        <v>40</v>
      </c>
      <c r="L42" s="53">
        <f t="shared" si="42"/>
        <v>600</v>
      </c>
      <c r="M42" s="53">
        <f t="shared" si="43"/>
        <v>5000</v>
      </c>
      <c r="N42" s="53">
        <f t="shared" si="44"/>
        <v>0</v>
      </c>
      <c r="O42" s="53">
        <f>IF($H$7=1, $BA$42, $BB$42)</f>
        <v>2</v>
      </c>
      <c r="P42" s="53">
        <f t="shared" si="45"/>
        <v>300</v>
      </c>
      <c r="R42" s="53">
        <v>40</v>
      </c>
      <c r="S42" s="53">
        <f t="shared" si="28"/>
        <v>600</v>
      </c>
      <c r="T42" s="53">
        <f t="shared" si="29"/>
        <v>5000</v>
      </c>
      <c r="U42" s="53">
        <f t="shared" si="30"/>
        <v>0</v>
      </c>
      <c r="V42" s="53">
        <f>IF($H$8=1, $BA$42, $BB$42)</f>
        <v>2</v>
      </c>
      <c r="W42" s="53">
        <f t="shared" si="31"/>
        <v>300</v>
      </c>
      <c r="Y42" s="53">
        <v>40</v>
      </c>
      <c r="Z42" s="53">
        <f t="shared" si="46"/>
        <v>600</v>
      </c>
      <c r="AA42" s="53">
        <f t="shared" si="47"/>
        <v>5000</v>
      </c>
      <c r="AB42" s="53">
        <f t="shared" si="48"/>
        <v>0</v>
      </c>
      <c r="AC42" s="53">
        <f>IF($H$9=1, $BA$42, $BB$42)</f>
        <v>2</v>
      </c>
      <c r="AD42" s="53">
        <f t="shared" si="49"/>
        <v>300</v>
      </c>
      <c r="AF42" s="53">
        <v>40</v>
      </c>
      <c r="AG42" s="53">
        <f t="shared" si="50"/>
        <v>600</v>
      </c>
      <c r="AH42" s="53">
        <f t="shared" si="51"/>
        <v>5000</v>
      </c>
      <c r="AI42" s="53">
        <f t="shared" si="52"/>
        <v>0</v>
      </c>
      <c r="AJ42" s="53">
        <f>IF($H$10=1, $BA$42, $BB$42)</f>
        <v>2</v>
      </c>
      <c r="AK42" s="53">
        <f t="shared" si="53"/>
        <v>300</v>
      </c>
      <c r="AM42" s="53">
        <v>40</v>
      </c>
      <c r="AN42" s="53">
        <f t="shared" si="54"/>
        <v>600</v>
      </c>
      <c r="AO42" s="53">
        <f t="shared" si="55"/>
        <v>5000</v>
      </c>
      <c r="AP42" s="53">
        <f t="shared" si="56"/>
        <v>0</v>
      </c>
      <c r="AQ42" s="53">
        <f>IF($H$11=1, $BA$42, $BB$42)</f>
        <v>2</v>
      </c>
      <c r="AR42" s="53">
        <f t="shared" si="57"/>
        <v>300</v>
      </c>
      <c r="AT42" s="53">
        <v>40</v>
      </c>
      <c r="AU42" s="53">
        <f t="shared" si="58"/>
        <v>600</v>
      </c>
      <c r="AV42" s="53">
        <f t="shared" si="59"/>
        <v>5000</v>
      </c>
      <c r="AW42" s="53">
        <f t="shared" si="60"/>
        <v>0</v>
      </c>
      <c r="AX42" s="53">
        <f>IF($H$12=1, $BA$42, $BB$42)</f>
        <v>2</v>
      </c>
      <c r="AY42" s="53">
        <f t="shared" si="61"/>
        <v>300</v>
      </c>
      <c r="BA42" s="53">
        <v>2</v>
      </c>
      <c r="BB42" s="73">
        <v>2</v>
      </c>
    </row>
    <row r="43" spans="1:54" x14ac:dyDescent="0.2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42"/>
        <v>600</v>
      </c>
      <c r="M43" s="53">
        <f t="shared" si="43"/>
        <v>5000</v>
      </c>
      <c r="N43" s="53">
        <f t="shared" si="44"/>
        <v>0</v>
      </c>
      <c r="O43" s="53">
        <f>IF($H$7=1, $BA$43, $BB$43)</f>
        <v>1</v>
      </c>
      <c r="P43" s="53">
        <f t="shared" si="45"/>
        <v>300</v>
      </c>
      <c r="R43" s="53">
        <v>41</v>
      </c>
      <c r="S43" s="53">
        <f t="shared" si="28"/>
        <v>600</v>
      </c>
      <c r="T43" s="53">
        <f t="shared" si="29"/>
        <v>5000</v>
      </c>
      <c r="U43" s="53">
        <f t="shared" si="30"/>
        <v>0</v>
      </c>
      <c r="V43" s="53">
        <f>IF($H$8=1, $BA$43, $BB$43)</f>
        <v>1</v>
      </c>
      <c r="W43" s="53">
        <f t="shared" si="31"/>
        <v>300</v>
      </c>
      <c r="Y43" s="53">
        <v>41</v>
      </c>
      <c r="Z43" s="53">
        <f t="shared" si="46"/>
        <v>600</v>
      </c>
      <c r="AA43" s="53">
        <f t="shared" si="47"/>
        <v>5000</v>
      </c>
      <c r="AB43" s="53">
        <f t="shared" si="48"/>
        <v>0</v>
      </c>
      <c r="AC43" s="53">
        <f>IF($H$9=1, $BA$43, $BB$43)</f>
        <v>1</v>
      </c>
      <c r="AD43" s="53">
        <f t="shared" si="49"/>
        <v>300</v>
      </c>
      <c r="AF43" s="53">
        <v>41</v>
      </c>
      <c r="AG43" s="53">
        <f t="shared" si="50"/>
        <v>600</v>
      </c>
      <c r="AH43" s="53">
        <f t="shared" si="51"/>
        <v>5000</v>
      </c>
      <c r="AI43" s="53">
        <f t="shared" si="52"/>
        <v>0</v>
      </c>
      <c r="AJ43" s="53">
        <f>IF($H$10=1, $BA$43, $BB$43)</f>
        <v>1</v>
      </c>
      <c r="AK43" s="53">
        <f t="shared" si="53"/>
        <v>300</v>
      </c>
      <c r="AM43" s="53">
        <v>41</v>
      </c>
      <c r="AN43" s="53">
        <f t="shared" si="54"/>
        <v>600</v>
      </c>
      <c r="AO43" s="53">
        <f t="shared" si="55"/>
        <v>5000</v>
      </c>
      <c r="AP43" s="53">
        <f t="shared" si="56"/>
        <v>0</v>
      </c>
      <c r="AQ43" s="53">
        <f>IF($H$11=1, $BA$43, $BB$43)</f>
        <v>1</v>
      </c>
      <c r="AR43" s="53">
        <f t="shared" si="57"/>
        <v>300</v>
      </c>
      <c r="AT43" s="53">
        <v>41</v>
      </c>
      <c r="AU43" s="53">
        <f t="shared" si="58"/>
        <v>600</v>
      </c>
      <c r="AV43" s="53">
        <f t="shared" si="59"/>
        <v>5000</v>
      </c>
      <c r="AW43" s="53">
        <f t="shared" si="60"/>
        <v>0</v>
      </c>
      <c r="AX43" s="53">
        <f>IF($H$12=1, $BA$43, $BB$43)</f>
        <v>1</v>
      </c>
      <c r="AY43" s="53">
        <f t="shared" si="61"/>
        <v>300</v>
      </c>
      <c r="BA43" s="53">
        <v>1</v>
      </c>
      <c r="BB43" s="53">
        <v>1</v>
      </c>
    </row>
    <row r="44" spans="1:54" s="51" customFormat="1" x14ac:dyDescent="0.2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300</v>
      </c>
      <c r="N44" s="51">
        <f>IF($E$7=1,$C$19,IF($E$7=2,$C$19,IF($E$7=3,$C$19,IF($E$7=4,$C$22,IF($E$7=5,$C$22,IF($E$7=6,$C$22,IF($E$7=7,$C$19,0)))))))</f>
        <v>300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 x14ac:dyDescent="0.2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28"/>
        <v>600</v>
      </c>
      <c r="T45" s="53">
        <f t="shared" si="29"/>
        <v>5000</v>
      </c>
      <c r="U45" s="53">
        <f t="shared" si="30"/>
        <v>0</v>
      </c>
      <c r="V45" s="53">
        <f>IF($H$8=1, $BA$45, $BB$45)</f>
        <v>1</v>
      </c>
      <c r="W45" s="53">
        <f t="shared" si="31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 x14ac:dyDescent="0.2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28"/>
        <v>600</v>
      </c>
      <c r="T46" s="53">
        <f t="shared" si="29"/>
        <v>5000</v>
      </c>
      <c r="U46" s="53">
        <f t="shared" si="30"/>
        <v>0</v>
      </c>
      <c r="V46" s="53">
        <f>IF($H$8=1, $BA$46, $BB$46)</f>
        <v>2</v>
      </c>
      <c r="W46" s="53">
        <f t="shared" si="31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 x14ac:dyDescent="0.2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28"/>
        <v>600</v>
      </c>
      <c r="T47" s="53">
        <f t="shared" si="29"/>
        <v>5000</v>
      </c>
      <c r="U47" s="53">
        <f t="shared" si="30"/>
        <v>0</v>
      </c>
      <c r="V47" s="53">
        <f>IF($H$8=1, $BA$47, $BB$47)</f>
        <v>2</v>
      </c>
      <c r="W47" s="53">
        <f t="shared" si="31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 x14ac:dyDescent="0.2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28"/>
        <v>600</v>
      </c>
      <c r="T48" s="53">
        <f t="shared" si="29"/>
        <v>5000</v>
      </c>
      <c r="U48" s="53">
        <f t="shared" si="30"/>
        <v>0</v>
      </c>
      <c r="V48" s="53">
        <f>IF($H$8=1, $BA$48, $BB$48)</f>
        <v>2</v>
      </c>
      <c r="W48" s="53">
        <f t="shared" si="31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 x14ac:dyDescent="0.2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150</v>
      </c>
      <c r="N49" s="51">
        <f>IF($E$7=1,$C$19,IF($E$7=2,$C$19,IF($E$7=3,$C$19,IF($E$7=4,$C$25,IF($E$7=5,$C$25,IF($E$7=6,$C$25,IF($E$7=7,$C$19,0)))))))</f>
        <v>450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 x14ac:dyDescent="0.2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28"/>
        <v>600</v>
      </c>
      <c r="T50" s="53">
        <f t="shared" si="29"/>
        <v>5000</v>
      </c>
      <c r="U50" s="53">
        <f t="shared" si="30"/>
        <v>0</v>
      </c>
      <c r="V50" s="53">
        <f>IF($H$8=1, $BA$50, $BB$50)</f>
        <v>2</v>
      </c>
      <c r="W50" s="53">
        <f t="shared" ref="W50:W53" si="62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 x14ac:dyDescent="0.2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28"/>
        <v>600</v>
      </c>
      <c r="T51" s="53">
        <f t="shared" si="29"/>
        <v>5000</v>
      </c>
      <c r="U51" s="53">
        <f t="shared" si="30"/>
        <v>0</v>
      </c>
      <c r="V51" s="53">
        <f>IF($H$8=1, $BA$51, $BB$51)</f>
        <v>1</v>
      </c>
      <c r="W51" s="53">
        <f t="shared" si="62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 x14ac:dyDescent="0.2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28"/>
        <v>600</v>
      </c>
      <c r="T52" s="53">
        <f t="shared" si="29"/>
        <v>5000</v>
      </c>
      <c r="U52" s="53">
        <f t="shared" si="30"/>
        <v>0</v>
      </c>
      <c r="V52" s="53">
        <f>IF($H$8=1, $BA$52, $BB$52)</f>
        <v>2</v>
      </c>
      <c r="W52" s="53">
        <f t="shared" si="62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 x14ac:dyDescent="0.2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28"/>
        <v>600</v>
      </c>
      <c r="T53" s="53">
        <f t="shared" si="29"/>
        <v>5000</v>
      </c>
      <c r="U53" s="53">
        <f t="shared" si="30"/>
        <v>0</v>
      </c>
      <c r="V53" s="53">
        <f>IF($H$8=1, $BA$53, $BB$53)</f>
        <v>1</v>
      </c>
      <c r="W53" s="53">
        <f t="shared" si="62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 x14ac:dyDescent="0.2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300</v>
      </c>
      <c r="N54" s="51">
        <f>IF($E$7=1,$C$19,IF($E$7=2,$C$19,IF($E$7=3,$C$19,IF($E$7=4,$C$22,IF($E$7=5,$C$22,IF($E$7=6,$C$22,IF($E$7=7,$C$19,0)))))))</f>
        <v>300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 x14ac:dyDescent="0.2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28"/>
        <v>600</v>
      </c>
      <c r="T55" s="53">
        <f t="shared" si="29"/>
        <v>5000</v>
      </c>
      <c r="U55" s="53">
        <f t="shared" si="30"/>
        <v>0</v>
      </c>
      <c r="V55" s="53">
        <f>IF($H$8=1, $BA$55, $BB$55)</f>
        <v>2</v>
      </c>
      <c r="W55" s="53">
        <f t="shared" ref="W55:W57" si="63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 x14ac:dyDescent="0.2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28"/>
        <v>600</v>
      </c>
      <c r="T56" s="53">
        <f t="shared" si="29"/>
        <v>5000</v>
      </c>
      <c r="U56" s="53">
        <f t="shared" si="30"/>
        <v>0</v>
      </c>
      <c r="V56" s="53">
        <f>IF($H$8=1, $BA$56, $BB$56)</f>
        <v>1</v>
      </c>
      <c r="W56" s="53">
        <f t="shared" si="63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 x14ac:dyDescent="0.2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28"/>
        <v>600</v>
      </c>
      <c r="T57" s="53">
        <f t="shared" si="29"/>
        <v>5000</v>
      </c>
      <c r="U57" s="53">
        <f t="shared" si="30"/>
        <v>0</v>
      </c>
      <c r="V57" s="53">
        <f>IF($H$8=1, $BA$57, $BB$57)</f>
        <v>2</v>
      </c>
      <c r="W57" s="53">
        <f t="shared" si="63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 x14ac:dyDescent="0.2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150</v>
      </c>
      <c r="N58" s="51">
        <f>IF($E$7=1,$C$19,IF($E$7=2,$C$19,IF($E$7=3,$C$19,IF($E$7=4,$C$25,IF($E$7=5,$C$25,IF($E$7=6,$C$25,IF($E$7=7,$C$19,0)))))))</f>
        <v>450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 x14ac:dyDescent="0.2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28"/>
        <v>600</v>
      </c>
      <c r="T59" s="53">
        <f t="shared" si="29"/>
        <v>5000</v>
      </c>
      <c r="U59" s="53">
        <f t="shared" si="30"/>
        <v>0</v>
      </c>
      <c r="V59" s="53">
        <f>IF($H$8=1, $BA$59, $BB$59)</f>
        <v>1</v>
      </c>
      <c r="W59" s="53">
        <f t="shared" ref="W59:W82" si="64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 x14ac:dyDescent="0.2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28"/>
        <v>600</v>
      </c>
      <c r="T60" s="53">
        <f t="shared" si="29"/>
        <v>5000</v>
      </c>
      <c r="U60" s="53">
        <f t="shared" si="30"/>
        <v>0</v>
      </c>
      <c r="V60" s="53">
        <f>IF($H$8=1, $BA$60, $BB$60)</f>
        <v>1</v>
      </c>
      <c r="W60" s="53">
        <f t="shared" si="64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 x14ac:dyDescent="0.2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28"/>
        <v>600</v>
      </c>
      <c r="T61" s="53">
        <f t="shared" si="29"/>
        <v>5000</v>
      </c>
      <c r="U61" s="53">
        <f t="shared" si="30"/>
        <v>0</v>
      </c>
      <c r="V61" s="53">
        <f>IF($H$8=1, $BA$61, $BB$61)</f>
        <v>1</v>
      </c>
      <c r="W61" s="53">
        <f t="shared" si="64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 x14ac:dyDescent="0.2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150</v>
      </c>
      <c r="N62" s="51">
        <f>IF($E$7=1,$C$19,IF($E$7=2,$C$19,IF($E$7=3,$C$19,IF($E$7=4,$C$25,IF($E$7=5,$C$25,IF($E$7=6,$C$25,IF($E$7=7,$C$19,0)))))))</f>
        <v>450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 x14ac:dyDescent="0.2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28"/>
        <v>600</v>
      </c>
      <c r="T63" s="53">
        <f t="shared" si="29"/>
        <v>5000</v>
      </c>
      <c r="U63" s="53">
        <f t="shared" si="30"/>
        <v>0</v>
      </c>
      <c r="V63" s="53">
        <f>IF($H$8=1, $BA$63, $BB$63)</f>
        <v>1</v>
      </c>
      <c r="W63" s="53">
        <f t="shared" si="64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 x14ac:dyDescent="0.2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28"/>
        <v>600</v>
      </c>
      <c r="T64" s="53">
        <f t="shared" si="29"/>
        <v>5000</v>
      </c>
      <c r="U64" s="53">
        <f t="shared" si="30"/>
        <v>0</v>
      </c>
      <c r="V64" s="53">
        <f>IF($H$8=1, $BA$64, $BB$64)</f>
        <v>2</v>
      </c>
      <c r="W64" s="53">
        <f t="shared" si="64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 x14ac:dyDescent="0.2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28"/>
        <v>600</v>
      </c>
      <c r="T65" s="53">
        <f t="shared" si="29"/>
        <v>5000</v>
      </c>
      <c r="U65" s="53">
        <f t="shared" si="30"/>
        <v>0</v>
      </c>
      <c r="V65" s="53">
        <f>IF($H$8=1, $BA$65, $BB$65)</f>
        <v>1</v>
      </c>
      <c r="W65" s="53">
        <f t="shared" si="64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 x14ac:dyDescent="0.2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28"/>
        <v>600</v>
      </c>
      <c r="T66" s="53">
        <f t="shared" si="29"/>
        <v>5000</v>
      </c>
      <c r="U66" s="53">
        <f t="shared" si="30"/>
        <v>0</v>
      </c>
      <c r="V66" s="53">
        <f>IF($H$8=1, $BA$66, $BB$66)</f>
        <v>2</v>
      </c>
      <c r="W66" s="53">
        <f t="shared" si="64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 x14ac:dyDescent="0.2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300</v>
      </c>
      <c r="N67" s="51">
        <f>IF($E$7=1,$C$19,IF($E$7=2,$C$19,IF($E$7=3,$C$19,IF($E$7=4,$C$22,IF($E$7=5,$C$22,IF($E$7=6,$C$22,IF($E$7=7,$C$19,0)))))))</f>
        <v>300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 x14ac:dyDescent="0.2">
      <c r="K68" s="53">
        <v>66</v>
      </c>
      <c r="L68" s="53">
        <f t="shared" ref="L68:L73" si="65">IF($E$7=1,$A$19,IF($E$7=2,$A$19,IF($E$7=3,$A$19,IF($E$7=4,$A$19,IF($E$7=5,$A$19,IF($E$7=6,$A$19,IF($E$7=7,$A$19,0)))))))</f>
        <v>600</v>
      </c>
      <c r="M68" s="53">
        <f t="shared" ref="M68:M73" si="66">IF($E$7=1,$B$19,IF($E$7=2,$B$19,IF($E$7=3,$B$19,IF($E$7=4,$B$19,IF($E$7=5,$B$19,IF($E$7=6,$B$19,IF($E$7=7,$B$19,0)))))))</f>
        <v>5000</v>
      </c>
      <c r="N68" s="53">
        <f t="shared" ref="N68:N73" si="67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8">IF($E$7=1,$D$19,IF($E$7=2,$D$19,IF($E$7=3,$D$19,IF($E$7=4,$D$19,IF($E$7=5,$D$19,IF($E$7=6,$D$19,IF($E$7=7,$D$19,0)))))))</f>
        <v>300</v>
      </c>
      <c r="R68" s="53">
        <v>66</v>
      </c>
      <c r="S68" s="53">
        <f t="shared" si="28"/>
        <v>600</v>
      </c>
      <c r="T68" s="53">
        <f t="shared" si="29"/>
        <v>5000</v>
      </c>
      <c r="U68" s="53">
        <f t="shared" si="30"/>
        <v>0</v>
      </c>
      <c r="V68" s="53">
        <f>IF($H$8=1, $BA$68, $BB$68)</f>
        <v>2</v>
      </c>
      <c r="W68" s="53">
        <f t="shared" si="64"/>
        <v>300</v>
      </c>
      <c r="Y68" s="53">
        <v>66</v>
      </c>
      <c r="Z68" s="53">
        <f t="shared" ref="Z68:Z73" si="69">IF($E$9=1,$A$19,IF($E$9=2,$A$19,IF($E$9=3,$A$19,IF($E$9=4,$A$19,IF($E$9=5,$A$19,IF($E$9=6,$A$19,IF($E$9=7,$A$19,0)))))))</f>
        <v>600</v>
      </c>
      <c r="AA68" s="53">
        <f t="shared" ref="AA68:AA73" si="70">IF($E$9=1,$B$19,IF($E$9=2,$B$19,IF($E$9=3,$B$19,IF($E$9=4,$B$19,IF($E$9=5,$B$19,IF($E$9=6,$B$19,IF($E$9=7,$B$19,0)))))))</f>
        <v>5000</v>
      </c>
      <c r="AB68" s="53">
        <f t="shared" ref="AB68:AB73" si="71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72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3">IF($E$10=1,$A$19,IF($E$10=2,$A$19,IF($E$10=3,$A$19,IF($E$10=4,$A$19,IF($E$10=5,$A$19,IF($E$10=6,$A$19,IF($E$10=7,$A$19,0)))))))</f>
        <v>600</v>
      </c>
      <c r="AH68" s="53">
        <f t="shared" ref="AH68:AH73" si="74">IF($E$10=1,$B$19,IF($E$10=2,$B$19,IF($E$10=3,$B$19,IF($E$10=4,$B$19,IF($E$10=5,$B$19,IF($E$10=6,$B$19,IF($E$10=7,$B$19,0)))))))</f>
        <v>5000</v>
      </c>
      <c r="AI68" s="53">
        <f t="shared" ref="AI68:AI73" si="75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76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77">IF($E$11=1,$A$19,IF($E$11=2,$A$19,IF($E$11=3,$A$19,IF($E$11=4,$A$19,IF($E$11=5,$A$19,IF($E$11=6,$A$19,IF($E$11=7,$A$19,0)))))))</f>
        <v>600</v>
      </c>
      <c r="AO68" s="53">
        <f t="shared" ref="AO68:AO73" si="78">IF($E$11=1,$B$19,IF($E$11=2,$B$19,IF($E$11=3,$B$19,IF($E$11=4,$B$19,IF($E$11=5,$B$19,IF($E$11=6,$B$19,IF($E$11=7,$B$19,0)))))))</f>
        <v>5000</v>
      </c>
      <c r="AP68" s="53">
        <f t="shared" ref="AP68:AP73" si="79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80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81">IF($E$12=1,$A$19,IF($E$12=2,$A$19,IF($E$12=3,$A$19,IF($E$12=4,$A$19,IF($E$12=5,$A$19,IF($E$12=6,$A$19,IF($E$12=7,$A$19,0)))))))</f>
        <v>600</v>
      </c>
      <c r="AV68" s="53">
        <f t="shared" ref="AV68:AV73" si="82">IF($E$12=1,$B$19,IF($E$12=2,$B$19,IF($E$12=3,$B$19,IF($E$12=4,$B$19,IF($E$12=5,$B$19,IF($E$12=6,$B$19,IF($E$12=7,$B$19,0)))))))</f>
        <v>5000</v>
      </c>
      <c r="AW68" s="53">
        <f t="shared" ref="AW68:AW73" si="83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4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 x14ac:dyDescent="0.2">
      <c r="K69" s="53">
        <v>67</v>
      </c>
      <c r="L69" s="53">
        <f t="shared" si="65"/>
        <v>600</v>
      </c>
      <c r="M69" s="53">
        <f t="shared" si="66"/>
        <v>5000</v>
      </c>
      <c r="N69" s="53">
        <f t="shared" si="67"/>
        <v>0</v>
      </c>
      <c r="O69" s="53">
        <f>IF($H$7=1, $BA$69, $BB$69)</f>
        <v>1</v>
      </c>
      <c r="P69" s="53">
        <f t="shared" si="68"/>
        <v>300</v>
      </c>
      <c r="R69" s="53">
        <v>67</v>
      </c>
      <c r="S69" s="53">
        <f t="shared" si="28"/>
        <v>600</v>
      </c>
      <c r="T69" s="53">
        <f t="shared" si="29"/>
        <v>5000</v>
      </c>
      <c r="U69" s="53">
        <f t="shared" si="30"/>
        <v>0</v>
      </c>
      <c r="V69" s="53">
        <f>IF($H$8=1, $BA$69, $BB$69)</f>
        <v>1</v>
      </c>
      <c r="W69" s="53">
        <f t="shared" si="64"/>
        <v>300</v>
      </c>
      <c r="Y69" s="53">
        <v>67</v>
      </c>
      <c r="Z69" s="53">
        <f t="shared" si="69"/>
        <v>600</v>
      </c>
      <c r="AA69" s="53">
        <f t="shared" si="70"/>
        <v>5000</v>
      </c>
      <c r="AB69" s="53">
        <f t="shared" si="71"/>
        <v>0</v>
      </c>
      <c r="AC69" s="53">
        <f>IF($H$9=1, $BA$69, $BB$69)</f>
        <v>1</v>
      </c>
      <c r="AD69" s="53">
        <f t="shared" si="72"/>
        <v>300</v>
      </c>
      <c r="AF69" s="53">
        <v>67</v>
      </c>
      <c r="AG69" s="53">
        <f t="shared" si="73"/>
        <v>600</v>
      </c>
      <c r="AH69" s="53">
        <f t="shared" si="74"/>
        <v>5000</v>
      </c>
      <c r="AI69" s="53">
        <f t="shared" si="75"/>
        <v>0</v>
      </c>
      <c r="AJ69" s="53">
        <f>IF($H$10=1, $BA$69, $BB$69)</f>
        <v>1</v>
      </c>
      <c r="AK69" s="53">
        <f t="shared" si="76"/>
        <v>300</v>
      </c>
      <c r="AM69" s="53">
        <v>67</v>
      </c>
      <c r="AN69" s="53">
        <f t="shared" si="77"/>
        <v>600</v>
      </c>
      <c r="AO69" s="53">
        <f t="shared" si="78"/>
        <v>5000</v>
      </c>
      <c r="AP69" s="53">
        <f t="shared" si="79"/>
        <v>0</v>
      </c>
      <c r="AQ69" s="53">
        <f>IF($H$11=1, $BA$69, $BB$69)</f>
        <v>1</v>
      </c>
      <c r="AR69" s="53">
        <f t="shared" si="80"/>
        <v>300</v>
      </c>
      <c r="AT69" s="53">
        <v>67</v>
      </c>
      <c r="AU69" s="53">
        <f t="shared" si="81"/>
        <v>600</v>
      </c>
      <c r="AV69" s="53">
        <f t="shared" si="82"/>
        <v>5000</v>
      </c>
      <c r="AW69" s="53">
        <f t="shared" si="83"/>
        <v>0</v>
      </c>
      <c r="AX69" s="53">
        <f>IF($H$12=1, $BA$69, $BB$69)</f>
        <v>1</v>
      </c>
      <c r="AY69" s="53">
        <f t="shared" si="84"/>
        <v>300</v>
      </c>
      <c r="BA69" s="53">
        <v>1</v>
      </c>
      <c r="BB69" s="73">
        <v>1</v>
      </c>
    </row>
    <row r="70" spans="11:54" x14ac:dyDescent="0.2">
      <c r="K70" s="53">
        <v>68</v>
      </c>
      <c r="L70" s="53">
        <f t="shared" si="65"/>
        <v>600</v>
      </c>
      <c r="M70" s="53">
        <f t="shared" si="66"/>
        <v>5000</v>
      </c>
      <c r="N70" s="53">
        <f t="shared" si="67"/>
        <v>0</v>
      </c>
      <c r="O70" s="53">
        <f>IF($H$7=1, $BA$70, $BB$70)</f>
        <v>2</v>
      </c>
      <c r="P70" s="53">
        <f t="shared" si="68"/>
        <v>300</v>
      </c>
      <c r="R70" s="53">
        <v>68</v>
      </c>
      <c r="S70" s="53">
        <f t="shared" ref="S70:S82" si="85">IF($E$8=1,$A$19,IF($E$8=2,$A$19,IF($E$8=3,$A$19,IF($E$8=4,$A$19,IF($E$8=5,$A$19,IF($E$8=6,$A$19,IF($E$8=7,$A$19,0)))))))</f>
        <v>600</v>
      </c>
      <c r="T70" s="53">
        <f t="shared" ref="T70:T82" si="86">IF($E$8=1,$B$19,IF($E$8=2,$B$19,IF($E$8=3,$B$19,IF($E$8=4,$B$19,IF($E$8=5,$B$19,IF($E$8=6,$B$19,IF($E$8=7,$B$19,0)))))))</f>
        <v>5000</v>
      </c>
      <c r="U70" s="53">
        <f t="shared" ref="U70:U82" si="87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4"/>
        <v>300</v>
      </c>
      <c r="Y70" s="53">
        <v>68</v>
      </c>
      <c r="Z70" s="53">
        <f t="shared" si="69"/>
        <v>600</v>
      </c>
      <c r="AA70" s="53">
        <f t="shared" si="70"/>
        <v>5000</v>
      </c>
      <c r="AB70" s="53">
        <f t="shared" si="71"/>
        <v>0</v>
      </c>
      <c r="AC70" s="53">
        <f>IF($H$9=1, $BA$70, $BB$70)</f>
        <v>2</v>
      </c>
      <c r="AD70" s="53">
        <f t="shared" si="72"/>
        <v>300</v>
      </c>
      <c r="AF70" s="53">
        <v>68</v>
      </c>
      <c r="AG70" s="53">
        <f t="shared" si="73"/>
        <v>600</v>
      </c>
      <c r="AH70" s="53">
        <f t="shared" si="74"/>
        <v>5000</v>
      </c>
      <c r="AI70" s="53">
        <f t="shared" si="75"/>
        <v>0</v>
      </c>
      <c r="AJ70" s="53">
        <f>IF($H$10=1, $BA$70, $BB$70)</f>
        <v>2</v>
      </c>
      <c r="AK70" s="53">
        <f t="shared" si="76"/>
        <v>300</v>
      </c>
      <c r="AM70" s="53">
        <v>68</v>
      </c>
      <c r="AN70" s="53">
        <f t="shared" si="77"/>
        <v>600</v>
      </c>
      <c r="AO70" s="53">
        <f t="shared" si="78"/>
        <v>5000</v>
      </c>
      <c r="AP70" s="53">
        <f t="shared" si="79"/>
        <v>0</v>
      </c>
      <c r="AQ70" s="53">
        <f>IF($H$11=1, $BA$70, $BB$70)</f>
        <v>2</v>
      </c>
      <c r="AR70" s="53">
        <f t="shared" si="80"/>
        <v>300</v>
      </c>
      <c r="AT70" s="53">
        <v>68</v>
      </c>
      <c r="AU70" s="53">
        <f t="shared" si="81"/>
        <v>600</v>
      </c>
      <c r="AV70" s="53">
        <f t="shared" si="82"/>
        <v>5000</v>
      </c>
      <c r="AW70" s="53">
        <f t="shared" si="83"/>
        <v>0</v>
      </c>
      <c r="AX70" s="53">
        <f>IF($H$12=1, $BA$70, $BB$70)</f>
        <v>2</v>
      </c>
      <c r="AY70" s="53">
        <f t="shared" si="84"/>
        <v>300</v>
      </c>
      <c r="BA70" s="53">
        <v>2</v>
      </c>
      <c r="BB70" s="73">
        <v>2</v>
      </c>
    </row>
    <row r="71" spans="11:54" x14ac:dyDescent="0.2">
      <c r="K71" s="53">
        <v>69</v>
      </c>
      <c r="L71" s="53">
        <f t="shared" si="65"/>
        <v>600</v>
      </c>
      <c r="M71" s="53">
        <f t="shared" si="66"/>
        <v>5000</v>
      </c>
      <c r="N71" s="53">
        <f t="shared" si="67"/>
        <v>0</v>
      </c>
      <c r="O71" s="53">
        <f>IF($H$7=1, $BA$71, $BB$71)</f>
        <v>1</v>
      </c>
      <c r="P71" s="53">
        <f t="shared" si="68"/>
        <v>300</v>
      </c>
      <c r="R71" s="53">
        <v>69</v>
      </c>
      <c r="S71" s="53">
        <f t="shared" si="85"/>
        <v>600</v>
      </c>
      <c r="T71" s="53">
        <f t="shared" si="86"/>
        <v>5000</v>
      </c>
      <c r="U71" s="53">
        <f t="shared" si="87"/>
        <v>0</v>
      </c>
      <c r="V71" s="53">
        <f>IF($H$8=1, $BA$71, $BB$71)</f>
        <v>1</v>
      </c>
      <c r="W71" s="53">
        <f t="shared" si="64"/>
        <v>300</v>
      </c>
      <c r="Y71" s="53">
        <v>69</v>
      </c>
      <c r="Z71" s="53">
        <f t="shared" si="69"/>
        <v>600</v>
      </c>
      <c r="AA71" s="53">
        <f t="shared" si="70"/>
        <v>5000</v>
      </c>
      <c r="AB71" s="53">
        <f t="shared" si="71"/>
        <v>0</v>
      </c>
      <c r="AC71" s="53">
        <f>IF($H$9=1, $BA$71, $BB$71)</f>
        <v>1</v>
      </c>
      <c r="AD71" s="53">
        <f t="shared" si="72"/>
        <v>300</v>
      </c>
      <c r="AF71" s="53">
        <v>69</v>
      </c>
      <c r="AG71" s="53">
        <f t="shared" si="73"/>
        <v>600</v>
      </c>
      <c r="AH71" s="53">
        <f t="shared" si="74"/>
        <v>5000</v>
      </c>
      <c r="AI71" s="53">
        <f t="shared" si="75"/>
        <v>0</v>
      </c>
      <c r="AJ71" s="53">
        <f>IF($H$10=1, $BA$71, $BB$71)</f>
        <v>1</v>
      </c>
      <c r="AK71" s="53">
        <f t="shared" si="76"/>
        <v>300</v>
      </c>
      <c r="AM71" s="53">
        <v>69</v>
      </c>
      <c r="AN71" s="53">
        <f t="shared" si="77"/>
        <v>600</v>
      </c>
      <c r="AO71" s="53">
        <f t="shared" si="78"/>
        <v>5000</v>
      </c>
      <c r="AP71" s="53">
        <f t="shared" si="79"/>
        <v>0</v>
      </c>
      <c r="AQ71" s="53">
        <f>IF($H$11=1, $BA$71, $BB$71)</f>
        <v>1</v>
      </c>
      <c r="AR71" s="53">
        <f t="shared" si="80"/>
        <v>300</v>
      </c>
      <c r="AT71" s="53">
        <v>69</v>
      </c>
      <c r="AU71" s="53">
        <f t="shared" si="81"/>
        <v>600</v>
      </c>
      <c r="AV71" s="53">
        <f t="shared" si="82"/>
        <v>5000</v>
      </c>
      <c r="AW71" s="53">
        <f t="shared" si="83"/>
        <v>0</v>
      </c>
      <c r="AX71" s="53">
        <f>IF($H$12=1, $BA$71, $BB$71)</f>
        <v>1</v>
      </c>
      <c r="AY71" s="53">
        <f t="shared" si="84"/>
        <v>300</v>
      </c>
      <c r="BA71" s="53">
        <v>1</v>
      </c>
      <c r="BB71" s="73">
        <v>1</v>
      </c>
    </row>
    <row r="72" spans="11:54" x14ac:dyDescent="0.2">
      <c r="K72" s="53">
        <v>70</v>
      </c>
      <c r="L72" s="53">
        <f t="shared" si="65"/>
        <v>600</v>
      </c>
      <c r="M72" s="53">
        <f t="shared" si="66"/>
        <v>5000</v>
      </c>
      <c r="N72" s="53">
        <f t="shared" si="67"/>
        <v>0</v>
      </c>
      <c r="O72" s="53">
        <f>IF($H$7=1, $BA$72, $BB$72)</f>
        <v>2</v>
      </c>
      <c r="P72" s="53">
        <f t="shared" si="68"/>
        <v>300</v>
      </c>
      <c r="R72" s="53">
        <v>70</v>
      </c>
      <c r="S72" s="53">
        <f t="shared" si="85"/>
        <v>600</v>
      </c>
      <c r="T72" s="53">
        <f t="shared" si="86"/>
        <v>5000</v>
      </c>
      <c r="U72" s="53">
        <f t="shared" si="87"/>
        <v>0</v>
      </c>
      <c r="V72" s="53">
        <f>IF($H$8=1, $BA$72, $BB$72)</f>
        <v>2</v>
      </c>
      <c r="W72" s="53">
        <f t="shared" si="64"/>
        <v>300</v>
      </c>
      <c r="Y72" s="53">
        <v>70</v>
      </c>
      <c r="Z72" s="53">
        <f t="shared" si="69"/>
        <v>600</v>
      </c>
      <c r="AA72" s="53">
        <f t="shared" si="70"/>
        <v>5000</v>
      </c>
      <c r="AB72" s="53">
        <f t="shared" si="71"/>
        <v>0</v>
      </c>
      <c r="AC72" s="53">
        <f>IF($H$9=1, $BA$72, $BB$72)</f>
        <v>2</v>
      </c>
      <c r="AD72" s="53">
        <f t="shared" si="72"/>
        <v>300</v>
      </c>
      <c r="AF72" s="53">
        <v>70</v>
      </c>
      <c r="AG72" s="53">
        <f t="shared" si="73"/>
        <v>600</v>
      </c>
      <c r="AH72" s="53">
        <f t="shared" si="74"/>
        <v>5000</v>
      </c>
      <c r="AI72" s="53">
        <f t="shared" si="75"/>
        <v>0</v>
      </c>
      <c r="AJ72" s="53">
        <f>IF($H$10=1, $BA$72, $BB$72)</f>
        <v>2</v>
      </c>
      <c r="AK72" s="53">
        <f t="shared" si="76"/>
        <v>300</v>
      </c>
      <c r="AM72" s="53">
        <v>70</v>
      </c>
      <c r="AN72" s="53">
        <f t="shared" si="77"/>
        <v>600</v>
      </c>
      <c r="AO72" s="53">
        <f t="shared" si="78"/>
        <v>5000</v>
      </c>
      <c r="AP72" s="53">
        <f t="shared" si="79"/>
        <v>0</v>
      </c>
      <c r="AQ72" s="53">
        <f>IF($H$11=1, $BA$72, $BB$72)</f>
        <v>2</v>
      </c>
      <c r="AR72" s="53">
        <f t="shared" si="80"/>
        <v>300</v>
      </c>
      <c r="AT72" s="53">
        <v>70</v>
      </c>
      <c r="AU72" s="53">
        <f t="shared" si="81"/>
        <v>600</v>
      </c>
      <c r="AV72" s="53">
        <f t="shared" si="82"/>
        <v>5000</v>
      </c>
      <c r="AW72" s="53">
        <f t="shared" si="83"/>
        <v>0</v>
      </c>
      <c r="AX72" s="53">
        <f>IF($H$12=1, $BA$72, $BB$72)</f>
        <v>2</v>
      </c>
      <c r="AY72" s="53">
        <f t="shared" si="84"/>
        <v>300</v>
      </c>
      <c r="BA72" s="53">
        <v>2</v>
      </c>
      <c r="BB72" s="73">
        <v>2</v>
      </c>
    </row>
    <row r="73" spans="11:54" x14ac:dyDescent="0.2">
      <c r="K73" s="53">
        <v>71</v>
      </c>
      <c r="L73" s="53">
        <f t="shared" si="65"/>
        <v>600</v>
      </c>
      <c r="M73" s="53">
        <f t="shared" si="66"/>
        <v>5000</v>
      </c>
      <c r="N73" s="53">
        <f t="shared" si="67"/>
        <v>0</v>
      </c>
      <c r="O73" s="53">
        <f>IF($H$7=1, $BA$73, $BB$73)</f>
        <v>1</v>
      </c>
      <c r="P73" s="53">
        <f t="shared" si="68"/>
        <v>300</v>
      </c>
      <c r="R73" s="53">
        <v>71</v>
      </c>
      <c r="S73" s="53">
        <f t="shared" si="85"/>
        <v>600</v>
      </c>
      <c r="T73" s="53">
        <f t="shared" si="86"/>
        <v>5000</v>
      </c>
      <c r="U73" s="53">
        <f t="shared" si="87"/>
        <v>0</v>
      </c>
      <c r="V73" s="53">
        <f>IF($H$8=1, $BA$73, $BB$73)</f>
        <v>1</v>
      </c>
      <c r="W73" s="53">
        <f t="shared" si="64"/>
        <v>300</v>
      </c>
      <c r="Y73" s="53">
        <v>71</v>
      </c>
      <c r="Z73" s="53">
        <f t="shared" si="69"/>
        <v>600</v>
      </c>
      <c r="AA73" s="53">
        <f t="shared" si="70"/>
        <v>5000</v>
      </c>
      <c r="AB73" s="53">
        <f t="shared" si="71"/>
        <v>0</v>
      </c>
      <c r="AC73" s="53">
        <f>IF($H$9=1, $BA$73, $BB$73)</f>
        <v>1</v>
      </c>
      <c r="AD73" s="53">
        <f t="shared" si="72"/>
        <v>300</v>
      </c>
      <c r="AF73" s="53">
        <v>71</v>
      </c>
      <c r="AG73" s="53">
        <f t="shared" si="73"/>
        <v>600</v>
      </c>
      <c r="AH73" s="53">
        <f t="shared" si="74"/>
        <v>5000</v>
      </c>
      <c r="AI73" s="53">
        <f t="shared" si="75"/>
        <v>0</v>
      </c>
      <c r="AJ73" s="53">
        <f>IF($H$10=1, $BA$73, $BB$73)</f>
        <v>1</v>
      </c>
      <c r="AK73" s="53">
        <f t="shared" si="76"/>
        <v>300</v>
      </c>
      <c r="AM73" s="53">
        <v>71</v>
      </c>
      <c r="AN73" s="53">
        <f t="shared" si="77"/>
        <v>600</v>
      </c>
      <c r="AO73" s="53">
        <f t="shared" si="78"/>
        <v>5000</v>
      </c>
      <c r="AP73" s="53">
        <f t="shared" si="79"/>
        <v>0</v>
      </c>
      <c r="AQ73" s="53">
        <f>IF($H$11=1, $BA$73, $BB$73)</f>
        <v>1</v>
      </c>
      <c r="AR73" s="53">
        <f t="shared" si="80"/>
        <v>300</v>
      </c>
      <c r="AT73" s="53">
        <v>71</v>
      </c>
      <c r="AU73" s="53">
        <f t="shared" si="81"/>
        <v>600</v>
      </c>
      <c r="AV73" s="53">
        <f t="shared" si="82"/>
        <v>5000</v>
      </c>
      <c r="AW73" s="53">
        <f t="shared" si="83"/>
        <v>0</v>
      </c>
      <c r="AX73" s="53">
        <f>IF($H$12=1, $BA$73, $BB$73)</f>
        <v>1</v>
      </c>
      <c r="AY73" s="53">
        <f t="shared" si="84"/>
        <v>300</v>
      </c>
      <c r="BA73" s="53">
        <v>1</v>
      </c>
      <c r="BB73" s="73">
        <v>1</v>
      </c>
    </row>
    <row r="74" spans="11:54" s="51" customFormat="1" x14ac:dyDescent="0.2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150</v>
      </c>
      <c r="N74" s="51">
        <f>IF($E$7=1,$C$19,IF($E$7=2,$C$19,IF($E$7=3,$C$19,IF($E$7=4,$C$25,IF($E$7=5,$C$25,IF($E$7=6,$C$25,IF($E$7=7,$C$19,0)))))))</f>
        <v>450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 x14ac:dyDescent="0.2">
      <c r="K75" s="53">
        <v>73</v>
      </c>
      <c r="L75" s="53">
        <f t="shared" ref="L75:L82" si="88">IF($E$7=1,$A$19,IF($E$7=2,$A$19,IF($E$7=3,$A$19,IF($E$7=4,$A$19,IF($E$7=5,$A$19,IF($E$7=6,$A$19,IF($E$7=7,$A$19,0)))))))</f>
        <v>600</v>
      </c>
      <c r="M75" s="53">
        <f t="shared" ref="M75:M82" si="89">IF($E$7=1,$B$19,IF($E$7=2,$B$19,IF($E$7=3,$B$19,IF($E$7=4,$B$19,IF($E$7=5,$B$19,IF($E$7=6,$B$19,IF($E$7=7,$B$19,0)))))))</f>
        <v>5000</v>
      </c>
      <c r="N75" s="53">
        <f t="shared" ref="N75:N82" si="90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91">IF($E$7=1,$D$19,IF($E$7=2,$D$19,IF($E$7=3,$D$19,IF($E$7=4,$D$19,IF($E$7=5,$D$19,IF($E$7=6,$D$19,IF($E$7=7,$D$19,0)))))))</f>
        <v>300</v>
      </c>
      <c r="R75" s="53">
        <v>73</v>
      </c>
      <c r="S75" s="53">
        <f t="shared" si="85"/>
        <v>600</v>
      </c>
      <c r="T75" s="53">
        <f t="shared" si="86"/>
        <v>5000</v>
      </c>
      <c r="U75" s="53">
        <f t="shared" si="87"/>
        <v>0</v>
      </c>
      <c r="V75" s="53">
        <f>IF($H$8=1, $BA$75, $BB$75)</f>
        <v>2</v>
      </c>
      <c r="W75" s="53">
        <f t="shared" si="64"/>
        <v>300</v>
      </c>
      <c r="Y75" s="53">
        <v>73</v>
      </c>
      <c r="Z75" s="53">
        <f t="shared" ref="Z75:Z82" si="92">IF($E$9=1,$A$19,IF($E$9=2,$A$19,IF($E$9=3,$A$19,IF($E$9=4,$A$19,IF($E$9=5,$A$19,IF($E$9=6,$A$19,IF($E$9=7,$A$19,0)))))))</f>
        <v>600</v>
      </c>
      <c r="AA75" s="53">
        <f t="shared" ref="AA75:AA82" si="93">IF($E$9=1,$B$19,IF($E$9=2,$B$19,IF($E$9=3,$B$19,IF($E$9=4,$B$19,IF($E$9=5,$B$19,IF($E$9=6,$B$19,IF($E$9=7,$B$19,0)))))))</f>
        <v>5000</v>
      </c>
      <c r="AB75" s="53">
        <f t="shared" ref="AB75:AB82" si="94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95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96">IF($E$10=1,$A$19,IF($E$10=2,$A$19,IF($E$10=3,$A$19,IF($E$10=4,$A$19,IF($E$10=5,$A$19,IF($E$10=6,$A$19,IF($E$10=7,$A$19,0)))))))</f>
        <v>600</v>
      </c>
      <c r="AH75" s="53">
        <f t="shared" ref="AH75:AH82" si="97">IF($E$10=1,$B$19,IF($E$10=2,$B$19,IF($E$10=3,$B$19,IF($E$10=4,$B$19,IF($E$10=5,$B$19,IF($E$10=6,$B$19,IF($E$10=7,$B$19,0)))))))</f>
        <v>5000</v>
      </c>
      <c r="AI75" s="53">
        <f t="shared" ref="AI75:AI82" si="98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99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100">IF($E$11=1,$A$19,IF($E$11=2,$A$19,IF($E$11=3,$A$19,IF($E$11=4,$A$19,IF($E$11=5,$A$19,IF($E$11=6,$A$19,IF($E$11=7,$A$19,0)))))))</f>
        <v>600</v>
      </c>
      <c r="AO75" s="53">
        <f t="shared" ref="AO75:AO82" si="101">IF($E$11=1,$B$19,IF($E$11=2,$B$19,IF($E$11=3,$B$19,IF($E$11=4,$B$19,IF($E$11=5,$B$19,IF($E$11=6,$B$19,IF($E$11=7,$B$19,0)))))))</f>
        <v>5000</v>
      </c>
      <c r="AP75" s="53">
        <f t="shared" ref="AP75:AP82" si="102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103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104">IF($E$12=1,$A$19,IF($E$12=2,$A$19,IF($E$12=3,$A$19,IF($E$12=4,$A$19,IF($E$12=5,$A$19,IF($E$12=6,$A$19,IF($E$12=7,$A$19,0)))))))</f>
        <v>600</v>
      </c>
      <c r="AV75" s="53">
        <f t="shared" ref="AV75:AV82" si="105">IF($E$12=1,$B$19,IF($E$12=2,$B$19,IF($E$12=3,$B$19,IF($E$12=4,$B$19,IF($E$12=5,$B$19,IF($E$12=6,$B$19,IF($E$12=7,$B$19,0)))))))</f>
        <v>5000</v>
      </c>
      <c r="AW75" s="53">
        <f t="shared" ref="AW75:AW82" si="106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107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 x14ac:dyDescent="0.2">
      <c r="K76" s="53">
        <v>74</v>
      </c>
      <c r="L76" s="53">
        <f t="shared" si="88"/>
        <v>600</v>
      </c>
      <c r="M76" s="53">
        <f t="shared" si="89"/>
        <v>5000</v>
      </c>
      <c r="N76" s="53">
        <f t="shared" si="90"/>
        <v>0</v>
      </c>
      <c r="O76" s="53">
        <f>IF($H$7=1, $BA$76, $BB$76)</f>
        <v>2</v>
      </c>
      <c r="P76" s="53">
        <f t="shared" si="91"/>
        <v>300</v>
      </c>
      <c r="R76" s="53">
        <v>74</v>
      </c>
      <c r="S76" s="53">
        <f t="shared" si="85"/>
        <v>600</v>
      </c>
      <c r="T76" s="53">
        <f t="shared" si="86"/>
        <v>5000</v>
      </c>
      <c r="U76" s="53">
        <f t="shared" si="87"/>
        <v>0</v>
      </c>
      <c r="V76" s="53">
        <f>IF($H$8=1, $BA$76, $BB$76)</f>
        <v>1</v>
      </c>
      <c r="W76" s="53">
        <f t="shared" si="64"/>
        <v>300</v>
      </c>
      <c r="Y76" s="53">
        <v>74</v>
      </c>
      <c r="Z76" s="53">
        <f t="shared" si="92"/>
        <v>600</v>
      </c>
      <c r="AA76" s="53">
        <f t="shared" si="93"/>
        <v>5000</v>
      </c>
      <c r="AB76" s="53">
        <f t="shared" si="94"/>
        <v>0</v>
      </c>
      <c r="AC76" s="53">
        <f>IF($H$9=1, $BA$76, $BB$76)</f>
        <v>2</v>
      </c>
      <c r="AD76" s="53">
        <f t="shared" si="95"/>
        <v>300</v>
      </c>
      <c r="AF76" s="53">
        <v>74</v>
      </c>
      <c r="AG76" s="53">
        <f t="shared" si="96"/>
        <v>600</v>
      </c>
      <c r="AH76" s="53">
        <f t="shared" si="97"/>
        <v>5000</v>
      </c>
      <c r="AI76" s="53">
        <f t="shared" si="98"/>
        <v>0</v>
      </c>
      <c r="AJ76" s="53">
        <f>IF($H$10=1, $BA$76, $BB$76)</f>
        <v>2</v>
      </c>
      <c r="AK76" s="53">
        <f t="shared" si="99"/>
        <v>300</v>
      </c>
      <c r="AM76" s="53">
        <v>74</v>
      </c>
      <c r="AN76" s="53">
        <f t="shared" si="100"/>
        <v>600</v>
      </c>
      <c r="AO76" s="53">
        <f t="shared" si="101"/>
        <v>5000</v>
      </c>
      <c r="AP76" s="53">
        <f t="shared" si="102"/>
        <v>0</v>
      </c>
      <c r="AQ76" s="53">
        <f>IF($H$11=1, $BA$76, $BB$76)</f>
        <v>1</v>
      </c>
      <c r="AR76" s="53">
        <f t="shared" si="103"/>
        <v>300</v>
      </c>
      <c r="AT76" s="53">
        <v>74</v>
      </c>
      <c r="AU76" s="53">
        <f t="shared" si="104"/>
        <v>600</v>
      </c>
      <c r="AV76" s="53">
        <f t="shared" si="105"/>
        <v>5000</v>
      </c>
      <c r="AW76" s="53">
        <f t="shared" si="106"/>
        <v>0</v>
      </c>
      <c r="AX76" s="53">
        <f>IF($H$12=1, $BA$76, $BB$76)</f>
        <v>2</v>
      </c>
      <c r="AY76" s="53">
        <f t="shared" si="107"/>
        <v>300</v>
      </c>
      <c r="BA76" s="53">
        <v>2</v>
      </c>
      <c r="BB76" s="73">
        <v>1</v>
      </c>
    </row>
    <row r="77" spans="11:54" x14ac:dyDescent="0.2">
      <c r="K77" s="53">
        <v>75</v>
      </c>
      <c r="L77" s="53">
        <f t="shared" si="88"/>
        <v>600</v>
      </c>
      <c r="M77" s="53">
        <f t="shared" si="89"/>
        <v>5000</v>
      </c>
      <c r="N77" s="53">
        <f t="shared" si="90"/>
        <v>0</v>
      </c>
      <c r="O77" s="53">
        <f>IF($H$7=1, $BA$77, $BB$77)</f>
        <v>1</v>
      </c>
      <c r="P77" s="53">
        <f t="shared" si="91"/>
        <v>300</v>
      </c>
      <c r="R77" s="53">
        <v>75</v>
      </c>
      <c r="S77" s="53">
        <f t="shared" si="85"/>
        <v>600</v>
      </c>
      <c r="T77" s="53">
        <f t="shared" si="86"/>
        <v>5000</v>
      </c>
      <c r="U77" s="53">
        <f t="shared" si="87"/>
        <v>0</v>
      </c>
      <c r="V77" s="53">
        <f>IF($H$8=1, $BA$77, $BB$77)</f>
        <v>2</v>
      </c>
      <c r="W77" s="53">
        <f t="shared" si="64"/>
        <v>300</v>
      </c>
      <c r="Y77" s="53">
        <v>75</v>
      </c>
      <c r="Z77" s="53">
        <f t="shared" si="92"/>
        <v>600</v>
      </c>
      <c r="AA77" s="53">
        <f t="shared" si="93"/>
        <v>5000</v>
      </c>
      <c r="AB77" s="53">
        <f t="shared" si="94"/>
        <v>0</v>
      </c>
      <c r="AC77" s="53">
        <f>IF($H$9=1, $BA$77, $BB$77)</f>
        <v>1</v>
      </c>
      <c r="AD77" s="53">
        <f t="shared" si="95"/>
        <v>300</v>
      </c>
      <c r="AF77" s="53">
        <v>75</v>
      </c>
      <c r="AG77" s="53">
        <f t="shared" si="96"/>
        <v>600</v>
      </c>
      <c r="AH77" s="53">
        <f t="shared" si="97"/>
        <v>5000</v>
      </c>
      <c r="AI77" s="53">
        <f t="shared" si="98"/>
        <v>0</v>
      </c>
      <c r="AJ77" s="53">
        <f>IF($H$10=1, $BA$77, $BB$77)</f>
        <v>1</v>
      </c>
      <c r="AK77" s="53">
        <f t="shared" si="99"/>
        <v>300</v>
      </c>
      <c r="AM77" s="53">
        <v>75</v>
      </c>
      <c r="AN77" s="53">
        <f t="shared" si="100"/>
        <v>600</v>
      </c>
      <c r="AO77" s="53">
        <f t="shared" si="101"/>
        <v>5000</v>
      </c>
      <c r="AP77" s="53">
        <f t="shared" si="102"/>
        <v>0</v>
      </c>
      <c r="AQ77" s="53">
        <f>IF($H$11=1, $BA$77, $BB$77)</f>
        <v>2</v>
      </c>
      <c r="AR77" s="53">
        <f t="shared" si="103"/>
        <v>300</v>
      </c>
      <c r="AT77" s="53">
        <v>75</v>
      </c>
      <c r="AU77" s="53">
        <f t="shared" si="104"/>
        <v>600</v>
      </c>
      <c r="AV77" s="53">
        <f t="shared" si="105"/>
        <v>5000</v>
      </c>
      <c r="AW77" s="53">
        <f t="shared" si="106"/>
        <v>0</v>
      </c>
      <c r="AX77" s="53">
        <f>IF($H$12=1, $BA$77, $BB$77)</f>
        <v>1</v>
      </c>
      <c r="AY77" s="53">
        <f t="shared" si="107"/>
        <v>300</v>
      </c>
      <c r="BA77" s="53">
        <v>1</v>
      </c>
      <c r="BB77" s="73">
        <v>2</v>
      </c>
    </row>
    <row r="78" spans="11:54" x14ac:dyDescent="0.2">
      <c r="K78" s="53">
        <v>76</v>
      </c>
      <c r="L78" s="53">
        <f t="shared" si="88"/>
        <v>600</v>
      </c>
      <c r="M78" s="53">
        <f t="shared" si="89"/>
        <v>5000</v>
      </c>
      <c r="N78" s="53">
        <f t="shared" si="90"/>
        <v>0</v>
      </c>
      <c r="O78" s="53">
        <f>IF($H$7=1, $BA$78, $BB$78)</f>
        <v>2</v>
      </c>
      <c r="P78" s="53">
        <f t="shared" si="91"/>
        <v>300</v>
      </c>
      <c r="R78" s="53">
        <v>76</v>
      </c>
      <c r="S78" s="53">
        <f t="shared" si="85"/>
        <v>600</v>
      </c>
      <c r="T78" s="53">
        <f t="shared" si="86"/>
        <v>5000</v>
      </c>
      <c r="U78" s="53">
        <f t="shared" si="87"/>
        <v>0</v>
      </c>
      <c r="V78" s="53">
        <f>IF($H$8=1, $BA$78, $BB$78)</f>
        <v>2</v>
      </c>
      <c r="W78" s="53">
        <f t="shared" si="64"/>
        <v>300</v>
      </c>
      <c r="Y78" s="53">
        <v>76</v>
      </c>
      <c r="Z78" s="53">
        <f t="shared" si="92"/>
        <v>600</v>
      </c>
      <c r="AA78" s="53">
        <f t="shared" si="93"/>
        <v>5000</v>
      </c>
      <c r="AB78" s="53">
        <f t="shared" si="94"/>
        <v>0</v>
      </c>
      <c r="AC78" s="53">
        <f>IF($H$9=1, $BA$78, $BB$78)</f>
        <v>2</v>
      </c>
      <c r="AD78" s="53">
        <f t="shared" si="95"/>
        <v>300</v>
      </c>
      <c r="AF78" s="53">
        <v>76</v>
      </c>
      <c r="AG78" s="53">
        <f t="shared" si="96"/>
        <v>600</v>
      </c>
      <c r="AH78" s="53">
        <f t="shared" si="97"/>
        <v>5000</v>
      </c>
      <c r="AI78" s="53">
        <f t="shared" si="98"/>
        <v>0</v>
      </c>
      <c r="AJ78" s="53">
        <f>IF($H$10=1, $BA$78, $BB$78)</f>
        <v>2</v>
      </c>
      <c r="AK78" s="53">
        <f t="shared" si="99"/>
        <v>300</v>
      </c>
      <c r="AM78" s="53">
        <v>76</v>
      </c>
      <c r="AN78" s="53">
        <f t="shared" si="100"/>
        <v>600</v>
      </c>
      <c r="AO78" s="53">
        <f t="shared" si="101"/>
        <v>5000</v>
      </c>
      <c r="AP78" s="53">
        <f t="shared" si="102"/>
        <v>0</v>
      </c>
      <c r="AQ78" s="53">
        <f>IF($H$11=1, $BA$78, $BB$78)</f>
        <v>2</v>
      </c>
      <c r="AR78" s="53">
        <f t="shared" si="103"/>
        <v>300</v>
      </c>
      <c r="AT78" s="53">
        <v>76</v>
      </c>
      <c r="AU78" s="53">
        <f t="shared" si="104"/>
        <v>600</v>
      </c>
      <c r="AV78" s="53">
        <f t="shared" si="105"/>
        <v>5000</v>
      </c>
      <c r="AW78" s="53">
        <f t="shared" si="106"/>
        <v>0</v>
      </c>
      <c r="AX78" s="53">
        <f>IF($H$12=1, $BA$78, $BB$78)</f>
        <v>2</v>
      </c>
      <c r="AY78" s="53">
        <f t="shared" si="107"/>
        <v>300</v>
      </c>
      <c r="BA78" s="53">
        <v>2</v>
      </c>
      <c r="BB78" s="73">
        <v>2</v>
      </c>
    </row>
    <row r="79" spans="11:54" x14ac:dyDescent="0.2">
      <c r="K79" s="53">
        <v>77</v>
      </c>
      <c r="L79" s="53">
        <f t="shared" si="88"/>
        <v>600</v>
      </c>
      <c r="M79" s="53">
        <f t="shared" si="89"/>
        <v>5000</v>
      </c>
      <c r="N79" s="53">
        <f t="shared" si="90"/>
        <v>0</v>
      </c>
      <c r="O79" s="53">
        <f>IF($H$7=1, $BA$79, $BB$79)</f>
        <v>1</v>
      </c>
      <c r="P79" s="53">
        <f t="shared" si="91"/>
        <v>300</v>
      </c>
      <c r="R79" s="53">
        <v>77</v>
      </c>
      <c r="S79" s="53">
        <f t="shared" si="85"/>
        <v>600</v>
      </c>
      <c r="T79" s="53">
        <f t="shared" si="86"/>
        <v>5000</v>
      </c>
      <c r="U79" s="53">
        <f t="shared" si="87"/>
        <v>0</v>
      </c>
      <c r="V79" s="53">
        <f>IF($H$8=1, $BA$79, $BB$79)</f>
        <v>1</v>
      </c>
      <c r="W79" s="53">
        <f t="shared" si="64"/>
        <v>300</v>
      </c>
      <c r="Y79" s="53">
        <v>77</v>
      </c>
      <c r="Z79" s="53">
        <f t="shared" si="92"/>
        <v>600</v>
      </c>
      <c r="AA79" s="53">
        <f t="shared" si="93"/>
        <v>5000</v>
      </c>
      <c r="AB79" s="53">
        <f t="shared" si="94"/>
        <v>0</v>
      </c>
      <c r="AC79" s="53">
        <f>IF($H$9=1, $BA$79, $BB$79)</f>
        <v>1</v>
      </c>
      <c r="AD79" s="53">
        <f t="shared" si="95"/>
        <v>300</v>
      </c>
      <c r="AF79" s="53">
        <v>77</v>
      </c>
      <c r="AG79" s="53">
        <f t="shared" si="96"/>
        <v>600</v>
      </c>
      <c r="AH79" s="53">
        <f t="shared" si="97"/>
        <v>5000</v>
      </c>
      <c r="AI79" s="53">
        <f t="shared" si="98"/>
        <v>0</v>
      </c>
      <c r="AJ79" s="53">
        <f>IF($H$10=1, $BA$79, $BB$79)</f>
        <v>1</v>
      </c>
      <c r="AK79" s="53">
        <f t="shared" si="99"/>
        <v>300</v>
      </c>
      <c r="AM79" s="53">
        <v>77</v>
      </c>
      <c r="AN79" s="53">
        <f t="shared" si="100"/>
        <v>600</v>
      </c>
      <c r="AO79" s="53">
        <f t="shared" si="101"/>
        <v>5000</v>
      </c>
      <c r="AP79" s="53">
        <f t="shared" si="102"/>
        <v>0</v>
      </c>
      <c r="AQ79" s="53">
        <f>IF($H$11=1, $BA$79, $BB$79)</f>
        <v>1</v>
      </c>
      <c r="AR79" s="53">
        <f t="shared" si="103"/>
        <v>300</v>
      </c>
      <c r="AT79" s="53">
        <v>77</v>
      </c>
      <c r="AU79" s="53">
        <f t="shared" si="104"/>
        <v>600</v>
      </c>
      <c r="AV79" s="53">
        <f t="shared" si="105"/>
        <v>5000</v>
      </c>
      <c r="AW79" s="53">
        <f t="shared" si="106"/>
        <v>0</v>
      </c>
      <c r="AX79" s="53">
        <f>IF($H$12=1, $BA$79, $BB$79)</f>
        <v>1</v>
      </c>
      <c r="AY79" s="53">
        <f t="shared" si="107"/>
        <v>300</v>
      </c>
      <c r="BA79" s="53">
        <v>1</v>
      </c>
      <c r="BB79" s="73">
        <v>1</v>
      </c>
    </row>
    <row r="80" spans="11:54" x14ac:dyDescent="0.2">
      <c r="K80" s="53">
        <v>78</v>
      </c>
      <c r="L80" s="53">
        <f t="shared" si="88"/>
        <v>600</v>
      </c>
      <c r="M80" s="53">
        <f t="shared" si="89"/>
        <v>5000</v>
      </c>
      <c r="N80" s="53">
        <f t="shared" si="90"/>
        <v>0</v>
      </c>
      <c r="O80" s="53">
        <f>IF($H$7=1, $BA$80, $BB$80)</f>
        <v>2</v>
      </c>
      <c r="P80" s="53">
        <f t="shared" si="91"/>
        <v>300</v>
      </c>
      <c r="R80" s="53">
        <v>78</v>
      </c>
      <c r="S80" s="53">
        <f t="shared" si="85"/>
        <v>600</v>
      </c>
      <c r="T80" s="53">
        <f t="shared" si="86"/>
        <v>5000</v>
      </c>
      <c r="U80" s="53">
        <f t="shared" si="87"/>
        <v>0</v>
      </c>
      <c r="V80" s="53">
        <f>IF($H$8=1, $BA$80, $BB$80)</f>
        <v>1</v>
      </c>
      <c r="W80" s="53">
        <f t="shared" si="64"/>
        <v>300</v>
      </c>
      <c r="Y80" s="53">
        <v>78</v>
      </c>
      <c r="Z80" s="53">
        <f t="shared" si="92"/>
        <v>600</v>
      </c>
      <c r="AA80" s="53">
        <f t="shared" si="93"/>
        <v>5000</v>
      </c>
      <c r="AB80" s="53">
        <f t="shared" si="94"/>
        <v>0</v>
      </c>
      <c r="AC80" s="53">
        <f>IF($H$9=1, $BA$80, $BB$80)</f>
        <v>2</v>
      </c>
      <c r="AD80" s="53">
        <f t="shared" si="95"/>
        <v>300</v>
      </c>
      <c r="AF80" s="53">
        <v>78</v>
      </c>
      <c r="AG80" s="53">
        <f t="shared" si="96"/>
        <v>600</v>
      </c>
      <c r="AH80" s="53">
        <f t="shared" si="97"/>
        <v>5000</v>
      </c>
      <c r="AI80" s="53">
        <f t="shared" si="98"/>
        <v>0</v>
      </c>
      <c r="AJ80" s="53">
        <f>IF($H$10=1, $BA$80, $BB$80)</f>
        <v>2</v>
      </c>
      <c r="AK80" s="53">
        <f t="shared" si="99"/>
        <v>300</v>
      </c>
      <c r="AM80" s="53">
        <v>78</v>
      </c>
      <c r="AN80" s="53">
        <f t="shared" si="100"/>
        <v>600</v>
      </c>
      <c r="AO80" s="53">
        <f t="shared" si="101"/>
        <v>5000</v>
      </c>
      <c r="AP80" s="53">
        <f t="shared" si="102"/>
        <v>0</v>
      </c>
      <c r="AQ80" s="53">
        <f>IF($H$11=1, $BA$80, $BB$80)</f>
        <v>1</v>
      </c>
      <c r="AR80" s="53">
        <f t="shared" si="103"/>
        <v>300</v>
      </c>
      <c r="AT80" s="53">
        <v>78</v>
      </c>
      <c r="AU80" s="53">
        <f t="shared" si="104"/>
        <v>600</v>
      </c>
      <c r="AV80" s="53">
        <f t="shared" si="105"/>
        <v>5000</v>
      </c>
      <c r="AW80" s="53">
        <f t="shared" si="106"/>
        <v>0</v>
      </c>
      <c r="AX80" s="53">
        <f>IF($H$12=1, $BA$80, $BB$80)</f>
        <v>2</v>
      </c>
      <c r="AY80" s="53">
        <f t="shared" si="107"/>
        <v>300</v>
      </c>
      <c r="BA80" s="53">
        <v>2</v>
      </c>
      <c r="BB80" s="73">
        <v>1</v>
      </c>
    </row>
    <row r="81" spans="11:54" x14ac:dyDescent="0.2">
      <c r="K81" s="53">
        <v>79</v>
      </c>
      <c r="L81" s="53">
        <f t="shared" si="88"/>
        <v>600</v>
      </c>
      <c r="M81" s="53">
        <f t="shared" si="89"/>
        <v>5000</v>
      </c>
      <c r="N81" s="53">
        <f t="shared" si="90"/>
        <v>0</v>
      </c>
      <c r="O81" s="53">
        <f>IF($H$7=1, $BA$81, $BB$81)</f>
        <v>1</v>
      </c>
      <c r="P81" s="53">
        <f t="shared" si="91"/>
        <v>300</v>
      </c>
      <c r="R81" s="53">
        <v>79</v>
      </c>
      <c r="S81" s="53">
        <f t="shared" si="85"/>
        <v>600</v>
      </c>
      <c r="T81" s="53">
        <f t="shared" si="86"/>
        <v>5000</v>
      </c>
      <c r="U81" s="53">
        <f t="shared" si="87"/>
        <v>0</v>
      </c>
      <c r="V81" s="53">
        <f>IF($H$8=1, $BA$81, $BB$81)</f>
        <v>1</v>
      </c>
      <c r="W81" s="53">
        <f t="shared" si="64"/>
        <v>300</v>
      </c>
      <c r="Y81" s="53">
        <v>79</v>
      </c>
      <c r="Z81" s="53">
        <f t="shared" si="92"/>
        <v>600</v>
      </c>
      <c r="AA81" s="53">
        <f t="shared" si="93"/>
        <v>5000</v>
      </c>
      <c r="AB81" s="53">
        <f t="shared" si="94"/>
        <v>0</v>
      </c>
      <c r="AC81" s="53">
        <f>IF($H$9=1, $BA$81, $BB$81)</f>
        <v>1</v>
      </c>
      <c r="AD81" s="53">
        <f t="shared" si="95"/>
        <v>300</v>
      </c>
      <c r="AF81" s="53">
        <v>79</v>
      </c>
      <c r="AG81" s="53">
        <f t="shared" si="96"/>
        <v>600</v>
      </c>
      <c r="AH81" s="53">
        <f t="shared" si="97"/>
        <v>5000</v>
      </c>
      <c r="AI81" s="53">
        <f t="shared" si="98"/>
        <v>0</v>
      </c>
      <c r="AJ81" s="53">
        <f>IF($H$10=1, $BA$81, $BB$81)</f>
        <v>1</v>
      </c>
      <c r="AK81" s="53">
        <f t="shared" si="99"/>
        <v>300</v>
      </c>
      <c r="AM81" s="53">
        <v>79</v>
      </c>
      <c r="AN81" s="53">
        <f t="shared" si="100"/>
        <v>600</v>
      </c>
      <c r="AO81" s="53">
        <f t="shared" si="101"/>
        <v>5000</v>
      </c>
      <c r="AP81" s="53">
        <f t="shared" si="102"/>
        <v>0</v>
      </c>
      <c r="AQ81" s="53">
        <f>IF($H$11=1, $BA$81, $BB$81)</f>
        <v>1</v>
      </c>
      <c r="AR81" s="53">
        <f t="shared" si="103"/>
        <v>300</v>
      </c>
      <c r="AT81" s="53">
        <v>79</v>
      </c>
      <c r="AU81" s="53">
        <f t="shared" si="104"/>
        <v>600</v>
      </c>
      <c r="AV81" s="53">
        <f t="shared" si="105"/>
        <v>5000</v>
      </c>
      <c r="AW81" s="53">
        <f t="shared" si="106"/>
        <v>0</v>
      </c>
      <c r="AX81" s="53">
        <f>IF($H$12=1, $BA$81, $BB$81)</f>
        <v>1</v>
      </c>
      <c r="AY81" s="53">
        <f t="shared" si="107"/>
        <v>300</v>
      </c>
      <c r="BA81" s="53">
        <v>1</v>
      </c>
      <c r="BB81" s="73">
        <v>1</v>
      </c>
    </row>
    <row r="82" spans="11:54" x14ac:dyDescent="0.2">
      <c r="K82" s="53">
        <v>80</v>
      </c>
      <c r="L82" s="53">
        <f t="shared" si="88"/>
        <v>600</v>
      </c>
      <c r="M82" s="53">
        <f t="shared" si="89"/>
        <v>5000</v>
      </c>
      <c r="N82" s="53">
        <f t="shared" si="90"/>
        <v>0</v>
      </c>
      <c r="O82" s="53">
        <f>IF($H$7=1, $BA$82, $BB$82)</f>
        <v>2</v>
      </c>
      <c r="P82" s="53">
        <f t="shared" si="91"/>
        <v>300</v>
      </c>
      <c r="R82" s="53">
        <v>80</v>
      </c>
      <c r="S82" s="53">
        <f t="shared" si="85"/>
        <v>600</v>
      </c>
      <c r="T82" s="53">
        <f t="shared" si="86"/>
        <v>5000</v>
      </c>
      <c r="U82" s="53">
        <f t="shared" si="87"/>
        <v>0</v>
      </c>
      <c r="V82" s="53">
        <f>IF($H$8=1, $BA$82, $BB$82)</f>
        <v>2</v>
      </c>
      <c r="W82" s="53">
        <f t="shared" si="64"/>
        <v>300</v>
      </c>
      <c r="Y82" s="53">
        <v>80</v>
      </c>
      <c r="Z82" s="53">
        <f t="shared" si="92"/>
        <v>600</v>
      </c>
      <c r="AA82" s="53">
        <f t="shared" si="93"/>
        <v>5000</v>
      </c>
      <c r="AB82" s="53">
        <f t="shared" si="94"/>
        <v>0</v>
      </c>
      <c r="AC82" s="53">
        <f>IF($H$9=1, $BA$82, $BB$82)</f>
        <v>2</v>
      </c>
      <c r="AD82" s="53">
        <f t="shared" si="95"/>
        <v>300</v>
      </c>
      <c r="AF82" s="53">
        <v>80</v>
      </c>
      <c r="AG82" s="53">
        <f t="shared" si="96"/>
        <v>600</v>
      </c>
      <c r="AH82" s="53">
        <f t="shared" si="97"/>
        <v>5000</v>
      </c>
      <c r="AI82" s="53">
        <f t="shared" si="98"/>
        <v>0</v>
      </c>
      <c r="AJ82" s="53">
        <f>IF($H$10=1, $BA$82, $BB$82)</f>
        <v>2</v>
      </c>
      <c r="AK82" s="53">
        <f t="shared" si="99"/>
        <v>300</v>
      </c>
      <c r="AM82" s="53">
        <v>80</v>
      </c>
      <c r="AN82" s="53">
        <f t="shared" si="100"/>
        <v>600</v>
      </c>
      <c r="AO82" s="53">
        <f t="shared" si="101"/>
        <v>5000</v>
      </c>
      <c r="AP82" s="53">
        <f t="shared" si="102"/>
        <v>0</v>
      </c>
      <c r="AQ82" s="53">
        <f>IF($H$11=1, $BA$82, $BB$82)</f>
        <v>2</v>
      </c>
      <c r="AR82" s="53">
        <f t="shared" si="103"/>
        <v>300</v>
      </c>
      <c r="AT82" s="53">
        <v>80</v>
      </c>
      <c r="AU82" s="53">
        <f t="shared" si="104"/>
        <v>600</v>
      </c>
      <c r="AV82" s="53">
        <f t="shared" si="105"/>
        <v>5000</v>
      </c>
      <c r="AW82" s="53">
        <f t="shared" si="106"/>
        <v>0</v>
      </c>
      <c r="AX82" s="53">
        <f>IF($H$12=1, $BA$82, $BB$82)</f>
        <v>2</v>
      </c>
      <c r="AY82" s="53">
        <f t="shared" si="107"/>
        <v>300</v>
      </c>
      <c r="BA82" s="53">
        <v>2</v>
      </c>
      <c r="BB82" s="73">
        <v>2</v>
      </c>
    </row>
    <row r="84" spans="11:54" x14ac:dyDescent="0.2">
      <c r="BB84" s="73"/>
    </row>
    <row r="85" spans="11:54" x14ac:dyDescent="0.2">
      <c r="BB85" s="73"/>
    </row>
    <row r="86" spans="11:54" x14ac:dyDescent="0.2">
      <c r="BB86" s="73"/>
    </row>
    <row r="87" spans="11:54" x14ac:dyDescent="0.2">
      <c r="BB87" s="73"/>
    </row>
    <row r="88" spans="11:54" x14ac:dyDescent="0.2">
      <c r="BB88" s="73"/>
    </row>
    <row r="89" spans="11:54" x14ac:dyDescent="0.2">
      <c r="BB89" s="73"/>
    </row>
    <row r="90" spans="11:54" x14ac:dyDescent="0.2">
      <c r="BB90" s="73"/>
    </row>
    <row r="91" spans="11:54" x14ac:dyDescent="0.2">
      <c r="BB91" s="73"/>
    </row>
    <row r="92" spans="11:54" x14ac:dyDescent="0.2">
      <c r="BB92" s="73"/>
    </row>
    <row r="93" spans="11:54" x14ac:dyDescent="0.2">
      <c r="BB93" s="73"/>
    </row>
    <row r="94" spans="11:54" x14ac:dyDescent="0.2">
      <c r="BB94" s="73"/>
    </row>
    <row r="95" spans="11:54" x14ac:dyDescent="0.2">
      <c r="BB95" s="73"/>
    </row>
    <row r="96" spans="11:54" x14ac:dyDescent="0.2">
      <c r="BB96" s="73"/>
    </row>
    <row r="97" spans="54:54" x14ac:dyDescent="0.2">
      <c r="BB97" s="73"/>
    </row>
    <row r="98" spans="54:54" x14ac:dyDescent="0.2">
      <c r="BB98" s="73"/>
    </row>
    <row r="99" spans="54:54" x14ac:dyDescent="0.2">
      <c r="BB99" s="73"/>
    </row>
    <row r="100" spans="54:54" x14ac:dyDescent="0.2">
      <c r="BB100" s="73"/>
    </row>
    <row r="101" spans="54:54" x14ac:dyDescent="0.2">
      <c r="BB101" s="73"/>
    </row>
    <row r="102" spans="54:54" x14ac:dyDescent="0.2">
      <c r="BB102" s="73"/>
    </row>
    <row r="104" spans="54:54" x14ac:dyDescent="0.2">
      <c r="BB104" s="73"/>
    </row>
    <row r="105" spans="54:54" x14ac:dyDescent="0.2">
      <c r="BB105" s="73"/>
    </row>
    <row r="106" spans="54:54" x14ac:dyDescent="0.2">
      <c r="BB106" s="73"/>
    </row>
    <row r="107" spans="54:54" x14ac:dyDescent="0.2">
      <c r="BB107" s="73"/>
    </row>
    <row r="108" spans="54:54" x14ac:dyDescent="0.2">
      <c r="BB108" s="73"/>
    </row>
    <row r="109" spans="54:54" x14ac:dyDescent="0.2">
      <c r="BB109" s="73"/>
    </row>
    <row r="110" spans="54:54" x14ac:dyDescent="0.2">
      <c r="BB110" s="73"/>
    </row>
    <row r="111" spans="54:54" x14ac:dyDescent="0.2">
      <c r="BB111" s="73"/>
    </row>
    <row r="112" spans="54:54" x14ac:dyDescent="0.2">
      <c r="BB112" s="73"/>
    </row>
    <row r="113" spans="54:54" x14ac:dyDescent="0.2">
      <c r="BB113" s="73"/>
    </row>
    <row r="114" spans="54:54" x14ac:dyDescent="0.2">
      <c r="BB114" s="73"/>
    </row>
    <row r="115" spans="54:54" x14ac:dyDescent="0.2">
      <c r="BB115" s="73"/>
    </row>
    <row r="116" spans="54:54" x14ac:dyDescent="0.2">
      <c r="BB116" s="73"/>
    </row>
    <row r="117" spans="54:54" x14ac:dyDescent="0.2">
      <c r="BB117" s="73"/>
    </row>
    <row r="118" spans="54:54" x14ac:dyDescent="0.2">
      <c r="BB118" s="73"/>
    </row>
    <row r="119" spans="54:54" x14ac:dyDescent="0.2">
      <c r="BB119" s="73"/>
    </row>
    <row r="120" spans="54:54" x14ac:dyDescent="0.2">
      <c r="BB120" s="73"/>
    </row>
    <row r="121" spans="54:54" x14ac:dyDescent="0.2">
      <c r="BB121" s="73"/>
    </row>
    <row r="122" spans="54:54" x14ac:dyDescent="0.2">
      <c r="BB122" s="73"/>
    </row>
    <row r="124" spans="54:54" x14ac:dyDescent="0.2">
      <c r="BB124" s="73"/>
    </row>
    <row r="125" spans="54:54" x14ac:dyDescent="0.2">
      <c r="BB125" s="73"/>
    </row>
    <row r="126" spans="54:54" x14ac:dyDescent="0.2">
      <c r="BB126" s="73"/>
    </row>
    <row r="127" spans="54:54" x14ac:dyDescent="0.2">
      <c r="BB127" s="73"/>
    </row>
    <row r="128" spans="54:54" x14ac:dyDescent="0.2">
      <c r="BB128" s="73"/>
    </row>
    <row r="129" spans="54:54" x14ac:dyDescent="0.2">
      <c r="BB129" s="73"/>
    </row>
    <row r="130" spans="54:54" x14ac:dyDescent="0.2">
      <c r="BB130" s="73"/>
    </row>
    <row r="131" spans="54:54" x14ac:dyDescent="0.2">
      <c r="BB131" s="73"/>
    </row>
    <row r="132" spans="54:54" x14ac:dyDescent="0.2">
      <c r="BB132" s="73"/>
    </row>
    <row r="133" spans="54:54" x14ac:dyDescent="0.2">
      <c r="BB133" s="73"/>
    </row>
    <row r="134" spans="54:54" x14ac:dyDescent="0.2">
      <c r="BB134" s="73"/>
    </row>
    <row r="135" spans="54:54" x14ac:dyDescent="0.2">
      <c r="BB135" s="73"/>
    </row>
    <row r="136" spans="54:54" x14ac:dyDescent="0.2">
      <c r="BB136" s="73"/>
    </row>
    <row r="137" spans="54:54" x14ac:dyDescent="0.2">
      <c r="BB137" s="73"/>
    </row>
    <row r="138" spans="54:54" x14ac:dyDescent="0.2">
      <c r="BB138" s="73"/>
    </row>
    <row r="139" spans="54:54" x14ac:dyDescent="0.2">
      <c r="BB139" s="73"/>
    </row>
    <row r="140" spans="54:54" x14ac:dyDescent="0.2">
      <c r="BB140" s="73"/>
    </row>
    <row r="141" spans="54:54" x14ac:dyDescent="0.2">
      <c r="BB141" s="73"/>
    </row>
    <row r="142" spans="54:54" x14ac:dyDescent="0.2">
      <c r="BB142" s="73"/>
    </row>
    <row r="144" spans="54:54" x14ac:dyDescent="0.2">
      <c r="BB144" s="73"/>
    </row>
    <row r="145" spans="54:54" x14ac:dyDescent="0.2">
      <c r="BB145" s="73"/>
    </row>
    <row r="146" spans="54:54" x14ac:dyDescent="0.2">
      <c r="BB146" s="73"/>
    </row>
    <row r="147" spans="54:54" x14ac:dyDescent="0.2">
      <c r="BB147" s="73"/>
    </row>
    <row r="148" spans="54:54" x14ac:dyDescent="0.2">
      <c r="BB148" s="73"/>
    </row>
    <row r="149" spans="54:54" x14ac:dyDescent="0.2">
      <c r="BB149" s="73"/>
    </row>
    <row r="150" spans="54:54" x14ac:dyDescent="0.2">
      <c r="BB150" s="73"/>
    </row>
    <row r="151" spans="54:54" x14ac:dyDescent="0.2">
      <c r="BB151" s="73"/>
    </row>
    <row r="152" spans="54:54" x14ac:dyDescent="0.2">
      <c r="BB152" s="73"/>
    </row>
    <row r="153" spans="54:54" x14ac:dyDescent="0.2">
      <c r="BB153" s="73"/>
    </row>
    <row r="154" spans="54:54" x14ac:dyDescent="0.2">
      <c r="BB154" s="73"/>
    </row>
    <row r="155" spans="54:54" x14ac:dyDescent="0.2">
      <c r="BB155" s="73"/>
    </row>
    <row r="156" spans="54:54" x14ac:dyDescent="0.2">
      <c r="BB156" s="73"/>
    </row>
    <row r="157" spans="54:54" x14ac:dyDescent="0.2">
      <c r="BB157" s="73"/>
    </row>
    <row r="158" spans="54:54" x14ac:dyDescent="0.2">
      <c r="BB158" s="73"/>
    </row>
    <row r="159" spans="54:54" x14ac:dyDescent="0.2">
      <c r="BB159" s="73"/>
    </row>
    <row r="160" spans="54:54" x14ac:dyDescent="0.2">
      <c r="BB160" s="73"/>
    </row>
    <row r="161" spans="54:54" x14ac:dyDescent="0.2">
      <c r="BB161" s="73"/>
    </row>
    <row r="162" spans="54:54" x14ac:dyDescent="0.2">
      <c r="BB162" s="73"/>
    </row>
    <row r="164" spans="54:54" x14ac:dyDescent="0.2">
      <c r="BB164" s="73"/>
    </row>
    <row r="165" spans="54:54" x14ac:dyDescent="0.2">
      <c r="BB165" s="73"/>
    </row>
    <row r="166" spans="54:54" x14ac:dyDescent="0.2">
      <c r="BB166" s="73"/>
    </row>
    <row r="167" spans="54:54" x14ac:dyDescent="0.2">
      <c r="BB167" s="73"/>
    </row>
    <row r="168" spans="54:54" x14ac:dyDescent="0.2">
      <c r="BB168" s="73"/>
    </row>
    <row r="169" spans="54:54" x14ac:dyDescent="0.2">
      <c r="BB169" s="73"/>
    </row>
    <row r="170" spans="54:54" x14ac:dyDescent="0.2">
      <c r="BB170" s="73"/>
    </row>
    <row r="171" spans="54:54" x14ac:dyDescent="0.2">
      <c r="BB171" s="73"/>
    </row>
    <row r="172" spans="54:54" x14ac:dyDescent="0.2">
      <c r="BB172" s="73"/>
    </row>
    <row r="173" spans="54:54" x14ac:dyDescent="0.2">
      <c r="BB173" s="73"/>
    </row>
    <row r="174" spans="54:54" x14ac:dyDescent="0.2">
      <c r="BB174" s="73"/>
    </row>
    <row r="175" spans="54:54" x14ac:dyDescent="0.2">
      <c r="BB175" s="73"/>
    </row>
    <row r="176" spans="54:54" x14ac:dyDescent="0.2">
      <c r="BB176" s="73"/>
    </row>
    <row r="177" spans="54:54" x14ac:dyDescent="0.2">
      <c r="BB177" s="73"/>
    </row>
    <row r="178" spans="54:54" x14ac:dyDescent="0.2">
      <c r="BB178" s="73"/>
    </row>
    <row r="179" spans="54:54" x14ac:dyDescent="0.2">
      <c r="BB179" s="73"/>
    </row>
    <row r="180" spans="54:54" x14ac:dyDescent="0.2">
      <c r="BB180" s="73"/>
    </row>
    <row r="181" spans="54:54" x14ac:dyDescent="0.2">
      <c r="BB181" s="73"/>
    </row>
    <row r="182" spans="54:54" x14ac:dyDescent="0.2">
      <c r="BB182" s="73"/>
    </row>
    <row r="184" spans="54:54" x14ac:dyDescent="0.2">
      <c r="BB184" s="73"/>
    </row>
    <row r="185" spans="54:54" x14ac:dyDescent="0.2">
      <c r="BB185" s="73"/>
    </row>
    <row r="186" spans="54:54" x14ac:dyDescent="0.2">
      <c r="BB186" s="73"/>
    </row>
    <row r="187" spans="54:54" x14ac:dyDescent="0.2">
      <c r="BB187" s="73"/>
    </row>
    <row r="188" spans="54:54" x14ac:dyDescent="0.2">
      <c r="BB188" s="73"/>
    </row>
    <row r="189" spans="54:54" x14ac:dyDescent="0.2">
      <c r="BB189" s="73"/>
    </row>
    <row r="190" spans="54:54" x14ac:dyDescent="0.2">
      <c r="BB190" s="73"/>
    </row>
    <row r="191" spans="54:54" x14ac:dyDescent="0.2">
      <c r="BB191" s="73"/>
    </row>
    <row r="192" spans="54:54" x14ac:dyDescent="0.2">
      <c r="BB192" s="73"/>
    </row>
    <row r="193" spans="54:54" x14ac:dyDescent="0.2">
      <c r="BB193" s="73"/>
    </row>
    <row r="194" spans="54:54" x14ac:dyDescent="0.2">
      <c r="BB194" s="73"/>
    </row>
    <row r="195" spans="54:54" x14ac:dyDescent="0.2">
      <c r="BB195" s="73"/>
    </row>
    <row r="196" spans="54:54" x14ac:dyDescent="0.2">
      <c r="BB196" s="73"/>
    </row>
    <row r="197" spans="54:54" x14ac:dyDescent="0.2">
      <c r="BB197" s="73"/>
    </row>
    <row r="198" spans="54:54" x14ac:dyDescent="0.2">
      <c r="BB198" s="73"/>
    </row>
    <row r="199" spans="54:54" x14ac:dyDescent="0.2">
      <c r="BB199" s="73"/>
    </row>
    <row r="200" spans="54:54" x14ac:dyDescent="0.2">
      <c r="BB200" s="73"/>
    </row>
    <row r="201" spans="54:54" x14ac:dyDescent="0.2">
      <c r="BB201" s="73"/>
    </row>
    <row r="202" spans="54:54" x14ac:dyDescent="0.2">
      <c r="BB202" s="73"/>
    </row>
    <row r="204" spans="54:54" x14ac:dyDescent="0.2">
      <c r="BB204" s="73"/>
    </row>
    <row r="205" spans="54:54" x14ac:dyDescent="0.2">
      <c r="BB205" s="73"/>
    </row>
    <row r="206" spans="54:54" x14ac:dyDescent="0.2">
      <c r="BB206" s="73"/>
    </row>
    <row r="207" spans="54:54" x14ac:dyDescent="0.2">
      <c r="BB207" s="73"/>
    </row>
    <row r="208" spans="54:54" x14ac:dyDescent="0.2">
      <c r="BB208" s="73"/>
    </row>
    <row r="209" spans="54:54" x14ac:dyDescent="0.2">
      <c r="BB209" s="73"/>
    </row>
    <row r="210" spans="54:54" x14ac:dyDescent="0.2">
      <c r="BB210" s="73"/>
    </row>
    <row r="211" spans="54:54" x14ac:dyDescent="0.2">
      <c r="BB211" s="73"/>
    </row>
    <row r="212" spans="54:54" x14ac:dyDescent="0.2">
      <c r="BB212" s="73"/>
    </row>
    <row r="213" spans="54:54" x14ac:dyDescent="0.2">
      <c r="BB213" s="73"/>
    </row>
    <row r="214" spans="54:54" x14ac:dyDescent="0.2">
      <c r="BB214" s="73"/>
    </row>
    <row r="215" spans="54:54" x14ac:dyDescent="0.2">
      <c r="BB215" s="73"/>
    </row>
    <row r="216" spans="54:54" x14ac:dyDescent="0.2">
      <c r="BB216" s="73"/>
    </row>
    <row r="217" spans="54:54" x14ac:dyDescent="0.2">
      <c r="BB217" s="73"/>
    </row>
    <row r="218" spans="54:54" x14ac:dyDescent="0.2">
      <c r="BB218" s="73"/>
    </row>
    <row r="219" spans="54:54" x14ac:dyDescent="0.2">
      <c r="BB219" s="73"/>
    </row>
    <row r="220" spans="54:54" x14ac:dyDescent="0.2">
      <c r="BB220" s="73"/>
    </row>
    <row r="221" spans="54:54" x14ac:dyDescent="0.2">
      <c r="BB221" s="73"/>
    </row>
    <row r="222" spans="54:54" x14ac:dyDescent="0.2">
      <c r="BB222" s="73"/>
    </row>
    <row r="224" spans="54:54" x14ac:dyDescent="0.2">
      <c r="BB224" s="73"/>
    </row>
    <row r="225" spans="54:54" x14ac:dyDescent="0.2">
      <c r="BB225" s="73"/>
    </row>
    <row r="226" spans="54:54" x14ac:dyDescent="0.2">
      <c r="BB226" s="73"/>
    </row>
    <row r="227" spans="54:54" x14ac:dyDescent="0.2">
      <c r="BB227" s="73"/>
    </row>
    <row r="228" spans="54:54" x14ac:dyDescent="0.2">
      <c r="BB228" s="73"/>
    </row>
    <row r="229" spans="54:54" x14ac:dyDescent="0.2">
      <c r="BB229" s="73"/>
    </row>
    <row r="230" spans="54:54" x14ac:dyDescent="0.2">
      <c r="BB230" s="73"/>
    </row>
    <row r="231" spans="54:54" x14ac:dyDescent="0.2">
      <c r="BB231" s="73"/>
    </row>
    <row r="232" spans="54:54" x14ac:dyDescent="0.2">
      <c r="BB232" s="73"/>
    </row>
    <row r="233" spans="54:54" x14ac:dyDescent="0.2">
      <c r="BB233" s="73"/>
    </row>
    <row r="234" spans="54:54" x14ac:dyDescent="0.2">
      <c r="BB234" s="73"/>
    </row>
    <row r="235" spans="54:54" x14ac:dyDescent="0.2">
      <c r="BB235" s="73"/>
    </row>
    <row r="236" spans="54:54" x14ac:dyDescent="0.2">
      <c r="BB236" s="73"/>
    </row>
    <row r="237" spans="54:54" x14ac:dyDescent="0.2">
      <c r="BB237" s="73"/>
    </row>
    <row r="238" spans="54:54" x14ac:dyDescent="0.2">
      <c r="BB238" s="73"/>
    </row>
    <row r="239" spans="54:54" x14ac:dyDescent="0.2">
      <c r="BB239" s="73"/>
    </row>
    <row r="240" spans="54:54" x14ac:dyDescent="0.2">
      <c r="BB240" s="73"/>
    </row>
    <row r="241" spans="54:54" x14ac:dyDescent="0.2">
      <c r="BB241" s="73"/>
    </row>
    <row r="242" spans="54:54" x14ac:dyDescent="0.2">
      <c r="BB242" s="73"/>
    </row>
    <row r="244" spans="54:54" x14ac:dyDescent="0.2">
      <c r="BB244" s="73"/>
    </row>
    <row r="245" spans="54:54" x14ac:dyDescent="0.2">
      <c r="BB245" s="73"/>
    </row>
    <row r="246" spans="54:54" x14ac:dyDescent="0.2">
      <c r="BB246" s="73"/>
    </row>
    <row r="247" spans="54:54" x14ac:dyDescent="0.2">
      <c r="BB247" s="73"/>
    </row>
    <row r="248" spans="54:54" x14ac:dyDescent="0.2">
      <c r="BB248" s="73"/>
    </row>
    <row r="249" spans="54:54" x14ac:dyDescent="0.2">
      <c r="BB249" s="73"/>
    </row>
    <row r="250" spans="54:54" x14ac:dyDescent="0.2">
      <c r="BB250" s="73"/>
    </row>
    <row r="251" spans="54:54" x14ac:dyDescent="0.2">
      <c r="BB251" s="73"/>
    </row>
    <row r="252" spans="54:54" x14ac:dyDescent="0.2">
      <c r="BB252" s="73"/>
    </row>
    <row r="253" spans="54:54" x14ac:dyDescent="0.2">
      <c r="BB253" s="73"/>
    </row>
    <row r="254" spans="54:54" x14ac:dyDescent="0.2">
      <c r="BB254" s="73"/>
    </row>
    <row r="255" spans="54:54" x14ac:dyDescent="0.2">
      <c r="BB255" s="73"/>
    </row>
    <row r="256" spans="54:54" x14ac:dyDescent="0.2">
      <c r="BB256" s="73"/>
    </row>
    <row r="257" spans="54:54" x14ac:dyDescent="0.2">
      <c r="BB257" s="73"/>
    </row>
    <row r="258" spans="54:54" x14ac:dyDescent="0.2">
      <c r="BB258" s="73"/>
    </row>
    <row r="259" spans="54:54" x14ac:dyDescent="0.2">
      <c r="BB259" s="73"/>
    </row>
    <row r="260" spans="54:54" x14ac:dyDescent="0.2">
      <c r="BB260" s="73"/>
    </row>
    <row r="261" spans="54:54" x14ac:dyDescent="0.2">
      <c r="BB261" s="73"/>
    </row>
    <row r="262" spans="54:54" x14ac:dyDescent="0.2">
      <c r="BB262" s="73"/>
    </row>
    <row r="264" spans="54:54" x14ac:dyDescent="0.2">
      <c r="BB264" s="73"/>
    </row>
    <row r="265" spans="54:54" x14ac:dyDescent="0.2">
      <c r="BB265" s="73"/>
    </row>
    <row r="266" spans="54:54" x14ac:dyDescent="0.2">
      <c r="BB266" s="73"/>
    </row>
    <row r="267" spans="54:54" x14ac:dyDescent="0.2">
      <c r="BB267" s="73"/>
    </row>
    <row r="268" spans="54:54" x14ac:dyDescent="0.2">
      <c r="BB268" s="73"/>
    </row>
    <row r="269" spans="54:54" x14ac:dyDescent="0.2">
      <c r="BB269" s="73"/>
    </row>
    <row r="270" spans="54:54" x14ac:dyDescent="0.2">
      <c r="BB270" s="73"/>
    </row>
    <row r="271" spans="54:54" x14ac:dyDescent="0.2">
      <c r="BB271" s="73"/>
    </row>
    <row r="272" spans="54:54" x14ac:dyDescent="0.2">
      <c r="BB272" s="73"/>
    </row>
    <row r="273" spans="54:54" x14ac:dyDescent="0.2">
      <c r="BB273" s="73"/>
    </row>
    <row r="274" spans="54:54" x14ac:dyDescent="0.2">
      <c r="BB274" s="73"/>
    </row>
    <row r="275" spans="54:54" x14ac:dyDescent="0.2">
      <c r="BB275" s="73"/>
    </row>
    <row r="276" spans="54:54" x14ac:dyDescent="0.2">
      <c r="BB276" s="73"/>
    </row>
    <row r="277" spans="54:54" x14ac:dyDescent="0.2">
      <c r="BB277" s="73"/>
    </row>
    <row r="278" spans="54:54" x14ac:dyDescent="0.2">
      <c r="BB278" s="73"/>
    </row>
    <row r="279" spans="54:54" x14ac:dyDescent="0.2">
      <c r="BB279" s="73"/>
    </row>
    <row r="280" spans="54:54" x14ac:dyDescent="0.2">
      <c r="BB280" s="73"/>
    </row>
    <row r="281" spans="54:54" x14ac:dyDescent="0.2">
      <c r="BB281" s="73"/>
    </row>
    <row r="282" spans="54:54" x14ac:dyDescent="0.2">
      <c r="BB282" s="73"/>
    </row>
    <row r="284" spans="54:54" x14ac:dyDescent="0.2">
      <c r="BB284" s="73"/>
    </row>
    <row r="285" spans="54:54" x14ac:dyDescent="0.2">
      <c r="BB285" s="73"/>
    </row>
    <row r="286" spans="54:54" x14ac:dyDescent="0.2">
      <c r="BB286" s="73"/>
    </row>
    <row r="287" spans="54:54" x14ac:dyDescent="0.2">
      <c r="BB287" s="73"/>
    </row>
    <row r="288" spans="54:54" x14ac:dyDescent="0.2">
      <c r="BB288" s="73"/>
    </row>
    <row r="289" spans="54:54" x14ac:dyDescent="0.2">
      <c r="BB289" s="73"/>
    </row>
    <row r="290" spans="54:54" x14ac:dyDescent="0.2">
      <c r="BB290" s="73"/>
    </row>
    <row r="291" spans="54:54" x14ac:dyDescent="0.2">
      <c r="BB291" s="73"/>
    </row>
    <row r="292" spans="54:54" x14ac:dyDescent="0.2">
      <c r="BB292" s="73"/>
    </row>
    <row r="293" spans="54:54" x14ac:dyDescent="0.2">
      <c r="BB293" s="73"/>
    </row>
    <row r="294" spans="54:54" x14ac:dyDescent="0.2">
      <c r="BB294" s="73"/>
    </row>
    <row r="295" spans="54:54" x14ac:dyDescent="0.2">
      <c r="BB295" s="73"/>
    </row>
    <row r="296" spans="54:54" x14ac:dyDescent="0.2">
      <c r="BB296" s="73"/>
    </row>
    <row r="297" spans="54:54" x14ac:dyDescent="0.2">
      <c r="BB297" s="73"/>
    </row>
    <row r="298" spans="54:54" x14ac:dyDescent="0.2">
      <c r="BB298" s="73"/>
    </row>
    <row r="299" spans="54:54" x14ac:dyDescent="0.2">
      <c r="BB299" s="73"/>
    </row>
    <row r="300" spans="54:54" x14ac:dyDescent="0.2">
      <c r="BB300" s="73"/>
    </row>
    <row r="301" spans="54:54" x14ac:dyDescent="0.2">
      <c r="BB301" s="73"/>
    </row>
    <row r="302" spans="54:54" x14ac:dyDescent="0.2">
      <c r="BB302" s="73"/>
    </row>
    <row r="304" spans="54:54" x14ac:dyDescent="0.2">
      <c r="BB304" s="73"/>
    </row>
    <row r="305" spans="54:54" x14ac:dyDescent="0.2">
      <c r="BB305" s="73"/>
    </row>
    <row r="306" spans="54:54" x14ac:dyDescent="0.2">
      <c r="BB306" s="73"/>
    </row>
    <row r="307" spans="54:54" x14ac:dyDescent="0.2">
      <c r="BB307" s="73"/>
    </row>
    <row r="308" spans="54:54" x14ac:dyDescent="0.2">
      <c r="BB308" s="73"/>
    </row>
    <row r="309" spans="54:54" x14ac:dyDescent="0.2">
      <c r="BB309" s="73"/>
    </row>
    <row r="310" spans="54:54" x14ac:dyDescent="0.2">
      <c r="BB310" s="73"/>
    </row>
    <row r="311" spans="54:54" x14ac:dyDescent="0.2">
      <c r="BB311" s="73"/>
    </row>
    <row r="312" spans="54:54" x14ac:dyDescent="0.2">
      <c r="BB312" s="73"/>
    </row>
    <row r="313" spans="54:54" x14ac:dyDescent="0.2">
      <c r="BB313" s="73"/>
    </row>
    <row r="314" spans="54:54" x14ac:dyDescent="0.2">
      <c r="BB314" s="73"/>
    </row>
    <row r="315" spans="54:54" x14ac:dyDescent="0.2">
      <c r="BB315" s="73"/>
    </row>
    <row r="316" spans="54:54" x14ac:dyDescent="0.2">
      <c r="BB316" s="73"/>
    </row>
    <row r="317" spans="54:54" x14ac:dyDescent="0.2">
      <c r="BB317" s="73"/>
    </row>
    <row r="318" spans="54:54" x14ac:dyDescent="0.2">
      <c r="BB318" s="73"/>
    </row>
    <row r="319" spans="54:54" x14ac:dyDescent="0.2">
      <c r="BB319" s="73"/>
    </row>
    <row r="320" spans="54:54" x14ac:dyDescent="0.2">
      <c r="BB320" s="73"/>
    </row>
    <row r="321" spans="54:54" x14ac:dyDescent="0.2">
      <c r="BB321" s="73"/>
    </row>
    <row r="322" spans="54:54" x14ac:dyDescent="0.2">
      <c r="BB322" s="73"/>
    </row>
    <row r="324" spans="54:54" x14ac:dyDescent="0.2">
      <c r="BB324" s="73"/>
    </row>
    <row r="325" spans="54:54" x14ac:dyDescent="0.2">
      <c r="BB325" s="73"/>
    </row>
    <row r="326" spans="54:54" x14ac:dyDescent="0.2">
      <c r="BB326" s="73"/>
    </row>
    <row r="327" spans="54:54" x14ac:dyDescent="0.2">
      <c r="BB327" s="73"/>
    </row>
    <row r="328" spans="54:54" x14ac:dyDescent="0.2">
      <c r="BB328" s="73"/>
    </row>
    <row r="329" spans="54:54" x14ac:dyDescent="0.2">
      <c r="BB329" s="73"/>
    </row>
    <row r="330" spans="54:54" x14ac:dyDescent="0.2">
      <c r="BB330" s="73"/>
    </row>
    <row r="331" spans="54:54" x14ac:dyDescent="0.2">
      <c r="BB331" s="73"/>
    </row>
    <row r="332" spans="54:54" x14ac:dyDescent="0.2">
      <c r="BB332" s="73"/>
    </row>
    <row r="333" spans="54:54" x14ac:dyDescent="0.2">
      <c r="BB333" s="73"/>
    </row>
    <row r="334" spans="54:54" x14ac:dyDescent="0.2">
      <c r="BB334" s="73"/>
    </row>
    <row r="335" spans="54:54" x14ac:dyDescent="0.2">
      <c r="BB335" s="73"/>
    </row>
    <row r="336" spans="54:54" x14ac:dyDescent="0.2">
      <c r="BB336" s="73"/>
    </row>
    <row r="337" spans="54:54" x14ac:dyDescent="0.2">
      <c r="BB337" s="73"/>
    </row>
    <row r="338" spans="54:54" x14ac:dyDescent="0.2">
      <c r="BB338" s="73"/>
    </row>
    <row r="339" spans="54:54" x14ac:dyDescent="0.2">
      <c r="BB339" s="73"/>
    </row>
    <row r="340" spans="54:54" x14ac:dyDescent="0.2">
      <c r="BB340" s="73"/>
    </row>
    <row r="341" spans="54:54" x14ac:dyDescent="0.2">
      <c r="BB341" s="73"/>
    </row>
    <row r="342" spans="54:54" x14ac:dyDescent="0.2">
      <c r="BB342" s="73"/>
    </row>
    <row r="344" spans="54:54" x14ac:dyDescent="0.2">
      <c r="BB344" s="73"/>
    </row>
    <row r="345" spans="54:54" x14ac:dyDescent="0.2">
      <c r="BB345" s="73"/>
    </row>
    <row r="346" spans="54:54" x14ac:dyDescent="0.2">
      <c r="BB346" s="73"/>
    </row>
    <row r="347" spans="54:54" x14ac:dyDescent="0.2">
      <c r="BB347" s="73"/>
    </row>
    <row r="348" spans="54:54" x14ac:dyDescent="0.2">
      <c r="BB348" s="73"/>
    </row>
    <row r="349" spans="54:54" x14ac:dyDescent="0.2">
      <c r="BB349" s="73"/>
    </row>
    <row r="350" spans="54:54" x14ac:dyDescent="0.2">
      <c r="BB350" s="73"/>
    </row>
    <row r="351" spans="54:54" x14ac:dyDescent="0.2">
      <c r="BB351" s="73"/>
    </row>
    <row r="352" spans="54:54" x14ac:dyDescent="0.2">
      <c r="BB352" s="73"/>
    </row>
    <row r="353" spans="54:54" x14ac:dyDescent="0.2">
      <c r="BB353" s="73"/>
    </row>
    <row r="354" spans="54:54" x14ac:dyDescent="0.2">
      <c r="BB354" s="73"/>
    </row>
    <row r="355" spans="54:54" x14ac:dyDescent="0.2">
      <c r="BB355" s="73"/>
    </row>
    <row r="356" spans="54:54" x14ac:dyDescent="0.2">
      <c r="BB356" s="73"/>
    </row>
    <row r="357" spans="54:54" x14ac:dyDescent="0.2">
      <c r="BB357" s="73"/>
    </row>
    <row r="358" spans="54:54" x14ac:dyDescent="0.2">
      <c r="BB358" s="73"/>
    </row>
    <row r="359" spans="54:54" x14ac:dyDescent="0.2">
      <c r="BB359" s="73"/>
    </row>
    <row r="360" spans="54:54" x14ac:dyDescent="0.2">
      <c r="BB360" s="73"/>
    </row>
    <row r="361" spans="54:54" x14ac:dyDescent="0.2">
      <c r="BB361" s="73"/>
    </row>
    <row r="362" spans="54:54" x14ac:dyDescent="0.2">
      <c r="BB362" s="73"/>
    </row>
    <row r="364" spans="54:54" x14ac:dyDescent="0.2">
      <c r="BB364" s="73"/>
    </row>
    <row r="365" spans="54:54" x14ac:dyDescent="0.2">
      <c r="BB365" s="73"/>
    </row>
    <row r="366" spans="54:54" x14ac:dyDescent="0.2">
      <c r="BB366" s="73"/>
    </row>
    <row r="367" spans="54:54" x14ac:dyDescent="0.2">
      <c r="BB367" s="73"/>
    </row>
    <row r="368" spans="54:54" x14ac:dyDescent="0.2">
      <c r="BB368" s="73"/>
    </row>
    <row r="369" spans="54:54" x14ac:dyDescent="0.2">
      <c r="BB369" s="73"/>
    </row>
    <row r="370" spans="54:54" x14ac:dyDescent="0.2">
      <c r="BB370" s="73"/>
    </row>
    <row r="371" spans="54:54" x14ac:dyDescent="0.2">
      <c r="BB371" s="73"/>
    </row>
    <row r="372" spans="54:54" x14ac:dyDescent="0.2">
      <c r="BB372" s="73"/>
    </row>
    <row r="373" spans="54:54" x14ac:dyDescent="0.2">
      <c r="BB373" s="73"/>
    </row>
    <row r="374" spans="54:54" x14ac:dyDescent="0.2">
      <c r="BB374" s="73"/>
    </row>
    <row r="375" spans="54:54" x14ac:dyDescent="0.2">
      <c r="BB375" s="73"/>
    </row>
    <row r="376" spans="54:54" x14ac:dyDescent="0.2">
      <c r="BB376" s="73"/>
    </row>
    <row r="377" spans="54:54" x14ac:dyDescent="0.2">
      <c r="BB377" s="73"/>
    </row>
    <row r="378" spans="54:54" x14ac:dyDescent="0.2">
      <c r="BB378" s="73"/>
    </row>
    <row r="379" spans="54:54" x14ac:dyDescent="0.2">
      <c r="BB379" s="73"/>
    </row>
    <row r="380" spans="54:54" x14ac:dyDescent="0.2">
      <c r="BB380" s="73"/>
    </row>
    <row r="381" spans="54:54" x14ac:dyDescent="0.2">
      <c r="BB381" s="73"/>
    </row>
    <row r="382" spans="54:54" x14ac:dyDescent="0.2">
      <c r="BB382" s="73"/>
    </row>
    <row r="384" spans="54:54" x14ac:dyDescent="0.2">
      <c r="BB384" s="73"/>
    </row>
    <row r="385" spans="54:54" x14ac:dyDescent="0.2">
      <c r="BB385" s="73"/>
    </row>
    <row r="386" spans="54:54" x14ac:dyDescent="0.2">
      <c r="BB386" s="73"/>
    </row>
    <row r="387" spans="54:54" x14ac:dyDescent="0.2">
      <c r="BB387" s="73"/>
    </row>
    <row r="388" spans="54:54" x14ac:dyDescent="0.2">
      <c r="BB388" s="73"/>
    </row>
    <row r="389" spans="54:54" x14ac:dyDescent="0.2">
      <c r="BB389" s="73"/>
    </row>
    <row r="390" spans="54:54" x14ac:dyDescent="0.2">
      <c r="BB390" s="73"/>
    </row>
    <row r="391" spans="54:54" x14ac:dyDescent="0.2">
      <c r="BB391" s="73"/>
    </row>
    <row r="392" spans="54:54" x14ac:dyDescent="0.2">
      <c r="BB392" s="73"/>
    </row>
    <row r="393" spans="54:54" x14ac:dyDescent="0.2">
      <c r="BB393" s="73"/>
    </row>
    <row r="394" spans="54:54" x14ac:dyDescent="0.2">
      <c r="BB394" s="73"/>
    </row>
    <row r="395" spans="54:54" x14ac:dyDescent="0.2">
      <c r="BB395" s="73"/>
    </row>
    <row r="396" spans="54:54" x14ac:dyDescent="0.2">
      <c r="BB396" s="73"/>
    </row>
    <row r="397" spans="54:54" x14ac:dyDescent="0.2">
      <c r="BB397" s="73"/>
    </row>
    <row r="398" spans="54:54" x14ac:dyDescent="0.2">
      <c r="BB398" s="73"/>
    </row>
    <row r="399" spans="54:54" x14ac:dyDescent="0.2">
      <c r="BB399" s="73"/>
    </row>
    <row r="400" spans="54:54" x14ac:dyDescent="0.2">
      <c r="BB400" s="73"/>
    </row>
    <row r="401" spans="54:54" x14ac:dyDescent="0.2">
      <c r="BB401" s="73"/>
    </row>
    <row r="402" spans="54:54" x14ac:dyDescent="0.2">
      <c r="BB402" s="73"/>
    </row>
    <row r="404" spans="54:54" x14ac:dyDescent="0.2">
      <c r="BB404" s="73"/>
    </row>
    <row r="405" spans="54:54" x14ac:dyDescent="0.2">
      <c r="BB405" s="73"/>
    </row>
    <row r="406" spans="54:54" x14ac:dyDescent="0.2">
      <c r="BB406" s="73"/>
    </row>
    <row r="407" spans="54:54" x14ac:dyDescent="0.2">
      <c r="BB407" s="73"/>
    </row>
    <row r="408" spans="54:54" x14ac:dyDescent="0.2">
      <c r="BB408" s="73"/>
    </row>
    <row r="409" spans="54:54" x14ac:dyDescent="0.2">
      <c r="BB409" s="73"/>
    </row>
    <row r="410" spans="54:54" x14ac:dyDescent="0.2">
      <c r="BB410" s="73"/>
    </row>
    <row r="411" spans="54:54" x14ac:dyDescent="0.2">
      <c r="BB411" s="73"/>
    </row>
    <row r="412" spans="54:54" x14ac:dyDescent="0.2">
      <c r="BB412" s="73"/>
    </row>
    <row r="413" spans="54:54" x14ac:dyDescent="0.2">
      <c r="BB413" s="73"/>
    </row>
    <row r="414" spans="54:54" x14ac:dyDescent="0.2">
      <c r="BB414" s="73"/>
    </row>
    <row r="415" spans="54:54" x14ac:dyDescent="0.2">
      <c r="BB415" s="73"/>
    </row>
    <row r="416" spans="54:54" x14ac:dyDescent="0.2">
      <c r="BB416" s="73"/>
    </row>
    <row r="417" spans="54:54" x14ac:dyDescent="0.2">
      <c r="BB417" s="73"/>
    </row>
    <row r="418" spans="54:54" x14ac:dyDescent="0.2">
      <c r="BB418" s="73"/>
    </row>
    <row r="419" spans="54:54" x14ac:dyDescent="0.2">
      <c r="BB419" s="73"/>
    </row>
    <row r="420" spans="54:54" x14ac:dyDescent="0.2">
      <c r="BB420" s="73"/>
    </row>
    <row r="421" spans="54:54" x14ac:dyDescent="0.2">
      <c r="BB421" s="73"/>
    </row>
    <row r="422" spans="54:54" x14ac:dyDescent="0.2">
      <c r="BB422" s="73"/>
    </row>
    <row r="424" spans="54:54" x14ac:dyDescent="0.2">
      <c r="BB424" s="73"/>
    </row>
    <row r="425" spans="54:54" x14ac:dyDescent="0.2">
      <c r="BB425" s="73"/>
    </row>
    <row r="426" spans="54:54" x14ac:dyDescent="0.2">
      <c r="BB426" s="73"/>
    </row>
    <row r="427" spans="54:54" x14ac:dyDescent="0.2">
      <c r="BB427" s="73"/>
    </row>
    <row r="428" spans="54:54" x14ac:dyDescent="0.2">
      <c r="BB428" s="73"/>
    </row>
    <row r="429" spans="54:54" x14ac:dyDescent="0.2">
      <c r="BB429" s="73"/>
    </row>
    <row r="430" spans="54:54" x14ac:dyDescent="0.2">
      <c r="BB430" s="73"/>
    </row>
    <row r="431" spans="54:54" x14ac:dyDescent="0.2">
      <c r="BB431" s="73"/>
    </row>
    <row r="432" spans="54:54" x14ac:dyDescent="0.2">
      <c r="BB432" s="73"/>
    </row>
    <row r="433" spans="54:54" x14ac:dyDescent="0.2">
      <c r="BB433" s="73"/>
    </row>
    <row r="434" spans="54:54" x14ac:dyDescent="0.2">
      <c r="BB434" s="73"/>
    </row>
    <row r="435" spans="54:54" x14ac:dyDescent="0.2">
      <c r="BB435" s="73"/>
    </row>
    <row r="436" spans="54:54" x14ac:dyDescent="0.2">
      <c r="BB436" s="73"/>
    </row>
    <row r="437" spans="54:54" x14ac:dyDescent="0.2">
      <c r="BB437" s="73"/>
    </row>
    <row r="438" spans="54:54" x14ac:dyDescent="0.2">
      <c r="BB438" s="73"/>
    </row>
    <row r="439" spans="54:54" x14ac:dyDescent="0.2">
      <c r="BB439" s="73"/>
    </row>
    <row r="440" spans="54:54" x14ac:dyDescent="0.2">
      <c r="BB440" s="73"/>
    </row>
    <row r="441" spans="54:54" x14ac:dyDescent="0.2">
      <c r="BB441" s="73"/>
    </row>
    <row r="442" spans="54:54" x14ac:dyDescent="0.2">
      <c r="BB442" s="73"/>
    </row>
    <row r="444" spans="54:54" x14ac:dyDescent="0.2">
      <c r="BB444" s="73"/>
    </row>
    <row r="445" spans="54:54" x14ac:dyDescent="0.2">
      <c r="BB445" s="73"/>
    </row>
    <row r="446" spans="54:54" x14ac:dyDescent="0.2">
      <c r="BB446" s="73"/>
    </row>
    <row r="447" spans="54:54" x14ac:dyDescent="0.2">
      <c r="BB447" s="73"/>
    </row>
    <row r="448" spans="54:54" x14ac:dyDescent="0.2">
      <c r="BB448" s="73"/>
    </row>
    <row r="449" spans="54:54" x14ac:dyDescent="0.2">
      <c r="BB449" s="73"/>
    </row>
    <row r="450" spans="54:54" x14ac:dyDescent="0.2">
      <c r="BB450" s="73"/>
    </row>
    <row r="451" spans="54:54" x14ac:dyDescent="0.2">
      <c r="BB451" s="73"/>
    </row>
    <row r="452" spans="54:54" x14ac:dyDescent="0.2">
      <c r="BB452" s="73"/>
    </row>
    <row r="453" spans="54:54" x14ac:dyDescent="0.2">
      <c r="BB453" s="73"/>
    </row>
    <row r="454" spans="54:54" x14ac:dyDescent="0.2">
      <c r="BB454" s="73"/>
    </row>
    <row r="455" spans="54:54" x14ac:dyDescent="0.2">
      <c r="BB455" s="73"/>
    </row>
    <row r="456" spans="54:54" x14ac:dyDescent="0.2">
      <c r="BB456" s="73"/>
    </row>
    <row r="457" spans="54:54" x14ac:dyDescent="0.2">
      <c r="BB457" s="73"/>
    </row>
    <row r="458" spans="54:54" x14ac:dyDescent="0.2">
      <c r="BB458" s="73"/>
    </row>
    <row r="459" spans="54:54" x14ac:dyDescent="0.2">
      <c r="BB459" s="73"/>
    </row>
    <row r="460" spans="54:54" x14ac:dyDescent="0.2">
      <c r="BB460" s="73"/>
    </row>
    <row r="461" spans="54:54" x14ac:dyDescent="0.2">
      <c r="BB461" s="73"/>
    </row>
    <row r="462" spans="54:54" x14ac:dyDescent="0.2">
      <c r="BB462" s="73"/>
    </row>
    <row r="464" spans="54:54" x14ac:dyDescent="0.2">
      <c r="BB464" s="73"/>
    </row>
    <row r="465" spans="54:54" x14ac:dyDescent="0.2">
      <c r="BB465" s="73"/>
    </row>
    <row r="466" spans="54:54" x14ac:dyDescent="0.2">
      <c r="BB466" s="73"/>
    </row>
    <row r="467" spans="54:54" x14ac:dyDescent="0.2">
      <c r="BB467" s="73"/>
    </row>
    <row r="468" spans="54:54" x14ac:dyDescent="0.2">
      <c r="BB468" s="73"/>
    </row>
    <row r="469" spans="54:54" x14ac:dyDescent="0.2">
      <c r="BB469" s="73"/>
    </row>
    <row r="470" spans="54:54" x14ac:dyDescent="0.2">
      <c r="BB470" s="73"/>
    </row>
    <row r="471" spans="54:54" x14ac:dyDescent="0.2">
      <c r="BB471" s="73"/>
    </row>
    <row r="472" spans="54:54" x14ac:dyDescent="0.2">
      <c r="BB472" s="73"/>
    </row>
    <row r="473" spans="54:54" x14ac:dyDescent="0.2">
      <c r="BB473" s="73"/>
    </row>
    <row r="474" spans="54:54" x14ac:dyDescent="0.2">
      <c r="BB474" s="73"/>
    </row>
    <row r="475" spans="54:54" x14ac:dyDescent="0.2">
      <c r="BB475" s="73"/>
    </row>
    <row r="476" spans="54:54" x14ac:dyDescent="0.2">
      <c r="BB476" s="73"/>
    </row>
    <row r="477" spans="54:54" x14ac:dyDescent="0.2">
      <c r="BB477" s="73"/>
    </row>
    <row r="478" spans="54:54" x14ac:dyDescent="0.2">
      <c r="BB478" s="73"/>
    </row>
    <row r="479" spans="54:54" x14ac:dyDescent="0.2">
      <c r="BB479" s="73"/>
    </row>
    <row r="480" spans="54:54" x14ac:dyDescent="0.2">
      <c r="BB480" s="73"/>
    </row>
    <row r="481" spans="54:54" x14ac:dyDescent="0.2">
      <c r="BB481" s="73"/>
    </row>
    <row r="482" spans="54:54" x14ac:dyDescent="0.2">
      <c r="BB482" s="73"/>
    </row>
    <row r="484" spans="54:54" x14ac:dyDescent="0.2">
      <c r="BB484" s="73"/>
    </row>
    <row r="485" spans="54:54" x14ac:dyDescent="0.2">
      <c r="BB485" s="73"/>
    </row>
    <row r="486" spans="54:54" x14ac:dyDescent="0.2">
      <c r="BB486" s="73"/>
    </row>
    <row r="487" spans="54:54" x14ac:dyDescent="0.2">
      <c r="BB487" s="73"/>
    </row>
    <row r="488" spans="54:54" x14ac:dyDescent="0.2">
      <c r="BB488" s="73"/>
    </row>
    <row r="489" spans="54:54" x14ac:dyDescent="0.2">
      <c r="BB489" s="73"/>
    </row>
    <row r="490" spans="54:54" x14ac:dyDescent="0.2">
      <c r="BB490" s="73"/>
    </row>
    <row r="491" spans="54:54" x14ac:dyDescent="0.2">
      <c r="BB491" s="73"/>
    </row>
    <row r="492" spans="54:54" x14ac:dyDescent="0.2">
      <c r="BB492" s="73"/>
    </row>
    <row r="493" spans="54:54" x14ac:dyDescent="0.2">
      <c r="BB493" s="73"/>
    </row>
    <row r="494" spans="54:54" x14ac:dyDescent="0.2">
      <c r="BB494" s="73"/>
    </row>
    <row r="495" spans="54:54" x14ac:dyDescent="0.2">
      <c r="BB495" s="73"/>
    </row>
    <row r="496" spans="54:54" x14ac:dyDescent="0.2">
      <c r="BB496" s="73"/>
    </row>
    <row r="497" spans="54:54" x14ac:dyDescent="0.2">
      <c r="BB497" s="73"/>
    </row>
    <row r="498" spans="54:54" x14ac:dyDescent="0.2">
      <c r="BB498" s="73"/>
    </row>
    <row r="499" spans="54:54" x14ac:dyDescent="0.2">
      <c r="BB499" s="73"/>
    </row>
    <row r="500" spans="54:54" x14ac:dyDescent="0.2">
      <c r="BB500" s="73"/>
    </row>
    <row r="501" spans="54:54" x14ac:dyDescent="0.2">
      <c r="BB501" s="73"/>
    </row>
    <row r="502" spans="54:54" x14ac:dyDescent="0.2">
      <c r="BB502" s="73"/>
    </row>
    <row r="504" spans="54:54" x14ac:dyDescent="0.2">
      <c r="BB504" s="73"/>
    </row>
    <row r="505" spans="54:54" x14ac:dyDescent="0.2">
      <c r="BB505" s="73"/>
    </row>
    <row r="506" spans="54:54" x14ac:dyDescent="0.2">
      <c r="BB506" s="73"/>
    </row>
    <row r="507" spans="54:54" x14ac:dyDescent="0.2">
      <c r="BB507" s="73"/>
    </row>
    <row r="508" spans="54:54" x14ac:dyDescent="0.2">
      <c r="BB508" s="73"/>
    </row>
    <row r="509" spans="54:54" x14ac:dyDescent="0.2">
      <c r="BB509" s="73"/>
    </row>
    <row r="510" spans="54:54" x14ac:dyDescent="0.2">
      <c r="BB510" s="73"/>
    </row>
    <row r="511" spans="54:54" x14ac:dyDescent="0.2">
      <c r="BB511" s="73"/>
    </row>
    <row r="512" spans="54:54" x14ac:dyDescent="0.2">
      <c r="BB512" s="73"/>
    </row>
    <row r="513" spans="54:54" x14ac:dyDescent="0.2">
      <c r="BB513" s="73"/>
    </row>
    <row r="514" spans="54:54" x14ac:dyDescent="0.2">
      <c r="BB514" s="73"/>
    </row>
    <row r="515" spans="54:54" x14ac:dyDescent="0.2">
      <c r="BB515" s="73"/>
    </row>
    <row r="516" spans="54:54" x14ac:dyDescent="0.2">
      <c r="BB516" s="73"/>
    </row>
    <row r="517" spans="54:54" x14ac:dyDescent="0.2">
      <c r="BB517" s="73"/>
    </row>
    <row r="518" spans="54:54" x14ac:dyDescent="0.2">
      <c r="BB518" s="73"/>
    </row>
    <row r="519" spans="54:54" x14ac:dyDescent="0.2">
      <c r="BB519" s="73"/>
    </row>
    <row r="520" spans="54:54" x14ac:dyDescent="0.2">
      <c r="BB520" s="73"/>
    </row>
    <row r="521" spans="54:54" x14ac:dyDescent="0.2">
      <c r="BB521" s="73"/>
    </row>
    <row r="522" spans="54:54" x14ac:dyDescent="0.2">
      <c r="BB522" s="73"/>
    </row>
    <row r="524" spans="54:54" x14ac:dyDescent="0.2">
      <c r="BB524" s="73"/>
    </row>
    <row r="525" spans="54:54" x14ac:dyDescent="0.2">
      <c r="BB525" s="73"/>
    </row>
    <row r="526" spans="54:54" x14ac:dyDescent="0.2">
      <c r="BB526" s="73"/>
    </row>
    <row r="527" spans="54:54" x14ac:dyDescent="0.2">
      <c r="BB527" s="73"/>
    </row>
    <row r="528" spans="54:54" x14ac:dyDescent="0.2">
      <c r="BB528" s="73"/>
    </row>
    <row r="529" spans="54:54" x14ac:dyDescent="0.2">
      <c r="BB529" s="73"/>
    </row>
    <row r="530" spans="54:54" x14ac:dyDescent="0.2">
      <c r="BB530" s="73"/>
    </row>
    <row r="531" spans="54:54" x14ac:dyDescent="0.2">
      <c r="BB531" s="73"/>
    </row>
    <row r="532" spans="54:54" x14ac:dyDescent="0.2">
      <c r="BB532" s="73"/>
    </row>
    <row r="533" spans="54:54" x14ac:dyDescent="0.2">
      <c r="BB533" s="73"/>
    </row>
    <row r="534" spans="54:54" x14ac:dyDescent="0.2">
      <c r="BB534" s="73"/>
    </row>
    <row r="535" spans="54:54" x14ac:dyDescent="0.2">
      <c r="BB535" s="73"/>
    </row>
    <row r="536" spans="54:54" x14ac:dyDescent="0.2">
      <c r="BB536" s="73"/>
    </row>
    <row r="537" spans="54:54" x14ac:dyDescent="0.2">
      <c r="BB537" s="73"/>
    </row>
    <row r="538" spans="54:54" x14ac:dyDescent="0.2">
      <c r="BB538" s="73"/>
    </row>
    <row r="539" spans="54:54" x14ac:dyDescent="0.2">
      <c r="BB539" s="73"/>
    </row>
    <row r="540" spans="54:54" x14ac:dyDescent="0.2">
      <c r="BB540" s="73"/>
    </row>
    <row r="541" spans="54:54" x14ac:dyDescent="0.2">
      <c r="BB541" s="73"/>
    </row>
    <row r="542" spans="54:54" x14ac:dyDescent="0.2">
      <c r="BB542" s="73"/>
    </row>
    <row r="544" spans="54:54" x14ac:dyDescent="0.2">
      <c r="BB544" s="73"/>
    </row>
    <row r="545" spans="54:54" x14ac:dyDescent="0.2">
      <c r="BB545" s="73"/>
    </row>
    <row r="546" spans="54:54" x14ac:dyDescent="0.2">
      <c r="BB546" s="73"/>
    </row>
    <row r="547" spans="54:54" x14ac:dyDescent="0.2">
      <c r="BB547" s="73"/>
    </row>
    <row r="548" spans="54:54" x14ac:dyDescent="0.2">
      <c r="BB548" s="73"/>
    </row>
    <row r="549" spans="54:54" x14ac:dyDescent="0.2">
      <c r="BB549" s="73"/>
    </row>
    <row r="550" spans="54:54" x14ac:dyDescent="0.2">
      <c r="BB550" s="73"/>
    </row>
    <row r="551" spans="54:54" x14ac:dyDescent="0.2">
      <c r="BB551" s="73"/>
    </row>
    <row r="552" spans="54:54" x14ac:dyDescent="0.2">
      <c r="BB552" s="73"/>
    </row>
    <row r="553" spans="54:54" x14ac:dyDescent="0.2">
      <c r="BB553" s="73"/>
    </row>
    <row r="554" spans="54:54" x14ac:dyDescent="0.2">
      <c r="BB554" s="73"/>
    </row>
    <row r="555" spans="54:54" x14ac:dyDescent="0.2">
      <c r="BB555" s="73"/>
    </row>
    <row r="556" spans="54:54" x14ac:dyDescent="0.2">
      <c r="BB556" s="73"/>
    </row>
    <row r="557" spans="54:54" x14ac:dyDescent="0.2">
      <c r="BB557" s="73"/>
    </row>
    <row r="558" spans="54:54" x14ac:dyDescent="0.2">
      <c r="BB558" s="73"/>
    </row>
    <row r="559" spans="54:54" x14ac:dyDescent="0.2">
      <c r="BB559" s="73"/>
    </row>
    <row r="560" spans="54:54" x14ac:dyDescent="0.2">
      <c r="BB560" s="73"/>
    </row>
    <row r="561" spans="54:54" x14ac:dyDescent="0.2">
      <c r="BB561" s="73"/>
    </row>
    <row r="562" spans="54:54" x14ac:dyDescent="0.2">
      <c r="BB562" s="73"/>
    </row>
    <row r="564" spans="54:54" x14ac:dyDescent="0.2">
      <c r="BB564" s="73"/>
    </row>
    <row r="565" spans="54:54" x14ac:dyDescent="0.2">
      <c r="BB565" s="73"/>
    </row>
    <row r="566" spans="54:54" x14ac:dyDescent="0.2">
      <c r="BB566" s="73"/>
    </row>
    <row r="567" spans="54:54" x14ac:dyDescent="0.2">
      <c r="BB567" s="73"/>
    </row>
    <row r="568" spans="54:54" x14ac:dyDescent="0.2">
      <c r="BB568" s="73"/>
    </row>
    <row r="569" spans="54:54" x14ac:dyDescent="0.2">
      <c r="BB569" s="73"/>
    </row>
    <row r="570" spans="54:54" x14ac:dyDescent="0.2">
      <c r="BB570" s="73"/>
    </row>
    <row r="571" spans="54:54" x14ac:dyDescent="0.2">
      <c r="BB571" s="73"/>
    </row>
    <row r="572" spans="54:54" x14ac:dyDescent="0.2">
      <c r="BB572" s="73"/>
    </row>
    <row r="573" spans="54:54" x14ac:dyDescent="0.2">
      <c r="BB573" s="73"/>
    </row>
    <row r="574" spans="54:54" x14ac:dyDescent="0.2">
      <c r="BB574" s="73"/>
    </row>
    <row r="575" spans="54:54" x14ac:dyDescent="0.2">
      <c r="BB575" s="73"/>
    </row>
    <row r="576" spans="54:54" x14ac:dyDescent="0.2">
      <c r="BB576" s="73"/>
    </row>
    <row r="577" spans="54:54" x14ac:dyDescent="0.2">
      <c r="BB577" s="73"/>
    </row>
    <row r="578" spans="54:54" x14ac:dyDescent="0.2">
      <c r="BB578" s="73"/>
    </row>
    <row r="579" spans="54:54" x14ac:dyDescent="0.2">
      <c r="BB579" s="73"/>
    </row>
    <row r="580" spans="54:54" x14ac:dyDescent="0.2">
      <c r="BB580" s="73"/>
    </row>
    <row r="581" spans="54:54" x14ac:dyDescent="0.2">
      <c r="BB581" s="73"/>
    </row>
    <row r="582" spans="54:54" x14ac:dyDescent="0.2">
      <c r="BB582" s="73"/>
    </row>
    <row r="584" spans="54:54" x14ac:dyDescent="0.2">
      <c r="BB584" s="73"/>
    </row>
    <row r="585" spans="54:54" x14ac:dyDescent="0.2">
      <c r="BB585" s="73"/>
    </row>
    <row r="586" spans="54:54" x14ac:dyDescent="0.2">
      <c r="BB586" s="73"/>
    </row>
    <row r="587" spans="54:54" x14ac:dyDescent="0.2">
      <c r="BB587" s="73"/>
    </row>
    <row r="588" spans="54:54" x14ac:dyDescent="0.2">
      <c r="BB588" s="73"/>
    </row>
    <row r="589" spans="54:54" x14ac:dyDescent="0.2">
      <c r="BB589" s="73"/>
    </row>
    <row r="590" spans="54:54" x14ac:dyDescent="0.2">
      <c r="BB590" s="73"/>
    </row>
    <row r="591" spans="54:54" x14ac:dyDescent="0.2">
      <c r="BB591" s="73"/>
    </row>
    <row r="592" spans="54:54" x14ac:dyDescent="0.2">
      <c r="BB592" s="73"/>
    </row>
    <row r="593" spans="54:54" x14ac:dyDescent="0.2">
      <c r="BB593" s="73"/>
    </row>
    <row r="594" spans="54:54" x14ac:dyDescent="0.2">
      <c r="BB594" s="73"/>
    </row>
    <row r="595" spans="54:54" x14ac:dyDescent="0.2">
      <c r="BB595" s="73"/>
    </row>
    <row r="596" spans="54:54" x14ac:dyDescent="0.2">
      <c r="BB596" s="73"/>
    </row>
    <row r="597" spans="54:54" x14ac:dyDescent="0.2">
      <c r="BB597" s="73"/>
    </row>
    <row r="598" spans="54:54" x14ac:dyDescent="0.2">
      <c r="BB598" s="73"/>
    </row>
    <row r="599" spans="54:54" x14ac:dyDescent="0.2">
      <c r="BB599" s="73"/>
    </row>
    <row r="600" spans="54:54" x14ac:dyDescent="0.2">
      <c r="BB600" s="73"/>
    </row>
    <row r="601" spans="54:54" x14ac:dyDescent="0.2">
      <c r="BB601" s="73"/>
    </row>
    <row r="602" spans="54:54" x14ac:dyDescent="0.2">
      <c r="BB602" s="73"/>
    </row>
    <row r="604" spans="54:54" x14ac:dyDescent="0.2">
      <c r="BB604" s="73"/>
    </row>
    <row r="605" spans="54:54" x14ac:dyDescent="0.2">
      <c r="BB605" s="73"/>
    </row>
    <row r="606" spans="54:54" x14ac:dyDescent="0.2">
      <c r="BB606" s="73"/>
    </row>
    <row r="607" spans="54:54" x14ac:dyDescent="0.2">
      <c r="BB607" s="73"/>
    </row>
    <row r="608" spans="54:54" x14ac:dyDescent="0.2">
      <c r="BB608" s="73"/>
    </row>
    <row r="609" spans="54:54" x14ac:dyDescent="0.2">
      <c r="BB609" s="73"/>
    </row>
    <row r="610" spans="54:54" x14ac:dyDescent="0.2">
      <c r="BB610" s="73"/>
    </row>
    <row r="611" spans="54:54" x14ac:dyDescent="0.2">
      <c r="BB611" s="73"/>
    </row>
    <row r="612" spans="54:54" x14ac:dyDescent="0.2">
      <c r="BB612" s="73"/>
    </row>
    <row r="613" spans="54:54" x14ac:dyDescent="0.2">
      <c r="BB613" s="73"/>
    </row>
    <row r="614" spans="54:54" x14ac:dyDescent="0.2">
      <c r="BB614" s="73"/>
    </row>
    <row r="615" spans="54:54" x14ac:dyDescent="0.2">
      <c r="BB615" s="73"/>
    </row>
    <row r="616" spans="54:54" x14ac:dyDescent="0.2">
      <c r="BB616" s="73"/>
    </row>
    <row r="617" spans="54:54" x14ac:dyDescent="0.2">
      <c r="BB617" s="73"/>
    </row>
    <row r="618" spans="54:54" x14ac:dyDescent="0.2">
      <c r="BB618" s="73"/>
    </row>
    <row r="619" spans="54:54" x14ac:dyDescent="0.2">
      <c r="BB619" s="73"/>
    </row>
    <row r="620" spans="54:54" x14ac:dyDescent="0.2">
      <c r="BB620" s="73"/>
    </row>
    <row r="621" spans="54:54" x14ac:dyDescent="0.2">
      <c r="BB621" s="73"/>
    </row>
    <row r="622" spans="54:54" x14ac:dyDescent="0.2">
      <c r="BB622" s="73"/>
    </row>
    <row r="624" spans="54:54" x14ac:dyDescent="0.2">
      <c r="BB624" s="73"/>
    </row>
    <row r="625" spans="54:54" x14ac:dyDescent="0.2">
      <c r="BB625" s="73"/>
    </row>
    <row r="626" spans="54:54" x14ac:dyDescent="0.2">
      <c r="BB626" s="73"/>
    </row>
    <row r="627" spans="54:54" x14ac:dyDescent="0.2">
      <c r="BB627" s="73"/>
    </row>
    <row r="628" spans="54:54" x14ac:dyDescent="0.2">
      <c r="BB628" s="73"/>
    </row>
    <row r="629" spans="54:54" x14ac:dyDescent="0.2">
      <c r="BB629" s="73"/>
    </row>
    <row r="630" spans="54:54" x14ac:dyDescent="0.2">
      <c r="BB630" s="73"/>
    </row>
    <row r="631" spans="54:54" x14ac:dyDescent="0.2">
      <c r="BB631" s="73"/>
    </row>
    <row r="632" spans="54:54" x14ac:dyDescent="0.2">
      <c r="BB632" s="73"/>
    </row>
    <row r="633" spans="54:54" x14ac:dyDescent="0.2">
      <c r="BB633" s="73"/>
    </row>
    <row r="634" spans="54:54" x14ac:dyDescent="0.2">
      <c r="BB634" s="73"/>
    </row>
    <row r="635" spans="54:54" x14ac:dyDescent="0.2">
      <c r="BB635" s="73"/>
    </row>
    <row r="636" spans="54:54" x14ac:dyDescent="0.2">
      <c r="BB636" s="73"/>
    </row>
    <row r="637" spans="54:54" x14ac:dyDescent="0.2">
      <c r="BB637" s="73"/>
    </row>
    <row r="638" spans="54:54" x14ac:dyDescent="0.2">
      <c r="BB638" s="73"/>
    </row>
    <row r="639" spans="54:54" x14ac:dyDescent="0.2">
      <c r="BB639" s="73"/>
    </row>
    <row r="640" spans="54:54" x14ac:dyDescent="0.2">
      <c r="BB640" s="73"/>
    </row>
    <row r="641" spans="54:54" x14ac:dyDescent="0.2">
      <c r="BB641" s="73"/>
    </row>
    <row r="642" spans="54:54" x14ac:dyDescent="0.2">
      <c r="BB642" s="73"/>
    </row>
    <row r="644" spans="54:54" x14ac:dyDescent="0.2">
      <c r="BB644" s="73"/>
    </row>
    <row r="645" spans="54:54" x14ac:dyDescent="0.2">
      <c r="BB645" s="73"/>
    </row>
    <row r="646" spans="54:54" x14ac:dyDescent="0.2">
      <c r="BB646" s="73"/>
    </row>
    <row r="647" spans="54:54" x14ac:dyDescent="0.2">
      <c r="BB647" s="73"/>
    </row>
    <row r="648" spans="54:54" x14ac:dyDescent="0.2">
      <c r="BB648" s="73"/>
    </row>
    <row r="649" spans="54:54" x14ac:dyDescent="0.2">
      <c r="BB649" s="73"/>
    </row>
    <row r="650" spans="54:54" x14ac:dyDescent="0.2">
      <c r="BB650" s="73"/>
    </row>
    <row r="651" spans="54:54" x14ac:dyDescent="0.2">
      <c r="BB651" s="73"/>
    </row>
    <row r="652" spans="54:54" x14ac:dyDescent="0.2">
      <c r="BB652" s="73"/>
    </row>
    <row r="653" spans="54:54" x14ac:dyDescent="0.2">
      <c r="BB653" s="73"/>
    </row>
    <row r="654" spans="54:54" x14ac:dyDescent="0.2">
      <c r="BB654" s="73"/>
    </row>
    <row r="655" spans="54:54" x14ac:dyDescent="0.2">
      <c r="BB655" s="73"/>
    </row>
    <row r="656" spans="54:54" x14ac:dyDescent="0.2">
      <c r="BB656" s="73"/>
    </row>
    <row r="657" spans="54:54" x14ac:dyDescent="0.2">
      <c r="BB657" s="73"/>
    </row>
    <row r="658" spans="54:54" x14ac:dyDescent="0.2">
      <c r="BB658" s="73"/>
    </row>
    <row r="659" spans="54:54" x14ac:dyDescent="0.2">
      <c r="BB659" s="73"/>
    </row>
    <row r="660" spans="54:54" x14ac:dyDescent="0.2">
      <c r="BB660" s="73"/>
    </row>
    <row r="661" spans="54:54" x14ac:dyDescent="0.2">
      <c r="BB661" s="73"/>
    </row>
    <row r="662" spans="54:54" x14ac:dyDescent="0.2">
      <c r="BB662" s="73"/>
    </row>
    <row r="664" spans="54:54" x14ac:dyDescent="0.2">
      <c r="BB664" s="73"/>
    </row>
    <row r="665" spans="54:54" x14ac:dyDescent="0.2">
      <c r="BB665" s="73"/>
    </row>
    <row r="666" spans="54:54" x14ac:dyDescent="0.2">
      <c r="BB666" s="73"/>
    </row>
    <row r="667" spans="54:54" x14ac:dyDescent="0.2">
      <c r="BB667" s="73"/>
    </row>
    <row r="668" spans="54:54" x14ac:dyDescent="0.2">
      <c r="BB668" s="73"/>
    </row>
    <row r="669" spans="54:54" x14ac:dyDescent="0.2">
      <c r="BB669" s="73"/>
    </row>
    <row r="670" spans="54:54" x14ac:dyDescent="0.2">
      <c r="BB670" s="73"/>
    </row>
    <row r="671" spans="54:54" x14ac:dyDescent="0.2">
      <c r="BB671" s="73"/>
    </row>
    <row r="672" spans="54:54" x14ac:dyDescent="0.2">
      <c r="BB672" s="73"/>
    </row>
    <row r="673" spans="54:54" x14ac:dyDescent="0.2">
      <c r="BB673" s="73"/>
    </row>
    <row r="674" spans="54:54" x14ac:dyDescent="0.2">
      <c r="BB674" s="73"/>
    </row>
    <row r="675" spans="54:54" x14ac:dyDescent="0.2">
      <c r="BB675" s="73"/>
    </row>
    <row r="676" spans="54:54" x14ac:dyDescent="0.2">
      <c r="BB676" s="73"/>
    </row>
    <row r="677" spans="54:54" x14ac:dyDescent="0.2">
      <c r="BB677" s="73"/>
    </row>
    <row r="678" spans="54:54" x14ac:dyDescent="0.2">
      <c r="BB678" s="73"/>
    </row>
    <row r="679" spans="54:54" x14ac:dyDescent="0.2">
      <c r="BB679" s="73"/>
    </row>
    <row r="680" spans="54:54" x14ac:dyDescent="0.2">
      <c r="BB680" s="73"/>
    </row>
    <row r="681" spans="54:54" x14ac:dyDescent="0.2">
      <c r="BB681" s="73"/>
    </row>
    <row r="682" spans="54:54" x14ac:dyDescent="0.2">
      <c r="BB682" s="73"/>
    </row>
    <row r="684" spans="54:54" x14ac:dyDescent="0.2">
      <c r="BB684" s="73"/>
    </row>
    <row r="685" spans="54:54" x14ac:dyDescent="0.2">
      <c r="BB685" s="73"/>
    </row>
    <row r="686" spans="54:54" x14ac:dyDescent="0.2">
      <c r="BB686" s="73"/>
    </row>
    <row r="687" spans="54:54" x14ac:dyDescent="0.2">
      <c r="BB687" s="73"/>
    </row>
    <row r="688" spans="54:54" x14ac:dyDescent="0.2">
      <c r="BB688" s="73"/>
    </row>
    <row r="689" spans="54:54" x14ac:dyDescent="0.2">
      <c r="BB689" s="73"/>
    </row>
    <row r="690" spans="54:54" x14ac:dyDescent="0.2">
      <c r="BB690" s="73"/>
    </row>
    <row r="691" spans="54:54" x14ac:dyDescent="0.2">
      <c r="BB691" s="73"/>
    </row>
    <row r="692" spans="54:54" x14ac:dyDescent="0.2">
      <c r="BB692" s="73"/>
    </row>
    <row r="693" spans="54:54" x14ac:dyDescent="0.2">
      <c r="BB693" s="73"/>
    </row>
    <row r="694" spans="54:54" x14ac:dyDescent="0.2">
      <c r="BB694" s="73"/>
    </row>
    <row r="695" spans="54:54" x14ac:dyDescent="0.2">
      <c r="BB695" s="73"/>
    </row>
    <row r="696" spans="54:54" x14ac:dyDescent="0.2">
      <c r="BB696" s="73"/>
    </row>
    <row r="697" spans="54:54" x14ac:dyDescent="0.2">
      <c r="BB697" s="73"/>
    </row>
    <row r="698" spans="54:54" x14ac:dyDescent="0.2">
      <c r="BB698" s="73"/>
    </row>
    <row r="699" spans="54:54" x14ac:dyDescent="0.2">
      <c r="BB699" s="73"/>
    </row>
    <row r="700" spans="54:54" x14ac:dyDescent="0.2">
      <c r="BB700" s="73"/>
    </row>
    <row r="701" spans="54:54" x14ac:dyDescent="0.2">
      <c r="BB701" s="73"/>
    </row>
    <row r="702" spans="54:54" x14ac:dyDescent="0.2">
      <c r="BB702" s="73"/>
    </row>
    <row r="704" spans="54:54" x14ac:dyDescent="0.2">
      <c r="BB704" s="73"/>
    </row>
    <row r="705" spans="54:54" x14ac:dyDescent="0.2">
      <c r="BB705" s="73"/>
    </row>
    <row r="706" spans="54:54" x14ac:dyDescent="0.2">
      <c r="BB706" s="73"/>
    </row>
    <row r="707" spans="54:54" x14ac:dyDescent="0.2">
      <c r="BB707" s="73"/>
    </row>
    <row r="708" spans="54:54" x14ac:dyDescent="0.2">
      <c r="BB708" s="73"/>
    </row>
    <row r="709" spans="54:54" x14ac:dyDescent="0.2">
      <c r="BB709" s="73"/>
    </row>
    <row r="710" spans="54:54" x14ac:dyDescent="0.2">
      <c r="BB710" s="73"/>
    </row>
    <row r="711" spans="54:54" x14ac:dyDescent="0.2">
      <c r="BB711" s="73"/>
    </row>
    <row r="712" spans="54:54" x14ac:dyDescent="0.2">
      <c r="BB712" s="73"/>
    </row>
    <row r="713" spans="54:54" x14ac:dyDescent="0.2">
      <c r="BB713" s="73"/>
    </row>
    <row r="714" spans="54:54" x14ac:dyDescent="0.2">
      <c r="BB714" s="73"/>
    </row>
    <row r="715" spans="54:54" x14ac:dyDescent="0.2">
      <c r="BB715" s="73"/>
    </row>
    <row r="716" spans="54:54" x14ac:dyDescent="0.2">
      <c r="BB716" s="73"/>
    </row>
    <row r="717" spans="54:54" x14ac:dyDescent="0.2">
      <c r="BB717" s="73"/>
    </row>
    <row r="718" spans="54:54" x14ac:dyDescent="0.2">
      <c r="BB718" s="73"/>
    </row>
    <row r="719" spans="54:54" x14ac:dyDescent="0.2">
      <c r="BB719" s="73"/>
    </row>
    <row r="720" spans="54:54" x14ac:dyDescent="0.2">
      <c r="BB720" s="73"/>
    </row>
    <row r="721" spans="54:54" x14ac:dyDescent="0.2">
      <c r="BB721" s="73"/>
    </row>
    <row r="722" spans="54:54" x14ac:dyDescent="0.2">
      <c r="BB722" s="73"/>
    </row>
    <row r="724" spans="54:54" x14ac:dyDescent="0.2">
      <c r="BB724" s="73"/>
    </row>
    <row r="725" spans="54:54" x14ac:dyDescent="0.2">
      <c r="BB725" s="73"/>
    </row>
    <row r="726" spans="54:54" x14ac:dyDescent="0.2">
      <c r="BB726" s="73"/>
    </row>
    <row r="727" spans="54:54" x14ac:dyDescent="0.2">
      <c r="BB727" s="73"/>
    </row>
    <row r="728" spans="54:54" x14ac:dyDescent="0.2">
      <c r="BB728" s="73"/>
    </row>
    <row r="729" spans="54:54" x14ac:dyDescent="0.2">
      <c r="BB729" s="73"/>
    </row>
    <row r="730" spans="54:54" x14ac:dyDescent="0.2">
      <c r="BB730" s="73"/>
    </row>
    <row r="731" spans="54:54" x14ac:dyDescent="0.2">
      <c r="BB731" s="73"/>
    </row>
    <row r="732" spans="54:54" x14ac:dyDescent="0.2">
      <c r="BB732" s="73"/>
    </row>
    <row r="733" spans="54:54" x14ac:dyDescent="0.2">
      <c r="BB733" s="73"/>
    </row>
    <row r="734" spans="54:54" x14ac:dyDescent="0.2">
      <c r="BB734" s="73"/>
    </row>
    <row r="735" spans="54:54" x14ac:dyDescent="0.2">
      <c r="BB735" s="73"/>
    </row>
    <row r="736" spans="54:54" x14ac:dyDescent="0.2">
      <c r="BB736" s="73"/>
    </row>
    <row r="737" spans="54:54" x14ac:dyDescent="0.2">
      <c r="BB737" s="73"/>
    </row>
    <row r="738" spans="54:54" x14ac:dyDescent="0.2">
      <c r="BB738" s="73"/>
    </row>
    <row r="739" spans="54:54" x14ac:dyDescent="0.2">
      <c r="BB739" s="73"/>
    </row>
    <row r="740" spans="54:54" x14ac:dyDescent="0.2">
      <c r="BB740" s="73"/>
    </row>
    <row r="741" spans="54:54" x14ac:dyDescent="0.2">
      <c r="BB741" s="73"/>
    </row>
    <row r="742" spans="54:54" x14ac:dyDescent="0.2">
      <c r="BB742" s="73"/>
    </row>
    <row r="744" spans="54:54" x14ac:dyDescent="0.2">
      <c r="BB744" s="73"/>
    </row>
    <row r="745" spans="54:54" x14ac:dyDescent="0.2">
      <c r="BB745" s="73"/>
    </row>
    <row r="746" spans="54:54" x14ac:dyDescent="0.2">
      <c r="BB746" s="73"/>
    </row>
    <row r="747" spans="54:54" x14ac:dyDescent="0.2">
      <c r="BB747" s="73"/>
    </row>
    <row r="748" spans="54:54" x14ac:dyDescent="0.2">
      <c r="BB748" s="73"/>
    </row>
    <row r="749" spans="54:54" x14ac:dyDescent="0.2">
      <c r="BB749" s="73"/>
    </row>
    <row r="750" spans="54:54" x14ac:dyDescent="0.2">
      <c r="BB750" s="73"/>
    </row>
    <row r="751" spans="54:54" x14ac:dyDescent="0.2">
      <c r="BB751" s="73"/>
    </row>
    <row r="752" spans="54:54" x14ac:dyDescent="0.2">
      <c r="BB752" s="73"/>
    </row>
    <row r="753" spans="54:54" x14ac:dyDescent="0.2">
      <c r="BB753" s="73"/>
    </row>
    <row r="754" spans="54:54" x14ac:dyDescent="0.2">
      <c r="BB754" s="73"/>
    </row>
    <row r="755" spans="54:54" x14ac:dyDescent="0.2">
      <c r="BB755" s="73"/>
    </row>
    <row r="756" spans="54:54" x14ac:dyDescent="0.2">
      <c r="BB756" s="73"/>
    </row>
    <row r="757" spans="54:54" x14ac:dyDescent="0.2">
      <c r="BB757" s="73"/>
    </row>
    <row r="758" spans="54:54" x14ac:dyDescent="0.2">
      <c r="BB758" s="73"/>
    </row>
    <row r="759" spans="54:54" x14ac:dyDescent="0.2">
      <c r="BB759" s="73"/>
    </row>
    <row r="760" spans="54:54" x14ac:dyDescent="0.2">
      <c r="BB760" s="73"/>
    </row>
    <row r="761" spans="54:54" x14ac:dyDescent="0.2">
      <c r="BB761" s="73"/>
    </row>
    <row r="762" spans="54:54" x14ac:dyDescent="0.2">
      <c r="BB762" s="73"/>
    </row>
    <row r="764" spans="54:54" x14ac:dyDescent="0.2">
      <c r="BB764" s="73"/>
    </row>
    <row r="765" spans="54:54" x14ac:dyDescent="0.2">
      <c r="BB765" s="73"/>
    </row>
    <row r="766" spans="54:54" x14ac:dyDescent="0.2">
      <c r="BB766" s="73"/>
    </row>
    <row r="767" spans="54:54" x14ac:dyDescent="0.2">
      <c r="BB767" s="73"/>
    </row>
    <row r="768" spans="54:54" x14ac:dyDescent="0.2">
      <c r="BB768" s="73"/>
    </row>
    <row r="769" spans="54:54" x14ac:dyDescent="0.2">
      <c r="BB769" s="73"/>
    </row>
    <row r="770" spans="54:54" x14ac:dyDescent="0.2">
      <c r="BB770" s="73"/>
    </row>
    <row r="771" spans="54:54" x14ac:dyDescent="0.2">
      <c r="BB771" s="73"/>
    </row>
    <row r="772" spans="54:54" x14ac:dyDescent="0.2">
      <c r="BB772" s="73"/>
    </row>
    <row r="773" spans="54:54" x14ac:dyDescent="0.2">
      <c r="BB773" s="73"/>
    </row>
    <row r="774" spans="54:54" x14ac:dyDescent="0.2">
      <c r="BB774" s="73"/>
    </row>
    <row r="775" spans="54:54" x14ac:dyDescent="0.2">
      <c r="BB775" s="73"/>
    </row>
    <row r="776" spans="54:54" x14ac:dyDescent="0.2">
      <c r="BB776" s="73"/>
    </row>
    <row r="777" spans="54:54" x14ac:dyDescent="0.2">
      <c r="BB777" s="73"/>
    </row>
    <row r="778" spans="54:54" x14ac:dyDescent="0.2">
      <c r="BB778" s="73"/>
    </row>
    <row r="779" spans="54:54" x14ac:dyDescent="0.2">
      <c r="BB779" s="73"/>
    </row>
    <row r="780" spans="54:54" x14ac:dyDescent="0.2">
      <c r="BB780" s="73"/>
    </row>
    <row r="781" spans="54:54" x14ac:dyDescent="0.2">
      <c r="BB781" s="73"/>
    </row>
    <row r="782" spans="54:54" x14ac:dyDescent="0.2">
      <c r="BB782" s="73"/>
    </row>
    <row r="784" spans="54:54" x14ac:dyDescent="0.2">
      <c r="BB784" s="73"/>
    </row>
    <row r="785" spans="54:54" x14ac:dyDescent="0.2">
      <c r="BB785" s="73"/>
    </row>
    <row r="786" spans="54:54" x14ac:dyDescent="0.2">
      <c r="BB786" s="73"/>
    </row>
    <row r="787" spans="54:54" x14ac:dyDescent="0.2">
      <c r="BB787" s="73"/>
    </row>
    <row r="788" spans="54:54" x14ac:dyDescent="0.2">
      <c r="BB788" s="73"/>
    </row>
    <row r="789" spans="54:54" x14ac:dyDescent="0.2">
      <c r="BB789" s="73"/>
    </row>
    <row r="790" spans="54:54" x14ac:dyDescent="0.2">
      <c r="BB790" s="73"/>
    </row>
    <row r="791" spans="54:54" x14ac:dyDescent="0.2">
      <c r="BB791" s="73"/>
    </row>
    <row r="792" spans="54:54" x14ac:dyDescent="0.2">
      <c r="BB792" s="73"/>
    </row>
    <row r="793" spans="54:54" x14ac:dyDescent="0.2">
      <c r="BB793" s="73"/>
    </row>
    <row r="794" spans="54:54" x14ac:dyDescent="0.2">
      <c r="BB794" s="73"/>
    </row>
    <row r="795" spans="54:54" x14ac:dyDescent="0.2">
      <c r="BB795" s="73"/>
    </row>
    <row r="796" spans="54:54" x14ac:dyDescent="0.2">
      <c r="BB796" s="73"/>
    </row>
    <row r="797" spans="54:54" x14ac:dyDescent="0.2">
      <c r="BB797" s="73"/>
    </row>
    <row r="798" spans="54:54" x14ac:dyDescent="0.2">
      <c r="BB798" s="73"/>
    </row>
    <row r="799" spans="54:54" x14ac:dyDescent="0.2">
      <c r="BB799" s="73"/>
    </row>
    <row r="800" spans="54:54" x14ac:dyDescent="0.2">
      <c r="BB800" s="73"/>
    </row>
    <row r="801" spans="54:54" x14ac:dyDescent="0.2">
      <c r="BB801" s="73"/>
    </row>
    <row r="802" spans="54:54" x14ac:dyDescent="0.2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baseColWidth="10" defaultColWidth="11.5" defaultRowHeight="15" x14ac:dyDescent="0.2"/>
  <cols>
    <col min="1" max="1" width="28.1640625" style="53" bestFit="1" customWidth="1"/>
    <col min="2" max="2" width="15.1640625" style="53" customWidth="1"/>
    <col min="3" max="3" width="15.5" style="21" bestFit="1" customWidth="1"/>
    <col min="4" max="18" width="12.6640625" style="53" bestFit="1" customWidth="1"/>
    <col min="19" max="34" width="11.5" style="53"/>
    <col min="35" max="35" width="14" style="53" customWidth="1"/>
    <col min="36" max="16384" width="11.5" style="53"/>
  </cols>
  <sheetData>
    <row r="1" spans="1:34" x14ac:dyDescent="0.2">
      <c r="A1" s="23" t="s">
        <v>147</v>
      </c>
      <c r="B1" s="20"/>
    </row>
    <row r="2" spans="1:34" x14ac:dyDescent="0.2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2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 x14ac:dyDescent="0.2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 x14ac:dyDescent="0.2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 x14ac:dyDescent="0.2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 x14ac:dyDescent="0.2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 x14ac:dyDescent="0.2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 x14ac:dyDescent="0.2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 x14ac:dyDescent="0.2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 x14ac:dyDescent="0.2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 x14ac:dyDescent="0.2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 x14ac:dyDescent="0.2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 x14ac:dyDescent="0.2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 x14ac:dyDescent="0.2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 x14ac:dyDescent="0.2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 x14ac:dyDescent="0.2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 x14ac:dyDescent="0.2">
      <c r="A18" s="19" t="s">
        <v>2</v>
      </c>
      <c r="B18" s="20"/>
      <c r="D18" s="21"/>
      <c r="E18" s="21"/>
      <c r="F18" s="21"/>
      <c r="G18" s="21"/>
    </row>
    <row r="19" spans="1:8" x14ac:dyDescent="0.2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 x14ac:dyDescent="0.2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 x14ac:dyDescent="0.2">
      <c r="A21" s="12" t="s">
        <v>153</v>
      </c>
      <c r="B21" s="20"/>
      <c r="C21" s="53">
        <v>0</v>
      </c>
      <c r="H21" s="22"/>
    </row>
    <row r="22" spans="1:8" x14ac:dyDescent="0.2">
      <c r="A22" s="12" t="s">
        <v>154</v>
      </c>
      <c r="B22" s="20"/>
      <c r="C22" s="21">
        <v>80</v>
      </c>
      <c r="F22" s="21"/>
      <c r="H22" s="22"/>
    </row>
    <row r="23" spans="1:8" x14ac:dyDescent="0.2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 x14ac:dyDescent="0.2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 x14ac:dyDescent="0.2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 x14ac:dyDescent="0.2">
      <c r="A26" s="12" t="s">
        <v>159</v>
      </c>
      <c r="B26" s="20"/>
      <c r="D26" s="21"/>
      <c r="E26" s="21"/>
      <c r="G26" s="21"/>
    </row>
    <row r="27" spans="1:8" x14ac:dyDescent="0.2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 x14ac:dyDescent="0.2">
      <c r="A28" s="12"/>
      <c r="B28" s="20"/>
      <c r="D28" s="21"/>
      <c r="E28" s="21"/>
      <c r="F28" s="21"/>
      <c r="G28" s="21"/>
    </row>
    <row r="29" spans="1:8" x14ac:dyDescent="0.2">
      <c r="A29" s="23" t="s">
        <v>147</v>
      </c>
      <c r="B29" s="20"/>
      <c r="D29" s="22"/>
      <c r="E29" s="22"/>
      <c r="F29" s="22"/>
      <c r="G29" s="22"/>
    </row>
    <row r="30" spans="1:8" x14ac:dyDescent="0.2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 x14ac:dyDescent="0.2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 x14ac:dyDescent="0.2">
      <c r="A32" s="19" t="s">
        <v>2</v>
      </c>
      <c r="B32" s="20"/>
      <c r="D32" s="21"/>
      <c r="E32" s="21"/>
      <c r="F32" s="21"/>
      <c r="G32" s="21"/>
    </row>
    <row r="33" spans="1:7" x14ac:dyDescent="0.2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 x14ac:dyDescent="0.2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 x14ac:dyDescent="0.2">
      <c r="A35" s="12" t="s">
        <v>153</v>
      </c>
      <c r="B35" s="20"/>
      <c r="C35" s="53">
        <v>0</v>
      </c>
    </row>
    <row r="36" spans="1:7" x14ac:dyDescent="0.2">
      <c r="A36" s="12" t="s">
        <v>154</v>
      </c>
      <c r="B36" s="20"/>
      <c r="C36" s="21">
        <v>80</v>
      </c>
      <c r="F36" s="21"/>
    </row>
    <row r="37" spans="1:7" x14ac:dyDescent="0.2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 x14ac:dyDescent="0.2">
      <c r="A38" s="12" t="s">
        <v>157</v>
      </c>
      <c r="B38" s="20"/>
      <c r="C38" s="22">
        <v>1000</v>
      </c>
      <c r="D38" s="21"/>
      <c r="E38" s="21"/>
      <c r="G38" s="21"/>
    </row>
    <row r="39" spans="1:7" x14ac:dyDescent="0.2">
      <c r="A39" s="12" t="s">
        <v>158</v>
      </c>
      <c r="B39" s="20"/>
      <c r="C39" s="22">
        <v>1000</v>
      </c>
      <c r="D39" s="21"/>
      <c r="E39" s="21"/>
      <c r="G39" s="21"/>
    </row>
    <row r="40" spans="1:7" x14ac:dyDescent="0.2">
      <c r="A40" s="12" t="s">
        <v>159</v>
      </c>
      <c r="B40" s="20"/>
      <c r="D40" s="21"/>
      <c r="E40" s="21"/>
      <c r="G40" s="21"/>
    </row>
    <row r="41" spans="1:7" x14ac:dyDescent="0.2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 x14ac:dyDescent="0.2">
      <c r="A42" s="12"/>
      <c r="B42" s="20"/>
      <c r="D42" s="21"/>
      <c r="E42" s="21"/>
      <c r="F42" s="21"/>
      <c r="G42" s="21"/>
    </row>
    <row r="43" spans="1:7" x14ac:dyDescent="0.2">
      <c r="A43" s="23" t="s">
        <v>147</v>
      </c>
      <c r="B43" s="20"/>
      <c r="D43" s="22"/>
      <c r="E43" s="22"/>
      <c r="F43" s="22"/>
      <c r="G43" s="22"/>
    </row>
    <row r="44" spans="1:7" x14ac:dyDescent="0.2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 x14ac:dyDescent="0.2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 x14ac:dyDescent="0.2">
      <c r="A46" s="19" t="s">
        <v>2</v>
      </c>
      <c r="B46" s="20"/>
      <c r="D46" s="21"/>
      <c r="E46" s="21"/>
      <c r="F46" s="21"/>
      <c r="G46" s="21"/>
    </row>
    <row r="47" spans="1:7" x14ac:dyDescent="0.2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 x14ac:dyDescent="0.2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 x14ac:dyDescent="0.2">
      <c r="A49" s="12" t="s">
        <v>153</v>
      </c>
      <c r="B49" s="20"/>
      <c r="C49" s="53">
        <v>0</v>
      </c>
    </row>
    <row r="50" spans="1:7" x14ac:dyDescent="0.2">
      <c r="A50" s="12" t="s">
        <v>154</v>
      </c>
      <c r="B50" s="20"/>
      <c r="C50" s="21">
        <v>80</v>
      </c>
      <c r="F50" s="21"/>
    </row>
    <row r="51" spans="1:7" x14ac:dyDescent="0.2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 x14ac:dyDescent="0.2">
      <c r="A52" s="12" t="s">
        <v>157</v>
      </c>
      <c r="B52" s="20"/>
      <c r="C52" s="22">
        <v>1000</v>
      </c>
      <c r="D52" s="21"/>
      <c r="E52" s="21"/>
      <c r="G52" s="21"/>
    </row>
    <row r="53" spans="1:7" x14ac:dyDescent="0.2">
      <c r="A53" s="12" t="s">
        <v>158</v>
      </c>
      <c r="B53" s="20"/>
      <c r="C53" s="22">
        <v>1000</v>
      </c>
      <c r="D53" s="21"/>
      <c r="E53" s="21"/>
      <c r="G53" s="21"/>
    </row>
    <row r="54" spans="1:7" x14ac:dyDescent="0.2">
      <c r="A54" s="12" t="s">
        <v>159</v>
      </c>
      <c r="B54" s="20"/>
      <c r="D54" s="21"/>
      <c r="E54" s="21"/>
      <c r="G54" s="21"/>
    </row>
    <row r="55" spans="1:7" x14ac:dyDescent="0.2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 x14ac:dyDescent="0.2">
      <c r="A56" s="12"/>
      <c r="B56" s="20"/>
      <c r="D56" s="21"/>
      <c r="E56" s="21"/>
      <c r="F56" s="21"/>
      <c r="G56" s="21"/>
    </row>
    <row r="57" spans="1:7" x14ac:dyDescent="0.2">
      <c r="A57" s="23" t="s">
        <v>147</v>
      </c>
      <c r="B57" s="20"/>
      <c r="D57" s="22"/>
      <c r="E57" s="22"/>
      <c r="F57" s="22"/>
      <c r="G57" s="22"/>
    </row>
    <row r="58" spans="1:7" x14ac:dyDescent="0.2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 x14ac:dyDescent="0.2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 x14ac:dyDescent="0.2">
      <c r="A60" s="19" t="s">
        <v>2</v>
      </c>
      <c r="B60" s="20"/>
      <c r="D60" s="21"/>
      <c r="E60" s="21"/>
      <c r="F60" s="21"/>
      <c r="G60" s="21"/>
    </row>
    <row r="61" spans="1:7" x14ac:dyDescent="0.2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 x14ac:dyDescent="0.2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 x14ac:dyDescent="0.2">
      <c r="A63" s="12" t="s">
        <v>153</v>
      </c>
      <c r="B63" s="20"/>
      <c r="C63" s="53">
        <v>0</v>
      </c>
    </row>
    <row r="64" spans="1:7" x14ac:dyDescent="0.2">
      <c r="A64" s="12" t="s">
        <v>154</v>
      </c>
      <c r="B64" s="20"/>
      <c r="C64" s="21">
        <v>80</v>
      </c>
      <c r="F64" s="21"/>
    </row>
    <row r="65" spans="1:7" x14ac:dyDescent="0.2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 x14ac:dyDescent="0.2">
      <c r="A66" s="12" t="s">
        <v>157</v>
      </c>
      <c r="B66" s="20"/>
      <c r="C66" s="22">
        <v>1000</v>
      </c>
      <c r="D66" s="21"/>
      <c r="E66" s="21"/>
      <c r="G66" s="21"/>
    </row>
    <row r="67" spans="1:7" x14ac:dyDescent="0.2">
      <c r="A67" s="12" t="s">
        <v>158</v>
      </c>
      <c r="B67" s="20"/>
      <c r="C67" s="22">
        <v>1000</v>
      </c>
      <c r="D67" s="21"/>
      <c r="E67" s="21"/>
      <c r="G67" s="21"/>
    </row>
    <row r="68" spans="1:7" x14ac:dyDescent="0.2">
      <c r="A68" s="12" t="s">
        <v>159</v>
      </c>
      <c r="B68" s="20"/>
      <c r="D68" s="21"/>
      <c r="E68" s="21"/>
      <c r="G68" s="21"/>
    </row>
    <row r="69" spans="1:7" x14ac:dyDescent="0.2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 x14ac:dyDescent="0.2">
      <c r="A70" s="12"/>
      <c r="B70" s="20"/>
      <c r="D70" s="21"/>
      <c r="E70" s="21"/>
      <c r="F70" s="21"/>
      <c r="G70" s="21"/>
    </row>
    <row r="71" spans="1:7" x14ac:dyDescent="0.2">
      <c r="A71" s="23" t="s">
        <v>147</v>
      </c>
      <c r="B71" s="20"/>
      <c r="D71" s="22"/>
      <c r="E71" s="22"/>
      <c r="F71" s="22"/>
      <c r="G71" s="22"/>
    </row>
    <row r="72" spans="1:7" x14ac:dyDescent="0.2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 x14ac:dyDescent="0.2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 x14ac:dyDescent="0.2">
      <c r="A74" s="19" t="s">
        <v>2</v>
      </c>
      <c r="B74" s="20"/>
      <c r="D74" s="21"/>
      <c r="E74" s="21"/>
      <c r="F74" s="21"/>
      <c r="G74" s="21"/>
    </row>
    <row r="75" spans="1:7" x14ac:dyDescent="0.2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 x14ac:dyDescent="0.2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 x14ac:dyDescent="0.2">
      <c r="A77" s="12" t="s">
        <v>153</v>
      </c>
      <c r="B77" s="20"/>
      <c r="C77" s="53">
        <v>0</v>
      </c>
    </row>
    <row r="78" spans="1:7" x14ac:dyDescent="0.2">
      <c r="A78" s="12" t="s">
        <v>154</v>
      </c>
      <c r="B78" s="20"/>
      <c r="C78" s="21">
        <v>80</v>
      </c>
      <c r="F78" s="21"/>
    </row>
    <row r="79" spans="1:7" x14ac:dyDescent="0.2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 x14ac:dyDescent="0.2">
      <c r="A80" s="12" t="s">
        <v>157</v>
      </c>
      <c r="B80" s="20"/>
      <c r="C80" s="22">
        <v>1000</v>
      </c>
      <c r="D80" s="21"/>
      <c r="E80" s="21"/>
      <c r="G80" s="21"/>
    </row>
    <row r="81" spans="1:7" x14ac:dyDescent="0.2">
      <c r="A81" s="12" t="s">
        <v>158</v>
      </c>
      <c r="B81" s="20"/>
      <c r="C81" s="22">
        <v>1000</v>
      </c>
      <c r="D81" s="21"/>
      <c r="E81" s="21"/>
      <c r="G81" s="21"/>
    </row>
    <row r="82" spans="1:7" x14ac:dyDescent="0.2">
      <c r="A82" s="12" t="s">
        <v>159</v>
      </c>
      <c r="B82" s="20"/>
      <c r="D82" s="21"/>
      <c r="E82" s="21"/>
      <c r="G82" s="21"/>
    </row>
    <row r="83" spans="1:7" x14ac:dyDescent="0.2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 x14ac:dyDescent="0.2">
      <c r="A84" s="12"/>
      <c r="B84" s="20"/>
      <c r="D84" s="21"/>
      <c r="E84" s="21"/>
      <c r="F84" s="21"/>
      <c r="G84" s="21"/>
    </row>
    <row r="85" spans="1:7" x14ac:dyDescent="0.2">
      <c r="A85" s="23" t="s">
        <v>147</v>
      </c>
      <c r="B85" s="20"/>
      <c r="D85" s="22"/>
      <c r="E85" s="22"/>
      <c r="F85" s="22"/>
      <c r="G85" s="22"/>
    </row>
    <row r="86" spans="1:7" x14ac:dyDescent="0.2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 x14ac:dyDescent="0.2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 x14ac:dyDescent="0.2">
      <c r="A88" s="19" t="s">
        <v>2</v>
      </c>
      <c r="B88" s="20"/>
      <c r="D88" s="21"/>
      <c r="E88" s="21"/>
      <c r="F88" s="21"/>
      <c r="G88" s="21"/>
    </row>
    <row r="89" spans="1:7" x14ac:dyDescent="0.2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 x14ac:dyDescent="0.2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 x14ac:dyDescent="0.2">
      <c r="A91" s="12" t="s">
        <v>153</v>
      </c>
      <c r="B91" s="20"/>
      <c r="C91" s="53">
        <v>0</v>
      </c>
    </row>
    <row r="92" spans="1:7" x14ac:dyDescent="0.2">
      <c r="A92" s="12" t="s">
        <v>154</v>
      </c>
      <c r="B92" s="20"/>
      <c r="C92" s="21">
        <v>80</v>
      </c>
      <c r="F92" s="21"/>
    </row>
    <row r="93" spans="1:7" x14ac:dyDescent="0.2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 x14ac:dyDescent="0.2">
      <c r="A94" s="12" t="s">
        <v>157</v>
      </c>
      <c r="B94" s="20"/>
      <c r="C94" s="22">
        <v>1000</v>
      </c>
      <c r="D94" s="21"/>
      <c r="E94" s="21"/>
      <c r="G94" s="21"/>
    </row>
    <row r="95" spans="1:7" x14ac:dyDescent="0.2">
      <c r="A95" s="12" t="s">
        <v>158</v>
      </c>
      <c r="B95" s="20"/>
      <c r="C95" s="22">
        <v>1000</v>
      </c>
      <c r="D95" s="21"/>
      <c r="E95" s="21"/>
      <c r="G95" s="21"/>
    </row>
    <row r="96" spans="1:7" x14ac:dyDescent="0.2">
      <c r="A96" s="12" t="s">
        <v>159</v>
      </c>
      <c r="B96" s="20"/>
      <c r="D96" s="21"/>
      <c r="E96" s="21"/>
      <c r="G96" s="21"/>
    </row>
    <row r="97" spans="1:7" x14ac:dyDescent="0.2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 x14ac:dyDescent="0.2">
      <c r="A98" s="12"/>
      <c r="B98" s="20"/>
      <c r="D98" s="21"/>
      <c r="E98" s="21"/>
      <c r="F98" s="21"/>
      <c r="G98" s="21"/>
    </row>
    <row r="99" spans="1:7" x14ac:dyDescent="0.2">
      <c r="A99" s="23" t="s">
        <v>147</v>
      </c>
      <c r="B99" s="20"/>
      <c r="D99" s="22"/>
      <c r="E99" s="22"/>
      <c r="F99" s="22"/>
      <c r="G99" s="22"/>
    </row>
    <row r="100" spans="1:7" x14ac:dyDescent="0.2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 x14ac:dyDescent="0.2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 x14ac:dyDescent="0.2">
      <c r="A102" s="19" t="s">
        <v>2</v>
      </c>
      <c r="B102" s="20"/>
      <c r="D102" s="21"/>
      <c r="E102" s="21"/>
      <c r="F102" s="21"/>
      <c r="G102" s="21"/>
    </row>
    <row r="103" spans="1:7" x14ac:dyDescent="0.2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 x14ac:dyDescent="0.2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 x14ac:dyDescent="0.2">
      <c r="A105" s="12" t="s">
        <v>153</v>
      </c>
      <c r="B105" s="20"/>
      <c r="C105" s="53">
        <v>0</v>
      </c>
    </row>
    <row r="106" spans="1:7" x14ac:dyDescent="0.2">
      <c r="A106" s="12" t="s">
        <v>154</v>
      </c>
      <c r="B106" s="20"/>
      <c r="C106" s="21">
        <v>80</v>
      </c>
      <c r="F106" s="21"/>
    </row>
    <row r="107" spans="1:7" x14ac:dyDescent="0.2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 x14ac:dyDescent="0.2">
      <c r="A108" s="12" t="s">
        <v>157</v>
      </c>
      <c r="B108" s="20"/>
      <c r="C108" s="22">
        <v>1000</v>
      </c>
      <c r="D108" s="21"/>
      <c r="E108" s="21"/>
      <c r="G108" s="21"/>
    </row>
    <row r="109" spans="1:7" x14ac:dyDescent="0.2">
      <c r="A109" s="12" t="s">
        <v>158</v>
      </c>
      <c r="B109" s="20"/>
      <c r="C109" s="22">
        <v>1000</v>
      </c>
      <c r="D109" s="21"/>
      <c r="E109" s="21"/>
      <c r="G109" s="21"/>
    </row>
    <row r="110" spans="1:7" x14ac:dyDescent="0.2">
      <c r="A110" s="12" t="s">
        <v>159</v>
      </c>
      <c r="B110" s="20"/>
      <c r="D110" s="21"/>
      <c r="E110" s="21"/>
      <c r="G110" s="21"/>
    </row>
    <row r="111" spans="1:7" x14ac:dyDescent="0.2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 x14ac:dyDescent="0.2">
      <c r="A112" s="12"/>
      <c r="B112" s="20"/>
      <c r="D112" s="21"/>
      <c r="E112" s="21"/>
      <c r="F112" s="21"/>
      <c r="G112" s="21"/>
    </row>
    <row r="113" spans="1:7" x14ac:dyDescent="0.2">
      <c r="A113" s="23" t="s">
        <v>147</v>
      </c>
      <c r="B113" s="20"/>
      <c r="D113" s="22"/>
      <c r="E113" s="22"/>
      <c r="F113" s="22"/>
      <c r="G113" s="22"/>
    </row>
    <row r="114" spans="1:7" x14ac:dyDescent="0.2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 x14ac:dyDescent="0.2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 x14ac:dyDescent="0.2">
      <c r="A116" s="19" t="s">
        <v>2</v>
      </c>
      <c r="B116" s="20"/>
      <c r="D116" s="21"/>
      <c r="E116" s="21"/>
      <c r="F116" s="21"/>
      <c r="G116" s="21"/>
    </row>
    <row r="117" spans="1:7" x14ac:dyDescent="0.2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 x14ac:dyDescent="0.2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 x14ac:dyDescent="0.2">
      <c r="A119" s="12" t="s">
        <v>153</v>
      </c>
      <c r="B119" s="20"/>
      <c r="C119" s="53">
        <v>0</v>
      </c>
    </row>
    <row r="120" spans="1:7" x14ac:dyDescent="0.2">
      <c r="A120" s="12" t="s">
        <v>154</v>
      </c>
      <c r="B120" s="20"/>
      <c r="C120" s="21">
        <v>80</v>
      </c>
      <c r="F120" s="21"/>
    </row>
    <row r="121" spans="1:7" x14ac:dyDescent="0.2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 x14ac:dyDescent="0.2">
      <c r="A122" s="12" t="s">
        <v>157</v>
      </c>
      <c r="B122" s="20"/>
      <c r="C122" s="22">
        <v>1000</v>
      </c>
      <c r="D122" s="21"/>
      <c r="E122" s="21"/>
      <c r="G122" s="21"/>
    </row>
    <row r="123" spans="1:7" x14ac:dyDescent="0.2">
      <c r="A123" s="12" t="s">
        <v>158</v>
      </c>
      <c r="B123" s="20"/>
      <c r="C123" s="22">
        <v>1000</v>
      </c>
      <c r="D123" s="21"/>
      <c r="E123" s="21"/>
      <c r="G123" s="21"/>
    </row>
    <row r="124" spans="1:7" x14ac:dyDescent="0.2">
      <c r="A124" s="12" t="s">
        <v>159</v>
      </c>
      <c r="B124" s="20"/>
      <c r="D124" s="21"/>
      <c r="E124" s="21"/>
      <c r="G124" s="21"/>
    </row>
    <row r="125" spans="1:7" x14ac:dyDescent="0.2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 x14ac:dyDescent="0.2">
      <c r="A126" s="12"/>
      <c r="B126" s="20"/>
      <c r="D126" s="21"/>
      <c r="E126" s="21"/>
      <c r="F126" s="21"/>
      <c r="G126" s="21"/>
    </row>
    <row r="127" spans="1:7" x14ac:dyDescent="0.2">
      <c r="A127" s="23" t="s">
        <v>147</v>
      </c>
      <c r="B127" s="20"/>
      <c r="D127" s="22"/>
      <c r="E127" s="22"/>
      <c r="F127" s="22"/>
      <c r="G127" s="22"/>
    </row>
    <row r="128" spans="1:7" x14ac:dyDescent="0.2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 x14ac:dyDescent="0.2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 x14ac:dyDescent="0.2">
      <c r="A130" s="19" t="s">
        <v>2</v>
      </c>
      <c r="B130" s="20"/>
      <c r="D130" s="21"/>
      <c r="E130" s="21"/>
      <c r="F130" s="21"/>
      <c r="G130" s="21"/>
    </row>
    <row r="131" spans="1:45" x14ac:dyDescent="0.2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 x14ac:dyDescent="0.2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 x14ac:dyDescent="0.2">
      <c r="A133" s="12" t="s">
        <v>153</v>
      </c>
      <c r="B133" s="20"/>
      <c r="C133" s="53">
        <v>0</v>
      </c>
    </row>
    <row r="134" spans="1:45" x14ac:dyDescent="0.2">
      <c r="A134" s="12" t="s">
        <v>154</v>
      </c>
      <c r="B134" s="20"/>
      <c r="C134" s="21">
        <v>80</v>
      </c>
      <c r="F134" s="21"/>
    </row>
    <row r="135" spans="1:45" x14ac:dyDescent="0.2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 x14ac:dyDescent="0.2">
      <c r="A136" s="12" t="s">
        <v>157</v>
      </c>
      <c r="B136" s="20"/>
      <c r="C136" s="22">
        <v>1000</v>
      </c>
      <c r="D136" s="21"/>
      <c r="E136" s="21"/>
      <c r="G136" s="21"/>
    </row>
    <row r="137" spans="1:45" x14ac:dyDescent="0.2">
      <c r="A137" s="12" t="s">
        <v>158</v>
      </c>
      <c r="B137" s="20"/>
      <c r="C137" s="22">
        <v>1000</v>
      </c>
      <c r="D137" s="21"/>
      <c r="E137" s="21"/>
      <c r="G137" s="21"/>
    </row>
    <row r="138" spans="1:45" x14ac:dyDescent="0.2">
      <c r="A138" s="12" t="s">
        <v>159</v>
      </c>
      <c r="B138" s="20"/>
      <c r="D138" s="21"/>
      <c r="E138" s="21"/>
      <c r="G138" s="21"/>
    </row>
    <row r="139" spans="1:45" x14ac:dyDescent="0.2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 x14ac:dyDescent="0.2">
      <c r="A140" s="12"/>
      <c r="B140" s="20"/>
      <c r="D140" s="21"/>
      <c r="E140" s="21"/>
      <c r="F140" s="21"/>
      <c r="G140" s="21"/>
    </row>
    <row r="141" spans="1:45" x14ac:dyDescent="0.2">
      <c r="A141" s="23" t="s">
        <v>147</v>
      </c>
      <c r="B141" s="20"/>
      <c r="D141" s="22"/>
      <c r="E141" s="22"/>
      <c r="F141" s="22"/>
      <c r="G141" s="22"/>
    </row>
    <row r="142" spans="1:45" x14ac:dyDescent="0.2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 x14ac:dyDescent="0.2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 x14ac:dyDescent="0.2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 x14ac:dyDescent="0.2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 x14ac:dyDescent="0.2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 x14ac:dyDescent="0.2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 x14ac:dyDescent="0.2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 x14ac:dyDescent="0.2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 x14ac:dyDescent="0.2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 x14ac:dyDescent="0.2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 x14ac:dyDescent="0.2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 x14ac:dyDescent="0.2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 x14ac:dyDescent="0.2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 x14ac:dyDescent="0.2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 x14ac:dyDescent="0.2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 x14ac:dyDescent="0.2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 x14ac:dyDescent="0.2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 x14ac:dyDescent="0.2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 x14ac:dyDescent="0.2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 x14ac:dyDescent="0.2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 x14ac:dyDescent="0.2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 x14ac:dyDescent="0.2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 x14ac:dyDescent="0.2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 x14ac:dyDescent="0.2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 x14ac:dyDescent="0.2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 x14ac:dyDescent="0.2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 x14ac:dyDescent="0.2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 x14ac:dyDescent="0.2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 x14ac:dyDescent="0.2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 x14ac:dyDescent="0.2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 x14ac:dyDescent="0.2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 x14ac:dyDescent="0.2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 x14ac:dyDescent="0.2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 x14ac:dyDescent="0.2">
      <c r="A177" s="23" t="s">
        <v>9</v>
      </c>
      <c r="B177" s="20"/>
      <c r="E177" s="22"/>
      <c r="F177" s="22"/>
    </row>
    <row r="178" spans="1:26" x14ac:dyDescent="0.2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 x14ac:dyDescent="0.2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 x14ac:dyDescent="0.2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 x14ac:dyDescent="0.2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 x14ac:dyDescent="0.2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 x14ac:dyDescent="0.2">
      <c r="A183" s="23" t="s">
        <v>12</v>
      </c>
      <c r="B183" s="20"/>
      <c r="C183" s="22"/>
      <c r="D183" s="21"/>
      <c r="E183" s="21"/>
      <c r="F183" s="21"/>
    </row>
    <row r="184" spans="1:26" x14ac:dyDescent="0.2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 x14ac:dyDescent="0.2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 x14ac:dyDescent="0.2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 x14ac:dyDescent="0.2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 x14ac:dyDescent="0.2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 x14ac:dyDescent="0.2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 x14ac:dyDescent="0.2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 x14ac:dyDescent="0.2">
      <c r="A191" s="12"/>
      <c r="B191" s="20"/>
      <c r="C191" s="53"/>
    </row>
    <row r="192" spans="1:26" ht="16" x14ac:dyDescent="0.2">
      <c r="A192" s="15" t="s">
        <v>18</v>
      </c>
      <c r="B192" s="13"/>
      <c r="D192" s="22"/>
    </row>
    <row r="193" spans="1:21" ht="16" x14ac:dyDescent="0.2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 ht="16" x14ac:dyDescent="0.2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 ht="16" x14ac:dyDescent="0.2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 ht="16" x14ac:dyDescent="0.2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 x14ac:dyDescent="0.2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 x14ac:dyDescent="0.2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 x14ac:dyDescent="0.2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 x14ac:dyDescent="0.2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 x14ac:dyDescent="0.2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 x14ac:dyDescent="0.2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 x14ac:dyDescent="0.2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 x14ac:dyDescent="0.2">
      <c r="A205" s="15"/>
      <c r="B205" s="13"/>
    </row>
    <row r="206" spans="1:21" x14ac:dyDescent="0.2">
      <c r="A206" s="16"/>
      <c r="B206" s="13"/>
      <c r="C206" s="18"/>
    </row>
    <row r="207" spans="1:21" x14ac:dyDescent="0.2">
      <c r="A207" s="60" t="s">
        <v>271</v>
      </c>
      <c r="B207" s="4"/>
      <c r="C207" s="4"/>
    </row>
    <row r="208" spans="1:21" x14ac:dyDescent="0.2">
      <c r="A208" s="53" t="s">
        <v>272</v>
      </c>
      <c r="C208" s="53" t="s">
        <v>273</v>
      </c>
    </row>
    <row r="209" spans="1:3" x14ac:dyDescent="0.2">
      <c r="A209" s="53" t="s">
        <v>274</v>
      </c>
      <c r="C209" s="53">
        <v>57600</v>
      </c>
    </row>
    <row r="210" spans="1:3" x14ac:dyDescent="0.2">
      <c r="A210" s="61" t="s">
        <v>2</v>
      </c>
      <c r="B210" s="4"/>
      <c r="C210" s="4"/>
    </row>
    <row r="211" spans="1:3" x14ac:dyDescent="0.2">
      <c r="A211" s="62" t="s">
        <v>6</v>
      </c>
      <c r="B211" s="4"/>
      <c r="C211" s="25" t="s">
        <v>275</v>
      </c>
    </row>
    <row r="212" spans="1:3" x14ac:dyDescent="0.2">
      <c r="A212" s="12" t="s">
        <v>276</v>
      </c>
      <c r="C212" s="53"/>
    </row>
    <row r="213" spans="1:3" x14ac:dyDescent="0.2">
      <c r="A213" s="62" t="s">
        <v>1</v>
      </c>
      <c r="B213" s="4"/>
      <c r="C213" s="21" t="s">
        <v>277</v>
      </c>
    </row>
    <row r="214" spans="1:3" x14ac:dyDescent="0.2">
      <c r="A214" s="63"/>
      <c r="B214" s="64"/>
      <c r="C214" s="65"/>
    </row>
    <row r="215" spans="1:3" x14ac:dyDescent="0.2">
      <c r="A215" s="23" t="s">
        <v>278</v>
      </c>
    </row>
    <row r="216" spans="1:3" ht="16" x14ac:dyDescent="0.2">
      <c r="A216" s="16" t="s">
        <v>279</v>
      </c>
      <c r="B216" s="13"/>
      <c r="C216" s="21" t="s">
        <v>277</v>
      </c>
    </row>
    <row r="217" spans="1:3" ht="16" x14ac:dyDescent="0.2">
      <c r="A217" s="16" t="s">
        <v>280</v>
      </c>
      <c r="B217" s="13"/>
      <c r="C217" s="17">
        <v>500000</v>
      </c>
    </row>
    <row r="218" spans="1:3" x14ac:dyDescent="0.2">
      <c r="A218" s="12" t="s">
        <v>4</v>
      </c>
      <c r="C218" s="53" t="s">
        <v>5</v>
      </c>
    </row>
    <row r="219" spans="1:3" x14ac:dyDescent="0.2">
      <c r="A219" s="48" t="s">
        <v>1</v>
      </c>
      <c r="B219" s="49"/>
      <c r="C219" s="49" t="s">
        <v>281</v>
      </c>
    </row>
    <row r="220" spans="1:3" x14ac:dyDescent="0.2">
      <c r="A220" s="12"/>
      <c r="C220" s="53"/>
    </row>
    <row r="221" spans="1:3" x14ac:dyDescent="0.2">
      <c r="A221" s="48"/>
      <c r="B221" s="49"/>
      <c r="C221" s="49"/>
    </row>
    <row r="223" spans="1:3" ht="16" x14ac:dyDescent="0.2">
      <c r="A223" s="59" t="s">
        <v>282</v>
      </c>
      <c r="B223" s="52"/>
      <c r="C223" s="55"/>
    </row>
    <row r="224" spans="1:3" x14ac:dyDescent="0.2">
      <c r="A224" s="53" t="s">
        <v>272</v>
      </c>
      <c r="C224" s="53" t="s">
        <v>283</v>
      </c>
    </row>
    <row r="225" spans="1:10" x14ac:dyDescent="0.2">
      <c r="A225" s="53" t="s">
        <v>2</v>
      </c>
      <c r="C225" s="53"/>
    </row>
    <row r="226" spans="1:10" x14ac:dyDescent="0.2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 x14ac:dyDescent="0.2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 x14ac:dyDescent="0.2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 x14ac:dyDescent="0.2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 x14ac:dyDescent="0.2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 x14ac:dyDescent="0.2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6" x14ac:dyDescent="0.2">
      <c r="A233" s="59" t="s">
        <v>9</v>
      </c>
    </row>
    <row r="234" spans="1:10" ht="16" x14ac:dyDescent="0.2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6" x14ac:dyDescent="0.2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 x14ac:dyDescent="0.2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2021-08-24T14:05:36Z</dcterms:modified>
</cp:coreProperties>
</file>