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7-прогнозы\"/>
    </mc:Choice>
  </mc:AlternateContent>
  <bookViews>
    <workbookView xWindow="0" yWindow="0" windowWidth="11472" windowHeight="8400"/>
  </bookViews>
  <sheets>
    <sheet name="Данные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9" i="1"/>
  <c r="D44" i="1"/>
  <c r="D56" i="1"/>
  <c r="D45" i="1"/>
  <c r="D57" i="1"/>
  <c r="D46" i="1"/>
  <c r="D58" i="1"/>
  <c r="D47" i="1"/>
  <c r="D48" i="1"/>
  <c r="D60" i="1"/>
  <c r="D61" i="1"/>
  <c r="D50" i="1"/>
  <c r="D51" i="1"/>
  <c r="D40" i="1"/>
  <c r="D41" i="1"/>
  <c r="D54" i="1"/>
  <c r="D55" i="1"/>
  <c r="D59" i="1"/>
  <c r="D42" i="1"/>
  <c r="D43" i="1"/>
  <c r="D49" i="1"/>
  <c r="D39" i="1"/>
  <c r="D52" i="1"/>
  <c r="D53" i="1"/>
  <c r="D38" i="1"/>
  <c r="E40" i="1"/>
  <c r="E43" i="1"/>
  <c r="E55" i="1"/>
  <c r="E44" i="1"/>
  <c r="E56" i="1"/>
  <c r="E45" i="1"/>
  <c r="E57" i="1"/>
  <c r="E46" i="1"/>
  <c r="E58" i="1"/>
  <c r="E47" i="1"/>
  <c r="E59" i="1"/>
  <c r="E60" i="1"/>
  <c r="E49" i="1"/>
  <c r="E61" i="1"/>
  <c r="E50" i="1"/>
  <c r="E51" i="1"/>
  <c r="E41" i="1"/>
  <c r="E53" i="1"/>
  <c r="E48" i="1"/>
  <c r="E52" i="1"/>
  <c r="E42" i="1"/>
  <c r="E54" i="1"/>
  <c r="C51" i="1" l="1"/>
  <c r="G2" i="1"/>
  <c r="G3" i="1"/>
  <c r="G4" i="1"/>
  <c r="G5" i="1"/>
  <c r="G6" i="1"/>
  <c r="G7" i="1"/>
  <c r="G8" i="1"/>
  <c r="G9" i="1"/>
  <c r="G10" i="1"/>
  <c r="G11" i="1"/>
  <c r="G12" i="1"/>
  <c r="G13" i="1"/>
  <c r="F2" i="1"/>
  <c r="F3" i="1"/>
  <c r="F4" i="1"/>
  <c r="F5" i="1"/>
  <c r="F6" i="1"/>
  <c r="F7" i="1"/>
  <c r="F8" i="1"/>
  <c r="F9" i="1"/>
  <c r="F10" i="1"/>
  <c r="F11" i="1"/>
  <c r="F12" i="1"/>
  <c r="F13" i="1"/>
  <c r="C41" i="1" l="1"/>
  <c r="C38" i="1"/>
  <c r="C55" i="1"/>
  <c r="C46" i="1"/>
  <c r="C59" i="1"/>
  <c r="C39" i="1"/>
  <c r="C48" i="1"/>
  <c r="C44" i="1"/>
  <c r="C61" i="1"/>
  <c r="C57" i="1"/>
  <c r="C53" i="1"/>
  <c r="C40" i="1"/>
  <c r="C47" i="1"/>
  <c r="C43" i="1"/>
  <c r="C60" i="1"/>
  <c r="C56" i="1"/>
  <c r="C52" i="1"/>
  <c r="C42" i="1"/>
  <c r="C49" i="1"/>
  <c r="C45" i="1"/>
  <c r="C50" i="1"/>
  <c r="C58" i="1"/>
  <c r="C54" i="1"/>
</calcChain>
</file>

<file path=xl/sharedStrings.xml><?xml version="1.0" encoding="utf-8"?>
<sst xmlns="http://schemas.openxmlformats.org/spreadsheetml/2006/main" count="7" uniqueCount="7">
  <si>
    <t>Дата</t>
  </si>
  <si>
    <t>Продажи, тыс. руб.</t>
  </si>
  <si>
    <t>Прогноз</t>
  </si>
  <si>
    <t>Сезонность</t>
  </si>
  <si>
    <t>Месяц</t>
  </si>
  <si>
    <t>Нижняя граница</t>
  </si>
  <si>
    <t>Верхняя граница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</si>
</sst>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wrapText="1"/>
    </xf>
    <xf numFmtId="165" fontId="0" fillId="0" borderId="0" xfId="1" applyNumberFormat="1" applyFont="1"/>
    <xf numFmtId="17" fontId="0" fillId="0" borderId="0" xfId="0" applyNumberFormat="1"/>
    <xf numFmtId="165" fontId="4" fillId="0" borderId="0" xfId="1" applyNumberFormat="1" applyFont="1"/>
    <xf numFmtId="165" fontId="5" fillId="0" borderId="0" xfId="1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ont="1"/>
    <xf numFmtId="0" fontId="6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Данные!$B$1</c:f>
              <c:strCache>
                <c:ptCount val="1"/>
                <c:pt idx="0">
                  <c:v>Продажи, тыс. руб.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Данные!$A$2:$A$62</c:f>
              <c:numCache>
                <c:formatCode>mmm\-yy</c:formatCode>
                <c:ptCount val="6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Данные!$B$2:$B$62</c:f>
              <c:numCache>
                <c:formatCode>_-* #\ ##0_-;\-* #\ ##0_-;_-* "-"??_-;_-@_-</c:formatCode>
                <c:ptCount val="61"/>
                <c:pt idx="0">
                  <c:v>74439.899999999994</c:v>
                </c:pt>
                <c:pt idx="1">
                  <c:v>73343.7</c:v>
                </c:pt>
                <c:pt idx="2">
                  <c:v>72517.2</c:v>
                </c:pt>
                <c:pt idx="3">
                  <c:v>74764.800000000003</c:v>
                </c:pt>
                <c:pt idx="4">
                  <c:v>78175.5</c:v>
                </c:pt>
                <c:pt idx="5">
                  <c:v>81058.5</c:v>
                </c:pt>
                <c:pt idx="6">
                  <c:v>85096.8</c:v>
                </c:pt>
                <c:pt idx="7">
                  <c:v>87902.1</c:v>
                </c:pt>
                <c:pt idx="8">
                  <c:v>86942.7</c:v>
                </c:pt>
                <c:pt idx="9">
                  <c:v>86117.4</c:v>
                </c:pt>
                <c:pt idx="10">
                  <c:v>85218.6</c:v>
                </c:pt>
                <c:pt idx="11">
                  <c:v>84170.1</c:v>
                </c:pt>
                <c:pt idx="12">
                  <c:v>83488.800000000003</c:v>
                </c:pt>
                <c:pt idx="13">
                  <c:v>82731.600000000006</c:v>
                </c:pt>
                <c:pt idx="14">
                  <c:v>81842.7</c:v>
                </c:pt>
                <c:pt idx="15">
                  <c:v>84331.8</c:v>
                </c:pt>
                <c:pt idx="16">
                  <c:v>88323</c:v>
                </c:pt>
                <c:pt idx="17">
                  <c:v>92007</c:v>
                </c:pt>
                <c:pt idx="18">
                  <c:v>94268.4</c:v>
                </c:pt>
                <c:pt idx="19">
                  <c:v>98395.8</c:v>
                </c:pt>
                <c:pt idx="20">
                  <c:v>97898.4</c:v>
                </c:pt>
                <c:pt idx="21">
                  <c:v>97025.1</c:v>
                </c:pt>
                <c:pt idx="22">
                  <c:v>96138.3</c:v>
                </c:pt>
                <c:pt idx="23">
                  <c:v>95305.5</c:v>
                </c:pt>
                <c:pt idx="24">
                  <c:v>94414.2</c:v>
                </c:pt>
                <c:pt idx="25">
                  <c:v>93358.5</c:v>
                </c:pt>
                <c:pt idx="26">
                  <c:v>92554.8</c:v>
                </c:pt>
                <c:pt idx="27">
                  <c:v>94853.7</c:v>
                </c:pt>
                <c:pt idx="28">
                  <c:v>98643.6</c:v>
                </c:pt>
                <c:pt idx="29">
                  <c:v>101056.8</c:v>
                </c:pt>
                <c:pt idx="30">
                  <c:v>104889.9</c:v>
                </c:pt>
                <c:pt idx="31">
                  <c:v>108457.2</c:v>
                </c:pt>
                <c:pt idx="32">
                  <c:v>107743.2</c:v>
                </c:pt>
                <c:pt idx="33">
                  <c:v>106954.8</c:v>
                </c:pt>
                <c:pt idx="34">
                  <c:v>106044.6</c:v>
                </c:pt>
                <c:pt idx="35">
                  <c:v>105441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B-4D8F-9EDF-ACFCC1AF8954}"/>
            </c:ext>
          </c:extLst>
        </c:ser>
        <c:ser>
          <c:idx val="1"/>
          <c:order val="1"/>
          <c:tx>
            <c:strRef>
              <c:f>Данные!$C$1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Данные!$A$2:$A$62</c:f>
              <c:numCache>
                <c:formatCode>mmm\-yy</c:formatCode>
                <c:ptCount val="6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Данные!$C$2:$C$62</c:f>
              <c:numCache>
                <c:formatCode>General</c:formatCode>
                <c:ptCount val="61"/>
                <c:pt idx="35" formatCode="_-* #\ ##0_-;\-* #\ ##0_-;_-* &quot;-&quot;??_-;_-@_-">
                  <c:v>105441</c:v>
                </c:pt>
                <c:pt idx="36" formatCode="_-* #\ ##0_-;\-* #\ ##0_-;_-* &quot;-&quot;??_-;_-@_-">
                  <c:v>99911.251651033876</c:v>
                </c:pt>
                <c:pt idx="37" formatCode="_-* #\ ##0_-;\-* #\ ##0_-;_-* &quot;-&quot;??_-;_-@_-">
                  <c:v>99617.363071383836</c:v>
                </c:pt>
                <c:pt idx="38" formatCode="_-* #\ ##0_-;\-* #\ ##0_-;_-* &quot;-&quot;??_-;_-@_-">
                  <c:v>99378.373660822312</c:v>
                </c:pt>
                <c:pt idx="39" formatCode="_-* #\ ##0_-;\-* #\ ##0_-;_-* &quot;-&quot;??_-;_-@_-">
                  <c:v>103083.52490927251</c:v>
                </c:pt>
                <c:pt idx="40" formatCode="_-* #\ ##0_-;\-* #\ ##0_-;_-* &quot;-&quot;??_-;_-@_-">
                  <c:v>108509.03625032135</c:v>
                </c:pt>
                <c:pt idx="41" formatCode="_-* #\ ##0_-;\-* #\ ##0_-;_-* &quot;-&quot;??_-;_-@_-">
                  <c:v>113127.01079057202</c:v>
                </c:pt>
                <c:pt idx="42" formatCode="_-* #\ ##0_-;\-* #\ ##0_-;_-* &quot;-&quot;??_-;_-@_-">
                  <c:v>118254.85010840812</c:v>
                </c:pt>
                <c:pt idx="43" formatCode="_-* #\ ##0_-;\-* #\ ##0_-;_-* &quot;-&quot;??_-;_-@_-">
                  <c:v>123636.83118608836</c:v>
                </c:pt>
                <c:pt idx="44" formatCode="_-* #\ ##0_-;\-* #\ ##0_-;_-* &quot;-&quot;??_-;_-@_-">
                  <c:v>123732.61581044861</c:v>
                </c:pt>
                <c:pt idx="45" formatCode="_-* #\ ##0_-;\-* #\ ##0_-;_-* &quot;-&quot;??_-;_-@_-">
                  <c:v>123646.47375520579</c:v>
                </c:pt>
                <c:pt idx="46" formatCode="_-* #\ ##0_-;\-* #\ ##0_-;_-* &quot;-&quot;??_-;_-@_-">
                  <c:v>123485.97250362371</c:v>
                </c:pt>
                <c:pt idx="47" formatCode="_-* #\ ##0_-;\-* #\ ##0_-;_-* &quot;-&quot;??_-;_-@_-">
                  <c:v>123366.65652120434</c:v>
                </c:pt>
                <c:pt idx="48" formatCode="_-* #\ ##0_-;\-* #\ ##0_-;_-* &quot;-&quot;??_-;_-@_-">
                  <c:v>110130.42970807338</c:v>
                </c:pt>
                <c:pt idx="49" formatCode="_-* #\ ##0_-;\-* #\ ##0_-;_-* &quot;-&quot;??_-;_-@_-">
                  <c:v>109718.73075656113</c:v>
                </c:pt>
                <c:pt idx="50" formatCode="_-* #\ ##0_-;\-* #\ ##0_-;_-* &quot;-&quot;??_-;_-@_-">
                  <c:v>109377.72487775942</c:v>
                </c:pt>
                <c:pt idx="51" formatCode="_-* #\ ##0_-;\-* #\ ##0_-;_-* &quot;-&quot;??_-;_-@_-">
                  <c:v>113367.79814754709</c:v>
                </c:pt>
                <c:pt idx="52" formatCode="_-* #\ ##0_-;\-* #\ ##0_-;_-* &quot;-&quot;??_-;_-@_-">
                  <c:v>119246.54592591505</c:v>
                </c:pt>
                <c:pt idx="53" formatCode="_-* #\ ##0_-;\-* #\ ##0_-;_-* &quot;-&quot;??_-;_-@_-">
                  <c:v>124228.1933207926</c:v>
                </c:pt>
                <c:pt idx="54" formatCode="_-* #\ ##0_-;\-* #\ ##0_-;_-* &quot;-&quot;??_-;_-@_-">
                  <c:v>129766.38255303631</c:v>
                </c:pt>
                <c:pt idx="55" formatCode="_-* #\ ##0_-;\-* #\ ##0_-;_-* &quot;-&quot;??_-;_-@_-">
                  <c:v>135573.58411284193</c:v>
                </c:pt>
                <c:pt idx="56" formatCode="_-* #\ ##0_-;\-* #\ ##0_-;_-* &quot;-&quot;??_-;_-@_-">
                  <c:v>135581.4574398119</c:v>
                </c:pt>
                <c:pt idx="57" formatCode="_-* #\ ##0_-;\-* #\ ##0_-;_-* &quot;-&quot;??_-;_-@_-">
                  <c:v>135394.59887608854</c:v>
                </c:pt>
                <c:pt idx="58" formatCode="_-* #\ ##0_-;\-* #\ ##0_-;_-* &quot;-&quot;??_-;_-@_-">
                  <c:v>135124.92530300969</c:v>
                </c:pt>
                <c:pt idx="59" formatCode="_-* #\ ##0_-;\-* #\ ##0_-;_-* &quot;-&quot;??_-;_-@_-">
                  <c:v>134904.97785620642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B-4D8F-9EDF-ACFCC1AF8954}"/>
            </c:ext>
          </c:extLst>
        </c:ser>
        <c:ser>
          <c:idx val="2"/>
          <c:order val="2"/>
          <c:tx>
            <c:strRef>
              <c:f>Данные!$D$1</c:f>
              <c:strCache>
                <c:ptCount val="1"/>
                <c:pt idx="0">
                  <c:v>Нижняя граница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Данные!$A$2:$A$62</c:f>
              <c:numCache>
                <c:formatCode>mmm\-yy</c:formatCode>
                <c:ptCount val="6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Данные!$D$2:$D$62</c:f>
              <c:numCache>
                <c:formatCode>General</c:formatCode>
                <c:ptCount val="61"/>
                <c:pt idx="35" formatCode="_-* #\ ##0_-;\-* #\ ##0_-;_-* &quot;-&quot;??_-;_-@_-">
                  <c:v>105441</c:v>
                </c:pt>
                <c:pt idx="36" formatCode="_-* #\ ##0_-;\-* #\ ##0_-;_-* &quot;-&quot;??_-;_-@_-">
                  <c:v>99237.808658805254</c:v>
                </c:pt>
                <c:pt idx="37" formatCode="_-* #\ ##0_-;\-* #\ ##0_-;_-* &quot;-&quot;??_-;_-@_-">
                  <c:v>98823.57449399808</c:v>
                </c:pt>
                <c:pt idx="38" formatCode="_-* #\ ##0_-;\-* #\ ##0_-;_-* &quot;-&quot;??_-;_-@_-">
                  <c:v>98505.546048185221</c:v>
                </c:pt>
                <c:pt idx="39" formatCode="_-* #\ ##0_-;\-* #\ ##0_-;_-* &quot;-&quot;??_-;_-@_-">
                  <c:v>102207.07256831118</c:v>
                </c:pt>
                <c:pt idx="40" formatCode="_-* #\ ##0_-;\-* #\ ##0_-;_-* &quot;-&quot;??_-;_-@_-">
                  <c:v>107703.25326182437</c:v>
                </c:pt>
                <c:pt idx="41" formatCode="_-* #\ ##0_-;\-* #\ ##0_-;_-* &quot;-&quot;??_-;_-@_-">
                  <c:v>112174.57686186973</c:v>
                </c:pt>
                <c:pt idx="42" formatCode="_-* #\ ##0_-;\-* #\ ##0_-;_-* &quot;-&quot;??_-;_-@_-">
                  <c:v>116508.775319687</c:v>
                </c:pt>
                <c:pt idx="43" formatCode="_-* #\ ##0_-;\-* #\ ##0_-;_-* &quot;-&quot;??_-;_-@_-">
                  <c:v>114627.51513632905</c:v>
                </c:pt>
                <c:pt idx="44" formatCode="_-* #\ ##0_-;\-* #\ ##0_-;_-* &quot;-&quot;??_-;_-@_-">
                  <c:v>114363.63406216832</c:v>
                </c:pt>
                <c:pt idx="45" formatCode="_-* #\ ##0_-;\-* #\ ##0_-;_-* &quot;-&quot;??_-;_-@_-">
                  <c:v>113934.01298049289</c:v>
                </c:pt>
                <c:pt idx="46" formatCode="_-* #\ ##0_-;\-* #\ ##0_-;_-* &quot;-&quot;??_-;_-@_-">
                  <c:v>113474.86688232585</c:v>
                </c:pt>
                <c:pt idx="47" formatCode="_-* #\ ##0_-;\-* #\ ##0_-;_-* &quot;-&quot;??_-;_-@_-">
                  <c:v>113085.90021787782</c:v>
                </c:pt>
                <c:pt idx="48" formatCode="_-* #\ ##0_-;\-* #\ ##0_-;_-* &quot;-&quot;??_-;_-@_-">
                  <c:v>103756.53763040254</c:v>
                </c:pt>
                <c:pt idx="49" formatCode="_-* #\ ##0_-;\-* #\ ##0_-;_-* &quot;-&quot;??_-;_-@_-">
                  <c:v>100983.20742796305</c:v>
                </c:pt>
                <c:pt idx="50" formatCode="_-* #\ ##0_-;\-* #\ ##0_-;_-* &quot;-&quot;??_-;_-@_-">
                  <c:v>97193.352976639595</c:v>
                </c:pt>
                <c:pt idx="51" formatCode="_-* #\ ##0_-;\-* #\ ##0_-;_-* &quot;-&quot;??_-;_-@_-">
                  <c:v>100054.03351187677</c:v>
                </c:pt>
                <c:pt idx="52" formatCode="_-* #\ ##0_-;\-* #\ ##0_-;_-* &quot;-&quot;??_-;_-@_-">
                  <c:v>105388.30764974622</c:v>
                </c:pt>
                <c:pt idx="53" formatCode="_-* #\ ##0_-;\-* #\ ##0_-;_-* &quot;-&quot;??_-;_-@_-">
                  <c:v>71402.089822750699</c:v>
                </c:pt>
                <c:pt idx="54" formatCode="_-* #\ ##0_-;\-* #\ ##0_-;_-* &quot;-&quot;??_-;_-@_-">
                  <c:v>72599.288407274988</c:v>
                </c:pt>
                <c:pt idx="55" formatCode="_-* #\ ##0_-;\-* #\ ##0_-;_-* &quot;-&quot;??_-;_-@_-">
                  <c:v>80184.494231895325</c:v>
                </c:pt>
                <c:pt idx="56" formatCode="_-* #\ ##0_-;\-* #\ ##0_-;_-* &quot;-&quot;??_-;_-@_-">
                  <c:v>74561.970315588987</c:v>
                </c:pt>
                <c:pt idx="57" formatCode="_-* #\ ##0_-;\-* #\ ##0_-;_-* &quot;-&quot;??_-;_-@_-">
                  <c:v>68882.245370556717</c:v>
                </c:pt>
                <c:pt idx="58" formatCode="_-* #\ ##0_-;\-* #\ ##0_-;_-* &quot;-&quot;??_-;_-@_-">
                  <c:v>118240.52928103198</c:v>
                </c:pt>
                <c:pt idx="59" formatCode="_-* #\ ##0_-;\-* #\ ##0_-;_-* &quot;-&quot;??_-;_-@_-">
                  <c:v>118700.34266716836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B-4D8F-9EDF-ACFCC1AF8954}"/>
            </c:ext>
          </c:extLst>
        </c:ser>
        <c:ser>
          <c:idx val="3"/>
          <c:order val="3"/>
          <c:tx>
            <c:strRef>
              <c:f>Данные!$E$1</c:f>
              <c:strCache>
                <c:ptCount val="1"/>
                <c:pt idx="0">
                  <c:v>Верхняя граница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Данные!$A$2:$A$62</c:f>
              <c:numCache>
                <c:formatCode>mmm\-yy</c:formatCode>
                <c:ptCount val="6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Данные!$E$2:$E$62</c:f>
              <c:numCache>
                <c:formatCode>General</c:formatCode>
                <c:ptCount val="61"/>
                <c:pt idx="35" formatCode="_-* #\ ##0_-;\-* #\ ##0_-;_-* &quot;-&quot;??_-;_-@_-">
                  <c:v>105441</c:v>
                </c:pt>
                <c:pt idx="36" formatCode="_-* #\ ##0_-;\-* #\ ##0_-;_-* &quot;-&quot;??_-;_-@_-">
                  <c:v>100639.72244714554</c:v>
                </c:pt>
                <c:pt idx="37" formatCode="_-* #\ ##0_-;\-* #\ ##0_-;_-* &quot;-&quot;??_-;_-@_-">
                  <c:v>100476.01302926512</c:v>
                </c:pt>
                <c:pt idx="38" formatCode="_-* #\ ##0_-;\-* #\ ##0_-;_-* &quot;-&quot;??_-;_-@_-">
                  <c:v>100322.52102471696</c:v>
                </c:pt>
                <c:pt idx="39" formatCode="_-* #\ ##0_-;\-* #\ ##0_-;_-* &quot;-&quot;??_-;_-@_-">
                  <c:v>104031.59318222484</c:v>
                </c:pt>
                <c:pt idx="40" formatCode="_-* #\ ##0_-;\-* #\ ##0_-;_-* &quot;-&quot;??_-;_-@_-">
                  <c:v>109380.66069648435</c:v>
                </c:pt>
                <c:pt idx="41" formatCode="_-* #\ ##0_-;\-* #\ ##0_-;_-* &quot;-&quot;??_-;_-@_-">
                  <c:v>114157.26919446372</c:v>
                </c:pt>
                <c:pt idx="42" formatCode="_-* #\ ##0_-;\-* #\ ##0_-;_-* &quot;-&quot;??_-;_-@_-">
                  <c:v>120143.59868265767</c:v>
                </c:pt>
                <c:pt idx="43" formatCode="_-* #\ ##0_-;\-* #\ ##0_-;_-* &quot;-&quot;??_-;_-@_-">
                  <c:v>133382.30884481446</c:v>
                </c:pt>
                <c:pt idx="44" formatCode="_-* #\ ##0_-;\-* #\ ##0_-;_-* &quot;-&quot;??_-;_-@_-">
                  <c:v>133867.14786688783</c:v>
                </c:pt>
                <c:pt idx="45" formatCode="_-* #\ ##0_-;\-* #\ ##0_-;_-* &quot;-&quot;??_-;_-@_-">
                  <c:v>134152.550905618</c:v>
                </c:pt>
                <c:pt idx="46" formatCode="_-* #\ ##0_-;\-* #\ ##0_-;_-* &quot;-&quot;??_-;_-@_-">
                  <c:v>134315.09711559821</c:v>
                </c:pt>
                <c:pt idx="47" formatCode="_-* #\ ##0_-;\-* #\ ##0_-;_-* &quot;-&quot;??_-;_-@_-">
                  <c:v>134487.46528354683</c:v>
                </c:pt>
                <c:pt idx="48" formatCode="_-* #\ ##0_-;\-* #\ ##0_-;_-* &quot;-&quot;??_-;_-@_-">
                  <c:v>117025.13986131881</c:v>
                </c:pt>
                <c:pt idx="49" formatCode="_-* #\ ##0_-;\-* #\ ##0_-;_-* &quot;-&quot;??_-;_-@_-">
                  <c:v>119168.04377499026</c:v>
                </c:pt>
                <c:pt idx="50" formatCode="_-* #\ ##0_-;\-* #\ ##0_-;_-* &quot;-&quot;??_-;_-@_-">
                  <c:v>122557.69586469639</c:v>
                </c:pt>
                <c:pt idx="51" formatCode="_-* #\ ##0_-;\-* #\ ##0_-;_-* &quot;-&quot;??_-;_-@_-">
                  <c:v>127769.44585241687</c:v>
                </c:pt>
                <c:pt idx="52" formatCode="_-* #\ ##0_-;\-* #\ ##0_-;_-* &quot;-&quot;??_-;_-@_-">
                  <c:v>134237.15684063753</c:v>
                </c:pt>
                <c:pt idx="53" formatCode="_-* #\ ##0_-;\-* #\ ##0_-;_-* &quot;-&quot;??_-;_-@_-">
                  <c:v>181370.77868402598</c:v>
                </c:pt>
                <c:pt idx="54" formatCode="_-* #\ ##0_-;\-* #\ ##0_-;_-* &quot;-&quot;??_-;_-@_-">
                  <c:v>191604.66591825272</c:v>
                </c:pt>
                <c:pt idx="55" formatCode="_-* #\ ##0_-;\-* #\ ##0_-;_-* &quot;-&quot;??_-;_-@_-">
                  <c:v>195488.58043338478</c:v>
                </c:pt>
                <c:pt idx="56" formatCode="_-* #\ ##0_-;\-* #\ ##0_-;_-* &quot;-&quot;??_-;_-@_-">
                  <c:v>201586.91725847661</c:v>
                </c:pt>
                <c:pt idx="57" formatCode="_-* #\ ##0_-;\-* #\ ##0_-;_-* &quot;-&quot;??_-;_-@_-">
                  <c:v>207341.75352549943</c:v>
                </c:pt>
                <c:pt idx="58" formatCode="_-* #\ ##0_-;\-* #\ ##0_-;_-* &quot;-&quot;??_-;_-@_-">
                  <c:v>153388.96480439487</c:v>
                </c:pt>
                <c:pt idx="59" formatCode="_-* #\ ##0_-;\-* #\ ##0_-;_-* &quot;-&quot;??_-;_-@_-">
                  <c:v>152433.71248271517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3B-4D8F-9EDF-ACFCC1AF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72800"/>
        <c:axId val="1861476960"/>
      </c:lineChart>
      <c:dateAx>
        <c:axId val="18614728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476960"/>
        <c:crosses val="autoZero"/>
        <c:auto val="1"/>
        <c:lblOffset val="100"/>
        <c:baseTimeUnit val="months"/>
      </c:dateAx>
      <c:valAx>
        <c:axId val="18614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4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38</xdr:row>
      <xdr:rowOff>30480</xdr:rowOff>
    </xdr:from>
    <xdr:to>
      <xdr:col>15</xdr:col>
      <xdr:colOff>297180</xdr:colOff>
      <xdr:row>57</xdr:row>
      <xdr:rowOff>102870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2"/>
  <sheetViews>
    <sheetView tabSelected="1" topLeftCell="A34" workbookViewId="0">
      <selection activeCell="E38" sqref="E38"/>
    </sheetView>
  </sheetViews>
  <sheetFormatPr defaultRowHeight="14.4" x14ac:dyDescent="0.3"/>
  <cols>
    <col min="1" max="1" width="7.44140625" bestFit="1" customWidth="1"/>
    <col min="2" max="2" width="11.5546875" bestFit="1" customWidth="1"/>
    <col min="3" max="3" width="11.44140625" bestFit="1" customWidth="1"/>
    <col min="4" max="5" width="11.44140625" customWidth="1"/>
    <col min="6" max="6" width="13.33203125" style="8" customWidth="1"/>
    <col min="7" max="7" width="12.44140625" style="8" customWidth="1"/>
    <col min="8" max="45" width="9.109375" style="12"/>
  </cols>
  <sheetData>
    <row r="1" spans="1:7" ht="28.8" x14ac:dyDescent="0.3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4</v>
      </c>
      <c r="G1" s="2" t="s">
        <v>3</v>
      </c>
    </row>
    <row r="2" spans="1:7" s="1" customFormat="1" x14ac:dyDescent="0.3">
      <c r="A2" s="4">
        <v>43101</v>
      </c>
      <c r="B2" s="3">
        <v>74439.899999999994</v>
      </c>
      <c r="F2" s="7">
        <f t="shared" ref="F2:F13" si="0">MONTH(A2)</f>
        <v>1</v>
      </c>
      <c r="G2" s="11">
        <f t="shared" ref="G2:G13" si="1">(B2+B14+B26)/SUM($B$2:$B$37)*12</f>
        <v>0.92435666848600517</v>
      </c>
    </row>
    <row r="3" spans="1:7" x14ac:dyDescent="0.3">
      <c r="A3" s="4">
        <v>43132</v>
      </c>
      <c r="B3" s="3">
        <v>73343.7</v>
      </c>
      <c r="F3" s="7">
        <f t="shared" si="0"/>
        <v>2</v>
      </c>
      <c r="G3" s="11">
        <f t="shared" si="1"/>
        <v>0.91370035129105864</v>
      </c>
    </row>
    <row r="4" spans="1:7" x14ac:dyDescent="0.3">
      <c r="A4" s="4">
        <v>43160</v>
      </c>
      <c r="B4" s="3">
        <v>72517.2</v>
      </c>
      <c r="F4" s="7">
        <f t="shared" si="0"/>
        <v>3</v>
      </c>
      <c r="G4" s="11">
        <f t="shared" si="1"/>
        <v>0.9044726421556597</v>
      </c>
    </row>
    <row r="5" spans="1:7" x14ac:dyDescent="0.3">
      <c r="A5" s="4">
        <v>43191</v>
      </c>
      <c r="B5" s="3">
        <v>74764.800000000003</v>
      </c>
      <c r="F5" s="7">
        <f t="shared" si="0"/>
        <v>4</v>
      </c>
      <c r="G5" s="11">
        <f t="shared" si="1"/>
        <v>0.93024473154989318</v>
      </c>
    </row>
    <row r="6" spans="1:7" x14ac:dyDescent="0.3">
      <c r="A6" s="4">
        <v>43221</v>
      </c>
      <c r="B6" s="3">
        <v>78175.5</v>
      </c>
      <c r="F6" s="7">
        <f t="shared" si="0"/>
        <v>5</v>
      </c>
      <c r="G6" s="11">
        <f t="shared" si="1"/>
        <v>0.97124138714179487</v>
      </c>
    </row>
    <row r="7" spans="1:7" x14ac:dyDescent="0.3">
      <c r="A7" s="4">
        <v>43252</v>
      </c>
      <c r="B7" s="3">
        <v>81058.5</v>
      </c>
      <c r="F7" s="7">
        <f t="shared" si="0"/>
        <v>6</v>
      </c>
      <c r="G7" s="11">
        <f t="shared" si="1"/>
        <v>1.0041367361067866</v>
      </c>
    </row>
    <row r="8" spans="1:7" x14ac:dyDescent="0.3">
      <c r="A8" s="4">
        <v>43282</v>
      </c>
      <c r="B8" s="3">
        <v>85096.8</v>
      </c>
      <c r="F8" s="7">
        <f t="shared" si="0"/>
        <v>7</v>
      </c>
      <c r="G8" s="11">
        <f t="shared" si="1"/>
        <v>1.0412541713523789</v>
      </c>
    </row>
    <row r="9" spans="1:7" x14ac:dyDescent="0.3">
      <c r="A9" s="4">
        <v>43313</v>
      </c>
      <c r="B9" s="3">
        <v>87902.1</v>
      </c>
      <c r="F9" s="7">
        <f t="shared" si="0"/>
        <v>8</v>
      </c>
      <c r="G9" s="11">
        <f t="shared" si="1"/>
        <v>1.0797166960324991</v>
      </c>
    </row>
    <row r="10" spans="1:7" x14ac:dyDescent="0.3">
      <c r="A10" s="4">
        <v>43344</v>
      </c>
      <c r="B10" s="3">
        <v>86942.7</v>
      </c>
      <c r="F10" s="7">
        <f t="shared" si="0"/>
        <v>9</v>
      </c>
      <c r="G10" s="11">
        <f t="shared" si="1"/>
        <v>1.0717648437872032</v>
      </c>
    </row>
    <row r="11" spans="1:7" x14ac:dyDescent="0.3">
      <c r="A11" s="4">
        <v>43374</v>
      </c>
      <c r="B11" s="3">
        <v>86117.4</v>
      </c>
      <c r="F11" s="7">
        <f t="shared" si="0"/>
        <v>10</v>
      </c>
      <c r="G11" s="11">
        <f t="shared" si="1"/>
        <v>1.0626547200843977</v>
      </c>
    </row>
    <row r="12" spans="1:7" x14ac:dyDescent="0.3">
      <c r="A12" s="4">
        <v>43405</v>
      </c>
      <c r="B12" s="3">
        <v>85218.6</v>
      </c>
      <c r="F12" s="7">
        <f t="shared" si="0"/>
        <v>11</v>
      </c>
      <c r="G12" s="11">
        <f t="shared" si="1"/>
        <v>1.0527797416050961</v>
      </c>
    </row>
    <row r="13" spans="1:7" x14ac:dyDescent="0.3">
      <c r="A13" s="4">
        <v>43435</v>
      </c>
      <c r="B13" s="3">
        <v>84170.1</v>
      </c>
      <c r="F13" s="7">
        <f t="shared" si="0"/>
        <v>12</v>
      </c>
      <c r="G13" s="11">
        <f t="shared" si="1"/>
        <v>1.0436773104072266</v>
      </c>
    </row>
    <row r="14" spans="1:7" x14ac:dyDescent="0.3">
      <c r="A14" s="4">
        <v>43466</v>
      </c>
      <c r="B14" s="3">
        <v>83488.800000000003</v>
      </c>
    </row>
    <row r="15" spans="1:7" x14ac:dyDescent="0.3">
      <c r="A15" s="4">
        <v>43497</v>
      </c>
      <c r="B15" s="3">
        <v>82731.600000000006</v>
      </c>
    </row>
    <row r="16" spans="1:7" x14ac:dyDescent="0.3">
      <c r="A16" s="4">
        <v>43525</v>
      </c>
      <c r="B16" s="3">
        <v>81842.7</v>
      </c>
    </row>
    <row r="17" spans="1:2" x14ac:dyDescent="0.3">
      <c r="A17" s="4">
        <v>43556</v>
      </c>
      <c r="B17" s="3">
        <v>84331.8</v>
      </c>
    </row>
    <row r="18" spans="1:2" x14ac:dyDescent="0.3">
      <c r="A18" s="4">
        <v>43586</v>
      </c>
      <c r="B18" s="3">
        <v>88323</v>
      </c>
    </row>
    <row r="19" spans="1:2" x14ac:dyDescent="0.3">
      <c r="A19" s="4">
        <v>43617</v>
      </c>
      <c r="B19" s="3">
        <v>92007</v>
      </c>
    </row>
    <row r="20" spans="1:2" x14ac:dyDescent="0.3">
      <c r="A20" s="4">
        <v>43647</v>
      </c>
      <c r="B20" s="3">
        <v>94268.4</v>
      </c>
    </row>
    <row r="21" spans="1:2" x14ac:dyDescent="0.3">
      <c r="A21" s="4">
        <v>43678</v>
      </c>
      <c r="B21" s="3">
        <v>98395.8</v>
      </c>
    </row>
    <row r="22" spans="1:2" x14ac:dyDescent="0.3">
      <c r="A22" s="4">
        <v>43709</v>
      </c>
      <c r="B22" s="3">
        <v>97898.4</v>
      </c>
    </row>
    <row r="23" spans="1:2" x14ac:dyDescent="0.3">
      <c r="A23" s="4">
        <v>43739</v>
      </c>
      <c r="B23" s="3">
        <v>97025.1</v>
      </c>
    </row>
    <row r="24" spans="1:2" x14ac:dyDescent="0.3">
      <c r="A24" s="4">
        <v>43770</v>
      </c>
      <c r="B24" s="3">
        <v>96138.3</v>
      </c>
    </row>
    <row r="25" spans="1:2" x14ac:dyDescent="0.3">
      <c r="A25" s="4">
        <v>43800</v>
      </c>
      <c r="B25" s="3">
        <v>95305.5</v>
      </c>
    </row>
    <row r="26" spans="1:2" x14ac:dyDescent="0.3">
      <c r="A26" s="4">
        <v>43831</v>
      </c>
      <c r="B26" s="3">
        <v>94414.2</v>
      </c>
    </row>
    <row r="27" spans="1:2" x14ac:dyDescent="0.3">
      <c r="A27" s="4">
        <v>43862</v>
      </c>
      <c r="B27" s="3">
        <v>93358.5</v>
      </c>
    </row>
    <row r="28" spans="1:2" x14ac:dyDescent="0.3">
      <c r="A28" s="4">
        <v>43891</v>
      </c>
      <c r="B28" s="3">
        <v>92554.8</v>
      </c>
    </row>
    <row r="29" spans="1:2" x14ac:dyDescent="0.3">
      <c r="A29" s="4">
        <v>43922</v>
      </c>
      <c r="B29" s="3">
        <v>94853.7</v>
      </c>
    </row>
    <row r="30" spans="1:2" x14ac:dyDescent="0.3">
      <c r="A30" s="4">
        <v>43952</v>
      </c>
      <c r="B30" s="3">
        <v>98643.6</v>
      </c>
    </row>
    <row r="31" spans="1:2" x14ac:dyDescent="0.3">
      <c r="A31" s="4">
        <v>43983</v>
      </c>
      <c r="B31" s="3">
        <v>101056.8</v>
      </c>
    </row>
    <row r="32" spans="1:2" x14ac:dyDescent="0.3">
      <c r="A32" s="4">
        <v>44013</v>
      </c>
      <c r="B32" s="3">
        <v>104889.9</v>
      </c>
    </row>
    <row r="33" spans="1:8" x14ac:dyDescent="0.3">
      <c r="A33" s="4">
        <v>44044</v>
      </c>
      <c r="B33" s="3">
        <v>108457.2</v>
      </c>
    </row>
    <row r="34" spans="1:8" x14ac:dyDescent="0.3">
      <c r="A34" s="4">
        <v>44075</v>
      </c>
      <c r="B34" s="3">
        <v>107743.2</v>
      </c>
    </row>
    <row r="35" spans="1:8" x14ac:dyDescent="0.3">
      <c r="A35" s="4">
        <v>44105</v>
      </c>
      <c r="B35" s="3">
        <v>106954.8</v>
      </c>
    </row>
    <row r="36" spans="1:8" x14ac:dyDescent="0.3">
      <c r="A36" s="4">
        <v>44136</v>
      </c>
      <c r="B36" s="3">
        <v>106044.6</v>
      </c>
    </row>
    <row r="37" spans="1:8" x14ac:dyDescent="0.3">
      <c r="A37" s="4">
        <v>44166</v>
      </c>
      <c r="B37" s="3">
        <v>105441</v>
      </c>
      <c r="C37" s="5">
        <v>105441</v>
      </c>
      <c r="D37" s="5">
        <v>105441</v>
      </c>
      <c r="E37" s="5">
        <v>105441</v>
      </c>
      <c r="F37" s="9"/>
      <c r="H37" s="13"/>
    </row>
    <row r="38" spans="1:8" x14ac:dyDescent="0.3">
      <c r="A38" s="4">
        <v>44197</v>
      </c>
      <c r="C38" s="6">
        <f t="shared" ref="C38:C61" si="2">FORECAST(A38,$B$2:$B$37,$A$2:$A$37)*VLOOKUP(MONTH(A38),$F$2:$G$13,2,FALSE)</f>
        <v>99911.251651033876</v>
      </c>
      <c r="D38" s="6">
        <f>C38-_xlfn.FORECAST.ETS.CONFINT(A38,B2:B37,A2:A37,0.93)</f>
        <v>99237.808658805254</v>
      </c>
      <c r="E38" s="6">
        <f>C38+_xlfn.FORECAST.ETS.CONFINT(A38,B2:B37,A2:A37,0.95)</f>
        <v>100639.72244714554</v>
      </c>
      <c r="F38" s="10"/>
    </row>
    <row r="39" spans="1:8" x14ac:dyDescent="0.3">
      <c r="A39" s="4">
        <v>44228</v>
      </c>
      <c r="C39" s="6">
        <f t="shared" si="2"/>
        <v>99617.363071383836</v>
      </c>
      <c r="D39" s="6">
        <f t="shared" ref="D39:D61" si="3">C39-_xlfn.FORECAST.ETS.CONFINT(A39,B3:B38,A3:A38,0.93)</f>
        <v>98823.57449399808</v>
      </c>
      <c r="E39" s="6">
        <f t="shared" ref="E39:E61" si="4">C39+_xlfn.FORECAST.ETS.CONFINT(A39,B3:B38,A3:A38,0.95)</f>
        <v>100476.01302926512</v>
      </c>
      <c r="F39" s="10"/>
    </row>
    <row r="40" spans="1:8" x14ac:dyDescent="0.3">
      <c r="A40" s="4">
        <v>44256</v>
      </c>
      <c r="C40" s="6">
        <f t="shared" si="2"/>
        <v>99378.373660822312</v>
      </c>
      <c r="D40" s="6">
        <f t="shared" si="3"/>
        <v>98505.546048185221</v>
      </c>
      <c r="E40" s="6">
        <f>C40+_xlfn.FORECAST.ETS.CONFINT(A40,B4:B39,A4:A39,0.95)</f>
        <v>100322.52102471696</v>
      </c>
      <c r="F40" s="10"/>
    </row>
    <row r="41" spans="1:8" x14ac:dyDescent="0.3">
      <c r="A41" s="4">
        <v>44287</v>
      </c>
      <c r="C41" s="6">
        <f t="shared" si="2"/>
        <v>103083.52490927251</v>
      </c>
      <c r="D41" s="6">
        <f t="shared" si="3"/>
        <v>102207.07256831118</v>
      </c>
      <c r="E41" s="6">
        <f t="shared" si="4"/>
        <v>104031.59318222484</v>
      </c>
      <c r="F41" s="10"/>
    </row>
    <row r="42" spans="1:8" x14ac:dyDescent="0.3">
      <c r="A42" s="4">
        <v>44317</v>
      </c>
      <c r="C42" s="6">
        <f t="shared" si="2"/>
        <v>108509.03625032135</v>
      </c>
      <c r="D42" s="6">
        <f t="shared" si="3"/>
        <v>107703.25326182437</v>
      </c>
      <c r="E42" s="6">
        <f t="shared" si="4"/>
        <v>109380.66069648435</v>
      </c>
      <c r="F42" s="10"/>
    </row>
    <row r="43" spans="1:8" x14ac:dyDescent="0.3">
      <c r="A43" s="4">
        <v>44348</v>
      </c>
      <c r="C43" s="6">
        <f t="shared" si="2"/>
        <v>113127.01079057202</v>
      </c>
      <c r="D43" s="6">
        <f t="shared" si="3"/>
        <v>112174.57686186973</v>
      </c>
      <c r="E43" s="6">
        <f t="shared" si="4"/>
        <v>114157.26919446372</v>
      </c>
      <c r="F43" s="10"/>
    </row>
    <row r="44" spans="1:8" x14ac:dyDescent="0.3">
      <c r="A44" s="4">
        <v>44378</v>
      </c>
      <c r="C44" s="6">
        <f t="shared" si="2"/>
        <v>118254.85010840812</v>
      </c>
      <c r="D44" s="6">
        <f t="shared" si="3"/>
        <v>116508.775319687</v>
      </c>
      <c r="E44" s="6">
        <f t="shared" si="4"/>
        <v>120143.59868265767</v>
      </c>
      <c r="F44" s="10"/>
    </row>
    <row r="45" spans="1:8" x14ac:dyDescent="0.3">
      <c r="A45" s="4">
        <v>44409</v>
      </c>
      <c r="C45" s="6">
        <f t="shared" si="2"/>
        <v>123636.83118608836</v>
      </c>
      <c r="D45" s="6">
        <f t="shared" si="3"/>
        <v>114627.51513632905</v>
      </c>
      <c r="E45" s="6">
        <f t="shared" si="4"/>
        <v>133382.30884481446</v>
      </c>
      <c r="F45" s="10"/>
    </row>
    <row r="46" spans="1:8" x14ac:dyDescent="0.3">
      <c r="A46" s="4">
        <v>44440</v>
      </c>
      <c r="C46" s="6">
        <f t="shared" si="2"/>
        <v>123732.61581044861</v>
      </c>
      <c r="D46" s="6">
        <f t="shared" si="3"/>
        <v>114363.63406216832</v>
      </c>
      <c r="E46" s="6">
        <f t="shared" si="4"/>
        <v>133867.14786688783</v>
      </c>
      <c r="F46" s="10"/>
    </row>
    <row r="47" spans="1:8" x14ac:dyDescent="0.3">
      <c r="A47" s="4">
        <v>44470</v>
      </c>
      <c r="C47" s="6">
        <f t="shared" si="2"/>
        <v>123646.47375520579</v>
      </c>
      <c r="D47" s="6">
        <f t="shared" si="3"/>
        <v>113934.01298049289</v>
      </c>
      <c r="E47" s="6">
        <f t="shared" si="4"/>
        <v>134152.550905618</v>
      </c>
      <c r="F47" s="10"/>
    </row>
    <row r="48" spans="1:8" x14ac:dyDescent="0.3">
      <c r="A48" s="4">
        <v>44501</v>
      </c>
      <c r="C48" s="6">
        <f t="shared" si="2"/>
        <v>123485.97250362371</v>
      </c>
      <c r="D48" s="6">
        <f t="shared" si="3"/>
        <v>113474.86688232585</v>
      </c>
      <c r="E48" s="6">
        <f t="shared" si="4"/>
        <v>134315.09711559821</v>
      </c>
      <c r="F48" s="10"/>
    </row>
    <row r="49" spans="1:8" x14ac:dyDescent="0.3">
      <c r="A49" s="4">
        <v>44531</v>
      </c>
      <c r="C49" s="6">
        <f t="shared" si="2"/>
        <v>123366.65652120434</v>
      </c>
      <c r="D49" s="6">
        <f t="shared" si="3"/>
        <v>113085.90021787782</v>
      </c>
      <c r="E49" s="6">
        <f t="shared" si="4"/>
        <v>134487.46528354683</v>
      </c>
      <c r="F49" s="10"/>
      <c r="H49" s="13"/>
    </row>
    <row r="50" spans="1:8" x14ac:dyDescent="0.3">
      <c r="A50" s="4">
        <v>44562</v>
      </c>
      <c r="C50" s="6">
        <f t="shared" si="2"/>
        <v>110130.42970807338</v>
      </c>
      <c r="D50" s="6">
        <f t="shared" si="3"/>
        <v>103756.53763040254</v>
      </c>
      <c r="E50" s="6">
        <f t="shared" si="4"/>
        <v>117025.13986131881</v>
      </c>
      <c r="F50" s="10"/>
    </row>
    <row r="51" spans="1:8" x14ac:dyDescent="0.3">
      <c r="A51" s="4">
        <v>44593</v>
      </c>
      <c r="C51" s="6">
        <f t="shared" si="2"/>
        <v>109718.73075656113</v>
      </c>
      <c r="D51" s="6">
        <f t="shared" si="3"/>
        <v>100983.20742796305</v>
      </c>
      <c r="E51" s="6">
        <f t="shared" si="4"/>
        <v>119168.04377499026</v>
      </c>
      <c r="F51" s="10"/>
    </row>
    <row r="52" spans="1:8" x14ac:dyDescent="0.3">
      <c r="A52" s="4">
        <v>44621</v>
      </c>
      <c r="C52" s="6">
        <f t="shared" si="2"/>
        <v>109377.72487775942</v>
      </c>
      <c r="D52" s="6">
        <f t="shared" si="3"/>
        <v>97193.352976639595</v>
      </c>
      <c r="E52" s="6">
        <f t="shared" si="4"/>
        <v>122557.69586469639</v>
      </c>
      <c r="F52" s="10"/>
    </row>
    <row r="53" spans="1:8" x14ac:dyDescent="0.3">
      <c r="A53" s="4">
        <v>44652</v>
      </c>
      <c r="C53" s="6">
        <f t="shared" si="2"/>
        <v>113367.79814754709</v>
      </c>
      <c r="D53" s="6">
        <f t="shared" si="3"/>
        <v>100054.03351187677</v>
      </c>
      <c r="E53" s="6">
        <f t="shared" si="4"/>
        <v>127769.44585241687</v>
      </c>
      <c r="F53" s="10"/>
    </row>
    <row r="54" spans="1:8" x14ac:dyDescent="0.3">
      <c r="A54" s="4">
        <v>44682</v>
      </c>
      <c r="C54" s="6">
        <f t="shared" si="2"/>
        <v>119246.54592591505</v>
      </c>
      <c r="D54" s="6">
        <f t="shared" si="3"/>
        <v>105388.30764974622</v>
      </c>
      <c r="E54" s="6">
        <f t="shared" si="4"/>
        <v>134237.15684063753</v>
      </c>
      <c r="F54" s="10"/>
    </row>
    <row r="55" spans="1:8" x14ac:dyDescent="0.3">
      <c r="A55" s="4">
        <v>44713</v>
      </c>
      <c r="C55" s="6">
        <f t="shared" si="2"/>
        <v>124228.1933207926</v>
      </c>
      <c r="D55" s="6">
        <f t="shared" si="3"/>
        <v>71402.089822750699</v>
      </c>
      <c r="E55" s="6">
        <f t="shared" si="4"/>
        <v>181370.77868402598</v>
      </c>
      <c r="F55" s="10"/>
    </row>
    <row r="56" spans="1:8" x14ac:dyDescent="0.3">
      <c r="A56" s="4">
        <v>44743</v>
      </c>
      <c r="C56" s="6">
        <f t="shared" si="2"/>
        <v>129766.38255303631</v>
      </c>
      <c r="D56" s="6">
        <f t="shared" si="3"/>
        <v>72599.288407274988</v>
      </c>
      <c r="E56" s="6">
        <f t="shared" si="4"/>
        <v>191604.66591825272</v>
      </c>
      <c r="F56" s="10"/>
    </row>
    <row r="57" spans="1:8" x14ac:dyDescent="0.3">
      <c r="A57" s="4">
        <v>44774</v>
      </c>
      <c r="C57" s="6">
        <f t="shared" si="2"/>
        <v>135573.58411284193</v>
      </c>
      <c r="D57" s="6">
        <f t="shared" si="3"/>
        <v>80184.494231895325</v>
      </c>
      <c r="E57" s="6">
        <f t="shared" si="4"/>
        <v>195488.58043338478</v>
      </c>
      <c r="F57" s="10"/>
    </row>
    <row r="58" spans="1:8" x14ac:dyDescent="0.3">
      <c r="A58" s="4">
        <v>44805</v>
      </c>
      <c r="C58" s="6">
        <f t="shared" si="2"/>
        <v>135581.4574398119</v>
      </c>
      <c r="D58" s="6">
        <f t="shared" si="3"/>
        <v>74561.970315588987</v>
      </c>
      <c r="E58" s="6">
        <f t="shared" si="4"/>
        <v>201586.91725847661</v>
      </c>
      <c r="F58" s="10"/>
    </row>
    <row r="59" spans="1:8" x14ac:dyDescent="0.3">
      <c r="A59" s="4">
        <v>44835</v>
      </c>
      <c r="C59" s="6">
        <f t="shared" si="2"/>
        <v>135394.59887608854</v>
      </c>
      <c r="D59" s="6">
        <f t="shared" si="3"/>
        <v>68882.245370556717</v>
      </c>
      <c r="E59" s="6">
        <f t="shared" si="4"/>
        <v>207341.75352549943</v>
      </c>
      <c r="F59" s="10"/>
    </row>
    <row r="60" spans="1:8" x14ac:dyDescent="0.3">
      <c r="A60" s="4">
        <v>44866</v>
      </c>
      <c r="C60" s="6">
        <f t="shared" si="2"/>
        <v>135124.92530300969</v>
      </c>
      <c r="D60" s="6">
        <f t="shared" si="3"/>
        <v>118240.52928103198</v>
      </c>
      <c r="E60" s="6">
        <f t="shared" si="4"/>
        <v>153388.96480439487</v>
      </c>
      <c r="F60" s="10"/>
    </row>
    <row r="61" spans="1:8" x14ac:dyDescent="0.3">
      <c r="A61" s="4">
        <v>44896</v>
      </c>
      <c r="C61" s="6">
        <f t="shared" si="2"/>
        <v>134904.97785620642</v>
      </c>
      <c r="D61" s="6">
        <f t="shared" si="3"/>
        <v>118700.34266716836</v>
      </c>
      <c r="E61" s="6">
        <f t="shared" si="4"/>
        <v>152433.71248271517</v>
      </c>
      <c r="F61" s="10"/>
    </row>
    <row r="62" spans="1:8" x14ac:dyDescent="0.3">
      <c r="F62" s="10"/>
    </row>
  </sheetData>
  <phoneticPr fontId="2" type="noConversion"/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user</cp:lastModifiedBy>
  <dcterms:created xsi:type="dcterms:W3CDTF">2021-04-07T07:39:00Z</dcterms:created>
  <dcterms:modified xsi:type="dcterms:W3CDTF">2024-01-08T14:35:58Z</dcterms:modified>
</cp:coreProperties>
</file>