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иктория\Desktop\1ppt\Advance_Excel\"/>
    </mc:Choice>
  </mc:AlternateContent>
  <xr:revisionPtr revIDLastSave="0" documentId="13_ncr:1_{37252F00-4334-4BBB-A0BA-9BCACE41667C}" xr6:coauthVersionLast="46" xr6:coauthVersionMax="46" xr10:uidLastSave="{00000000-0000-0000-0000-000000000000}"/>
  <bookViews>
    <workbookView xWindow="-120" yWindow="-120" windowWidth="24240" windowHeight="13140" xr2:uid="{82D45A4C-717C-4A8F-9906-65D4B502DF46}"/>
  </bookViews>
  <sheets>
    <sheet name="Решение" sheetId="2" r:id="rId1"/>
    <sheet name="Лист1" sheetId="1" r:id="rId2"/>
  </sheets>
  <definedNames>
    <definedName name="solver_adj" localSheetId="1" hidden="1">Лист1!$B$5:$D$5</definedName>
    <definedName name="solver_adj" localSheetId="0" hidden="1">Решение!$B$5:$D$5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Лист1!$B$5:$D$5</definedName>
    <definedName name="solver_lhs1" localSheetId="0" hidden="1">Решение!$B$5:$D$5</definedName>
    <definedName name="solver_lhs2" localSheetId="1" hidden="1">Лист1!$B$5:$D$5</definedName>
    <definedName name="solver_lhs2" localSheetId="0" hidden="1">Решение!$B$5:$D$5</definedName>
    <definedName name="solver_lhs3" localSheetId="1" hidden="1">Лист1!$E$16:$E$18</definedName>
    <definedName name="solver_lhs3" localSheetId="0" hidden="1">Решение!$E$16:$E$18</definedName>
    <definedName name="solver_lhs4" localSheetId="1" hidden="1">Лист1!#REF!</definedName>
    <definedName name="solver_lhs4" localSheetId="0" hidden="1">Решение!#REF!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3</definedName>
    <definedName name="solver_nwt" localSheetId="1" hidden="1">1</definedName>
    <definedName name="solver_nwt" localSheetId="0" hidden="1">1</definedName>
    <definedName name="solver_opt" localSheetId="1" hidden="1">Лист1!$E$6</definedName>
    <definedName name="solver_opt" localSheetId="0" hidden="1">Решение!$E$6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el1" localSheetId="1" hidden="1">4</definedName>
    <definedName name="solver_rel1" localSheetId="0" hidden="1">4</definedName>
    <definedName name="solver_rel2" localSheetId="1" hidden="1">3</definedName>
    <definedName name="solver_rel2" localSheetId="0" hidden="1">3</definedName>
    <definedName name="solver_rel3" localSheetId="1" hidden="1">1</definedName>
    <definedName name="solver_rel3" localSheetId="0" hidden="1">1</definedName>
    <definedName name="solver_rel4" localSheetId="1" hidden="1">1</definedName>
    <definedName name="solver_rel4" localSheetId="0" hidden="1">1</definedName>
    <definedName name="solver_rhs1" localSheetId="1" hidden="1">целое</definedName>
    <definedName name="solver_rhs1" localSheetId="0" hidden="1">целое</definedName>
    <definedName name="solver_rhs2" localSheetId="1" hidden="1">0</definedName>
    <definedName name="solver_rhs2" localSheetId="0" hidden="1">0</definedName>
    <definedName name="solver_rhs3" localSheetId="1" hidden="1">Лист1!$F$16:$F$18</definedName>
    <definedName name="solver_rhs3" localSheetId="0" hidden="1">Решение!$F$16:$F$18</definedName>
    <definedName name="solver_rhs4" localSheetId="1" hidden="1">Лист1!#REF!</definedName>
    <definedName name="solver_rhs4" localSheetId="0" hidden="1">Решение!#REF!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0</definedName>
    <definedName name="solver_ssz" localSheetId="0" hidden="1">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D18" i="2" l="1"/>
  <c r="C18" i="2"/>
  <c r="B18" i="2"/>
  <c r="D17" i="2"/>
  <c r="E17" i="2" s="1"/>
  <c r="G17" i="2" s="1"/>
  <c r="C17" i="2"/>
  <c r="B17" i="2"/>
  <c r="D16" i="2"/>
  <c r="C16" i="2"/>
  <c r="B16" i="2"/>
  <c r="B6" i="2"/>
  <c r="D4" i="2"/>
  <c r="D6" i="2" s="1"/>
  <c r="C4" i="2"/>
  <c r="C6" i="2" s="1"/>
  <c r="B4" i="2"/>
  <c r="E18" i="2" l="1"/>
  <c r="G18" i="2" s="1"/>
  <c r="E16" i="2"/>
  <c r="G16" i="2" s="1"/>
  <c r="E6" i="2"/>
  <c r="B6" i="1"/>
  <c r="B4" i="1"/>
  <c r="D16" i="1"/>
  <c r="B17" i="1"/>
  <c r="B16" i="1"/>
  <c r="D17" i="1"/>
  <c r="D18" i="1"/>
  <c r="C17" i="1"/>
  <c r="C18" i="1"/>
  <c r="C16" i="1"/>
  <c r="B18" i="1"/>
  <c r="C4" i="1"/>
  <c r="C6" i="1" s="1"/>
  <c r="D4" i="1"/>
  <c r="D6" i="1" s="1"/>
  <c r="E6" i="1" l="1"/>
  <c r="E17" i="1"/>
  <c r="G17" i="1" s="1"/>
  <c r="E16" i="1"/>
  <c r="G16" i="1" s="1"/>
  <c r="E18" i="1"/>
  <c r="G18" i="1" s="1"/>
</calcChain>
</file>

<file path=xl/sharedStrings.xml><?xml version="1.0" encoding="utf-8"?>
<sst xmlns="http://schemas.openxmlformats.org/spreadsheetml/2006/main" count="58" uniqueCount="25">
  <si>
    <t>Производственные мощности, машино-часов</t>
  </si>
  <si>
    <t>Доступный объем металопроката (склад + поставщики заключенным контрактам)</t>
  </si>
  <si>
    <t>Потолок производственных мощностей, машино-часов</t>
  </si>
  <si>
    <t>Расходные смазочные материалы, л</t>
  </si>
  <si>
    <t>Клямса</t>
  </si>
  <si>
    <t>Задвижка</t>
  </si>
  <si>
    <t>Цистерна</t>
  </si>
  <si>
    <t>Цена для Клиента за ед.</t>
  </si>
  <si>
    <t>Общие затраты на произв. Ед.</t>
  </si>
  <si>
    <t>Прибль на ед.</t>
  </si>
  <si>
    <t>Получено заказов от Клиентов</t>
  </si>
  <si>
    <t>Номенклатура изделий</t>
  </si>
  <si>
    <t>Потенциальная прибыль</t>
  </si>
  <si>
    <t>Норма расхода для производства ЗАДВИЖКИ</t>
  </si>
  <si>
    <t>Норма расхода для производства КЛЯМСЫ</t>
  </si>
  <si>
    <t>Норма расхода  для производства ЦИСТЕРНЫ</t>
  </si>
  <si>
    <t>Металопрокат</t>
  </si>
  <si>
    <t>Требуется для выполнения заказа</t>
  </si>
  <si>
    <t>Макс. доступный объем ресурсов</t>
  </si>
  <si>
    <t>Дефицит</t>
  </si>
  <si>
    <t>Нормы расхода  ресурсов для производства изделий</t>
  </si>
  <si>
    <t xml:space="preserve">  КЛЯМСА</t>
  </si>
  <si>
    <t xml:space="preserve"> ЗАДВИЖКА</t>
  </si>
  <si>
    <t>ЦИСТЕРНА</t>
  </si>
  <si>
    <t>ИТОГО НУЖНО РЕСУРСА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</si>
</sst>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i/>
      <sz val="10"/>
      <color rgb="FFC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164" fontId="2" fillId="3" borderId="0" xfId="0" applyNumberFormat="1" applyFont="1" applyFill="1"/>
    <xf numFmtId="0" fontId="0" fillId="0" borderId="6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0" borderId="1" xfId="0" applyFont="1" applyBorder="1" applyAlignment="1">
      <alignment horizontal="right"/>
    </xf>
    <xf numFmtId="164" fontId="0" fillId="0" borderId="5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164" fontId="0" fillId="0" borderId="8" xfId="1" applyNumberFormat="1" applyFont="1" applyBorder="1"/>
    <xf numFmtId="164" fontId="0" fillId="0" borderId="4" xfId="1" applyNumberFormat="1" applyFont="1" applyBorder="1"/>
    <xf numFmtId="0" fontId="3" fillId="0" borderId="5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wrapText="1"/>
    </xf>
    <xf numFmtId="164" fontId="0" fillId="0" borderId="7" xfId="0" applyNumberFormat="1" applyFill="1" applyBorder="1" applyAlignment="1">
      <alignment horizontal="center" wrapText="1"/>
    </xf>
    <xf numFmtId="164" fontId="0" fillId="0" borderId="8" xfId="0" applyNumberFormat="1" applyBorder="1" applyAlignment="1">
      <alignment horizontal="center" wrapText="1"/>
    </xf>
    <xf numFmtId="164" fontId="0" fillId="0" borderId="4" xfId="0" applyNumberFormat="1" applyFill="1" applyBorder="1" applyAlignment="1">
      <alignment horizontal="center" wrapText="1"/>
    </xf>
    <xf numFmtId="0" fontId="0" fillId="0" borderId="1" xfId="0" applyBorder="1" applyAlignment="1">
      <alignment wrapText="1"/>
    </xf>
    <xf numFmtId="164" fontId="0" fillId="0" borderId="5" xfId="0" applyNumberFormat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6" xfId="0" applyNumberFormat="1" applyBorder="1"/>
    <xf numFmtId="164" fontId="0" fillId="0" borderId="3" xfId="0" applyNumberFormat="1" applyBorder="1"/>
    <xf numFmtId="0" fontId="2" fillId="3" borderId="2" xfId="0" applyFont="1" applyFill="1" applyBorder="1" applyAlignment="1">
      <alignment horizontal="center" vertical="center" wrapText="1"/>
    </xf>
    <xf numFmtId="0" fontId="6" fillId="0" borderId="0" xfId="0" applyFont="1"/>
    <xf numFmtId="0" fontId="2" fillId="3" borderId="9" xfId="0" applyFont="1" applyFill="1" applyBorder="1" applyAlignment="1">
      <alignment horizontal="center" vertical="center" wrapText="1"/>
    </xf>
    <xf numFmtId="164" fontId="5" fillId="0" borderId="9" xfId="1" applyNumberFormat="1" applyFont="1" applyBorder="1" applyAlignment="1">
      <alignment horizontal="center"/>
    </xf>
    <xf numFmtId="164" fontId="5" fillId="0" borderId="10" xfId="1" applyNumberFormat="1" applyFont="1" applyBorder="1" applyAlignment="1">
      <alignment horizontal="center"/>
    </xf>
    <xf numFmtId="164" fontId="5" fillId="0" borderId="11" xfId="1" applyNumberFormat="1" applyFont="1" applyBorder="1" applyAlignment="1">
      <alignment horizontal="center"/>
    </xf>
    <xf numFmtId="164" fontId="5" fillId="0" borderId="7" xfId="0" applyNumberFormat="1" applyFont="1" applyBorder="1"/>
    <xf numFmtId="164" fontId="5" fillId="0" borderId="4" xfId="0" applyNumberFormat="1" applyFont="1" applyBorder="1"/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164" fontId="0" fillId="0" borderId="0" xfId="0" applyNumberFormat="1"/>
    <xf numFmtId="164" fontId="3" fillId="5" borderId="0" xfId="1" applyNumberFormat="1" applyFon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D8F88-CD38-4489-AFD2-6D78CF370ED7}">
  <dimension ref="A1:H18"/>
  <sheetViews>
    <sheetView tabSelected="1" workbookViewId="0">
      <selection activeCell="G10" sqref="G10"/>
    </sheetView>
  </sheetViews>
  <sheetFormatPr defaultRowHeight="15" x14ac:dyDescent="0.25"/>
  <cols>
    <col min="1" max="1" width="29.140625" style="2" bestFit="1" customWidth="1"/>
    <col min="2" max="2" width="16" customWidth="1"/>
    <col min="3" max="3" width="14.7109375" customWidth="1"/>
    <col min="4" max="4" width="13.85546875" customWidth="1"/>
    <col min="5" max="5" width="12" customWidth="1"/>
    <col min="6" max="6" width="12.42578125" customWidth="1"/>
    <col min="7" max="7" width="13.42578125" customWidth="1"/>
  </cols>
  <sheetData>
    <row r="1" spans="1:8" x14ac:dyDescent="0.25">
      <c r="A1" s="11" t="s">
        <v>11</v>
      </c>
      <c r="B1" s="17" t="s">
        <v>4</v>
      </c>
      <c r="C1" s="17" t="s">
        <v>5</v>
      </c>
      <c r="D1" s="18" t="s">
        <v>6</v>
      </c>
    </row>
    <row r="2" spans="1:8" x14ac:dyDescent="0.25">
      <c r="A2" s="19" t="s">
        <v>7</v>
      </c>
      <c r="B2" s="20">
        <v>2900</v>
      </c>
      <c r="C2" s="20">
        <v>21100</v>
      </c>
      <c r="D2" s="21">
        <v>500000</v>
      </c>
    </row>
    <row r="3" spans="1:8" x14ac:dyDescent="0.25">
      <c r="A3" s="19" t="s">
        <v>8</v>
      </c>
      <c r="B3" s="20">
        <v>768</v>
      </c>
      <c r="C3" s="20">
        <v>7678</v>
      </c>
      <c r="D3" s="21">
        <v>280000</v>
      </c>
    </row>
    <row r="4" spans="1:8" ht="15.75" thickBot="1" x14ac:dyDescent="0.3">
      <c r="A4" s="14" t="s">
        <v>9</v>
      </c>
      <c r="B4" s="22">
        <f>B2-B3</f>
        <v>2132</v>
      </c>
      <c r="C4" s="22">
        <f t="shared" ref="C4:D4" si="0">C2-C3</f>
        <v>13422</v>
      </c>
      <c r="D4" s="23">
        <f t="shared" si="0"/>
        <v>220000</v>
      </c>
    </row>
    <row r="5" spans="1:8" x14ac:dyDescent="0.25">
      <c r="A5" s="11" t="s">
        <v>10</v>
      </c>
      <c r="B5" s="12">
        <v>29600</v>
      </c>
      <c r="C5" s="12">
        <v>7040</v>
      </c>
      <c r="D5" s="13">
        <v>0</v>
      </c>
    </row>
    <row r="6" spans="1:8" ht="15.75" thickBot="1" x14ac:dyDescent="0.3">
      <c r="A6" s="14" t="s">
        <v>12</v>
      </c>
      <c r="B6" s="15">
        <f>B5*B4</f>
        <v>63107200</v>
      </c>
      <c r="C6" s="15">
        <f t="shared" ref="C6:D6" si="1">C5*C4</f>
        <v>94490880</v>
      </c>
      <c r="D6" s="16">
        <f t="shared" si="1"/>
        <v>0</v>
      </c>
      <c r="E6" s="4">
        <f>SUM(B6:D6)</f>
        <v>157598080</v>
      </c>
      <c r="G6" s="49">
        <f>E6-Лист1!E6</f>
        <v>-178099438</v>
      </c>
    </row>
    <row r="7" spans="1:8" x14ac:dyDescent="0.25">
      <c r="G7" s="48"/>
    </row>
    <row r="8" spans="1:8" ht="15.75" thickBot="1" x14ac:dyDescent="0.3"/>
    <row r="9" spans="1:8" s="1" customFormat="1" ht="30.75" thickBot="1" x14ac:dyDescent="0.3">
      <c r="A9" s="45" t="s">
        <v>20</v>
      </c>
      <c r="B9" s="46" t="s">
        <v>21</v>
      </c>
      <c r="C9" s="46" t="s">
        <v>22</v>
      </c>
      <c r="D9" s="47" t="s">
        <v>23</v>
      </c>
    </row>
    <row r="10" spans="1:8" ht="14.25" customHeight="1" x14ac:dyDescent="0.25">
      <c r="A10" s="5" t="s">
        <v>16</v>
      </c>
      <c r="B10" s="7">
        <v>1</v>
      </c>
      <c r="C10" s="7">
        <v>10</v>
      </c>
      <c r="D10" s="8">
        <v>100</v>
      </c>
    </row>
    <row r="11" spans="1:8" ht="30" x14ac:dyDescent="0.25">
      <c r="A11" s="5" t="s">
        <v>0</v>
      </c>
      <c r="B11" s="7">
        <v>0.1</v>
      </c>
      <c r="C11" s="7">
        <v>0.5</v>
      </c>
      <c r="D11" s="8">
        <v>30</v>
      </c>
    </row>
    <row r="12" spans="1:8" ht="30.75" thickBot="1" x14ac:dyDescent="0.3">
      <c r="A12" s="6" t="s">
        <v>3</v>
      </c>
      <c r="B12" s="9">
        <v>0.1</v>
      </c>
      <c r="C12" s="9">
        <v>1</v>
      </c>
      <c r="D12" s="10">
        <v>60</v>
      </c>
    </row>
    <row r="14" spans="1:8" ht="15.75" thickBot="1" x14ac:dyDescent="0.3">
      <c r="A14" s="3"/>
    </row>
    <row r="15" spans="1:8" ht="60.75" thickBot="1" x14ac:dyDescent="0.3">
      <c r="A15" s="24" t="s">
        <v>17</v>
      </c>
      <c r="B15" s="26" t="s">
        <v>14</v>
      </c>
      <c r="C15" s="26" t="s">
        <v>13</v>
      </c>
      <c r="D15" s="25" t="s">
        <v>15</v>
      </c>
      <c r="E15" s="24" t="s">
        <v>24</v>
      </c>
      <c r="F15" s="39" t="s">
        <v>18</v>
      </c>
      <c r="G15" s="37" t="s">
        <v>19</v>
      </c>
    </row>
    <row r="16" spans="1:8" x14ac:dyDescent="0.25">
      <c r="A16" s="31" t="s">
        <v>16</v>
      </c>
      <c r="B16" s="32">
        <f>B10*$B$5</f>
        <v>29600</v>
      </c>
      <c r="C16" s="32">
        <f>C10*$C$5</f>
        <v>70400</v>
      </c>
      <c r="D16" s="33">
        <f>D10*$D$5</f>
        <v>0</v>
      </c>
      <c r="E16" s="34">
        <f>SUM(B16:D16)</f>
        <v>100000</v>
      </c>
      <c r="F16" s="40">
        <v>100000</v>
      </c>
      <c r="G16" s="43">
        <f>F16-E16</f>
        <v>0</v>
      </c>
      <c r="H16" s="38" t="s">
        <v>1</v>
      </c>
    </row>
    <row r="17" spans="1:8" ht="30" x14ac:dyDescent="0.25">
      <c r="A17" s="5" t="s">
        <v>0</v>
      </c>
      <c r="B17" s="27">
        <f>B11*$B$5</f>
        <v>2960</v>
      </c>
      <c r="C17" s="27">
        <f>C11*$C$5</f>
        <v>3520</v>
      </c>
      <c r="D17" s="28">
        <f t="shared" ref="D17:D18" si="2">D11*$D$5</f>
        <v>0</v>
      </c>
      <c r="E17" s="35">
        <f t="shared" ref="E17:E18" si="3">SUM(B17:D17)</f>
        <v>6480</v>
      </c>
      <c r="F17" s="41">
        <v>6480</v>
      </c>
      <c r="G17" s="43">
        <f t="shared" ref="G17:G18" si="4">F17-E17</f>
        <v>0</v>
      </c>
      <c r="H17" s="38" t="s">
        <v>2</v>
      </c>
    </row>
    <row r="18" spans="1:8" ht="30.75" thickBot="1" x14ac:dyDescent="0.3">
      <c r="A18" s="6" t="s">
        <v>3</v>
      </c>
      <c r="B18" s="29">
        <f t="shared" ref="B18" si="5">B12*$B$5</f>
        <v>2960</v>
      </c>
      <c r="C18" s="29">
        <f t="shared" ref="C18" si="6">C12*$C$5</f>
        <v>7040</v>
      </c>
      <c r="D18" s="30">
        <f t="shared" si="2"/>
        <v>0</v>
      </c>
      <c r="E18" s="36">
        <f t="shared" si="3"/>
        <v>10000</v>
      </c>
      <c r="F18" s="42">
        <v>20000</v>
      </c>
      <c r="G18" s="44">
        <f t="shared" si="4"/>
        <v>10000</v>
      </c>
      <c r="H18" s="38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6A5B7-C335-4FE6-923D-04FB6C202DFA}">
  <dimension ref="A1:H18"/>
  <sheetViews>
    <sheetView workbookViewId="0">
      <selection activeCell="E8" sqref="E8"/>
    </sheetView>
  </sheetViews>
  <sheetFormatPr defaultRowHeight="15" x14ac:dyDescent="0.25"/>
  <cols>
    <col min="1" max="1" width="29.140625" style="2" bestFit="1" customWidth="1"/>
    <col min="2" max="2" width="16" customWidth="1"/>
    <col min="3" max="3" width="14.7109375" customWidth="1"/>
    <col min="4" max="4" width="13.85546875" customWidth="1"/>
    <col min="5" max="5" width="12" customWidth="1"/>
    <col min="6" max="6" width="12.42578125" customWidth="1"/>
    <col min="7" max="7" width="10.42578125" customWidth="1"/>
  </cols>
  <sheetData>
    <row r="1" spans="1:8" x14ac:dyDescent="0.25">
      <c r="A1" s="11" t="s">
        <v>11</v>
      </c>
      <c r="B1" s="17" t="s">
        <v>4</v>
      </c>
      <c r="C1" s="17" t="s">
        <v>5</v>
      </c>
      <c r="D1" s="18" t="s">
        <v>6</v>
      </c>
    </row>
    <row r="2" spans="1:8" x14ac:dyDescent="0.25">
      <c r="A2" s="19" t="s">
        <v>7</v>
      </c>
      <c r="B2" s="20">
        <v>2900</v>
      </c>
      <c r="C2" s="20">
        <v>21100</v>
      </c>
      <c r="D2" s="21">
        <v>500000</v>
      </c>
    </row>
    <row r="3" spans="1:8" x14ac:dyDescent="0.25">
      <c r="A3" s="19" t="s">
        <v>8</v>
      </c>
      <c r="B3" s="20">
        <v>768</v>
      </c>
      <c r="C3" s="20">
        <v>7678</v>
      </c>
      <c r="D3" s="21">
        <v>280000</v>
      </c>
    </row>
    <row r="4" spans="1:8" ht="15.75" thickBot="1" x14ac:dyDescent="0.3">
      <c r="A4" s="14" t="s">
        <v>9</v>
      </c>
      <c r="B4" s="22">
        <f>B2-B3</f>
        <v>2132</v>
      </c>
      <c r="C4" s="22">
        <f t="shared" ref="C4:D4" si="0">C2-C3</f>
        <v>13422</v>
      </c>
      <c r="D4" s="23">
        <f t="shared" si="0"/>
        <v>220000</v>
      </c>
    </row>
    <row r="5" spans="1:8" x14ac:dyDescent="0.25">
      <c r="A5" s="11" t="s">
        <v>10</v>
      </c>
      <c r="B5" s="12">
        <v>59767</v>
      </c>
      <c r="C5" s="12">
        <v>12567</v>
      </c>
      <c r="D5" s="13">
        <v>180</v>
      </c>
    </row>
    <row r="6" spans="1:8" ht="15.75" thickBot="1" x14ac:dyDescent="0.3">
      <c r="A6" s="14" t="s">
        <v>12</v>
      </c>
      <c r="B6" s="15">
        <f>B5*B4</f>
        <v>127423244</v>
      </c>
      <c r="C6" s="15">
        <f t="shared" ref="C6:D6" si="1">C5*C4</f>
        <v>168674274</v>
      </c>
      <c r="D6" s="16">
        <f t="shared" si="1"/>
        <v>39600000</v>
      </c>
      <c r="E6" s="4">
        <f>SUM(B6:D6)</f>
        <v>335697518</v>
      </c>
    </row>
    <row r="8" spans="1:8" ht="15.75" thickBot="1" x14ac:dyDescent="0.3"/>
    <row r="9" spans="1:8" s="1" customFormat="1" ht="30.75" thickBot="1" x14ac:dyDescent="0.3">
      <c r="A9" s="45" t="s">
        <v>20</v>
      </c>
      <c r="B9" s="46" t="s">
        <v>21</v>
      </c>
      <c r="C9" s="46" t="s">
        <v>22</v>
      </c>
      <c r="D9" s="47" t="s">
        <v>23</v>
      </c>
    </row>
    <row r="10" spans="1:8" ht="14.25" customHeight="1" x14ac:dyDescent="0.25">
      <c r="A10" s="5" t="s">
        <v>16</v>
      </c>
      <c r="B10" s="7">
        <v>1</v>
      </c>
      <c r="C10" s="7">
        <v>10</v>
      </c>
      <c r="D10" s="8">
        <v>100</v>
      </c>
    </row>
    <row r="11" spans="1:8" ht="30" x14ac:dyDescent="0.25">
      <c r="A11" s="5" t="s">
        <v>0</v>
      </c>
      <c r="B11" s="7">
        <v>0.1</v>
      </c>
      <c r="C11" s="7">
        <v>0.5</v>
      </c>
      <c r="D11" s="8">
        <v>30</v>
      </c>
    </row>
    <row r="12" spans="1:8" ht="30.75" thickBot="1" x14ac:dyDescent="0.3">
      <c r="A12" s="6" t="s">
        <v>3</v>
      </c>
      <c r="B12" s="9">
        <v>0.1</v>
      </c>
      <c r="C12" s="9">
        <v>1</v>
      </c>
      <c r="D12" s="10">
        <v>60</v>
      </c>
    </row>
    <row r="14" spans="1:8" ht="15.75" thickBot="1" x14ac:dyDescent="0.3">
      <c r="A14" s="3"/>
    </row>
    <row r="15" spans="1:8" ht="60.75" thickBot="1" x14ac:dyDescent="0.3">
      <c r="A15" s="24" t="s">
        <v>17</v>
      </c>
      <c r="B15" s="26" t="s">
        <v>14</v>
      </c>
      <c r="C15" s="26" t="s">
        <v>13</v>
      </c>
      <c r="D15" s="25" t="s">
        <v>15</v>
      </c>
      <c r="E15" s="24" t="s">
        <v>24</v>
      </c>
      <c r="F15" s="39" t="s">
        <v>18</v>
      </c>
      <c r="G15" s="37" t="s">
        <v>19</v>
      </c>
    </row>
    <row r="16" spans="1:8" x14ac:dyDescent="0.25">
      <c r="A16" s="31" t="s">
        <v>16</v>
      </c>
      <c r="B16" s="32">
        <f>B10*$B$5</f>
        <v>59767</v>
      </c>
      <c r="C16" s="32">
        <f>C10*$C$5</f>
        <v>125670</v>
      </c>
      <c r="D16" s="33">
        <f>D10*$D$5</f>
        <v>18000</v>
      </c>
      <c r="E16" s="34">
        <f>SUM(B16:D16)</f>
        <v>203437</v>
      </c>
      <c r="F16" s="40">
        <v>100000</v>
      </c>
      <c r="G16" s="43">
        <f>F16-E16</f>
        <v>-103437</v>
      </c>
      <c r="H16" s="38" t="s">
        <v>1</v>
      </c>
    </row>
    <row r="17" spans="1:8" ht="30" x14ac:dyDescent="0.25">
      <c r="A17" s="5" t="s">
        <v>0</v>
      </c>
      <c r="B17" s="27">
        <f>B11*$B$5</f>
        <v>5976.7000000000007</v>
      </c>
      <c r="C17" s="27">
        <f>C11*$C$5</f>
        <v>6283.5</v>
      </c>
      <c r="D17" s="28">
        <f t="shared" ref="D17:D18" si="2">D11*$D$5</f>
        <v>5400</v>
      </c>
      <c r="E17" s="35">
        <f t="shared" ref="E17:E18" si="3">SUM(B17:D17)</f>
        <v>17660.2</v>
      </c>
      <c r="F17" s="41">
        <v>6480</v>
      </c>
      <c r="G17" s="43">
        <f t="shared" ref="G17:G18" si="4">F17-E17</f>
        <v>-11180.2</v>
      </c>
      <c r="H17" s="38" t="s">
        <v>2</v>
      </c>
    </row>
    <row r="18" spans="1:8" ht="30.75" thickBot="1" x14ac:dyDescent="0.3">
      <c r="A18" s="6" t="s">
        <v>3</v>
      </c>
      <c r="B18" s="29">
        <f t="shared" ref="B18" si="5">B12*$B$5</f>
        <v>5976.7000000000007</v>
      </c>
      <c r="C18" s="29">
        <f t="shared" ref="C18" si="6">C12*$C$5</f>
        <v>12567</v>
      </c>
      <c r="D18" s="30">
        <f t="shared" si="2"/>
        <v>10800</v>
      </c>
      <c r="E18" s="36">
        <f t="shared" si="3"/>
        <v>29343.7</v>
      </c>
      <c r="F18" s="42">
        <v>20000</v>
      </c>
      <c r="G18" s="44">
        <f t="shared" si="4"/>
        <v>-9343.7000000000007</v>
      </c>
      <c r="H18" s="38" t="s">
        <v>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Решение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Виктория</cp:lastModifiedBy>
  <dcterms:created xsi:type="dcterms:W3CDTF">2021-03-30T07:59:48Z</dcterms:created>
  <dcterms:modified xsi:type="dcterms:W3CDTF">2021-04-15T12:51:46Z</dcterms:modified>
</cp:coreProperties>
</file>