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- Course\01\"/>
    </mc:Choice>
  </mc:AlternateContent>
  <bookViews>
    <workbookView xWindow="0" yWindow="0" windowWidth="23040" windowHeight="8448"/>
  </bookViews>
  <sheets>
    <sheet name="Инж_отдел" sheetId="1" r:id="rId1"/>
  </sheets>
  <definedNames>
    <definedName name="_xlnm._FilterDatabase" localSheetId="0" hidden="1">Инж_отдел!$A$1:$I$29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H32" i="1"/>
  <c r="H29" i="1" l="1"/>
  <c r="H37" i="1" l="1"/>
  <c r="H36" i="1"/>
  <c r="H35" i="1"/>
  <c r="H3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H28" i="1" s="1"/>
  <c r="H30" i="1" l="1"/>
</calcChain>
</file>

<file path=xl/comments1.xml><?xml version="1.0" encoding="utf-8"?>
<comments xmlns="http://schemas.openxmlformats.org/spreadsheetml/2006/main">
  <authors>
    <author>Nikitenko Sergey</author>
  </authors>
  <commentList>
    <comment ref="D1" authorId="0" shapeId="0">
      <text>
        <r>
          <rPr>
            <b/>
            <sz val="9"/>
            <color indexed="81"/>
            <rFont val="Tahoma"/>
            <family val="2"/>
            <charset val="204"/>
          </rPr>
          <t>Nikita Sergeev:</t>
        </r>
        <r>
          <rPr>
            <sz val="9"/>
            <color indexed="81"/>
            <rFont val="Tahoma"/>
            <family val="2"/>
            <charset val="204"/>
          </rPr>
          <t xml:space="preserve">
0-Ж (женский)
1-М (мужской)</t>
        </r>
      </text>
    </comment>
  </commentList>
</comments>
</file>

<file path=xl/sharedStrings.xml><?xml version="1.0" encoding="utf-8"?>
<sst xmlns="http://schemas.openxmlformats.org/spreadsheetml/2006/main" count="93" uniqueCount="49">
  <si>
    <t>ФИО</t>
  </si>
  <si>
    <t>Должность</t>
  </si>
  <si>
    <t>САВЧЕНКО А.П.</t>
  </si>
  <si>
    <t>МАЛЫЙ Ю.С.</t>
  </si>
  <si>
    <t>ДВОРСКИЙ В.С.</t>
  </si>
  <si>
    <t>ХРАБРАЯ Л.С.</t>
  </si>
  <si>
    <t>МАРЧУК В.П.</t>
  </si>
  <si>
    <t>ЯЦУК Н.Я.</t>
  </si>
  <si>
    <t>СЕМЕНЮК В.И.</t>
  </si>
  <si>
    <t>КЛИМЕНКО Е.И.</t>
  </si>
  <si>
    <t>ПАСЛАВСКАЯ Т.С.</t>
  </si>
  <si>
    <t>ХАЛУС Г.Л.</t>
  </si>
  <si>
    <t>СЕМЕНОВ Е.В.</t>
  </si>
  <si>
    <t>ЦАРЬ М.П.</t>
  </si>
  <si>
    <t>КРУТОЙ Д.В.</t>
  </si>
  <si>
    <t>ПЕТРУНЯК А.В.</t>
  </si>
  <si>
    <t>БУГОР Р.Л.</t>
  </si>
  <si>
    <t>БАТОГ С.М.</t>
  </si>
  <si>
    <t>СЕНЮК Н.Н.</t>
  </si>
  <si>
    <t>БАРСУК Н.М.</t>
  </si>
  <si>
    <t>КАША Т.И.</t>
  </si>
  <si>
    <t xml:space="preserve">Премия </t>
  </si>
  <si>
    <t>Надбавка</t>
  </si>
  <si>
    <t>Оклад</t>
  </si>
  <si>
    <t>Начальник отдела</t>
  </si>
  <si>
    <t>Ведущий инженер</t>
  </si>
  <si>
    <t>Инженер 1 категории</t>
  </si>
  <si>
    <t>Инженер 2 категории</t>
  </si>
  <si>
    <t>Инженер</t>
  </si>
  <si>
    <t xml:space="preserve">Техник </t>
  </si>
  <si>
    <t>Пол</t>
  </si>
  <si>
    <t>ЛОЗОВАЯ Н.Б.</t>
  </si>
  <si>
    <t>СОМИК И.В.</t>
  </si>
  <si>
    <t>КУРОЧКА Н.А.</t>
  </si>
  <si>
    <t>ЯРЕМА Н.П.</t>
  </si>
  <si>
    <t>КОСТРОВ Д.Р.</t>
  </si>
  <si>
    <t>ФЕДИНОВ В.О.</t>
  </si>
  <si>
    <t>МУХИН Н.С.</t>
  </si>
  <si>
    <t xml:space="preserve">Зарплата </t>
  </si>
  <si>
    <t>Цех\Офис</t>
  </si>
  <si>
    <t>Офис</t>
  </si>
  <si>
    <t>Цех</t>
  </si>
  <si>
    <t>Сумма зарплаты инженеров 1 категории в офисе</t>
  </si>
  <si>
    <t>СрзначЕслиМн для Мужчин средняя зарплата</t>
  </si>
  <si>
    <t>СрзначЕслиМн для Женщин средняя зарплата</t>
  </si>
  <si>
    <t>СрзначЕслиМн для Мужчин средняя зарплата по Цеху</t>
  </si>
  <si>
    <t>СрзначЕслиМн для Женщин средняя зарплата по Офису</t>
  </si>
  <si>
    <t>СуммЕслиМн для мужчин общая сумма зп по Офису</t>
  </si>
  <si>
    <t>СуммЕслиМн для женщин общая сумма зп по Цеху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</si>
</sst>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9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3" borderId="0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5" fillId="0" borderId="3" xfId="0" applyFont="1" applyBorder="1" applyAlignment="1">
      <alignment horizontal="right"/>
    </xf>
    <xf numFmtId="0" fontId="0" fillId="4" borderId="4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"/>
  <sheetViews>
    <sheetView tabSelected="1" topLeftCell="A19" zoomScale="120" zoomScaleNormal="120" workbookViewId="0">
      <selection activeCell="H33" sqref="H33"/>
    </sheetView>
  </sheetViews>
  <sheetFormatPr defaultRowHeight="14.4" x14ac:dyDescent="0.3"/>
  <cols>
    <col min="1" max="1" width="20" bestFit="1" customWidth="1"/>
    <col min="2" max="2" width="15.6640625" customWidth="1"/>
    <col min="3" max="3" width="24.33203125" style="2" customWidth="1"/>
    <col min="4" max="4" width="9.109375" style="2" customWidth="1"/>
  </cols>
  <sheetData>
    <row r="1" spans="1:8" x14ac:dyDescent="0.3">
      <c r="A1" s="1" t="s">
        <v>1</v>
      </c>
      <c r="B1" s="1" t="s">
        <v>39</v>
      </c>
      <c r="C1" s="1" t="s">
        <v>0</v>
      </c>
      <c r="D1" s="1" t="s">
        <v>30</v>
      </c>
      <c r="E1" s="1" t="s">
        <v>23</v>
      </c>
      <c r="F1" s="1" t="s">
        <v>21</v>
      </c>
      <c r="G1" s="1" t="s">
        <v>22</v>
      </c>
      <c r="H1" s="1" t="s">
        <v>38</v>
      </c>
    </row>
    <row r="2" spans="1:8" x14ac:dyDescent="0.3">
      <c r="A2" t="s">
        <v>24</v>
      </c>
      <c r="B2" t="s">
        <v>40</v>
      </c>
      <c r="C2" s="3" t="s">
        <v>37</v>
      </c>
      <c r="D2" s="5">
        <v>1</v>
      </c>
      <c r="E2">
        <v>150000</v>
      </c>
      <c r="F2">
        <v>37500</v>
      </c>
      <c r="G2">
        <v>30000</v>
      </c>
      <c r="H2">
        <f>SUM(E2:G2)</f>
        <v>217500</v>
      </c>
    </row>
    <row r="3" spans="1:8" x14ac:dyDescent="0.3">
      <c r="A3" t="s">
        <v>25</v>
      </c>
      <c r="B3" t="s">
        <v>40</v>
      </c>
      <c r="C3" s="3" t="s">
        <v>6</v>
      </c>
      <c r="D3" s="5">
        <v>0</v>
      </c>
      <c r="E3">
        <v>80000</v>
      </c>
      <c r="F3">
        <v>12000</v>
      </c>
      <c r="H3">
        <f t="shared" ref="H3:H27" si="0">SUM(E3:G3)</f>
        <v>92000</v>
      </c>
    </row>
    <row r="4" spans="1:8" x14ac:dyDescent="0.3">
      <c r="A4" t="s">
        <v>25</v>
      </c>
      <c r="B4" t="s">
        <v>40</v>
      </c>
      <c r="C4" s="3" t="s">
        <v>9</v>
      </c>
      <c r="D4" s="5">
        <v>1</v>
      </c>
      <c r="E4">
        <v>95000</v>
      </c>
      <c r="F4">
        <v>14250</v>
      </c>
      <c r="H4">
        <f t="shared" si="0"/>
        <v>109250</v>
      </c>
    </row>
    <row r="5" spans="1:8" x14ac:dyDescent="0.3">
      <c r="A5" t="s">
        <v>25</v>
      </c>
      <c r="B5" t="s">
        <v>40</v>
      </c>
      <c r="C5" s="3" t="s">
        <v>3</v>
      </c>
      <c r="D5" s="5">
        <v>1</v>
      </c>
      <c r="E5">
        <v>88000</v>
      </c>
      <c r="F5">
        <v>13200</v>
      </c>
      <c r="H5">
        <f t="shared" si="0"/>
        <v>101200</v>
      </c>
    </row>
    <row r="6" spans="1:8" x14ac:dyDescent="0.3">
      <c r="A6" t="s">
        <v>25</v>
      </c>
      <c r="B6" t="s">
        <v>40</v>
      </c>
      <c r="C6" s="4" t="s">
        <v>13</v>
      </c>
      <c r="D6" s="6">
        <v>1</v>
      </c>
      <c r="E6">
        <v>81000</v>
      </c>
      <c r="F6">
        <v>12150</v>
      </c>
      <c r="H6">
        <f t="shared" si="0"/>
        <v>93150</v>
      </c>
    </row>
    <row r="7" spans="1:8" x14ac:dyDescent="0.3">
      <c r="A7" t="s">
        <v>25</v>
      </c>
      <c r="B7" t="s">
        <v>40</v>
      </c>
      <c r="C7" s="4" t="s">
        <v>19</v>
      </c>
      <c r="D7" s="6">
        <v>1</v>
      </c>
      <c r="E7">
        <v>80000</v>
      </c>
      <c r="F7">
        <v>12000</v>
      </c>
      <c r="G7">
        <v>30000</v>
      </c>
      <c r="H7">
        <f t="shared" si="0"/>
        <v>122000</v>
      </c>
    </row>
    <row r="8" spans="1:8" x14ac:dyDescent="0.3">
      <c r="A8" t="s">
        <v>26</v>
      </c>
      <c r="B8" t="s">
        <v>40</v>
      </c>
      <c r="C8" s="3" t="s">
        <v>2</v>
      </c>
      <c r="D8" s="5">
        <v>1</v>
      </c>
      <c r="E8">
        <v>77000</v>
      </c>
      <c r="F8">
        <v>11550</v>
      </c>
      <c r="H8">
        <f t="shared" si="0"/>
        <v>88550</v>
      </c>
    </row>
    <row r="9" spans="1:8" x14ac:dyDescent="0.3">
      <c r="A9" t="s">
        <v>26</v>
      </c>
      <c r="B9" t="s">
        <v>40</v>
      </c>
      <c r="C9" s="3" t="s">
        <v>12</v>
      </c>
      <c r="D9" s="5">
        <v>1</v>
      </c>
      <c r="E9">
        <v>70000</v>
      </c>
      <c r="F9">
        <v>10500</v>
      </c>
      <c r="H9">
        <f t="shared" si="0"/>
        <v>80500</v>
      </c>
    </row>
    <row r="10" spans="1:8" x14ac:dyDescent="0.3">
      <c r="A10" t="s">
        <v>26</v>
      </c>
      <c r="B10" t="s">
        <v>40</v>
      </c>
      <c r="C10" s="3" t="s">
        <v>10</v>
      </c>
      <c r="D10" s="5">
        <v>0</v>
      </c>
      <c r="E10">
        <v>63000</v>
      </c>
      <c r="F10">
        <v>9450</v>
      </c>
      <c r="G10">
        <v>25000</v>
      </c>
      <c r="H10">
        <f t="shared" si="0"/>
        <v>97450</v>
      </c>
    </row>
    <row r="11" spans="1:8" x14ac:dyDescent="0.3">
      <c r="A11" t="s">
        <v>26</v>
      </c>
      <c r="B11" t="s">
        <v>40</v>
      </c>
      <c r="C11" s="3" t="s">
        <v>11</v>
      </c>
      <c r="D11" s="5">
        <v>0</v>
      </c>
      <c r="E11">
        <v>75000</v>
      </c>
      <c r="F11">
        <v>11250</v>
      </c>
      <c r="H11">
        <f t="shared" si="0"/>
        <v>86250</v>
      </c>
    </row>
    <row r="12" spans="1:8" x14ac:dyDescent="0.3">
      <c r="A12" t="s">
        <v>27</v>
      </c>
      <c r="B12" t="s">
        <v>41</v>
      </c>
      <c r="C12" s="4" t="s">
        <v>18</v>
      </c>
      <c r="D12" s="6">
        <v>1</v>
      </c>
      <c r="E12">
        <v>50000</v>
      </c>
      <c r="F12">
        <v>7500</v>
      </c>
      <c r="G12">
        <v>30000</v>
      </c>
      <c r="H12">
        <f t="shared" si="0"/>
        <v>87500</v>
      </c>
    </row>
    <row r="13" spans="1:8" x14ac:dyDescent="0.3">
      <c r="A13" t="s">
        <v>27</v>
      </c>
      <c r="B13" t="s">
        <v>41</v>
      </c>
      <c r="C13" s="3" t="s">
        <v>20</v>
      </c>
      <c r="D13" s="5">
        <v>1</v>
      </c>
      <c r="E13">
        <v>65000</v>
      </c>
      <c r="F13">
        <v>9750</v>
      </c>
      <c r="H13">
        <f t="shared" si="0"/>
        <v>74750</v>
      </c>
    </row>
    <row r="14" spans="1:8" x14ac:dyDescent="0.3">
      <c r="A14" t="s">
        <v>27</v>
      </c>
      <c r="B14" t="s">
        <v>41</v>
      </c>
      <c r="C14" s="4" t="s">
        <v>14</v>
      </c>
      <c r="D14" s="6">
        <v>1</v>
      </c>
      <c r="E14">
        <v>65000</v>
      </c>
      <c r="F14">
        <v>9750</v>
      </c>
      <c r="H14">
        <f t="shared" si="0"/>
        <v>74750</v>
      </c>
    </row>
    <row r="15" spans="1:8" x14ac:dyDescent="0.3">
      <c r="A15" t="s">
        <v>27</v>
      </c>
      <c r="B15" t="s">
        <v>41</v>
      </c>
      <c r="C15" s="3" t="s">
        <v>31</v>
      </c>
      <c r="D15" s="5">
        <v>0</v>
      </c>
      <c r="E15">
        <v>65000</v>
      </c>
      <c r="F15">
        <v>9750</v>
      </c>
      <c r="G15">
        <v>25000</v>
      </c>
      <c r="H15">
        <f t="shared" si="0"/>
        <v>99750</v>
      </c>
    </row>
    <row r="16" spans="1:8" x14ac:dyDescent="0.3">
      <c r="A16" t="s">
        <v>27</v>
      </c>
      <c r="B16" t="s">
        <v>41</v>
      </c>
      <c r="C16" s="4" t="s">
        <v>32</v>
      </c>
      <c r="D16" s="6">
        <v>1</v>
      </c>
      <c r="E16">
        <v>65000</v>
      </c>
      <c r="F16">
        <v>9750</v>
      </c>
      <c r="H16">
        <f t="shared" si="0"/>
        <v>74750</v>
      </c>
    </row>
    <row r="17" spans="1:9" x14ac:dyDescent="0.3">
      <c r="A17" t="s">
        <v>27</v>
      </c>
      <c r="B17" t="s">
        <v>41</v>
      </c>
      <c r="C17" s="4" t="s">
        <v>15</v>
      </c>
      <c r="D17" s="6">
        <v>0</v>
      </c>
      <c r="E17">
        <v>55000</v>
      </c>
      <c r="F17">
        <v>8250</v>
      </c>
      <c r="H17">
        <f t="shared" si="0"/>
        <v>63250</v>
      </c>
    </row>
    <row r="18" spans="1:9" x14ac:dyDescent="0.3">
      <c r="A18" t="s">
        <v>27</v>
      </c>
      <c r="B18" t="s">
        <v>41</v>
      </c>
      <c r="C18" s="3" t="s">
        <v>4</v>
      </c>
      <c r="D18" s="5">
        <v>1</v>
      </c>
      <c r="E18">
        <v>52000</v>
      </c>
      <c r="F18">
        <v>7800</v>
      </c>
      <c r="H18">
        <f t="shared" si="0"/>
        <v>59800</v>
      </c>
    </row>
    <row r="19" spans="1:9" x14ac:dyDescent="0.3">
      <c r="A19" t="s">
        <v>28</v>
      </c>
      <c r="B19" t="s">
        <v>41</v>
      </c>
      <c r="C19" s="4" t="s">
        <v>16</v>
      </c>
      <c r="D19" s="6">
        <v>1</v>
      </c>
      <c r="E19">
        <v>50000</v>
      </c>
      <c r="F19">
        <v>7500</v>
      </c>
      <c r="G19">
        <v>20000</v>
      </c>
      <c r="H19">
        <f t="shared" si="0"/>
        <v>77500</v>
      </c>
    </row>
    <row r="20" spans="1:9" x14ac:dyDescent="0.3">
      <c r="A20" t="s">
        <v>28</v>
      </c>
      <c r="B20" t="s">
        <v>41</v>
      </c>
      <c r="C20" s="4" t="s">
        <v>17</v>
      </c>
      <c r="D20" s="6">
        <v>1</v>
      </c>
      <c r="E20">
        <v>45000</v>
      </c>
      <c r="F20">
        <v>6750</v>
      </c>
      <c r="H20">
        <f t="shared" si="0"/>
        <v>51750</v>
      </c>
    </row>
    <row r="21" spans="1:9" x14ac:dyDescent="0.3">
      <c r="A21" t="s">
        <v>28</v>
      </c>
      <c r="B21" t="s">
        <v>41</v>
      </c>
      <c r="C21" s="4" t="s">
        <v>33</v>
      </c>
      <c r="D21" s="6">
        <v>0</v>
      </c>
      <c r="E21">
        <v>45000</v>
      </c>
      <c r="F21">
        <v>6750</v>
      </c>
      <c r="H21">
        <f t="shared" si="0"/>
        <v>51750</v>
      </c>
    </row>
    <row r="22" spans="1:9" x14ac:dyDescent="0.3">
      <c r="A22" t="s">
        <v>28</v>
      </c>
      <c r="B22" t="s">
        <v>41</v>
      </c>
      <c r="C22" s="3" t="s">
        <v>5</v>
      </c>
      <c r="D22" s="5">
        <v>0</v>
      </c>
      <c r="E22">
        <v>45000</v>
      </c>
      <c r="F22">
        <v>6750</v>
      </c>
      <c r="H22">
        <f t="shared" si="0"/>
        <v>51750</v>
      </c>
    </row>
    <row r="23" spans="1:9" x14ac:dyDescent="0.3">
      <c r="A23" t="s">
        <v>28</v>
      </c>
      <c r="B23" t="s">
        <v>41</v>
      </c>
      <c r="C23" s="3" t="s">
        <v>34</v>
      </c>
      <c r="D23" s="5">
        <v>0</v>
      </c>
      <c r="E23">
        <v>50000</v>
      </c>
      <c r="F23">
        <v>7500</v>
      </c>
      <c r="G23">
        <v>35000</v>
      </c>
      <c r="H23">
        <f t="shared" si="0"/>
        <v>92500</v>
      </c>
    </row>
    <row r="24" spans="1:9" x14ac:dyDescent="0.3">
      <c r="A24" t="s">
        <v>28</v>
      </c>
      <c r="B24" t="s">
        <v>41</v>
      </c>
      <c r="C24" s="3" t="s">
        <v>35</v>
      </c>
      <c r="D24" s="5">
        <v>1</v>
      </c>
      <c r="E24">
        <v>47000</v>
      </c>
      <c r="F24">
        <v>7050</v>
      </c>
      <c r="H24">
        <f t="shared" si="0"/>
        <v>54050</v>
      </c>
    </row>
    <row r="25" spans="1:9" x14ac:dyDescent="0.3">
      <c r="A25" t="s">
        <v>28</v>
      </c>
      <c r="B25" t="s">
        <v>41</v>
      </c>
      <c r="C25" s="3" t="s">
        <v>36</v>
      </c>
      <c r="D25" s="5">
        <v>1</v>
      </c>
      <c r="E25">
        <v>45000</v>
      </c>
      <c r="F25">
        <v>6750</v>
      </c>
      <c r="H25">
        <f t="shared" si="0"/>
        <v>51750</v>
      </c>
    </row>
    <row r="26" spans="1:9" x14ac:dyDescent="0.3">
      <c r="A26" t="s">
        <v>28</v>
      </c>
      <c r="B26" t="s">
        <v>41</v>
      </c>
      <c r="C26" s="3" t="s">
        <v>7</v>
      </c>
      <c r="D26" s="5">
        <v>0</v>
      </c>
      <c r="E26">
        <v>45000</v>
      </c>
      <c r="F26">
        <v>6750</v>
      </c>
      <c r="H26">
        <f t="shared" si="0"/>
        <v>51750</v>
      </c>
    </row>
    <row r="27" spans="1:9" x14ac:dyDescent="0.3">
      <c r="A27" t="s">
        <v>29</v>
      </c>
      <c r="B27" t="s">
        <v>40</v>
      </c>
      <c r="C27" s="3" t="s">
        <v>8</v>
      </c>
      <c r="D27" s="5">
        <v>0</v>
      </c>
      <c r="E27">
        <v>40000</v>
      </c>
      <c r="F27">
        <v>6000</v>
      </c>
      <c r="G27">
        <v>5000</v>
      </c>
      <c r="H27">
        <f t="shared" si="0"/>
        <v>51000</v>
      </c>
    </row>
    <row r="28" spans="1:9" x14ac:dyDescent="0.3">
      <c r="H28" s="14">
        <f>AVERAGEIF(D2:D27,1,H2:H27)</f>
        <v>88671.875</v>
      </c>
      <c r="I28" t="s">
        <v>43</v>
      </c>
    </row>
    <row r="29" spans="1:9" x14ac:dyDescent="0.3">
      <c r="H29" s="14">
        <f>AVERAGEIF(D3:D28,0,H3:H28)</f>
        <v>73745</v>
      </c>
      <c r="I29" t="s">
        <v>44</v>
      </c>
    </row>
    <row r="30" spans="1:9" x14ac:dyDescent="0.3">
      <c r="H30" s="14">
        <f>AVERAGEIFS(H2:H27,D2:D27,1,B2:B27,"Цех")</f>
        <v>67400</v>
      </c>
      <c r="I30" t="s">
        <v>45</v>
      </c>
    </row>
    <row r="31" spans="1:9" x14ac:dyDescent="0.3">
      <c r="H31" s="14">
        <f>AVERAGEIFS(H3:H28,D3:D28,0,B3:B28,"Офис")</f>
        <v>81675</v>
      </c>
      <c r="I31" t="s">
        <v>46</v>
      </c>
    </row>
    <row r="32" spans="1:9" x14ac:dyDescent="0.3">
      <c r="H32" s="14">
        <f>SUMIFS(H2:H27,D2:D27,1,B2:B27,"Офис")</f>
        <v>812150</v>
      </c>
      <c r="I32" t="s">
        <v>47</v>
      </c>
    </row>
    <row r="33" spans="3:9" x14ac:dyDescent="0.3">
      <c r="H33" s="14">
        <f>SUMIFS(H3:H28,D3:D28,0,B3:B28,"Цех")</f>
        <v>410750</v>
      </c>
      <c r="I33" t="s">
        <v>48</v>
      </c>
    </row>
    <row r="34" spans="3:9" ht="15" thickBot="1" x14ac:dyDescent="0.35"/>
    <row r="35" spans="3:9" ht="15" thickBot="1" x14ac:dyDescent="0.35">
      <c r="C35" s="7"/>
      <c r="D35" s="8"/>
      <c r="E35" s="9"/>
      <c r="F35" s="9"/>
      <c r="G35" s="10" t="s">
        <v>42</v>
      </c>
      <c r="H35" s="11">
        <f>SUMIFS(H2:H27,B2:B27,"Офис",A2:A27,"Инженер 1 категории")</f>
        <v>352750</v>
      </c>
    </row>
    <row r="36" spans="3:9" x14ac:dyDescent="0.3">
      <c r="H36" s="12">
        <f>SUMIFS(H2:H27,B2:B27,B27,A2:A27,A11)</f>
        <v>352750</v>
      </c>
    </row>
    <row r="37" spans="3:9" x14ac:dyDescent="0.3">
      <c r="H37" s="13">
        <f>COUNTIF(A2:A27,"Инженер")</f>
        <v>8</v>
      </c>
    </row>
  </sheetData>
  <autoFilter ref="A1:I29"/>
  <pageMargins left="0.7" right="0.7" top="0.75" bottom="0.75" header="0.3" footer="0.3"/>
  <ignoredErrors>
    <ignoredError sqref="H2:H27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Инж_отдел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2020-06-23T19:58:40Z</dcterms:created>
  <dcterms:modified xsi:type="dcterms:W3CDTF">2023-12-27T16:47:06Z</dcterms:modified>
</cp:coreProperties>
</file>