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1"/>
  </bookViews>
  <sheets>
    <sheet name="Сводный отчет" sheetId="4" r:id="rId1"/>
    <sheet name="Касса" sheetId="34" r:id="rId2"/>
    <sheet name="Дата" sheetId="2" r:id="rId3"/>
    <sheet name="1" sheetId="1" r:id="rId4"/>
    <sheet name="2" sheetId="3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3">'1'!$A$2:$I$48</definedName>
    <definedName name="_xlnm.Print_Area" localSheetId="12">'10'!$A$2:$I$48</definedName>
    <definedName name="_xlnm.Print_Area" localSheetId="13">'11'!$A$2:$I$48</definedName>
    <definedName name="_xlnm.Print_Area" localSheetId="14">'12'!$A$2:$I$48</definedName>
    <definedName name="_xlnm.Print_Area" localSheetId="15">'13'!$A$2:$I$48</definedName>
    <definedName name="_xlnm.Print_Area" localSheetId="16">'14'!$A$2:$I$48</definedName>
    <definedName name="_xlnm.Print_Area" localSheetId="17">'15'!$A$2:$I$48</definedName>
    <definedName name="_xlnm.Print_Area" localSheetId="18">'16'!$A$2:$I$48</definedName>
    <definedName name="_xlnm.Print_Area" localSheetId="19">'17'!$A$2:$I$48</definedName>
    <definedName name="_xlnm.Print_Area" localSheetId="20">'18'!$A$2:$I$48</definedName>
    <definedName name="_xlnm.Print_Area" localSheetId="21">'19'!$A$2:$I$48</definedName>
    <definedName name="_xlnm.Print_Area" localSheetId="4">'2'!$A$2:$I$48</definedName>
    <definedName name="_xlnm.Print_Area" localSheetId="22">'20'!$A$2:$I$48</definedName>
    <definedName name="_xlnm.Print_Area" localSheetId="23">'21'!$A$2:$I$48</definedName>
    <definedName name="_xlnm.Print_Area" localSheetId="24">'22'!$A$2:$I$48</definedName>
    <definedName name="_xlnm.Print_Area" localSheetId="25">'23'!$A$2:$I$48</definedName>
    <definedName name="_xlnm.Print_Area" localSheetId="26">'24'!$A$2:$I$48</definedName>
    <definedName name="_xlnm.Print_Area" localSheetId="27">'25'!$A$2:$I$48</definedName>
    <definedName name="_xlnm.Print_Area" localSheetId="28">'26'!$A$2:$I$48</definedName>
    <definedName name="_xlnm.Print_Area" localSheetId="29">'27'!$A$2:$I$48</definedName>
    <definedName name="_xlnm.Print_Area" localSheetId="30">'28'!$A$2:$I$48</definedName>
    <definedName name="_xlnm.Print_Area" localSheetId="31">'29'!$A$2:$I$48</definedName>
    <definedName name="_xlnm.Print_Area" localSheetId="5">'3'!$A$2:$I$48</definedName>
    <definedName name="_xlnm.Print_Area" localSheetId="32">'30'!$A$2:$I$48</definedName>
    <definedName name="_xlnm.Print_Area" localSheetId="33">'31'!$A$2:$I$48</definedName>
    <definedName name="_xlnm.Print_Area" localSheetId="6">'4'!$A$2:$I$48</definedName>
    <definedName name="_xlnm.Print_Area" localSheetId="7">'5'!$A$2:$I$48</definedName>
    <definedName name="_xlnm.Print_Area" localSheetId="8">'6'!$A$2:$I$48</definedName>
    <definedName name="_xlnm.Print_Area" localSheetId="9">'7'!$A$2:$I$48</definedName>
    <definedName name="_xlnm.Print_Area" localSheetId="10">'8'!$A$2:$I$48</definedName>
    <definedName name="_xlnm.Print_Area" localSheetId="11">'9'!$A$2:$I$48</definedName>
  </definedNames>
  <calcPr calcId="144525"/>
</workbook>
</file>

<file path=xl/calcChain.xml><?xml version="1.0" encoding="utf-8"?>
<calcChain xmlns="http://schemas.openxmlformats.org/spreadsheetml/2006/main">
  <c r="A1" i="34" l="1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2" i="34"/>
  <c r="A32" i="34"/>
  <c r="A28" i="34"/>
  <c r="A29" i="34"/>
  <c r="A30" i="34"/>
  <c r="A31" i="34"/>
  <c r="A24" i="34"/>
  <c r="A25" i="34"/>
  <c r="A26" i="34"/>
  <c r="A27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" i="34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<sst xmlns="http://schemas.openxmlformats.org/spreadsheetml/2006/main" count="1700" uniqueCount="132">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</sst>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V1" activePane="topRight" state="frozen"/>
      <selection pane="topRight" activeCell="BH3" sqref="BH3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Сороковая</v>
      </c>
      <c r="C2" s="128" t="s">
        <v>90</v>
      </c>
      <c r="U2" s="183" t="s">
        <v>47</v>
      </c>
      <c r="V2" s="183"/>
      <c r="W2" s="184" t="s">
        <v>48</v>
      </c>
      <c r="X2" s="185" t="s">
        <v>49</v>
      </c>
      <c r="Y2" s="185"/>
      <c r="Z2" s="185"/>
      <c r="AA2" s="186"/>
      <c r="AB2" s="187" t="s">
        <v>109</v>
      </c>
      <c r="AC2" s="188"/>
      <c r="AD2" s="188"/>
      <c r="AE2" s="189"/>
      <c r="AF2" s="190" t="s">
        <v>84</v>
      </c>
      <c r="AG2" s="191"/>
      <c r="AH2" s="166" t="s">
        <v>85</v>
      </c>
      <c r="AI2" s="167"/>
      <c r="AJ2" s="172" t="s">
        <v>105</v>
      </c>
      <c r="AK2" s="170" t="s">
        <v>96</v>
      </c>
      <c r="AL2" s="172" t="s">
        <v>101</v>
      </c>
      <c r="AM2" s="172" t="s">
        <v>100</v>
      </c>
      <c r="AN2" s="172" t="s">
        <v>102</v>
      </c>
      <c r="AO2" s="172" t="s">
        <v>95</v>
      </c>
      <c r="AP2" s="172" t="s">
        <v>103</v>
      </c>
      <c r="AQ2" s="172" t="s">
        <v>104</v>
      </c>
      <c r="AR2" s="172" t="s">
        <v>106</v>
      </c>
      <c r="AS2" s="172" t="s">
        <v>108</v>
      </c>
      <c r="AT2" s="172" t="s">
        <v>113</v>
      </c>
      <c r="AV2" s="146"/>
      <c r="BK2" s="174" t="s">
        <v>50</v>
      </c>
      <c r="BL2" s="174"/>
      <c r="BM2" s="174"/>
      <c r="BN2" s="174"/>
      <c r="BO2" s="174"/>
      <c r="BP2" s="174"/>
      <c r="BQ2" s="174"/>
    </row>
    <row r="3" spans="1:71" ht="45" x14ac:dyDescent="0.25">
      <c r="A3" s="175" t="s">
        <v>51</v>
      </c>
      <c r="B3" s="177" t="s">
        <v>52</v>
      </c>
      <c r="C3" s="179" t="s">
        <v>4</v>
      </c>
      <c r="D3" s="179" t="s">
        <v>5</v>
      </c>
      <c r="E3" s="179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81" t="s">
        <v>58</v>
      </c>
      <c r="L3" s="182"/>
      <c r="M3" s="195" t="s">
        <v>77</v>
      </c>
      <c r="N3" s="196"/>
      <c r="O3" s="129"/>
      <c r="P3" s="136" t="s">
        <v>43</v>
      </c>
      <c r="Q3" s="136" t="s">
        <v>59</v>
      </c>
      <c r="R3" s="136" t="s">
        <v>60</v>
      </c>
      <c r="S3" s="197" t="s">
        <v>2</v>
      </c>
      <c r="T3" s="198"/>
      <c r="U3" s="183"/>
      <c r="V3" s="183"/>
      <c r="W3" s="184"/>
      <c r="X3" s="199" t="s">
        <v>61</v>
      </c>
      <c r="Y3" s="200"/>
      <c r="Z3" s="44" t="s">
        <v>7</v>
      </c>
      <c r="AA3" s="139" t="s">
        <v>62</v>
      </c>
      <c r="AB3" s="162" t="s">
        <v>110</v>
      </c>
      <c r="AC3" s="163"/>
      <c r="AD3" s="140" t="s">
        <v>7</v>
      </c>
      <c r="AE3" s="140" t="s">
        <v>63</v>
      </c>
      <c r="AF3" s="192"/>
      <c r="AG3" s="193"/>
      <c r="AH3" s="168"/>
      <c r="AI3" s="169"/>
      <c r="AJ3" s="173"/>
      <c r="AK3" s="171"/>
      <c r="AL3" s="173"/>
      <c r="AM3" s="173"/>
      <c r="AN3" s="173"/>
      <c r="AO3" s="173"/>
      <c r="AP3" s="173"/>
      <c r="AQ3" s="173"/>
      <c r="AR3" s="173"/>
      <c r="AS3" s="173"/>
      <c r="AT3" s="173"/>
      <c r="AU3" s="164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Сороковая</v>
      </c>
      <c r="BF3" s="194" t="s">
        <v>131</v>
      </c>
      <c r="BG3" s="194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76"/>
      <c r="B4" s="178"/>
      <c r="C4" s="180"/>
      <c r="D4" s="180"/>
      <c r="E4" s="180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65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Бугаева</v>
      </c>
      <c r="BI4" s="52" t="str">
        <f>'1'!$F$50</f>
        <v>Даршт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100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100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100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100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100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100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100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100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100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100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100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100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100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100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100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100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100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100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100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100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100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100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100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100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100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100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100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100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100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100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100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100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Бугаева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Сороковая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Даршт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Дата!A7</f>
        <v>45298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Дата!A8</f>
        <v>45299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Дата!A9</f>
        <v>45300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Дата!A10</f>
        <v>45301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Дата!A11</f>
        <v>45302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Дата!A12</f>
        <v>45303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Дата!A13</f>
        <v>45304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Дата!A14</f>
        <v>45305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Дата!A15</f>
        <v>45306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Дата!A16</f>
        <v>45307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D3" sqref="A1:XFD1048576"/>
    </sheetView>
  </sheetViews>
  <sheetFormatPr defaultRowHeight="15" x14ac:dyDescent="0.25"/>
  <sheetData>
    <row r="1" spans="1:2" x14ac:dyDescent="0.25">
      <c r="A1" t="str">
        <f>'1'!$E$2 &amp;" - Инкассация"</f>
        <v>Сороковая - Инкассация</v>
      </c>
    </row>
    <row r="2" spans="1:2" x14ac:dyDescent="0.25">
      <c r="A2" s="27">
        <f>Дата!A1</f>
        <v>45292</v>
      </c>
      <c r="B2">
        <f>'Сводный отчет'!AV5</f>
        <v>0</v>
      </c>
    </row>
    <row r="3" spans="1:2" x14ac:dyDescent="0.25">
      <c r="A3" s="27">
        <f>Дата!A2</f>
        <v>45293</v>
      </c>
      <c r="B3">
        <f>'Сводный отчет'!AV6</f>
        <v>0</v>
      </c>
    </row>
    <row r="4" spans="1:2" x14ac:dyDescent="0.25">
      <c r="A4" s="27">
        <f>Дата!A3</f>
        <v>45294</v>
      </c>
      <c r="B4">
        <f>'Сводный отчет'!AV7</f>
        <v>0</v>
      </c>
    </row>
    <row r="5" spans="1:2" x14ac:dyDescent="0.25">
      <c r="A5" s="27">
        <f>Дата!A4</f>
        <v>45295</v>
      </c>
      <c r="B5">
        <f>'Сводный отчет'!AV8</f>
        <v>0</v>
      </c>
    </row>
    <row r="6" spans="1:2" x14ac:dyDescent="0.25">
      <c r="A6" s="27">
        <f>Дата!A5</f>
        <v>45296</v>
      </c>
      <c r="B6">
        <f>'Сводный отчет'!AV9</f>
        <v>0</v>
      </c>
    </row>
    <row r="7" spans="1:2" x14ac:dyDescent="0.25">
      <c r="A7" s="27">
        <f>Дата!A6</f>
        <v>45297</v>
      </c>
      <c r="B7">
        <f>'Сводный отчет'!AV10</f>
        <v>0</v>
      </c>
    </row>
    <row r="8" spans="1:2" x14ac:dyDescent="0.25">
      <c r="A8" s="27">
        <f>Дата!A7</f>
        <v>45298</v>
      </c>
      <c r="B8">
        <f>'Сводный отчет'!AV11</f>
        <v>0</v>
      </c>
    </row>
    <row r="9" spans="1:2" x14ac:dyDescent="0.25">
      <c r="A9" s="27">
        <f>Дата!A8</f>
        <v>45299</v>
      </c>
      <c r="B9">
        <f>'Сводный отчет'!AV12</f>
        <v>0</v>
      </c>
    </row>
    <row r="10" spans="1:2" x14ac:dyDescent="0.25">
      <c r="A10" s="27">
        <f>Дата!A9</f>
        <v>45300</v>
      </c>
      <c r="B10">
        <f>'Сводный отчет'!AV13</f>
        <v>0</v>
      </c>
    </row>
    <row r="11" spans="1:2" x14ac:dyDescent="0.25">
      <c r="A11" s="27">
        <f>Дата!A10</f>
        <v>45301</v>
      </c>
      <c r="B11">
        <f>'Сводный отчет'!AV14</f>
        <v>0</v>
      </c>
    </row>
    <row r="12" spans="1:2" x14ac:dyDescent="0.25">
      <c r="A12" s="27">
        <f>Дата!A11</f>
        <v>45302</v>
      </c>
      <c r="B12">
        <f>'Сводный отчет'!AV15</f>
        <v>0</v>
      </c>
    </row>
    <row r="13" spans="1:2" x14ac:dyDescent="0.25">
      <c r="A13" s="27">
        <f>Дата!A12</f>
        <v>45303</v>
      </c>
      <c r="B13">
        <f>'Сводный отчет'!AV16</f>
        <v>0</v>
      </c>
    </row>
    <row r="14" spans="1:2" x14ac:dyDescent="0.25">
      <c r="A14" s="27">
        <f>Дата!A13</f>
        <v>45304</v>
      </c>
      <c r="B14">
        <f>'Сводный отчет'!AV17</f>
        <v>0</v>
      </c>
    </row>
    <row r="15" spans="1:2" x14ac:dyDescent="0.25">
      <c r="A15" s="27">
        <f>Дата!A14</f>
        <v>45305</v>
      </c>
      <c r="B15">
        <f>'Сводный отчет'!AV18</f>
        <v>0</v>
      </c>
    </row>
    <row r="16" spans="1:2" x14ac:dyDescent="0.25">
      <c r="A16" s="27">
        <f>Дата!A15</f>
        <v>45306</v>
      </c>
      <c r="B16">
        <f>'Сводный отчет'!AV19</f>
        <v>0</v>
      </c>
    </row>
    <row r="17" spans="1:2" x14ac:dyDescent="0.25">
      <c r="A17" s="27">
        <f>Дата!A16</f>
        <v>45307</v>
      </c>
      <c r="B17">
        <f>'Сводный отчет'!AV20</f>
        <v>0</v>
      </c>
    </row>
    <row r="18" spans="1:2" x14ac:dyDescent="0.25">
      <c r="A18" s="27">
        <f>Дата!A17</f>
        <v>45308</v>
      </c>
      <c r="B18">
        <f>'Сводный отчет'!AV21</f>
        <v>0</v>
      </c>
    </row>
    <row r="19" spans="1:2" x14ac:dyDescent="0.25">
      <c r="A19" s="27">
        <f>Дата!A18</f>
        <v>45309</v>
      </c>
      <c r="B19">
        <f>'Сводный отчет'!AV22</f>
        <v>0</v>
      </c>
    </row>
    <row r="20" spans="1:2" x14ac:dyDescent="0.25">
      <c r="A20" s="27">
        <f>Дата!A19</f>
        <v>45310</v>
      </c>
      <c r="B20">
        <f>'Сводный отчет'!AV23</f>
        <v>0</v>
      </c>
    </row>
    <row r="21" spans="1:2" x14ac:dyDescent="0.25">
      <c r="A21" s="27">
        <f>Дата!A20</f>
        <v>45311</v>
      </c>
      <c r="B21">
        <f>'Сводный отчет'!AV24</f>
        <v>0</v>
      </c>
    </row>
    <row r="22" spans="1:2" x14ac:dyDescent="0.25">
      <c r="A22" s="27">
        <f>Дата!A21</f>
        <v>45312</v>
      </c>
      <c r="B22">
        <f>'Сводный отчет'!AV25</f>
        <v>0</v>
      </c>
    </row>
    <row r="23" spans="1:2" x14ac:dyDescent="0.25">
      <c r="A23" s="27">
        <f>Дата!A22</f>
        <v>45313</v>
      </c>
      <c r="B23">
        <f>'Сводный отчет'!AV26</f>
        <v>0</v>
      </c>
    </row>
    <row r="24" spans="1:2" x14ac:dyDescent="0.25">
      <c r="A24" s="27">
        <f>Дата!A23</f>
        <v>45314</v>
      </c>
      <c r="B24">
        <f>'Сводный отчет'!AV27</f>
        <v>0</v>
      </c>
    </row>
    <row r="25" spans="1:2" x14ac:dyDescent="0.25">
      <c r="A25" s="27">
        <f>Дата!A24</f>
        <v>45315</v>
      </c>
      <c r="B25">
        <f>'Сводный отчет'!AV28</f>
        <v>0</v>
      </c>
    </row>
    <row r="26" spans="1:2" x14ac:dyDescent="0.25">
      <c r="A26" s="27">
        <f>Дата!A25</f>
        <v>45316</v>
      </c>
      <c r="B26">
        <f>'Сводный отчет'!AV29</f>
        <v>0</v>
      </c>
    </row>
    <row r="27" spans="1:2" x14ac:dyDescent="0.25">
      <c r="A27" s="27">
        <f>Дата!A26</f>
        <v>45317</v>
      </c>
      <c r="B27">
        <f>'Сводный отчет'!AV30</f>
        <v>0</v>
      </c>
    </row>
    <row r="28" spans="1:2" x14ac:dyDescent="0.25">
      <c r="A28" s="27">
        <f>Дата!A27</f>
        <v>45318</v>
      </c>
      <c r="B28">
        <f>'Сводный отчет'!AV31</f>
        <v>0</v>
      </c>
    </row>
    <row r="29" spans="1:2" x14ac:dyDescent="0.25">
      <c r="A29" s="27">
        <f>Дата!A28</f>
        <v>45319</v>
      </c>
      <c r="B29">
        <f>'Сводный отчет'!AV32</f>
        <v>0</v>
      </c>
    </row>
    <row r="30" spans="1:2" x14ac:dyDescent="0.25">
      <c r="A30" s="27">
        <f>Дата!A29</f>
        <v>45320</v>
      </c>
      <c r="B30">
        <f>'Сводный отчет'!AV33</f>
        <v>0</v>
      </c>
    </row>
    <row r="31" spans="1:2" x14ac:dyDescent="0.25">
      <c r="A31" s="27">
        <f>Дата!A30</f>
        <v>45321</v>
      </c>
      <c r="B31">
        <f>'Сводный отчет'!AV34</f>
        <v>0</v>
      </c>
    </row>
    <row r="32" spans="1:2" x14ac:dyDescent="0.25">
      <c r="A32" s="27">
        <f>Дата!A31</f>
        <v>45322</v>
      </c>
      <c r="B32">
        <f>'Сводный отчет'!AV35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Дата!A17</f>
        <v>45308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Дата!A18</f>
        <v>45309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Дата!A19</f>
        <v>45310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Дата!A20</f>
        <v>45311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Дата!A21</f>
        <v>45312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Дата!A22</f>
        <v>45313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Дата!A23</f>
        <v>45314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Дата!A24</f>
        <v>45315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Дата!A25</f>
        <v>45316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Дата!A26</f>
        <v>45317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Дата!A27</f>
        <v>45318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'26'!H5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'26'!$D$11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'26'!$H$21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Дата!A28</f>
        <v>45319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'27'!H5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'27'!$D$11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'27'!$H$21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Дата!A29</f>
        <v>45320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'28'!H5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'28'!$D$11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'28'!$H$21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Дата!A30</f>
        <v>45321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'29'!H5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'29'!$D$11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'29'!$H$21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Дата!A31</f>
        <v>45322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'30'!H5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'30'!$D$11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'30'!$H$21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zoomScaleNormal="100" workbookViewId="0">
      <selection activeCell="A24" sqref="A24:E2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8" x14ac:dyDescent="0.25">
      <c r="B2" s="237" t="s">
        <v>18</v>
      </c>
      <c r="C2" s="237"/>
      <c r="D2" s="4" t="s">
        <v>16</v>
      </c>
      <c r="E2" s="134" t="s">
        <v>34</v>
      </c>
      <c r="F2" t="s">
        <v>17</v>
      </c>
      <c r="G2" s="238">
        <f>Дата!A1</f>
        <v>45292</v>
      </c>
      <c r="H2" s="239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6" t="s">
        <v>87</v>
      </c>
      <c r="B5" s="208"/>
      <c r="C5" s="116"/>
      <c r="D5" s="17">
        <f>C8*D8</f>
        <v>0</v>
      </c>
      <c r="E5" s="23"/>
      <c r="F5" s="206" t="s">
        <v>87</v>
      </c>
      <c r="G5" s="208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8" x14ac:dyDescent="0.25">
      <c r="A11" s="205"/>
      <c r="B11" s="205"/>
      <c r="C11" s="205"/>
      <c r="D11" s="205"/>
      <c r="E11" s="205"/>
      <c r="F11" s="205"/>
      <c r="G11" s="219">
        <f>D11-A11</f>
        <v>0</v>
      </c>
      <c r="H11" s="220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43"/>
      <c r="B12" s="243"/>
      <c r="C12" s="243"/>
      <c r="D12" s="243"/>
      <c r="E12" s="243"/>
      <c r="F12" s="243"/>
      <c r="G12" s="243"/>
      <c r="H12" s="24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23" t="s">
        <v>8</v>
      </c>
      <c r="B14" s="223"/>
      <c r="C14" s="223"/>
      <c r="D14" s="223"/>
      <c r="E14" s="116"/>
      <c r="F14" s="117">
        <v>76</v>
      </c>
      <c r="G14" s="224">
        <f>E14*F14</f>
        <v>0</v>
      </c>
      <c r="H14" s="224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23" t="s">
        <v>9</v>
      </c>
      <c r="B15" s="223"/>
      <c r="C15" s="223"/>
      <c r="D15" s="223"/>
      <c r="E15" s="116"/>
      <c r="F15" s="117">
        <v>76</v>
      </c>
      <c r="G15" s="224">
        <f>E15*F15</f>
        <v>0</v>
      </c>
      <c r="H15" s="224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  <c r="O19" s="122"/>
      <c r="P19" s="122"/>
      <c r="Q19" s="122"/>
      <c r="R19" s="123"/>
    </row>
    <row r="20" spans="1:18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  <c r="O20" s="123"/>
      <c r="P20" s="122"/>
      <c r="Q20" s="123"/>
      <c r="R20" s="123"/>
    </row>
    <row r="21" spans="1:18" ht="18" customHeight="1" x14ac:dyDescent="0.25">
      <c r="A21" s="215"/>
      <c r="B21" s="216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18" t="s">
        <v>15</v>
      </c>
      <c r="B23" s="218"/>
      <c r="C23" s="218"/>
      <c r="D23" s="218"/>
      <c r="E23" s="218"/>
      <c r="F23" s="218" t="s">
        <v>14</v>
      </c>
      <c r="G23" s="21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  <c r="O24" s="123"/>
      <c r="P24" s="122"/>
      <c r="Q24" s="123"/>
      <c r="R24" s="123"/>
    </row>
    <row r="25" spans="1:18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  <c r="O26" s="123"/>
      <c r="P26" s="122"/>
      <c r="Q26" s="123"/>
      <c r="R26" s="123"/>
    </row>
    <row r="27" spans="1:18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  <c r="O27" s="123"/>
      <c r="P27" s="122"/>
      <c r="Q27" s="123"/>
      <c r="R27" s="123"/>
    </row>
    <row r="28" spans="1:18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  <c r="O28" s="123"/>
      <c r="P28" s="122"/>
      <c r="Q28" s="123"/>
      <c r="R28" s="123"/>
    </row>
    <row r="29" spans="1:18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  <c r="O29" s="123"/>
      <c r="P29" s="122"/>
      <c r="Q29" s="123"/>
      <c r="R29" s="123"/>
    </row>
    <row r="30" spans="1:18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  <c r="O30" s="123"/>
      <c r="P30" s="122"/>
      <c r="Q30" s="123"/>
      <c r="R30" s="123"/>
    </row>
    <row r="31" spans="1:18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  <c r="O31" s="123"/>
      <c r="P31" s="122"/>
    </row>
    <row r="32" spans="1:18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  <c r="O32" s="123"/>
      <c r="P32" s="122"/>
    </row>
    <row r="33" spans="1:16" x14ac:dyDescent="0.25">
      <c r="A33" s="202"/>
      <c r="B33" s="203"/>
      <c r="C33" s="203"/>
      <c r="D33" s="203"/>
      <c r="E33" s="204"/>
      <c r="F33" s="202"/>
      <c r="G33" s="204"/>
      <c r="H33" s="2"/>
      <c r="I33" s="2"/>
      <c r="O33" s="123"/>
      <c r="P33" s="122"/>
    </row>
    <row r="34" spans="1:16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  <c r="O34" s="123"/>
      <c r="P34" s="122"/>
    </row>
    <row r="35" spans="1:16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  <c r="O35" s="123"/>
      <c r="P35" s="122"/>
    </row>
    <row r="36" spans="1:16" x14ac:dyDescent="0.25">
      <c r="A36" s="202"/>
      <c r="B36" s="203"/>
      <c r="C36" s="203"/>
      <c r="D36" s="203"/>
      <c r="E36" s="204"/>
      <c r="F36" s="202"/>
      <c r="G36" s="204"/>
      <c r="H36" s="2"/>
      <c r="I36" s="2"/>
      <c r="O36" s="123"/>
      <c r="P36" s="122"/>
    </row>
    <row r="37" spans="1:16" x14ac:dyDescent="0.25">
      <c r="A37" s="202"/>
      <c r="B37" s="203"/>
      <c r="C37" s="203"/>
      <c r="D37" s="203"/>
      <c r="E37" s="204"/>
      <c r="F37" s="202"/>
      <c r="G37" s="204"/>
      <c r="H37" s="2"/>
      <c r="I37" s="2"/>
      <c r="O37" s="123"/>
      <c r="P37" s="122"/>
    </row>
    <row r="38" spans="1:16" x14ac:dyDescent="0.25">
      <c r="A38" s="205"/>
      <c r="B38" s="205"/>
      <c r="C38" s="205"/>
      <c r="D38" s="205"/>
      <c r="E38" s="205"/>
      <c r="F38" s="205"/>
      <c r="G38" s="205"/>
      <c r="H38" s="2"/>
      <c r="I38" s="2"/>
      <c r="O38" s="123"/>
      <c r="P38" s="122"/>
    </row>
    <row r="39" spans="1:16" x14ac:dyDescent="0.25">
      <c r="A39" s="202"/>
      <c r="B39" s="203"/>
      <c r="C39" s="203"/>
      <c r="D39" s="203"/>
      <c r="E39" s="204"/>
      <c r="F39" s="202"/>
      <c r="G39" s="204"/>
      <c r="H39" s="2"/>
      <c r="I39" s="2"/>
      <c r="O39" s="123"/>
      <c r="P39" s="122"/>
    </row>
    <row r="40" spans="1:16" x14ac:dyDescent="0.25">
      <c r="A40" s="202"/>
      <c r="B40" s="203"/>
      <c r="C40" s="203"/>
      <c r="D40" s="203"/>
      <c r="E40" s="204"/>
      <c r="F40" s="202"/>
      <c r="G40" s="204"/>
      <c r="H40" s="2"/>
      <c r="I40" s="2"/>
      <c r="O40" s="123"/>
      <c r="P40" s="122"/>
    </row>
    <row r="41" spans="1:16" x14ac:dyDescent="0.25">
      <c r="A41" s="202"/>
      <c r="B41" s="203"/>
      <c r="C41" s="203"/>
      <c r="D41" s="203"/>
      <c r="E41" s="204"/>
      <c r="F41" s="202"/>
      <c r="G41" s="204"/>
      <c r="H41" s="2"/>
      <c r="I41" s="2"/>
      <c r="O41" s="123"/>
      <c r="P41" s="122"/>
    </row>
    <row r="42" spans="1:16" x14ac:dyDescent="0.25">
      <c r="A42" s="202"/>
      <c r="B42" s="203"/>
      <c r="C42" s="203"/>
      <c r="D42" s="203"/>
      <c r="E42" s="204"/>
      <c r="F42" s="202"/>
      <c r="G42" s="204"/>
      <c r="H42" s="2"/>
      <c r="I42" s="2"/>
      <c r="O42" s="123"/>
      <c r="P42" s="122"/>
    </row>
    <row r="43" spans="1:16" x14ac:dyDescent="0.25">
      <c r="A43" s="202"/>
      <c r="B43" s="203"/>
      <c r="C43" s="203"/>
      <c r="D43" s="203"/>
      <c r="E43" s="204"/>
      <c r="F43" s="202"/>
      <c r="G43" s="204"/>
      <c r="H43" s="2"/>
      <c r="I43" s="2"/>
      <c r="O43" s="124"/>
      <c r="P43" s="125"/>
    </row>
    <row r="44" spans="1:16" x14ac:dyDescent="0.25">
      <c r="A44" s="202"/>
      <c r="B44" s="203"/>
      <c r="C44" s="203"/>
      <c r="D44" s="203"/>
      <c r="E44" s="204"/>
      <c r="F44" s="202"/>
      <c r="G44" s="204"/>
      <c r="H44" s="2"/>
      <c r="I44" s="2"/>
      <c r="O44" s="124"/>
      <c r="P44" s="125"/>
    </row>
    <row r="45" spans="1:16" x14ac:dyDescent="0.25">
      <c r="A45" s="202"/>
      <c r="B45" s="203"/>
      <c r="C45" s="203"/>
      <c r="D45" s="203"/>
      <c r="E45" s="204"/>
      <c r="F45" s="202"/>
      <c r="G45" s="204"/>
      <c r="H45" s="2"/>
      <c r="I45" s="2"/>
      <c r="O45" s="124"/>
      <c r="P45" s="125"/>
    </row>
    <row r="46" spans="1:16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  <c r="O46" s="124"/>
      <c r="P46" s="125"/>
    </row>
    <row r="48" spans="1:16" x14ac:dyDescent="0.25">
      <c r="B48" s="222" t="s">
        <v>19</v>
      </c>
      <c r="C48" s="222"/>
      <c r="D48" s="221"/>
      <c r="E48" s="221"/>
      <c r="F48" s="221"/>
    </row>
    <row r="50" spans="1:6" x14ac:dyDescent="0.25">
      <c r="A50" s="236" t="s">
        <v>88</v>
      </c>
      <c r="B50" s="236"/>
      <c r="C50" s="236"/>
      <c r="D50" s="236"/>
      <c r="E50" s="121" t="str">
        <f>VLOOKUP($E$2,$O$11:$Q$16,2,FALSE)</f>
        <v>Бугаева</v>
      </c>
      <c r="F50" s="121" t="str">
        <f>VLOOKUP($E$2,$O$11:$Q$16,3,FALSE)</f>
        <v>Даршт</v>
      </c>
    </row>
  </sheetData>
  <mergeCells count="84"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F32:G32"/>
    <mergeCell ref="A27:E27"/>
    <mergeCell ref="F27:G27"/>
    <mergeCell ref="A28:E28"/>
    <mergeCell ref="F28:G28"/>
    <mergeCell ref="A29:E29"/>
    <mergeCell ref="F29:G29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A33:E33"/>
    <mergeCell ref="F33:G33"/>
    <mergeCell ref="A34:E34"/>
    <mergeCell ref="F34:G34"/>
    <mergeCell ref="A35:E35"/>
    <mergeCell ref="F35:G35"/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Дата!A2</f>
        <v>45293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'1'!H5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'1'!$D$11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'1'!$H$21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B48:C48"/>
    <mergeCell ref="D48:F48"/>
    <mergeCell ref="A45:E45"/>
    <mergeCell ref="F45:G45"/>
    <mergeCell ref="A46:E46"/>
    <mergeCell ref="F46:G46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Дата!A3</f>
        <v>45294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'2'!H5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'2'!$D$11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'2'!$H$21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Дата!A4</f>
        <v>45295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'3'!H5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'3'!$D$11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'3'!$H$21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Дата!A5</f>
        <v>45296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'4'!H5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'4'!$D$11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'4'!$H$21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01"/>
      <c r="B1" s="201"/>
      <c r="C1" s="201"/>
      <c r="D1" s="201"/>
      <c r="E1" s="201"/>
      <c r="F1" s="201"/>
      <c r="G1" s="201"/>
      <c r="H1" s="201"/>
      <c r="I1" s="201"/>
    </row>
    <row r="2" spans="1:17" x14ac:dyDescent="0.25">
      <c r="B2" s="237" t="s">
        <v>18</v>
      </c>
      <c r="C2" s="237"/>
      <c r="D2" s="4" t="s">
        <v>16</v>
      </c>
      <c r="E2" s="29" t="str">
        <f>'1'!$E$2</f>
        <v>Сороковая</v>
      </c>
      <c r="F2" t="s">
        <v>17</v>
      </c>
      <c r="G2" s="238">
        <f>Дата!A6</f>
        <v>45297</v>
      </c>
      <c r="H2" s="239"/>
      <c r="I2" s="26"/>
    </row>
    <row r="3" spans="1:17" x14ac:dyDescent="0.25">
      <c r="O3" s="12"/>
      <c r="P3" s="13"/>
      <c r="Q3" s="14"/>
    </row>
    <row r="4" spans="1:17" x14ac:dyDescent="0.25">
      <c r="A4" s="206" t="s">
        <v>0</v>
      </c>
      <c r="B4" s="208"/>
      <c r="C4" s="17" t="s">
        <v>1</v>
      </c>
      <c r="D4" s="17" t="s">
        <v>2</v>
      </c>
      <c r="E4" s="23"/>
      <c r="F4" s="206" t="s">
        <v>3</v>
      </c>
      <c r="G4" s="208"/>
      <c r="H4" s="17" t="s">
        <v>1</v>
      </c>
      <c r="I4" s="2"/>
      <c r="O4" s="12"/>
      <c r="P4" s="13"/>
      <c r="Q4" s="14"/>
    </row>
    <row r="5" spans="1:17" x14ac:dyDescent="0.25">
      <c r="A5" s="206" t="s">
        <v>87</v>
      </c>
      <c r="B5" s="208"/>
      <c r="C5" s="116">
        <f>'5'!H5</f>
        <v>0</v>
      </c>
      <c r="D5" s="17">
        <f>C8*D8</f>
        <v>0</v>
      </c>
      <c r="E5" s="23"/>
      <c r="F5" s="206" t="s">
        <v>87</v>
      </c>
      <c r="G5" s="208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42" t="s">
        <v>4</v>
      </c>
      <c r="B10" s="242"/>
      <c r="C10" s="242"/>
      <c r="D10" s="242" t="s">
        <v>5</v>
      </c>
      <c r="E10" s="242"/>
      <c r="F10" s="242"/>
      <c r="G10" s="244" t="s">
        <v>42</v>
      </c>
      <c r="H10" s="245"/>
      <c r="I10" s="2"/>
    </row>
    <row r="11" spans="1:17" x14ac:dyDescent="0.25">
      <c r="A11" s="205">
        <f>'5'!$D$11</f>
        <v>0</v>
      </c>
      <c r="B11" s="205"/>
      <c r="C11" s="205"/>
      <c r="D11" s="205"/>
      <c r="E11" s="205"/>
      <c r="F11" s="205"/>
      <c r="G11" s="219">
        <f>D11-A11</f>
        <v>0</v>
      </c>
      <c r="H11" s="220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40" t="s">
        <v>40</v>
      </c>
      <c r="B13" s="240"/>
      <c r="C13" s="240"/>
      <c r="D13" s="240"/>
      <c r="E13" s="20" t="s">
        <v>39</v>
      </c>
      <c r="F13" s="19" t="s">
        <v>41</v>
      </c>
      <c r="G13" s="241" t="s">
        <v>24</v>
      </c>
      <c r="H13" s="241"/>
      <c r="I13" s="2"/>
    </row>
    <row r="14" spans="1:17" x14ac:dyDescent="0.25">
      <c r="A14" s="223" t="s">
        <v>8</v>
      </c>
      <c r="B14" s="223"/>
      <c r="C14" s="223"/>
      <c r="D14" s="223"/>
      <c r="E14" s="116"/>
      <c r="F14" s="117">
        <f>'1'!$F$14</f>
        <v>76</v>
      </c>
      <c r="G14" s="217">
        <f>E14*F14</f>
        <v>0</v>
      </c>
      <c r="H14" s="217"/>
      <c r="I14" s="2"/>
    </row>
    <row r="15" spans="1:17" x14ac:dyDescent="0.25">
      <c r="A15" s="223" t="s">
        <v>9</v>
      </c>
      <c r="B15" s="223"/>
      <c r="C15" s="223"/>
      <c r="D15" s="223"/>
      <c r="E15" s="116"/>
      <c r="F15" s="117">
        <f>'1'!$F$15</f>
        <v>76</v>
      </c>
      <c r="G15" s="217">
        <f>E15*F15</f>
        <v>0</v>
      </c>
      <c r="H15" s="217"/>
      <c r="I15" s="2"/>
    </row>
    <row r="16" spans="1:17" x14ac:dyDescent="0.25">
      <c r="A16" s="223" t="s">
        <v>20</v>
      </c>
      <c r="B16" s="223"/>
      <c r="C16" s="223"/>
      <c r="D16" s="223"/>
      <c r="E16" s="1">
        <f>F34</f>
        <v>0</v>
      </c>
      <c r="F16" s="1"/>
      <c r="G16" s="217"/>
      <c r="H16" s="217"/>
      <c r="I16" s="2"/>
    </row>
    <row r="17" spans="1:9" x14ac:dyDescent="0.25">
      <c r="A17" s="225" t="s">
        <v>37</v>
      </c>
      <c r="B17" s="226"/>
      <c r="C17" s="226"/>
      <c r="D17" s="227"/>
      <c r="E17" s="18">
        <f>SUM(E14:E16)</f>
        <v>0</v>
      </c>
      <c r="F17" s="228" t="str">
        <f>IF(E17&gt;=G11,"Все верно","Недостача")</f>
        <v>Все верно</v>
      </c>
      <c r="G17" s="229"/>
      <c r="H17" s="230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3" t="s">
        <v>10</v>
      </c>
      <c r="B19" s="234"/>
      <c r="C19" s="234"/>
      <c r="D19" s="234"/>
      <c r="E19" s="234"/>
      <c r="F19" s="234"/>
      <c r="G19" s="234"/>
      <c r="H19" s="234"/>
      <c r="I19" s="235"/>
    </row>
    <row r="20" spans="1:9" x14ac:dyDescent="0.25">
      <c r="A20" s="231" t="s">
        <v>0</v>
      </c>
      <c r="B20" s="232"/>
      <c r="C20" s="231" t="s">
        <v>11</v>
      </c>
      <c r="D20" s="232"/>
      <c r="E20" s="24" t="s">
        <v>22</v>
      </c>
      <c r="F20" s="210" t="s">
        <v>12</v>
      </c>
      <c r="G20" s="212"/>
      <c r="H20" s="231" t="s">
        <v>13</v>
      </c>
      <c r="I20" s="232"/>
    </row>
    <row r="21" spans="1:9" ht="18" customHeight="1" x14ac:dyDescent="0.25">
      <c r="A21" s="213">
        <f>'5'!$H$21</f>
        <v>0</v>
      </c>
      <c r="B21" s="214"/>
      <c r="C21" s="213">
        <f>G14</f>
        <v>0</v>
      </c>
      <c r="D21" s="214"/>
      <c r="E21" s="3">
        <f>F46</f>
        <v>0</v>
      </c>
      <c r="F21" s="215"/>
      <c r="G21" s="216"/>
      <c r="H21" s="217">
        <f>A21+C21-E21-F21</f>
        <v>0</v>
      </c>
      <c r="I21" s="217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05" t="s">
        <v>111</v>
      </c>
      <c r="B24" s="205"/>
      <c r="C24" s="205"/>
      <c r="D24" s="205"/>
      <c r="E24" s="205"/>
      <c r="F24" s="205"/>
      <c r="G24" s="205"/>
      <c r="H24" s="116"/>
      <c r="I24" s="116"/>
    </row>
    <row r="25" spans="1:9" x14ac:dyDescent="0.25">
      <c r="A25" s="205" t="s">
        <v>101</v>
      </c>
      <c r="B25" s="205"/>
      <c r="C25" s="205"/>
      <c r="D25" s="205"/>
      <c r="E25" s="205"/>
      <c r="F25" s="205"/>
      <c r="G25" s="205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05" t="s">
        <v>100</v>
      </c>
      <c r="B26" s="205"/>
      <c r="C26" s="205"/>
      <c r="D26" s="205"/>
      <c r="E26" s="205"/>
      <c r="F26" s="205"/>
      <c r="G26" s="205"/>
      <c r="H26" s="2"/>
      <c r="I26" s="2"/>
    </row>
    <row r="27" spans="1:9" x14ac:dyDescent="0.25">
      <c r="A27" s="205" t="s">
        <v>102</v>
      </c>
      <c r="B27" s="205"/>
      <c r="C27" s="205"/>
      <c r="D27" s="205"/>
      <c r="E27" s="205"/>
      <c r="F27" s="205"/>
      <c r="G27" s="205"/>
      <c r="H27" s="2"/>
      <c r="I27" s="2"/>
    </row>
    <row r="28" spans="1:9" x14ac:dyDescent="0.25">
      <c r="A28" s="205" t="s">
        <v>95</v>
      </c>
      <c r="B28" s="205"/>
      <c r="C28" s="205"/>
      <c r="D28" s="205"/>
      <c r="E28" s="205"/>
      <c r="F28" s="205"/>
      <c r="G28" s="205"/>
      <c r="H28" s="2"/>
      <c r="I28" s="2"/>
    </row>
    <row r="29" spans="1:9" x14ac:dyDescent="0.25">
      <c r="A29" s="205" t="s">
        <v>103</v>
      </c>
      <c r="B29" s="205"/>
      <c r="C29" s="205"/>
      <c r="D29" s="205"/>
      <c r="E29" s="205"/>
      <c r="F29" s="205"/>
      <c r="G29" s="205"/>
      <c r="H29" s="2"/>
      <c r="I29" s="2"/>
    </row>
    <row r="30" spans="1:9" x14ac:dyDescent="0.25">
      <c r="A30" s="205" t="s">
        <v>104</v>
      </c>
      <c r="B30" s="205"/>
      <c r="C30" s="205"/>
      <c r="D30" s="205"/>
      <c r="E30" s="205"/>
      <c r="F30" s="205"/>
      <c r="G30" s="205"/>
      <c r="H30" s="2"/>
      <c r="I30" s="2"/>
    </row>
    <row r="31" spans="1:9" x14ac:dyDescent="0.25">
      <c r="A31" s="205" t="s">
        <v>106</v>
      </c>
      <c r="B31" s="205"/>
      <c r="C31" s="205"/>
      <c r="D31" s="205"/>
      <c r="E31" s="205"/>
      <c r="F31" s="205"/>
      <c r="G31" s="205"/>
      <c r="H31" s="2"/>
      <c r="I31" s="2"/>
    </row>
    <row r="32" spans="1:9" x14ac:dyDescent="0.25">
      <c r="A32" s="202" t="s">
        <v>112</v>
      </c>
      <c r="B32" s="203"/>
      <c r="C32" s="203"/>
      <c r="D32" s="203"/>
      <c r="E32" s="204"/>
      <c r="F32" s="202"/>
      <c r="G32" s="204"/>
      <c r="H32" s="2"/>
      <c r="I32" s="2"/>
    </row>
    <row r="33" spans="1:9" x14ac:dyDescent="0.25">
      <c r="A33" s="202"/>
      <c r="B33" s="203"/>
      <c r="C33" s="203"/>
      <c r="D33" s="203"/>
      <c r="E33" s="204"/>
      <c r="F33" s="202"/>
      <c r="G33" s="204"/>
      <c r="H33" s="2"/>
      <c r="I33" s="2"/>
    </row>
    <row r="34" spans="1:9" x14ac:dyDescent="0.25">
      <c r="A34" s="206" t="s">
        <v>37</v>
      </c>
      <c r="B34" s="207"/>
      <c r="C34" s="207"/>
      <c r="D34" s="207"/>
      <c r="E34" s="208"/>
      <c r="F34" s="206">
        <f>SUM(F24:G33)</f>
        <v>0</v>
      </c>
      <c r="G34" s="208"/>
      <c r="H34" s="2"/>
      <c r="I34" s="2"/>
    </row>
    <row r="35" spans="1:9" x14ac:dyDescent="0.25">
      <c r="A35" s="209" t="s">
        <v>23</v>
      </c>
      <c r="B35" s="209"/>
      <c r="C35" s="209"/>
      <c r="D35" s="209"/>
      <c r="E35" s="209"/>
      <c r="F35" s="209" t="s">
        <v>24</v>
      </c>
      <c r="G35" s="209"/>
      <c r="H35" s="2"/>
      <c r="I35" s="2"/>
    </row>
    <row r="36" spans="1:9" x14ac:dyDescent="0.25">
      <c r="A36" s="202"/>
      <c r="B36" s="203"/>
      <c r="C36" s="203"/>
      <c r="D36" s="203"/>
      <c r="E36" s="204"/>
      <c r="F36" s="202"/>
      <c r="G36" s="204"/>
      <c r="H36" s="2"/>
      <c r="I36" s="2"/>
    </row>
    <row r="37" spans="1:9" x14ac:dyDescent="0.25">
      <c r="A37" s="202"/>
      <c r="B37" s="203"/>
      <c r="C37" s="203"/>
      <c r="D37" s="203"/>
      <c r="E37" s="204"/>
      <c r="F37" s="202"/>
      <c r="G37" s="204"/>
      <c r="H37" s="2"/>
      <c r="I37" s="2"/>
    </row>
    <row r="38" spans="1:9" x14ac:dyDescent="0.25">
      <c r="A38" s="205"/>
      <c r="B38" s="205"/>
      <c r="C38" s="205"/>
      <c r="D38" s="205"/>
      <c r="E38" s="205"/>
      <c r="F38" s="205"/>
      <c r="G38" s="205"/>
      <c r="H38" s="2"/>
      <c r="I38" s="2"/>
    </row>
    <row r="39" spans="1:9" x14ac:dyDescent="0.25">
      <c r="A39" s="202"/>
      <c r="B39" s="203"/>
      <c r="C39" s="203"/>
      <c r="D39" s="203"/>
      <c r="E39" s="204"/>
      <c r="F39" s="202"/>
      <c r="G39" s="204"/>
      <c r="H39" s="2"/>
      <c r="I39" s="2"/>
    </row>
    <row r="40" spans="1:9" x14ac:dyDescent="0.25">
      <c r="A40" s="202"/>
      <c r="B40" s="203"/>
      <c r="C40" s="203"/>
      <c r="D40" s="203"/>
      <c r="E40" s="204"/>
      <c r="F40" s="202"/>
      <c r="G40" s="204"/>
      <c r="H40" s="2"/>
      <c r="I40" s="2"/>
    </row>
    <row r="41" spans="1:9" x14ac:dyDescent="0.25">
      <c r="A41" s="202"/>
      <c r="B41" s="203"/>
      <c r="C41" s="203"/>
      <c r="D41" s="203"/>
      <c r="E41" s="204"/>
      <c r="F41" s="202"/>
      <c r="G41" s="204"/>
      <c r="H41" s="2"/>
      <c r="I41" s="2"/>
    </row>
    <row r="42" spans="1:9" x14ac:dyDescent="0.25">
      <c r="A42" s="202"/>
      <c r="B42" s="203"/>
      <c r="C42" s="203"/>
      <c r="D42" s="203"/>
      <c r="E42" s="204"/>
      <c r="F42" s="202"/>
      <c r="G42" s="204"/>
      <c r="H42" s="2"/>
      <c r="I42" s="2"/>
    </row>
    <row r="43" spans="1:9" x14ac:dyDescent="0.25">
      <c r="A43" s="202"/>
      <c r="B43" s="203"/>
      <c r="C43" s="203"/>
      <c r="D43" s="203"/>
      <c r="E43" s="204"/>
      <c r="F43" s="202"/>
      <c r="G43" s="204"/>
      <c r="H43" s="2"/>
      <c r="I43" s="2"/>
    </row>
    <row r="44" spans="1:9" x14ac:dyDescent="0.25">
      <c r="A44" s="202"/>
      <c r="B44" s="203"/>
      <c r="C44" s="203"/>
      <c r="D44" s="203"/>
      <c r="E44" s="204"/>
      <c r="F44" s="202"/>
      <c r="G44" s="204"/>
      <c r="H44" s="2"/>
      <c r="I44" s="2"/>
    </row>
    <row r="45" spans="1:9" x14ac:dyDescent="0.25">
      <c r="A45" s="202"/>
      <c r="B45" s="203"/>
      <c r="C45" s="203"/>
      <c r="D45" s="203"/>
      <c r="E45" s="204"/>
      <c r="F45" s="202"/>
      <c r="G45" s="204"/>
      <c r="H45" s="2"/>
      <c r="I45" s="2"/>
    </row>
    <row r="46" spans="1:9" x14ac:dyDescent="0.25">
      <c r="A46" s="210" t="s">
        <v>38</v>
      </c>
      <c r="B46" s="211"/>
      <c r="C46" s="211"/>
      <c r="D46" s="211"/>
      <c r="E46" s="212"/>
      <c r="F46" s="210">
        <f>SUM(F35:G45)</f>
        <v>0</v>
      </c>
      <c r="G46" s="212"/>
      <c r="H46" s="2"/>
      <c r="I46" s="2"/>
    </row>
    <row r="48" spans="1:9" x14ac:dyDescent="0.25">
      <c r="B48" s="222" t="s">
        <v>19</v>
      </c>
      <c r="C48" s="222"/>
      <c r="D48" s="221"/>
      <c r="E48" s="221"/>
      <c r="F48" s="221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31</vt:i4>
      </vt:variant>
    </vt:vector>
  </HeadingPairs>
  <TitlesOfParts>
    <vt:vector size="65" baseType="lpstr">
      <vt:lpstr>Сводный отчет</vt:lpstr>
      <vt:lpstr>Касса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2024-01-25T08:30:44Z</dcterms:modified>
</cp:coreProperties>
</file>