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23126113\Downloads\"/>
    </mc:Choice>
  </mc:AlternateContent>
  <xr:revisionPtr revIDLastSave="0" documentId="13_ncr:1_{7DCED44A-0C64-402A-8515-15BA5548957D}" xr6:coauthVersionLast="47" xr6:coauthVersionMax="47" xr10:uidLastSave="{00000000-0000-0000-0000-000000000000}"/>
  <bookViews>
    <workbookView xWindow="-110" yWindow="-110" windowWidth="19420" windowHeight="10420" firstSheet="12" activeTab="12" xr2:uid="{1690BF34-5052-42D3-94CD-6FB48D91ADE3}"/>
  </bookViews>
  <sheets>
    <sheet name="AGE" sheetId="1" r:id="rId1"/>
    <sheet name="GENDER" sheetId="2" r:id="rId2"/>
    <sheet name="LEVEL OF EDUCATION" sheetId="3" r:id="rId3"/>
    <sheet name="CURRENT ROLE" sheetId="4" r:id="rId4"/>
    <sheet name="NUMBER OF YEARS IN THE ROLE" sheetId="5" r:id="rId5"/>
    <sheet name="LEVEL OF EXPERTISE IN ICT" sheetId="6" r:id="rId6"/>
    <sheet name="FREQUENCY OF ICT TOOLS USAGE" sheetId="7" r:id="rId7"/>
    <sheet name="TRAINING RECEIVED" sheetId="8" r:id="rId8"/>
    <sheet name="ICT CURRENTLY USED" sheetId="9" r:id="rId9"/>
    <sheet name="CHALLENGES FACED" sheetId="10" r:id="rId10"/>
    <sheet name="ICT IMPROVEMENTS IN PERFORMANCE" sheetId="11" r:id="rId11"/>
    <sheet name="CURRENT ICT INVESTMENT" sheetId="12" r:id="rId12"/>
    <sheet name="KEY ICT INVESTMENTS" sheetId="13" r:id="rId13"/>
    <sheet name="ICT INVESTMENT DECISION MAKING" sheetId="14" r:id="rId14"/>
    <sheet name="INVOLVEMENT IN DECISION MAKING " sheetId="15" r:id="rId15"/>
    <sheet name="POTENTIAL BENEFITS" sheetId="16" r:id="rId16"/>
    <sheet name="CHALLENGES" sheetId="17" r:id="rId17"/>
    <sheet name="Proposed solutions" sheetId="18" r:id="rId18"/>
    <sheet name="Sugestions" sheetId="19" r:id="rId19"/>
  </sheets>
  <externalReferences>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8" l="1"/>
  <c r="E6" i="18"/>
  <c r="D6" i="18"/>
  <c r="C6" i="18"/>
  <c r="B6" i="18"/>
  <c r="H6" i="18" s="1"/>
  <c r="E5" i="18"/>
  <c r="D5" i="18"/>
  <c r="C5" i="18"/>
  <c r="B5" i="18"/>
  <c r="H5" i="18" s="1"/>
  <c r="H4" i="18"/>
  <c r="E4" i="18"/>
  <c r="D4" i="18"/>
  <c r="C4" i="18"/>
  <c r="B4" i="18"/>
  <c r="E3" i="18"/>
  <c r="D3" i="18"/>
  <c r="H3" i="18" s="1"/>
  <c r="C3" i="18"/>
  <c r="B3" i="18"/>
  <c r="E2" i="18"/>
  <c r="D2" i="18"/>
  <c r="C2" i="18"/>
  <c r="H2" i="18" s="1"/>
  <c r="B2" i="18"/>
  <c r="H5" i="17"/>
  <c r="H6" i="17"/>
  <c r="F6" i="17"/>
  <c r="E6" i="17"/>
  <c r="D6" i="17"/>
  <c r="C6" i="17"/>
  <c r="B6" i="17"/>
  <c r="F5" i="17"/>
  <c r="E5" i="17"/>
  <c r="D5" i="17"/>
  <c r="C5" i="17"/>
  <c r="B5" i="17"/>
  <c r="F4" i="17"/>
  <c r="E4" i="17"/>
  <c r="H4" i="17" s="1"/>
  <c r="D4" i="17"/>
  <c r="C4" i="17"/>
  <c r="B4" i="17"/>
  <c r="E3" i="17"/>
  <c r="D3" i="17"/>
  <c r="C3" i="17"/>
  <c r="H3" i="17" s="1"/>
  <c r="B3" i="17"/>
  <c r="F2" i="17"/>
  <c r="E2" i="17"/>
  <c r="D2" i="17"/>
  <c r="C2" i="17"/>
  <c r="B2" i="17"/>
  <c r="H2" i="17" s="1"/>
  <c r="B4" i="15"/>
  <c r="B6" i="13"/>
  <c r="B5" i="7"/>
  <c r="B6" i="6"/>
  <c r="B5" i="5"/>
  <c r="B5" i="4"/>
  <c r="B8" i="3"/>
  <c r="B4" i="2"/>
  <c r="B7" i="1"/>
</calcChain>
</file>

<file path=xl/sharedStrings.xml><?xml version="1.0" encoding="utf-8"?>
<sst xmlns="http://schemas.openxmlformats.org/spreadsheetml/2006/main" count="95" uniqueCount="88">
  <si>
    <t>SECTION A</t>
  </si>
  <si>
    <t>18-25</t>
  </si>
  <si>
    <t>26-30</t>
  </si>
  <si>
    <t>31-40</t>
  </si>
  <si>
    <t>41-50</t>
  </si>
  <si>
    <t>51 and Above</t>
  </si>
  <si>
    <t>Male</t>
  </si>
  <si>
    <t>Female</t>
  </si>
  <si>
    <t>Certificate</t>
  </si>
  <si>
    <t>Diploma</t>
  </si>
  <si>
    <t>Bachelors</t>
  </si>
  <si>
    <t>Masters</t>
  </si>
  <si>
    <t>Phd</t>
  </si>
  <si>
    <t>Others</t>
  </si>
  <si>
    <t>Senior manager</t>
  </si>
  <si>
    <t>Middle manager</t>
  </si>
  <si>
    <t>Junior staff</t>
  </si>
  <si>
    <t>Managing Director</t>
  </si>
  <si>
    <t>Less than 1 year</t>
  </si>
  <si>
    <t>2-3 years</t>
  </si>
  <si>
    <t>3-5 years</t>
  </si>
  <si>
    <t>5 years amd more</t>
  </si>
  <si>
    <t>SECTION B DECISION SUPPORT AND ICT TOOLS</t>
  </si>
  <si>
    <t>Beginner</t>
  </si>
  <si>
    <t>Advanced</t>
  </si>
  <si>
    <t>Intermediate</t>
  </si>
  <si>
    <t>Expert</t>
  </si>
  <si>
    <t>Rarely (Less than once a month)</t>
  </si>
  <si>
    <t>Frequently ( Once or twice a week)</t>
  </si>
  <si>
    <t>Occassionally (Once or twice a month)</t>
  </si>
  <si>
    <t>Very frequently (Everyday)</t>
  </si>
  <si>
    <t>Yes</t>
  </si>
  <si>
    <t>No</t>
  </si>
  <si>
    <t>Computer hardware</t>
  </si>
  <si>
    <t>Cloud computing</t>
  </si>
  <si>
    <t>E-Commerce platforms</t>
  </si>
  <si>
    <t>Vitual meetings</t>
  </si>
  <si>
    <t>Software</t>
  </si>
  <si>
    <t>Social media</t>
  </si>
  <si>
    <t>Mobile devices</t>
  </si>
  <si>
    <t>Others (please specify)</t>
  </si>
  <si>
    <t>Lack of expertise</t>
  </si>
  <si>
    <t>Technical problems</t>
  </si>
  <si>
    <t>Lack of access to technology</t>
  </si>
  <si>
    <t>Insufficient training</t>
  </si>
  <si>
    <t>Improve efficiency and productivity</t>
  </si>
  <si>
    <t>Streamline processes and operations</t>
  </si>
  <si>
    <t>Enhance communication and Collaboration</t>
  </si>
  <si>
    <t>Expand customer outreach and engament</t>
  </si>
  <si>
    <t>Purchasing hardware and software</t>
  </si>
  <si>
    <t>Implementing new systems or processes</t>
  </si>
  <si>
    <t>Developing new products or services that require ICT</t>
  </si>
  <si>
    <t>Upgrading existing technology</t>
  </si>
  <si>
    <t>Other</t>
  </si>
  <si>
    <t>Software (e.g. applications, platforms</t>
  </si>
  <si>
    <t>IT infrastructure (e.g. networking,security)</t>
  </si>
  <si>
    <t>Training and development</t>
  </si>
  <si>
    <t>Hardware (e.g. computers, servers,mobile devices)</t>
  </si>
  <si>
    <t>Bottom-up approach (decisions made byfront-line staff)</t>
  </si>
  <si>
    <t>Top-down approach (decisions made bysenior management)</t>
  </si>
  <si>
    <t>Other (please specify)</t>
  </si>
  <si>
    <t>Collaborative approach (decisions made
through consultation and consensus-
building</t>
  </si>
  <si>
    <t>No, I have not been involved in decision-making processes at all</t>
  </si>
  <si>
    <t>Enhanced customer satisfactionor engagement</t>
  </si>
  <si>
    <t>Expanded market reach orbusiness opportunities</t>
  </si>
  <si>
    <t>Improved efficiency andproductivity</t>
  </si>
  <si>
    <t>Increased revenue or profitability</t>
  </si>
  <si>
    <t>SA</t>
  </si>
  <si>
    <t>A</t>
  </si>
  <si>
    <t>N</t>
  </si>
  <si>
    <t>D</t>
  </si>
  <si>
    <t>SD</t>
  </si>
  <si>
    <t>Limited budget or resources; It limits the organization's options and force them to choose cheaper, less effective solutions or delay their ICT investments altogether. This can lead to missed opportunities for increased efficiency, productivity, and competitiveness.</t>
  </si>
  <si>
    <t>Difficulty in aligning ICT investments with organizational goals and strategies: This leads to wasted resources and missed opportunities.</t>
  </si>
  <si>
    <t>Lack of expertise or knowledge in ICT decision-making: This leads organizations to make poor investment decisions due to lack of necessary expertise to evaluate and select the right technology solutions, hence investing in solutions that do not meet their needs or do not integrate well with their existing systems.</t>
  </si>
  <si>
    <t>Resistance to change or adoption of new technology: This hinders ICT investments by slowing down the implementation process or making it more difficult to achieve buy-in from employee</t>
  </si>
  <si>
    <t>Uncertainty about the return on investment, This leads organizations to be hesitant in investing in new technologies or delay investments altogether.</t>
  </si>
  <si>
    <t>The framework will consider budget and ICT needs to help prioritize ICT investments based on their strategic fit with organizational goals and potential for cost savings or efficiency gains.</t>
  </si>
  <si>
    <t>The framework will support risk analysis and evaluation through providing tools for cost-benefit analysis, risk analysis, and other methods to maximize the value of ICT investments.</t>
  </si>
  <si>
    <t>The framework will provide a structured approach to evaluating potential ICT costs and investments, including analysing the potential benefits and risks of each option. It can also help develop clear goals and performance metrics to measure the success or impact of ICT investments.</t>
  </si>
  <si>
    <t>The framework will help align ICT investments with organizational goals and strategies by providing a structured process for assessing the strategic fit of potential investments, and engaging stakeholders in the decision-making process.</t>
  </si>
  <si>
    <t>The framework can help address resistance to new technology by engaging stakeholders in the decision-making process, ensuring that the benefits of new technology are communicated clearly, and providing training and support to help staff adopt new technology effectively.</t>
  </si>
  <si>
    <t>Improve communication and collaboration across departments/ teams</t>
  </si>
  <si>
    <t>Increase training and support for staff</t>
  </si>
  <si>
    <t>Develop a clear and structured framework for decision-making</t>
  </si>
  <si>
    <t>Conduct more thorough analysis and evaluation of ICT investment options</t>
  </si>
  <si>
    <t>No, I have not been directly involved indecision-making processes but have provided input or feedback.</t>
  </si>
  <si>
    <t>Yes, I have been directly involved in decision-making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</si>
</sst>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Tahoma"/>
      <family val="2"/>
    </font>
    <font>
      <sz val="10"/>
      <color theme="1"/>
      <name val="Tahoma"/>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2" fillId="0" borderId="0" xfId="0" applyFont="1"/>
    <xf numFmtId="10" fontId="0" fillId="0" borderId="0" xfId="0" applyNumberFormat="1"/>
    <xf numFmtId="9" fontId="0" fillId="0" borderId="0" xfId="0" applyNumberFormat="1"/>
    <xf numFmtId="0" fontId="3" fillId="0" borderId="1" xfId="0" applyFont="1" applyBorder="1"/>
    <xf numFmtId="0" fontId="4" fillId="0" borderId="0" xfId="0" applyFont="1"/>
    <xf numFmtId="0" fontId="0" fillId="0" borderId="1" xfId="0" applyBorder="1"/>
    <xf numFmtId="9" fontId="0" fillId="0" borderId="1" xfId="0" applyNumberFormat="1" applyBorder="1"/>
    <xf numFmtId="0" fontId="0" fillId="0" borderId="1" xfId="0" applyBorder="1" applyAlignment="1">
      <alignment wrapText="1"/>
    </xf>
    <xf numFmtId="0" fontId="2" fillId="0" borderId="1" xfId="0" applyFont="1" applyBorder="1"/>
    <xf numFmtId="0" fontId="5" fillId="0" borderId="0" xfId="0" applyFont="1" applyAlignment="1">
      <alignment wrapText="1"/>
    </xf>
    <xf numFmtId="9" fontId="0" fillId="0" borderId="1" xfId="1" applyFont="1" applyBorder="1"/>
    <xf numFmtId="1" fontId="0" fillId="0" borderId="0" xfId="0" applyNumberFormat="1"/>
    <xf numFmtId="0" fontId="5" fillId="0" borderId="1" xfId="0" applyFont="1" applyBorder="1" applyAlignment="1">
      <alignment wrapText="1"/>
    </xf>
    <xf numFmtId="10" fontId="0" fillId="0" borderId="1"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61B-4589-812C-4F69722C05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61B-4589-812C-4F69722C05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61B-4589-812C-4F69722C05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61B-4589-812C-4F69722C059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61B-4589-812C-4F69722C059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G"/>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AGE!$A$2:$A$6</c:f>
              <c:strCache>
                <c:ptCount val="5"/>
                <c:pt idx="0">
                  <c:v>18-25</c:v>
                </c:pt>
                <c:pt idx="1">
                  <c:v>26-30</c:v>
                </c:pt>
                <c:pt idx="2">
                  <c:v>31-40</c:v>
                </c:pt>
                <c:pt idx="3">
                  <c:v>41-50</c:v>
                </c:pt>
                <c:pt idx="4">
                  <c:v>51 and Above</c:v>
                </c:pt>
              </c:strCache>
            </c:strRef>
          </c:cat>
          <c:val>
            <c:numRef>
              <c:f>AGE!$B$2:$B$6</c:f>
              <c:numCache>
                <c:formatCode>0%</c:formatCode>
                <c:ptCount val="5"/>
                <c:pt idx="0">
                  <c:v>0.52200000000000002</c:v>
                </c:pt>
                <c:pt idx="1">
                  <c:v>0.32600000000000001</c:v>
                </c:pt>
                <c:pt idx="2">
                  <c:v>0.109</c:v>
                </c:pt>
                <c:pt idx="3">
                  <c:v>4.2999999999999997E-2</c:v>
                </c:pt>
                <c:pt idx="4">
                  <c:v>0</c:v>
                </c:pt>
              </c:numCache>
            </c:numRef>
          </c:val>
          <c:extLst>
            <c:ext xmlns:c16="http://schemas.microsoft.com/office/drawing/2014/chart" uri="{C3380CC4-5D6E-409C-BE32-E72D297353CC}">
              <c16:uniqueId val="{00000000-902E-418C-859D-0202A72AC09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CHALLENGES</a:t>
            </a:r>
            <a:r>
              <a:rPr lang="en-GB" b="1" baseline="0"/>
              <a:t> FACED IN USING ICT TOOLS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spPr>
            <a:solidFill>
              <a:schemeClr val="accent1"/>
            </a:solidFill>
            <a:ln>
              <a:noFill/>
            </a:ln>
            <a:effectLst/>
          </c:spPr>
          <c:invertIfNegative val="0"/>
          <c:cat>
            <c:strRef>
              <c:f>'CHALLENGES FACED'!$A$1:$A$5</c:f>
              <c:strCache>
                <c:ptCount val="5"/>
                <c:pt idx="0">
                  <c:v>Lack of expertise</c:v>
                </c:pt>
                <c:pt idx="1">
                  <c:v>Technical problems</c:v>
                </c:pt>
                <c:pt idx="2">
                  <c:v>Lack of access to technology</c:v>
                </c:pt>
                <c:pt idx="3">
                  <c:v>Insufficient training</c:v>
                </c:pt>
                <c:pt idx="4">
                  <c:v>Others</c:v>
                </c:pt>
              </c:strCache>
            </c:strRef>
          </c:cat>
          <c:val>
            <c:numRef>
              <c:f>'CHALLENGES FACED'!$B$1:$B$5</c:f>
              <c:numCache>
                <c:formatCode>0%</c:formatCode>
                <c:ptCount val="5"/>
                <c:pt idx="0">
                  <c:v>0.19600000000000001</c:v>
                </c:pt>
                <c:pt idx="1">
                  <c:v>0.60899999999999999</c:v>
                </c:pt>
                <c:pt idx="2">
                  <c:v>0.32600000000000001</c:v>
                </c:pt>
                <c:pt idx="3">
                  <c:v>0.30399999999999999</c:v>
                </c:pt>
                <c:pt idx="4">
                  <c:v>0.11</c:v>
                </c:pt>
              </c:numCache>
            </c:numRef>
          </c:val>
          <c:extLst>
            <c:ext xmlns:c16="http://schemas.microsoft.com/office/drawing/2014/chart" uri="{C3380CC4-5D6E-409C-BE32-E72D297353CC}">
              <c16:uniqueId val="{00000000-2A23-45AA-BD43-95147905240E}"/>
            </c:ext>
          </c:extLst>
        </c:ser>
        <c:dLbls>
          <c:showLegendKey val="0"/>
          <c:showVal val="0"/>
          <c:showCatName val="0"/>
          <c:showSerName val="0"/>
          <c:showPercent val="0"/>
          <c:showBubbleSize val="0"/>
        </c:dLbls>
        <c:gapWidth val="182"/>
        <c:axId val="478184736"/>
        <c:axId val="478181376"/>
      </c:barChart>
      <c:catAx>
        <c:axId val="47818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78181376"/>
        <c:crosses val="autoZero"/>
        <c:auto val="1"/>
        <c:lblAlgn val="ctr"/>
        <c:lblOffset val="100"/>
        <c:noMultiLvlLbl val="0"/>
      </c:catAx>
      <c:valAx>
        <c:axId val="4781813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78184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baseline="0"/>
              <a:t>HOW ICT INVESTMENTS IMPROVE PERFORMANCE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spPr>
            <a:solidFill>
              <a:schemeClr val="accent1"/>
            </a:solidFill>
            <a:ln>
              <a:noFill/>
            </a:ln>
            <a:effectLst/>
          </c:spPr>
          <c:invertIfNegative val="0"/>
          <c:cat>
            <c:strRef>
              <c:f>'ICT IMPROVEMENTS IN PERFORMANCE'!$A$1:$A$5</c:f>
              <c:strCache>
                <c:ptCount val="5"/>
                <c:pt idx="0">
                  <c:v>Improve efficiency and productivity</c:v>
                </c:pt>
                <c:pt idx="1">
                  <c:v>Streamline processes and operations</c:v>
                </c:pt>
                <c:pt idx="2">
                  <c:v>Enhance communication and Collaboration</c:v>
                </c:pt>
                <c:pt idx="3">
                  <c:v>Expand customer outreach and engament</c:v>
                </c:pt>
                <c:pt idx="4">
                  <c:v>Others</c:v>
                </c:pt>
              </c:strCache>
            </c:strRef>
          </c:cat>
          <c:val>
            <c:numRef>
              <c:f>'ICT IMPROVEMENTS IN PERFORMANCE'!$B$1:$B$5</c:f>
              <c:numCache>
                <c:formatCode>0%</c:formatCode>
                <c:ptCount val="5"/>
                <c:pt idx="0">
                  <c:v>0.76100000000000001</c:v>
                </c:pt>
                <c:pt idx="1">
                  <c:v>0.435</c:v>
                </c:pt>
                <c:pt idx="2">
                  <c:v>0.69599999999999995</c:v>
                </c:pt>
                <c:pt idx="3">
                  <c:v>0.67400000000000004</c:v>
                </c:pt>
                <c:pt idx="4">
                  <c:v>4.3999999999999997E-2</c:v>
                </c:pt>
              </c:numCache>
            </c:numRef>
          </c:val>
          <c:extLst>
            <c:ext xmlns:c16="http://schemas.microsoft.com/office/drawing/2014/chart" uri="{C3380CC4-5D6E-409C-BE32-E72D297353CC}">
              <c16:uniqueId val="{00000000-9106-47AF-A751-A18F7357CE6F}"/>
            </c:ext>
          </c:extLst>
        </c:ser>
        <c:dLbls>
          <c:showLegendKey val="0"/>
          <c:showVal val="0"/>
          <c:showCatName val="0"/>
          <c:showSerName val="0"/>
          <c:showPercent val="0"/>
          <c:showBubbleSize val="0"/>
        </c:dLbls>
        <c:gapWidth val="182"/>
        <c:axId val="307884784"/>
        <c:axId val="307883344"/>
      </c:barChart>
      <c:catAx>
        <c:axId val="30788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07883344"/>
        <c:crosses val="autoZero"/>
        <c:auto val="1"/>
        <c:lblAlgn val="ctr"/>
        <c:lblOffset val="100"/>
        <c:noMultiLvlLbl val="0"/>
      </c:catAx>
      <c:valAx>
        <c:axId val="3078833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0788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CURRENT</a:t>
            </a:r>
            <a:r>
              <a:rPr lang="en-GB" b="1" baseline="0"/>
              <a:t> ICT INVESTMENT</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spPr>
            <a:solidFill>
              <a:schemeClr val="accent1"/>
            </a:solidFill>
            <a:ln>
              <a:noFill/>
            </a:ln>
            <a:effectLst/>
          </c:spPr>
          <c:invertIfNegative val="0"/>
          <c:cat>
            <c:strRef>
              <c:f>'CURRENT ICT INVESTMENT'!$A$1:$A$5</c:f>
              <c:strCache>
                <c:ptCount val="5"/>
                <c:pt idx="0">
                  <c:v>Purchasing hardware and software</c:v>
                </c:pt>
                <c:pt idx="1">
                  <c:v>Implementing new systems or processes</c:v>
                </c:pt>
                <c:pt idx="2">
                  <c:v>Developing new products or services that require ICT</c:v>
                </c:pt>
                <c:pt idx="3">
                  <c:v>Upgrading existing technology</c:v>
                </c:pt>
                <c:pt idx="4">
                  <c:v>Other</c:v>
                </c:pt>
              </c:strCache>
            </c:strRef>
          </c:cat>
          <c:val>
            <c:numRef>
              <c:f>'CURRENT ICT INVESTMENT'!$B$1:$B$5</c:f>
              <c:numCache>
                <c:formatCode>0%</c:formatCode>
                <c:ptCount val="5"/>
                <c:pt idx="0">
                  <c:v>0.63</c:v>
                </c:pt>
                <c:pt idx="1">
                  <c:v>0.54300000000000004</c:v>
                </c:pt>
                <c:pt idx="2">
                  <c:v>0.32600000000000001</c:v>
                </c:pt>
                <c:pt idx="3">
                  <c:v>0.56499999999999995</c:v>
                </c:pt>
                <c:pt idx="4">
                  <c:v>2.1999999999999999E-2</c:v>
                </c:pt>
              </c:numCache>
            </c:numRef>
          </c:val>
          <c:extLst>
            <c:ext xmlns:c16="http://schemas.microsoft.com/office/drawing/2014/chart" uri="{C3380CC4-5D6E-409C-BE32-E72D297353CC}">
              <c16:uniqueId val="{00000000-5750-40D8-B0E7-4471CD7D0DE1}"/>
            </c:ext>
          </c:extLst>
        </c:ser>
        <c:dLbls>
          <c:showLegendKey val="0"/>
          <c:showVal val="0"/>
          <c:showCatName val="0"/>
          <c:showSerName val="0"/>
          <c:showPercent val="0"/>
          <c:showBubbleSize val="0"/>
        </c:dLbls>
        <c:gapWidth val="182"/>
        <c:axId val="403917472"/>
        <c:axId val="403917952"/>
      </c:barChart>
      <c:catAx>
        <c:axId val="40391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03917952"/>
        <c:crosses val="autoZero"/>
        <c:auto val="1"/>
        <c:lblAlgn val="ctr"/>
        <c:lblOffset val="100"/>
        <c:noMultiLvlLbl val="0"/>
      </c:catAx>
      <c:valAx>
        <c:axId val="4039179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0391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CURRENT</a:t>
            </a:r>
            <a:r>
              <a:rPr lang="en-GB" b="1" baseline="0"/>
              <a:t> ICT INVESTMENTS made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spPr>
            <a:solidFill>
              <a:schemeClr val="accent1"/>
            </a:solidFill>
            <a:ln>
              <a:noFill/>
            </a:ln>
            <a:effectLst/>
          </c:spPr>
          <c:invertIfNegative val="0"/>
          <c:cat>
            <c:strRef>
              <c:f>'KEY ICT INVESTMENTS'!$A$2:$A$5</c:f>
              <c:strCache>
                <c:ptCount val="4"/>
                <c:pt idx="0">
                  <c:v>Hardware (e.g. computers, servers,mobile devices)</c:v>
                </c:pt>
                <c:pt idx="1">
                  <c:v>Software (e.g. applications, platforms</c:v>
                </c:pt>
                <c:pt idx="2">
                  <c:v>IT infrastructure (e.g. networking,security)</c:v>
                </c:pt>
                <c:pt idx="3">
                  <c:v>Training and development</c:v>
                </c:pt>
              </c:strCache>
            </c:strRef>
          </c:cat>
          <c:val>
            <c:numRef>
              <c:f>'KEY ICT INVESTMENTS'!$B$2:$B$5</c:f>
              <c:numCache>
                <c:formatCode>0%</c:formatCode>
                <c:ptCount val="4"/>
                <c:pt idx="0">
                  <c:v>0.37</c:v>
                </c:pt>
                <c:pt idx="1">
                  <c:v>0.30399999999999999</c:v>
                </c:pt>
                <c:pt idx="2">
                  <c:v>0.17399999999999999</c:v>
                </c:pt>
                <c:pt idx="3">
                  <c:v>0.152</c:v>
                </c:pt>
              </c:numCache>
            </c:numRef>
          </c:val>
          <c:extLst>
            <c:ext xmlns:c16="http://schemas.microsoft.com/office/drawing/2014/chart" uri="{C3380CC4-5D6E-409C-BE32-E72D297353CC}">
              <c16:uniqueId val="{00000000-0CCA-4877-87CC-3750B3410735}"/>
            </c:ext>
          </c:extLst>
        </c:ser>
        <c:dLbls>
          <c:showLegendKey val="0"/>
          <c:showVal val="0"/>
          <c:showCatName val="0"/>
          <c:showSerName val="0"/>
          <c:showPercent val="0"/>
          <c:showBubbleSize val="0"/>
        </c:dLbls>
        <c:gapWidth val="219"/>
        <c:overlap val="-27"/>
        <c:axId val="396978368"/>
        <c:axId val="396979328"/>
      </c:barChart>
      <c:catAx>
        <c:axId val="39697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96979328"/>
        <c:crosses val="autoZero"/>
        <c:auto val="1"/>
        <c:lblAlgn val="ctr"/>
        <c:lblOffset val="100"/>
        <c:noMultiLvlLbl val="0"/>
      </c:catAx>
      <c:valAx>
        <c:axId val="39697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96978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DECISION</a:t>
            </a:r>
            <a:r>
              <a:rPr lang="en-GB" b="1" baseline="0"/>
              <a:t> MAKING IN ICT INVESTMENTS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spPr>
            <a:solidFill>
              <a:schemeClr val="accent1"/>
            </a:solidFill>
            <a:ln>
              <a:noFill/>
            </a:ln>
            <a:effectLst/>
          </c:spPr>
          <c:invertIfNegative val="0"/>
          <c:cat>
            <c:strRef>
              <c:f>'ICT INVESTMENT DECISION MAKING'!$A$1:$A$3</c:f>
              <c:strCache>
                <c:ptCount val="3"/>
                <c:pt idx="0">
                  <c:v>Top-down approach (decisions made bysenior management)</c:v>
                </c:pt>
                <c:pt idx="1">
                  <c:v>Bottom-up approach (decisions made byfront-line staff)</c:v>
                </c:pt>
                <c:pt idx="2">
                  <c:v>Collaborative approach (decisions made
through consultation and consensus-
building</c:v>
                </c:pt>
              </c:strCache>
            </c:strRef>
          </c:cat>
          <c:val>
            <c:numRef>
              <c:f>'ICT INVESTMENT DECISION MAKING'!$B$1:$B$3</c:f>
              <c:numCache>
                <c:formatCode>0%</c:formatCode>
                <c:ptCount val="3"/>
                <c:pt idx="0">
                  <c:v>0.41299999999999998</c:v>
                </c:pt>
                <c:pt idx="1">
                  <c:v>8.6999999999999994E-2</c:v>
                </c:pt>
                <c:pt idx="2">
                  <c:v>0.5</c:v>
                </c:pt>
              </c:numCache>
            </c:numRef>
          </c:val>
          <c:extLst>
            <c:ext xmlns:c16="http://schemas.microsoft.com/office/drawing/2014/chart" uri="{C3380CC4-5D6E-409C-BE32-E72D297353CC}">
              <c16:uniqueId val="{00000000-3F2A-46D2-802B-6C1A2F75467D}"/>
            </c:ext>
          </c:extLst>
        </c:ser>
        <c:dLbls>
          <c:showLegendKey val="0"/>
          <c:showVal val="0"/>
          <c:showCatName val="0"/>
          <c:showSerName val="0"/>
          <c:showPercent val="0"/>
          <c:showBubbleSize val="0"/>
        </c:dLbls>
        <c:gapWidth val="219"/>
        <c:overlap val="-27"/>
        <c:axId val="410694048"/>
        <c:axId val="188950400"/>
      </c:barChart>
      <c:catAx>
        <c:axId val="4106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8950400"/>
        <c:crosses val="autoZero"/>
        <c:auto val="1"/>
        <c:lblAlgn val="ctr"/>
        <c:lblOffset val="100"/>
        <c:noMultiLvlLbl val="0"/>
      </c:catAx>
      <c:valAx>
        <c:axId val="18895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1069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INVOLVEMENT</a:t>
            </a:r>
            <a:r>
              <a:rPr lang="en-GB" b="1" baseline="0"/>
              <a:t> IN DECISION MAKING INVOLVING ICT INVESTMENTS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spPr>
            <a:solidFill>
              <a:schemeClr val="accent1"/>
            </a:solidFill>
            <a:ln>
              <a:noFill/>
            </a:ln>
            <a:effectLst/>
          </c:spPr>
          <c:invertIfNegative val="0"/>
          <c:cat>
            <c:strRef>
              <c:f>'INVOLVEMENT IN DECISION MAKING '!$A$1:$A$3</c:f>
              <c:strCache>
                <c:ptCount val="3"/>
                <c:pt idx="0">
                  <c:v>Yes, I have been directly involved in decision-making processes.</c:v>
                </c:pt>
                <c:pt idx="1">
                  <c:v>No, I have not been directly involved indecision-making processes but have provided input or feedback.</c:v>
                </c:pt>
                <c:pt idx="2">
                  <c:v>No, I have not been involved in decision-making processes at all</c:v>
                </c:pt>
              </c:strCache>
            </c:strRef>
          </c:cat>
          <c:val>
            <c:numRef>
              <c:f>'INVOLVEMENT IN DECISION MAKING '!$B$1:$B$3</c:f>
              <c:numCache>
                <c:formatCode>0%</c:formatCode>
                <c:ptCount val="3"/>
                <c:pt idx="0">
                  <c:v>0.56499999999999995</c:v>
                </c:pt>
                <c:pt idx="1">
                  <c:v>0.39100000000000001</c:v>
                </c:pt>
                <c:pt idx="2">
                  <c:v>4.3999999999999997E-2</c:v>
                </c:pt>
              </c:numCache>
            </c:numRef>
          </c:val>
          <c:extLst>
            <c:ext xmlns:c16="http://schemas.microsoft.com/office/drawing/2014/chart" uri="{C3380CC4-5D6E-409C-BE32-E72D297353CC}">
              <c16:uniqueId val="{00000000-6D67-4296-ACCF-A8E02C5ACAEC}"/>
            </c:ext>
          </c:extLst>
        </c:ser>
        <c:dLbls>
          <c:showLegendKey val="0"/>
          <c:showVal val="0"/>
          <c:showCatName val="0"/>
          <c:showSerName val="0"/>
          <c:showPercent val="0"/>
          <c:showBubbleSize val="0"/>
        </c:dLbls>
        <c:gapWidth val="182"/>
        <c:axId val="481614256"/>
        <c:axId val="481614736"/>
      </c:barChart>
      <c:catAx>
        <c:axId val="48161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81614736"/>
        <c:crosses val="autoZero"/>
        <c:auto val="1"/>
        <c:lblAlgn val="ctr"/>
        <c:lblOffset val="100"/>
        <c:noMultiLvlLbl val="0"/>
      </c:catAx>
      <c:valAx>
        <c:axId val="481614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8161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POTENTIAL</a:t>
            </a:r>
            <a:r>
              <a:rPr lang="en-GB" b="1" baseline="0"/>
              <a:t> BENEFITS OF SUCCESSFUL ICT INVESTMENTS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spPr>
            <a:solidFill>
              <a:schemeClr val="accent1"/>
            </a:solidFill>
            <a:ln>
              <a:noFill/>
            </a:ln>
            <a:effectLst/>
          </c:spPr>
          <c:invertIfNegative val="0"/>
          <c:cat>
            <c:strRef>
              <c:f>'POTENTIAL BENEFITS'!$A$1:$A$4</c:f>
              <c:strCache>
                <c:ptCount val="4"/>
                <c:pt idx="0">
                  <c:v>Improved efficiency andproductivity</c:v>
                </c:pt>
                <c:pt idx="1">
                  <c:v>Enhanced customer satisfactionor engagement</c:v>
                </c:pt>
                <c:pt idx="2">
                  <c:v>Expanded market reach orbusiness opportunities</c:v>
                </c:pt>
                <c:pt idx="3">
                  <c:v>Increased revenue or profitability</c:v>
                </c:pt>
              </c:strCache>
            </c:strRef>
          </c:cat>
          <c:val>
            <c:numRef>
              <c:f>'POTENTIAL BENEFITS'!$B$1:$B$4</c:f>
              <c:numCache>
                <c:formatCode>0%</c:formatCode>
                <c:ptCount val="4"/>
                <c:pt idx="0">
                  <c:v>0.80400000000000005</c:v>
                </c:pt>
                <c:pt idx="1">
                  <c:v>0.5</c:v>
                </c:pt>
                <c:pt idx="2">
                  <c:v>0.52200000000000002</c:v>
                </c:pt>
                <c:pt idx="3">
                  <c:v>0.435</c:v>
                </c:pt>
              </c:numCache>
            </c:numRef>
          </c:val>
          <c:extLst>
            <c:ext xmlns:c16="http://schemas.microsoft.com/office/drawing/2014/chart" uri="{C3380CC4-5D6E-409C-BE32-E72D297353CC}">
              <c16:uniqueId val="{00000000-30C5-48F0-B9BB-4704362DEE90}"/>
            </c:ext>
          </c:extLst>
        </c:ser>
        <c:dLbls>
          <c:showLegendKey val="0"/>
          <c:showVal val="0"/>
          <c:showCatName val="0"/>
          <c:showSerName val="0"/>
          <c:showPercent val="0"/>
          <c:showBubbleSize val="0"/>
        </c:dLbls>
        <c:gapWidth val="182"/>
        <c:axId val="186193568"/>
        <c:axId val="186194048"/>
      </c:barChart>
      <c:catAx>
        <c:axId val="18619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6194048"/>
        <c:crosses val="autoZero"/>
        <c:auto val="1"/>
        <c:lblAlgn val="ctr"/>
        <c:lblOffset val="100"/>
        <c:noMultiLvlLbl val="0"/>
      </c:catAx>
      <c:valAx>
        <c:axId val="186194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86193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PROPOSED</a:t>
            </a:r>
            <a:r>
              <a:rPr lang="en-GB" b="1" baseline="0"/>
              <a:t> SOLUTIONS TO IMPROVE ICT INVESTMENT DECISIONS</a:t>
            </a:r>
            <a:endParaRPr lang="en-GB" b="1"/>
          </a:p>
        </c:rich>
      </c:tx>
      <c:layout>
        <c:manualLayout>
          <c:xMode val="edge"/>
          <c:yMode val="edge"/>
          <c:x val="0.12577503216047725"/>
          <c:y val="4.016736401673640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manualLayout>
          <c:layoutTarget val="inner"/>
          <c:xMode val="edge"/>
          <c:yMode val="edge"/>
          <c:x val="6.7598166028169274E-2"/>
          <c:y val="0.17131380753138076"/>
          <c:w val="0.9108578483344878"/>
          <c:h val="0.15228517774190359"/>
        </c:manualLayout>
      </c:layout>
      <c:barChart>
        <c:barDir val="col"/>
        <c:grouping val="clustered"/>
        <c:varyColors val="0"/>
        <c:ser>
          <c:idx val="0"/>
          <c:order val="0"/>
          <c:tx>
            <c:strRef>
              <c:f>'[1]PROPOSED SOLUTIONS'!$A$2</c:f>
              <c:strCache>
                <c:ptCount val="1"/>
                <c:pt idx="0">
                  <c:v>The framework will consider budget and ICT needs to help prioritize ICT investments based on their strategic fit with organizational goals and potential for cost savings or efficiency gains.</c:v>
                </c:pt>
              </c:strCache>
            </c:strRef>
          </c:tx>
          <c:spPr>
            <a:solidFill>
              <a:schemeClr val="accent1"/>
            </a:solidFill>
            <a:ln>
              <a:noFill/>
            </a:ln>
            <a:effectLst/>
          </c:spPr>
          <c:invertIfNegative val="0"/>
          <c:cat>
            <c:strRef>
              <c:f>'[1]PROPOSED SOLUTIONS'!$B$1:$F$1</c:f>
              <c:strCache>
                <c:ptCount val="5"/>
                <c:pt idx="0">
                  <c:v>SA</c:v>
                </c:pt>
                <c:pt idx="1">
                  <c:v>A</c:v>
                </c:pt>
                <c:pt idx="2">
                  <c:v>N</c:v>
                </c:pt>
                <c:pt idx="3">
                  <c:v>D</c:v>
                </c:pt>
                <c:pt idx="4">
                  <c:v>SD</c:v>
                </c:pt>
              </c:strCache>
            </c:strRef>
          </c:cat>
          <c:val>
            <c:numRef>
              <c:f>'[1]PROPOSED SOLUTIONS'!$B$2:$F$2</c:f>
              <c:numCache>
                <c:formatCode>General</c:formatCode>
                <c:ptCount val="5"/>
                <c:pt idx="0">
                  <c:v>0.41304347826086957</c:v>
                </c:pt>
                <c:pt idx="1">
                  <c:v>0.41304347826086957</c:v>
                </c:pt>
                <c:pt idx="2">
                  <c:v>0.10869565217391304</c:v>
                </c:pt>
                <c:pt idx="3">
                  <c:v>6.5217391304347824E-2</c:v>
                </c:pt>
                <c:pt idx="4">
                  <c:v>0</c:v>
                </c:pt>
              </c:numCache>
            </c:numRef>
          </c:val>
          <c:extLst>
            <c:ext xmlns:c16="http://schemas.microsoft.com/office/drawing/2014/chart" uri="{C3380CC4-5D6E-409C-BE32-E72D297353CC}">
              <c16:uniqueId val="{00000000-D2B8-4349-92B6-1425AFBAEA13}"/>
            </c:ext>
          </c:extLst>
        </c:ser>
        <c:ser>
          <c:idx val="1"/>
          <c:order val="1"/>
          <c:tx>
            <c:strRef>
              <c:f>'[1]PROPOSED SOLUTIONS'!$A$3</c:f>
              <c:strCache>
                <c:ptCount val="1"/>
                <c:pt idx="0">
                  <c:v>The framework will support risk analysis and evaluation through providing tools for cost-benefit analysis, risk analysis, and other methods to maximize the value of ICT investments.</c:v>
                </c:pt>
              </c:strCache>
            </c:strRef>
          </c:tx>
          <c:spPr>
            <a:solidFill>
              <a:schemeClr val="accent2"/>
            </a:solidFill>
            <a:ln>
              <a:noFill/>
            </a:ln>
            <a:effectLst/>
          </c:spPr>
          <c:invertIfNegative val="0"/>
          <c:cat>
            <c:strRef>
              <c:f>'[1]PROPOSED SOLUTIONS'!$B$1:$F$1</c:f>
              <c:strCache>
                <c:ptCount val="5"/>
                <c:pt idx="0">
                  <c:v>SA</c:v>
                </c:pt>
                <c:pt idx="1">
                  <c:v>A</c:v>
                </c:pt>
                <c:pt idx="2">
                  <c:v>N</c:v>
                </c:pt>
                <c:pt idx="3">
                  <c:v>D</c:v>
                </c:pt>
                <c:pt idx="4">
                  <c:v>SD</c:v>
                </c:pt>
              </c:strCache>
            </c:strRef>
          </c:cat>
          <c:val>
            <c:numRef>
              <c:f>'[1]PROPOSED SOLUTIONS'!$B$3:$F$3</c:f>
              <c:numCache>
                <c:formatCode>General</c:formatCode>
                <c:ptCount val="5"/>
                <c:pt idx="0">
                  <c:v>0.36956521739130432</c:v>
                </c:pt>
                <c:pt idx="1">
                  <c:v>0.5</c:v>
                </c:pt>
                <c:pt idx="2">
                  <c:v>8.6956521739130432E-2</c:v>
                </c:pt>
                <c:pt idx="3">
                  <c:v>4.3478260869565216E-2</c:v>
                </c:pt>
                <c:pt idx="4">
                  <c:v>0</c:v>
                </c:pt>
              </c:numCache>
            </c:numRef>
          </c:val>
          <c:extLst>
            <c:ext xmlns:c16="http://schemas.microsoft.com/office/drawing/2014/chart" uri="{C3380CC4-5D6E-409C-BE32-E72D297353CC}">
              <c16:uniqueId val="{00000001-D2B8-4349-92B6-1425AFBAEA13}"/>
            </c:ext>
          </c:extLst>
        </c:ser>
        <c:ser>
          <c:idx val="2"/>
          <c:order val="2"/>
          <c:tx>
            <c:strRef>
              <c:f>'[1]PROPOSED SOLUTIONS'!$A$4</c:f>
              <c:strCache>
                <c:ptCount val="1"/>
                <c:pt idx="0">
                  <c:v>The framework will provide a structured approach to evaluating potential ICT costs and investments, including analysing the potential benefits and risks of each option. It can also help develop clear goals and performance metrics to measure the success or</c:v>
                </c:pt>
              </c:strCache>
            </c:strRef>
          </c:tx>
          <c:spPr>
            <a:solidFill>
              <a:schemeClr val="accent3"/>
            </a:solidFill>
            <a:ln>
              <a:noFill/>
            </a:ln>
            <a:effectLst/>
          </c:spPr>
          <c:invertIfNegative val="0"/>
          <c:cat>
            <c:strRef>
              <c:f>'[1]PROPOSED SOLUTIONS'!$B$1:$F$1</c:f>
              <c:strCache>
                <c:ptCount val="5"/>
                <c:pt idx="0">
                  <c:v>SA</c:v>
                </c:pt>
                <c:pt idx="1">
                  <c:v>A</c:v>
                </c:pt>
                <c:pt idx="2">
                  <c:v>N</c:v>
                </c:pt>
                <c:pt idx="3">
                  <c:v>D</c:v>
                </c:pt>
                <c:pt idx="4">
                  <c:v>SD</c:v>
                </c:pt>
              </c:strCache>
            </c:strRef>
          </c:cat>
          <c:val>
            <c:numRef>
              <c:f>'[1]PROPOSED SOLUTIONS'!$B$4:$F$4</c:f>
              <c:numCache>
                <c:formatCode>General</c:formatCode>
                <c:ptCount val="5"/>
                <c:pt idx="0">
                  <c:v>0.39130434782608697</c:v>
                </c:pt>
                <c:pt idx="1">
                  <c:v>0.41304347826086957</c:v>
                </c:pt>
                <c:pt idx="2">
                  <c:v>0.13043478260869565</c:v>
                </c:pt>
                <c:pt idx="3">
                  <c:v>6.5217391304347824E-2</c:v>
                </c:pt>
                <c:pt idx="4">
                  <c:v>0</c:v>
                </c:pt>
              </c:numCache>
            </c:numRef>
          </c:val>
          <c:extLst>
            <c:ext xmlns:c16="http://schemas.microsoft.com/office/drawing/2014/chart" uri="{C3380CC4-5D6E-409C-BE32-E72D297353CC}">
              <c16:uniqueId val="{00000002-D2B8-4349-92B6-1425AFBAEA13}"/>
            </c:ext>
          </c:extLst>
        </c:ser>
        <c:ser>
          <c:idx val="3"/>
          <c:order val="3"/>
          <c:tx>
            <c:strRef>
              <c:f>'[1]PROPOSED SOLUTIONS'!$A$5</c:f>
              <c:strCache>
                <c:ptCount val="1"/>
                <c:pt idx="0">
                  <c:v>The framework will help align ICT investments with organizational goals and strategies by providing a structured process for assessing the strategic fit of potential investments, and engaging stakeholders in the decision-making process.</c:v>
                </c:pt>
              </c:strCache>
            </c:strRef>
          </c:tx>
          <c:spPr>
            <a:solidFill>
              <a:schemeClr val="accent4"/>
            </a:solidFill>
            <a:ln>
              <a:noFill/>
            </a:ln>
            <a:effectLst/>
          </c:spPr>
          <c:invertIfNegative val="0"/>
          <c:cat>
            <c:strRef>
              <c:f>'[1]PROPOSED SOLUTIONS'!$B$1:$F$1</c:f>
              <c:strCache>
                <c:ptCount val="5"/>
                <c:pt idx="0">
                  <c:v>SA</c:v>
                </c:pt>
                <c:pt idx="1">
                  <c:v>A</c:v>
                </c:pt>
                <c:pt idx="2">
                  <c:v>N</c:v>
                </c:pt>
                <c:pt idx="3">
                  <c:v>D</c:v>
                </c:pt>
                <c:pt idx="4">
                  <c:v>SD</c:v>
                </c:pt>
              </c:strCache>
            </c:strRef>
          </c:cat>
          <c:val>
            <c:numRef>
              <c:f>'[1]PROPOSED SOLUTIONS'!$B$5:$F$5</c:f>
              <c:numCache>
                <c:formatCode>General</c:formatCode>
                <c:ptCount val="5"/>
                <c:pt idx="0">
                  <c:v>0.36956521739130432</c:v>
                </c:pt>
                <c:pt idx="1">
                  <c:v>0.43478260869565216</c:v>
                </c:pt>
                <c:pt idx="2">
                  <c:v>0.13043478260869565</c:v>
                </c:pt>
                <c:pt idx="3">
                  <c:v>6.5217391304347824E-2</c:v>
                </c:pt>
                <c:pt idx="4">
                  <c:v>0</c:v>
                </c:pt>
              </c:numCache>
            </c:numRef>
          </c:val>
          <c:extLst>
            <c:ext xmlns:c16="http://schemas.microsoft.com/office/drawing/2014/chart" uri="{C3380CC4-5D6E-409C-BE32-E72D297353CC}">
              <c16:uniqueId val="{00000003-D2B8-4349-92B6-1425AFBAEA13}"/>
            </c:ext>
          </c:extLst>
        </c:ser>
        <c:ser>
          <c:idx val="4"/>
          <c:order val="4"/>
          <c:tx>
            <c:strRef>
              <c:f>'[1]PROPOSED SOLUTIONS'!$A$6</c:f>
              <c:strCache>
                <c:ptCount val="1"/>
                <c:pt idx="0">
                  <c:v>The framework can help address resistance to new technology by engaging stakeholders in the decision-making process, ensuring that the benefits of new technology are communicated clearly, and providing training and support to help staff adopt new technolo</c:v>
                </c:pt>
              </c:strCache>
            </c:strRef>
          </c:tx>
          <c:spPr>
            <a:solidFill>
              <a:schemeClr val="accent5"/>
            </a:solidFill>
            <a:ln>
              <a:noFill/>
            </a:ln>
            <a:effectLst/>
          </c:spPr>
          <c:invertIfNegative val="0"/>
          <c:cat>
            <c:strRef>
              <c:f>'[1]PROPOSED SOLUTIONS'!$B$1:$F$1</c:f>
              <c:strCache>
                <c:ptCount val="5"/>
                <c:pt idx="0">
                  <c:v>SA</c:v>
                </c:pt>
                <c:pt idx="1">
                  <c:v>A</c:v>
                </c:pt>
                <c:pt idx="2">
                  <c:v>N</c:v>
                </c:pt>
                <c:pt idx="3">
                  <c:v>D</c:v>
                </c:pt>
                <c:pt idx="4">
                  <c:v>SD</c:v>
                </c:pt>
              </c:strCache>
            </c:strRef>
          </c:cat>
          <c:val>
            <c:numRef>
              <c:f>'[1]PROPOSED SOLUTIONS'!$B$6:$F$6</c:f>
              <c:numCache>
                <c:formatCode>General</c:formatCode>
                <c:ptCount val="5"/>
                <c:pt idx="0">
                  <c:v>0.34782608695652173</c:v>
                </c:pt>
                <c:pt idx="1">
                  <c:v>0.5</c:v>
                </c:pt>
                <c:pt idx="2">
                  <c:v>6.5217391304347824E-2</c:v>
                </c:pt>
                <c:pt idx="3">
                  <c:v>6.5217391304347824E-2</c:v>
                </c:pt>
                <c:pt idx="4">
                  <c:v>2.1739130434782608E-2</c:v>
                </c:pt>
              </c:numCache>
            </c:numRef>
          </c:val>
          <c:extLst>
            <c:ext xmlns:c16="http://schemas.microsoft.com/office/drawing/2014/chart" uri="{C3380CC4-5D6E-409C-BE32-E72D297353CC}">
              <c16:uniqueId val="{00000004-D2B8-4349-92B6-1425AFBAEA13}"/>
            </c:ext>
          </c:extLst>
        </c:ser>
        <c:dLbls>
          <c:showLegendKey val="0"/>
          <c:showVal val="0"/>
          <c:showCatName val="0"/>
          <c:showSerName val="0"/>
          <c:showPercent val="0"/>
          <c:showBubbleSize val="0"/>
        </c:dLbls>
        <c:gapWidth val="219"/>
        <c:overlap val="-27"/>
        <c:axId val="588747296"/>
        <c:axId val="588742496"/>
      </c:barChart>
      <c:catAx>
        <c:axId val="5887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588742496"/>
        <c:crosses val="autoZero"/>
        <c:auto val="1"/>
        <c:lblAlgn val="ctr"/>
        <c:lblOffset val="100"/>
        <c:noMultiLvlLbl val="0"/>
      </c:catAx>
      <c:valAx>
        <c:axId val="58874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58874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SUGGESTIONS FOR IMPROVEMENT OF ICT INVESTMENTS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spPr>
            <a:solidFill>
              <a:schemeClr val="accent1"/>
            </a:solidFill>
            <a:ln>
              <a:noFill/>
            </a:ln>
            <a:effectLst/>
          </c:spPr>
          <c:invertIfNegative val="0"/>
          <c:cat>
            <c:strRef>
              <c:f>Sugestions!$A$2:$A$5</c:f>
              <c:strCache>
                <c:ptCount val="4"/>
                <c:pt idx="0">
                  <c:v>Improve communication and collaboration across departments/ teams</c:v>
                </c:pt>
                <c:pt idx="1">
                  <c:v>Increase training and support for staff</c:v>
                </c:pt>
                <c:pt idx="2">
                  <c:v>Develop a clear and structured framework for decision-making</c:v>
                </c:pt>
                <c:pt idx="3">
                  <c:v>Conduct more thorough analysis and evaluation of ICT investment options</c:v>
                </c:pt>
              </c:strCache>
            </c:strRef>
          </c:cat>
          <c:val>
            <c:numRef>
              <c:f>Sugestions!$B$2:$B$5</c:f>
              <c:numCache>
                <c:formatCode>0.00%</c:formatCode>
                <c:ptCount val="4"/>
                <c:pt idx="0" formatCode="0%">
                  <c:v>0.63</c:v>
                </c:pt>
                <c:pt idx="1">
                  <c:v>0.67400000000000004</c:v>
                </c:pt>
                <c:pt idx="2">
                  <c:v>0.45700000000000002</c:v>
                </c:pt>
                <c:pt idx="3">
                  <c:v>0.435</c:v>
                </c:pt>
              </c:numCache>
            </c:numRef>
          </c:val>
          <c:extLst>
            <c:ext xmlns:c16="http://schemas.microsoft.com/office/drawing/2014/chart" uri="{C3380CC4-5D6E-409C-BE32-E72D297353CC}">
              <c16:uniqueId val="{00000000-838A-43D2-B4EC-7FFCB7059FE0}"/>
            </c:ext>
          </c:extLst>
        </c:ser>
        <c:dLbls>
          <c:showLegendKey val="0"/>
          <c:showVal val="0"/>
          <c:showCatName val="0"/>
          <c:showSerName val="0"/>
          <c:showPercent val="0"/>
          <c:showBubbleSize val="0"/>
        </c:dLbls>
        <c:gapWidth val="182"/>
        <c:axId val="1051766191"/>
        <c:axId val="1051757551"/>
      </c:barChart>
      <c:catAx>
        <c:axId val="105176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51757551"/>
        <c:crosses val="autoZero"/>
        <c:auto val="1"/>
        <c:lblAlgn val="ctr"/>
        <c:lblOffset val="100"/>
        <c:noMultiLvlLbl val="0"/>
      </c:catAx>
      <c:valAx>
        <c:axId val="10517575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51766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6F7-42B5-A28E-4A8B7325A2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6F7-42B5-A28E-4A8B7325A2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GENDER!$A$2:$A$3</c:f>
              <c:strCache>
                <c:ptCount val="2"/>
                <c:pt idx="0">
                  <c:v>Male</c:v>
                </c:pt>
                <c:pt idx="1">
                  <c:v>Female</c:v>
                </c:pt>
              </c:strCache>
            </c:strRef>
          </c:cat>
          <c:val>
            <c:numRef>
              <c:f>GENDER!$B$2:$B$3</c:f>
              <c:numCache>
                <c:formatCode>0%</c:formatCode>
                <c:ptCount val="2"/>
                <c:pt idx="0">
                  <c:v>0.58699999999999997</c:v>
                </c:pt>
                <c:pt idx="1">
                  <c:v>0.41299999999999998</c:v>
                </c:pt>
              </c:numCache>
            </c:numRef>
          </c:val>
          <c:extLst>
            <c:ext xmlns:c16="http://schemas.microsoft.com/office/drawing/2014/chart" uri="{C3380CC4-5D6E-409C-BE32-E72D297353CC}">
              <c16:uniqueId val="{00000000-1ACA-448F-8DD6-42BD8964025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HIGHEST</a:t>
            </a:r>
            <a:r>
              <a:rPr lang="en-GB" b="1" baseline="0"/>
              <a:t> LEVEL OF EDUCATION</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spPr>
            <a:solidFill>
              <a:schemeClr val="accent1"/>
            </a:solidFill>
            <a:ln>
              <a:noFill/>
            </a:ln>
            <a:effectLst/>
          </c:spPr>
          <c:invertIfNegative val="0"/>
          <c:cat>
            <c:strRef>
              <c:f>'LEVEL OF EDUCATION'!$A$2:$A$7</c:f>
              <c:strCache>
                <c:ptCount val="6"/>
                <c:pt idx="0">
                  <c:v>Certificate</c:v>
                </c:pt>
                <c:pt idx="1">
                  <c:v>Diploma</c:v>
                </c:pt>
                <c:pt idx="2">
                  <c:v>Bachelors</c:v>
                </c:pt>
                <c:pt idx="3">
                  <c:v>Masters</c:v>
                </c:pt>
                <c:pt idx="4">
                  <c:v>Phd</c:v>
                </c:pt>
                <c:pt idx="5">
                  <c:v>Others</c:v>
                </c:pt>
              </c:strCache>
            </c:strRef>
          </c:cat>
          <c:val>
            <c:numRef>
              <c:f>'LEVEL OF EDUCATION'!$B$2:$B$7</c:f>
              <c:numCache>
                <c:formatCode>0%</c:formatCode>
                <c:ptCount val="6"/>
                <c:pt idx="0">
                  <c:v>0.17399999999999999</c:v>
                </c:pt>
                <c:pt idx="1">
                  <c:v>8.6999999999999994E-2</c:v>
                </c:pt>
                <c:pt idx="2">
                  <c:v>0.65200000000000002</c:v>
                </c:pt>
                <c:pt idx="3">
                  <c:v>8.6999999999999994E-2</c:v>
                </c:pt>
              </c:numCache>
            </c:numRef>
          </c:val>
          <c:extLst>
            <c:ext xmlns:c16="http://schemas.microsoft.com/office/drawing/2014/chart" uri="{C3380CC4-5D6E-409C-BE32-E72D297353CC}">
              <c16:uniqueId val="{00000000-215B-4A56-B235-F5A81EFDD4BC}"/>
            </c:ext>
          </c:extLst>
        </c:ser>
        <c:dLbls>
          <c:showLegendKey val="0"/>
          <c:showVal val="0"/>
          <c:showCatName val="0"/>
          <c:showSerName val="0"/>
          <c:showPercent val="0"/>
          <c:showBubbleSize val="0"/>
        </c:dLbls>
        <c:gapWidth val="219"/>
        <c:overlap val="-27"/>
        <c:axId val="411377504"/>
        <c:axId val="411375104"/>
      </c:barChart>
      <c:catAx>
        <c:axId val="41137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11375104"/>
        <c:crosses val="autoZero"/>
        <c:auto val="1"/>
        <c:lblAlgn val="ctr"/>
        <c:lblOffset val="100"/>
        <c:noMultiLvlLbl val="0"/>
      </c:catAx>
      <c:valAx>
        <c:axId val="41137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1137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CURRENT</a:t>
            </a:r>
            <a:r>
              <a:rPr lang="en-GB" b="1" baseline="0"/>
              <a:t> ROLE IN THE ORGANISATION</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spPr>
            <a:solidFill>
              <a:schemeClr val="accent1"/>
            </a:solidFill>
            <a:ln>
              <a:noFill/>
            </a:ln>
            <a:effectLst/>
          </c:spPr>
          <c:invertIfNegative val="0"/>
          <c:cat>
            <c:strRef>
              <c:f>'CURRENT ROLE'!$A$1:$A$4</c:f>
              <c:strCache>
                <c:ptCount val="4"/>
                <c:pt idx="0">
                  <c:v>Managing Director</c:v>
                </c:pt>
                <c:pt idx="1">
                  <c:v>Senior manager</c:v>
                </c:pt>
                <c:pt idx="2">
                  <c:v>Middle manager</c:v>
                </c:pt>
                <c:pt idx="3">
                  <c:v>Junior staff</c:v>
                </c:pt>
              </c:strCache>
            </c:strRef>
          </c:cat>
          <c:val>
            <c:numRef>
              <c:f>'CURRENT ROLE'!$B$1:$B$4</c:f>
              <c:numCache>
                <c:formatCode>0%</c:formatCode>
                <c:ptCount val="4"/>
                <c:pt idx="0">
                  <c:v>0.13</c:v>
                </c:pt>
                <c:pt idx="1">
                  <c:v>0.13</c:v>
                </c:pt>
                <c:pt idx="2">
                  <c:v>0.152</c:v>
                </c:pt>
                <c:pt idx="3">
                  <c:v>0.58699999999999997</c:v>
                </c:pt>
              </c:numCache>
            </c:numRef>
          </c:val>
          <c:extLst>
            <c:ext xmlns:c16="http://schemas.microsoft.com/office/drawing/2014/chart" uri="{C3380CC4-5D6E-409C-BE32-E72D297353CC}">
              <c16:uniqueId val="{00000000-27CF-434E-A3B9-02089968EA18}"/>
            </c:ext>
          </c:extLst>
        </c:ser>
        <c:dLbls>
          <c:showLegendKey val="0"/>
          <c:showVal val="0"/>
          <c:showCatName val="0"/>
          <c:showSerName val="0"/>
          <c:showPercent val="0"/>
          <c:showBubbleSize val="0"/>
        </c:dLbls>
        <c:gapWidth val="219"/>
        <c:overlap val="-27"/>
        <c:axId val="396962896"/>
        <c:axId val="396960496"/>
      </c:barChart>
      <c:catAx>
        <c:axId val="3969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96960496"/>
        <c:crosses val="autoZero"/>
        <c:auto val="1"/>
        <c:lblAlgn val="ctr"/>
        <c:lblOffset val="100"/>
        <c:noMultiLvlLbl val="0"/>
      </c:catAx>
      <c:valAx>
        <c:axId val="396960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9696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a:t>
            </a:r>
            <a:r>
              <a:rPr lang="en-GB" b="1" baseline="0"/>
              <a:t> OF YEARS IN THE ROLE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col"/>
        <c:grouping val="clustered"/>
        <c:varyColors val="0"/>
        <c:ser>
          <c:idx val="0"/>
          <c:order val="0"/>
          <c:spPr>
            <a:solidFill>
              <a:schemeClr val="accent1"/>
            </a:solidFill>
            <a:ln>
              <a:noFill/>
            </a:ln>
            <a:effectLst/>
          </c:spPr>
          <c:invertIfNegative val="0"/>
          <c:cat>
            <c:strRef>
              <c:f>'NUMBER OF YEARS IN THE ROLE'!$A$1:$A$4</c:f>
              <c:strCache>
                <c:ptCount val="4"/>
                <c:pt idx="0">
                  <c:v>Less than 1 year</c:v>
                </c:pt>
                <c:pt idx="1">
                  <c:v>2-3 years</c:v>
                </c:pt>
                <c:pt idx="2">
                  <c:v>3-5 years</c:v>
                </c:pt>
                <c:pt idx="3">
                  <c:v>5 years amd more</c:v>
                </c:pt>
              </c:strCache>
            </c:strRef>
          </c:cat>
          <c:val>
            <c:numRef>
              <c:f>'NUMBER OF YEARS IN THE ROLE'!$B$1:$B$4</c:f>
              <c:numCache>
                <c:formatCode>0%</c:formatCode>
                <c:ptCount val="4"/>
                <c:pt idx="0">
                  <c:v>0.34799999999999998</c:v>
                </c:pt>
                <c:pt idx="1">
                  <c:v>0.435</c:v>
                </c:pt>
                <c:pt idx="2">
                  <c:v>0.109</c:v>
                </c:pt>
                <c:pt idx="3">
                  <c:v>0.109</c:v>
                </c:pt>
              </c:numCache>
            </c:numRef>
          </c:val>
          <c:extLst>
            <c:ext xmlns:c16="http://schemas.microsoft.com/office/drawing/2014/chart" uri="{C3380CC4-5D6E-409C-BE32-E72D297353CC}">
              <c16:uniqueId val="{00000000-295E-45FB-BF51-B104450A60F6}"/>
            </c:ext>
          </c:extLst>
        </c:ser>
        <c:dLbls>
          <c:showLegendKey val="0"/>
          <c:showVal val="0"/>
          <c:showCatName val="0"/>
          <c:showSerName val="0"/>
          <c:showPercent val="0"/>
          <c:showBubbleSize val="0"/>
        </c:dLbls>
        <c:gapWidth val="219"/>
        <c:overlap val="-27"/>
        <c:axId val="478183296"/>
        <c:axId val="478185696"/>
      </c:barChart>
      <c:catAx>
        <c:axId val="47818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78185696"/>
        <c:crosses val="autoZero"/>
        <c:auto val="1"/>
        <c:lblAlgn val="ctr"/>
        <c:lblOffset val="100"/>
        <c:noMultiLvlLbl val="0"/>
      </c:catAx>
      <c:valAx>
        <c:axId val="47818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7818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LEVEL OF EXPERTISE IN ICT  TOOLS USAGE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3A-42CD-8881-64646B538F8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3A-42CD-8881-64646B538F8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3A-42CD-8881-64646B538F8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3A-42CD-8881-64646B538F8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'LEVEL OF EXPERTISE IN ICT'!$A$2:$A$5</c:f>
              <c:strCache>
                <c:ptCount val="4"/>
                <c:pt idx="0">
                  <c:v>Beginner</c:v>
                </c:pt>
                <c:pt idx="1">
                  <c:v>Intermediate</c:v>
                </c:pt>
                <c:pt idx="2">
                  <c:v>Advanced</c:v>
                </c:pt>
                <c:pt idx="3">
                  <c:v>Expert</c:v>
                </c:pt>
              </c:strCache>
            </c:strRef>
          </c:cat>
          <c:val>
            <c:numRef>
              <c:f>'LEVEL OF EXPERTISE IN ICT'!$B$2:$B$5</c:f>
              <c:numCache>
                <c:formatCode>0%</c:formatCode>
                <c:ptCount val="4"/>
                <c:pt idx="0">
                  <c:v>8.6999999999999994E-2</c:v>
                </c:pt>
                <c:pt idx="1">
                  <c:v>0.45700000000000002</c:v>
                </c:pt>
                <c:pt idx="2">
                  <c:v>0.32600000000000001</c:v>
                </c:pt>
                <c:pt idx="3">
                  <c:v>0.13</c:v>
                </c:pt>
              </c:numCache>
            </c:numRef>
          </c:val>
          <c:extLst>
            <c:ext xmlns:c16="http://schemas.microsoft.com/office/drawing/2014/chart" uri="{C3380CC4-5D6E-409C-BE32-E72D297353CC}">
              <c16:uniqueId val="{00000000-C5E7-4EA2-8F85-87C962411E5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FREQUENCY</a:t>
            </a:r>
            <a:r>
              <a:rPr lang="en-GB" b="1" baseline="0"/>
              <a:t> OF USAGE  OF ICT TOOLS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spPr>
            <a:solidFill>
              <a:schemeClr val="accent1"/>
            </a:solidFill>
            <a:ln>
              <a:noFill/>
            </a:ln>
            <a:effectLst/>
          </c:spPr>
          <c:invertIfNegative val="0"/>
          <c:cat>
            <c:strRef>
              <c:f>'FREQUENCY OF ICT TOOLS USAGE'!$A$1:$A$4</c:f>
              <c:strCache>
                <c:ptCount val="4"/>
                <c:pt idx="0">
                  <c:v>Rarely (Less than once a month)</c:v>
                </c:pt>
                <c:pt idx="1">
                  <c:v>Frequently ( Once or twice a week)</c:v>
                </c:pt>
                <c:pt idx="2">
                  <c:v>Occassionally (Once or twice a month)</c:v>
                </c:pt>
                <c:pt idx="3">
                  <c:v>Very frequently (Everyday)</c:v>
                </c:pt>
              </c:strCache>
            </c:strRef>
          </c:cat>
          <c:val>
            <c:numRef>
              <c:f>'FREQUENCY OF ICT TOOLS USAGE'!$B$1:$B$4</c:f>
              <c:numCache>
                <c:formatCode>0%</c:formatCode>
                <c:ptCount val="4"/>
                <c:pt idx="0">
                  <c:v>2.1999999999999999E-2</c:v>
                </c:pt>
                <c:pt idx="1">
                  <c:v>0.19600000000000001</c:v>
                </c:pt>
                <c:pt idx="2">
                  <c:v>0.109</c:v>
                </c:pt>
                <c:pt idx="3">
                  <c:v>0.67400000000000004</c:v>
                </c:pt>
              </c:numCache>
            </c:numRef>
          </c:val>
          <c:extLst>
            <c:ext xmlns:c16="http://schemas.microsoft.com/office/drawing/2014/chart" uri="{C3380CC4-5D6E-409C-BE32-E72D297353CC}">
              <c16:uniqueId val="{00000000-8EFF-45A1-BBAD-7EAAAA8872E7}"/>
            </c:ext>
          </c:extLst>
        </c:ser>
        <c:dLbls>
          <c:showLegendKey val="0"/>
          <c:showVal val="0"/>
          <c:showCatName val="0"/>
          <c:showSerName val="0"/>
          <c:showPercent val="0"/>
          <c:showBubbleSize val="0"/>
        </c:dLbls>
        <c:gapWidth val="182"/>
        <c:axId val="484534880"/>
        <c:axId val="484537280"/>
      </c:barChart>
      <c:catAx>
        <c:axId val="48453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84537280"/>
        <c:crosses val="autoZero"/>
        <c:auto val="1"/>
        <c:lblAlgn val="ctr"/>
        <c:lblOffset val="100"/>
        <c:noMultiLvlLbl val="0"/>
      </c:catAx>
      <c:valAx>
        <c:axId val="4845372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84534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TRAINING RECEIVED IN ICT USAGE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G"/>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49-45D2-87C9-64D82499E2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49-45D2-87C9-64D82499E26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'TRAINING RECEIVED'!$A$1:$A$2</c:f>
              <c:strCache>
                <c:ptCount val="2"/>
                <c:pt idx="0">
                  <c:v>Yes</c:v>
                </c:pt>
                <c:pt idx="1">
                  <c:v>No</c:v>
                </c:pt>
              </c:strCache>
            </c:strRef>
          </c:cat>
          <c:val>
            <c:numRef>
              <c:f>'TRAINING RECEIVED'!$B$1:$B$2</c:f>
              <c:numCache>
                <c:formatCode>0%</c:formatCode>
                <c:ptCount val="2"/>
                <c:pt idx="0">
                  <c:v>0.71699999999999997</c:v>
                </c:pt>
                <c:pt idx="1">
                  <c:v>0.28299999999999997</c:v>
                </c:pt>
              </c:numCache>
            </c:numRef>
          </c:val>
          <c:extLst>
            <c:ext xmlns:c16="http://schemas.microsoft.com/office/drawing/2014/chart" uri="{C3380CC4-5D6E-409C-BE32-E72D297353CC}">
              <c16:uniqueId val="{00000000-1C6D-4402-8C2E-466A0639AA6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G"/>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ICT'S CURRENTLY USED IN YOUR COMPANY</a:t>
            </a:r>
            <a:r>
              <a:rPr lang="en-GB" b="1" baseline="0"/>
              <a:t> </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barChart>
        <c:barDir val="bar"/>
        <c:grouping val="clustered"/>
        <c:varyColors val="0"/>
        <c:ser>
          <c:idx val="0"/>
          <c:order val="0"/>
          <c:spPr>
            <a:solidFill>
              <a:schemeClr val="accent1"/>
            </a:solidFill>
            <a:ln>
              <a:noFill/>
            </a:ln>
            <a:effectLst/>
          </c:spPr>
          <c:invertIfNegative val="0"/>
          <c:cat>
            <c:strRef>
              <c:f>'ICT CURRENTLY USED'!$A$1:$A$8</c:f>
              <c:strCache>
                <c:ptCount val="8"/>
                <c:pt idx="0">
                  <c:v>Computer hardware</c:v>
                </c:pt>
                <c:pt idx="1">
                  <c:v>Cloud computing</c:v>
                </c:pt>
                <c:pt idx="2">
                  <c:v>E-Commerce platforms</c:v>
                </c:pt>
                <c:pt idx="3">
                  <c:v>Vitual meetings</c:v>
                </c:pt>
                <c:pt idx="4">
                  <c:v>Software</c:v>
                </c:pt>
                <c:pt idx="5">
                  <c:v>Social media</c:v>
                </c:pt>
                <c:pt idx="6">
                  <c:v>Mobile devices</c:v>
                </c:pt>
                <c:pt idx="7">
                  <c:v>Others (please specify)</c:v>
                </c:pt>
              </c:strCache>
            </c:strRef>
          </c:cat>
          <c:val>
            <c:numRef>
              <c:f>'ICT CURRENTLY USED'!$B$1:$B$8</c:f>
              <c:numCache>
                <c:formatCode>0%</c:formatCode>
                <c:ptCount val="8"/>
                <c:pt idx="0">
                  <c:v>0.73899999999999999</c:v>
                </c:pt>
                <c:pt idx="1">
                  <c:v>0.30399999999999999</c:v>
                </c:pt>
                <c:pt idx="2">
                  <c:v>0.26100000000000001</c:v>
                </c:pt>
                <c:pt idx="3">
                  <c:v>0.52200000000000002</c:v>
                </c:pt>
                <c:pt idx="4">
                  <c:v>0.56499999999999995</c:v>
                </c:pt>
                <c:pt idx="5">
                  <c:v>0.60899999999999999</c:v>
                </c:pt>
                <c:pt idx="6">
                  <c:v>0.69599999999999995</c:v>
                </c:pt>
                <c:pt idx="7">
                  <c:v>4.2999999999999997E-2</c:v>
                </c:pt>
              </c:numCache>
            </c:numRef>
          </c:val>
          <c:extLst>
            <c:ext xmlns:c16="http://schemas.microsoft.com/office/drawing/2014/chart" uri="{C3380CC4-5D6E-409C-BE32-E72D297353CC}">
              <c16:uniqueId val="{00000000-08E0-437D-B35B-70ECD66A5DF8}"/>
            </c:ext>
          </c:extLst>
        </c:ser>
        <c:dLbls>
          <c:showLegendKey val="0"/>
          <c:showVal val="0"/>
          <c:showCatName val="0"/>
          <c:showSerName val="0"/>
          <c:showPercent val="0"/>
          <c:showBubbleSize val="0"/>
        </c:dLbls>
        <c:gapWidth val="182"/>
        <c:axId val="478194336"/>
        <c:axId val="478191936"/>
      </c:barChart>
      <c:catAx>
        <c:axId val="47819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78191936"/>
        <c:crosses val="autoZero"/>
        <c:auto val="1"/>
        <c:lblAlgn val="ctr"/>
        <c:lblOffset val="100"/>
        <c:noMultiLvlLbl val="0"/>
      </c:catAx>
      <c:valAx>
        <c:axId val="478191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7819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590550</xdr:colOff>
      <xdr:row>1</xdr:row>
      <xdr:rowOff>0</xdr:rowOff>
    </xdr:from>
    <xdr:to>
      <xdr:col>11</xdr:col>
      <xdr:colOff>285750</xdr:colOff>
      <xdr:row>15</xdr:row>
      <xdr:rowOff>76200</xdr:rowOff>
    </xdr:to>
    <xdr:graphicFrame macro="">
      <xdr:nvGraphicFramePr>
        <xdr:cNvPr id="2" name="Chart 1">
          <a:extLst>
            <a:ext uri="{FF2B5EF4-FFF2-40B4-BE49-F238E27FC236}">
              <a16:creationId xmlns:a16="http://schemas.microsoft.com/office/drawing/2014/main" id="{092F1378-B079-CB76-7D33-7AE65DD59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38099</xdr:colOff>
      <xdr:row>0</xdr:row>
      <xdr:rowOff>152400</xdr:rowOff>
    </xdr:from>
    <xdr:to>
      <xdr:col>13</xdr:col>
      <xdr:colOff>165100</xdr:colOff>
      <xdr:row>21</xdr:row>
      <xdr:rowOff>114300</xdr:rowOff>
    </xdr:to>
    <xdr:graphicFrame macro="">
      <xdr:nvGraphicFramePr>
        <xdr:cNvPr id="3" name="Chart 2">
          <a:extLst>
            <a:ext uri="{FF2B5EF4-FFF2-40B4-BE49-F238E27FC236}">
              <a16:creationId xmlns:a16="http://schemas.microsoft.com/office/drawing/2014/main" id="{E228D114-7EC8-305A-00E1-FD40DB9D2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9525</xdr:colOff>
      <xdr:row>0</xdr:row>
      <xdr:rowOff>161925</xdr:rowOff>
    </xdr:from>
    <xdr:to>
      <xdr:col>13</xdr:col>
      <xdr:colOff>28575</xdr:colOff>
      <xdr:row>17</xdr:row>
      <xdr:rowOff>9525</xdr:rowOff>
    </xdr:to>
    <xdr:graphicFrame macro="">
      <xdr:nvGraphicFramePr>
        <xdr:cNvPr id="2" name="Chart 1">
          <a:extLst>
            <a:ext uri="{FF2B5EF4-FFF2-40B4-BE49-F238E27FC236}">
              <a16:creationId xmlns:a16="http://schemas.microsoft.com/office/drawing/2014/main" id="{9DA1F000-A357-9458-155F-D3C3BFB93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593724</xdr:colOff>
      <xdr:row>0</xdr:row>
      <xdr:rowOff>38099</xdr:rowOff>
    </xdr:from>
    <xdr:to>
      <xdr:col>12</xdr:col>
      <xdr:colOff>584199</xdr:colOff>
      <xdr:row>15</xdr:row>
      <xdr:rowOff>44450</xdr:rowOff>
    </xdr:to>
    <xdr:graphicFrame macro="">
      <xdr:nvGraphicFramePr>
        <xdr:cNvPr id="2" name="Chart 1">
          <a:extLst>
            <a:ext uri="{FF2B5EF4-FFF2-40B4-BE49-F238E27FC236}">
              <a16:creationId xmlns:a16="http://schemas.microsoft.com/office/drawing/2014/main" id="{E5B936F7-794A-91C8-76FA-C48807FBF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2</xdr:row>
      <xdr:rowOff>19050</xdr:rowOff>
    </xdr:from>
    <xdr:to>
      <xdr:col>12</xdr:col>
      <xdr:colOff>0</xdr:colOff>
      <xdr:row>20</xdr:row>
      <xdr:rowOff>19050</xdr:rowOff>
    </xdr:to>
    <xdr:graphicFrame macro="">
      <xdr:nvGraphicFramePr>
        <xdr:cNvPr id="3" name="Chart 2">
          <a:extLst>
            <a:ext uri="{FF2B5EF4-FFF2-40B4-BE49-F238E27FC236}">
              <a16:creationId xmlns:a16="http://schemas.microsoft.com/office/drawing/2014/main" id="{17779CC3-7D8B-7153-FBD4-A3D15B188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590550</xdr:colOff>
      <xdr:row>0</xdr:row>
      <xdr:rowOff>190499</xdr:rowOff>
    </xdr:from>
    <xdr:to>
      <xdr:col>12</xdr:col>
      <xdr:colOff>0</xdr:colOff>
      <xdr:row>14</xdr:row>
      <xdr:rowOff>161924</xdr:rowOff>
    </xdr:to>
    <xdr:graphicFrame macro="">
      <xdr:nvGraphicFramePr>
        <xdr:cNvPr id="2" name="Chart 1">
          <a:extLst>
            <a:ext uri="{FF2B5EF4-FFF2-40B4-BE49-F238E27FC236}">
              <a16:creationId xmlns:a16="http://schemas.microsoft.com/office/drawing/2014/main" id="{EFB60F61-1472-EA5B-05FE-DA132636A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203200</xdr:colOff>
      <xdr:row>1</xdr:row>
      <xdr:rowOff>9524</xdr:rowOff>
    </xdr:from>
    <xdr:to>
      <xdr:col>11</xdr:col>
      <xdr:colOff>590549</xdr:colOff>
      <xdr:row>15</xdr:row>
      <xdr:rowOff>184149</xdr:rowOff>
    </xdr:to>
    <xdr:graphicFrame macro="">
      <xdr:nvGraphicFramePr>
        <xdr:cNvPr id="3" name="Chart 2">
          <a:extLst>
            <a:ext uri="{FF2B5EF4-FFF2-40B4-BE49-F238E27FC236}">
              <a16:creationId xmlns:a16="http://schemas.microsoft.com/office/drawing/2014/main" id="{E79A3DDB-123F-4437-3F52-180BDFC6B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2965450</xdr:colOff>
      <xdr:row>5</xdr:row>
      <xdr:rowOff>146049</xdr:rowOff>
    </xdr:from>
    <xdr:to>
      <xdr:col>8</xdr:col>
      <xdr:colOff>292099</xdr:colOff>
      <xdr:row>19</xdr:row>
      <xdr:rowOff>28574</xdr:rowOff>
    </xdr:to>
    <xdr:graphicFrame macro="">
      <xdr:nvGraphicFramePr>
        <xdr:cNvPr id="2" name="Chart 1">
          <a:extLst>
            <a:ext uri="{FF2B5EF4-FFF2-40B4-BE49-F238E27FC236}">
              <a16:creationId xmlns:a16="http://schemas.microsoft.com/office/drawing/2014/main" id="{3130B072-8EC2-4696-01E4-CE758FF0C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2282825</xdr:colOff>
      <xdr:row>5</xdr:row>
      <xdr:rowOff>158749</xdr:rowOff>
    </xdr:from>
    <xdr:to>
      <xdr:col>7</xdr:col>
      <xdr:colOff>171450</xdr:colOff>
      <xdr:row>22</xdr:row>
      <xdr:rowOff>85724</xdr:rowOff>
    </xdr:to>
    <xdr:graphicFrame macro="">
      <xdr:nvGraphicFramePr>
        <xdr:cNvPr id="2" name="Chart 1">
          <a:extLst>
            <a:ext uri="{FF2B5EF4-FFF2-40B4-BE49-F238E27FC236}">
              <a16:creationId xmlns:a16="http://schemas.microsoft.com/office/drawing/2014/main" id="{E604A7F7-D55F-44F3-AF09-8D37A5481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3584574</xdr:colOff>
      <xdr:row>3</xdr:row>
      <xdr:rowOff>60325</xdr:rowOff>
    </xdr:from>
    <xdr:to>
      <xdr:col>7</xdr:col>
      <xdr:colOff>514349</xdr:colOff>
      <xdr:row>18</xdr:row>
      <xdr:rowOff>41275</xdr:rowOff>
    </xdr:to>
    <xdr:graphicFrame macro="">
      <xdr:nvGraphicFramePr>
        <xdr:cNvPr id="3" name="Chart 2">
          <a:extLst>
            <a:ext uri="{FF2B5EF4-FFF2-40B4-BE49-F238E27FC236}">
              <a16:creationId xmlns:a16="http://schemas.microsoft.com/office/drawing/2014/main" id="{627D7A0A-F203-203F-AD90-29AB5BECA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xdr:colOff>
      <xdr:row>1</xdr:row>
      <xdr:rowOff>28575</xdr:rowOff>
    </xdr:from>
    <xdr:to>
      <xdr:col>11</xdr:col>
      <xdr:colOff>328612</xdr:colOff>
      <xdr:row>15</xdr:row>
      <xdr:rowOff>104775</xdr:rowOff>
    </xdr:to>
    <xdr:graphicFrame macro="">
      <xdr:nvGraphicFramePr>
        <xdr:cNvPr id="3" name="Chart 2">
          <a:extLst>
            <a:ext uri="{FF2B5EF4-FFF2-40B4-BE49-F238E27FC236}">
              <a16:creationId xmlns:a16="http://schemas.microsoft.com/office/drawing/2014/main" id="{12B992BB-9CC0-1A72-0900-B66E9F942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180975</xdr:rowOff>
    </xdr:from>
    <xdr:to>
      <xdr:col>12</xdr:col>
      <xdr:colOff>304800</xdr:colOff>
      <xdr:row>15</xdr:row>
      <xdr:rowOff>66675</xdr:rowOff>
    </xdr:to>
    <xdr:graphicFrame macro="">
      <xdr:nvGraphicFramePr>
        <xdr:cNvPr id="2" name="Chart 1">
          <a:extLst>
            <a:ext uri="{FF2B5EF4-FFF2-40B4-BE49-F238E27FC236}">
              <a16:creationId xmlns:a16="http://schemas.microsoft.com/office/drawing/2014/main" id="{19F6CA07-90E1-AFB3-AE6A-52D4B8635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595312</xdr:colOff>
      <xdr:row>0</xdr:row>
      <xdr:rowOff>171450</xdr:rowOff>
    </xdr:from>
    <xdr:to>
      <xdr:col>11</xdr:col>
      <xdr:colOff>290512</xdr:colOff>
      <xdr:row>15</xdr:row>
      <xdr:rowOff>57150</xdr:rowOff>
    </xdr:to>
    <xdr:graphicFrame macro="">
      <xdr:nvGraphicFramePr>
        <xdr:cNvPr id="2" name="Chart 1">
          <a:extLst>
            <a:ext uri="{FF2B5EF4-FFF2-40B4-BE49-F238E27FC236}">
              <a16:creationId xmlns:a16="http://schemas.microsoft.com/office/drawing/2014/main" id="{9EDAECED-0ABB-E28C-494B-7706CAF16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1</xdr:row>
      <xdr:rowOff>9525</xdr:rowOff>
    </xdr:from>
    <xdr:to>
      <xdr:col>12</xdr:col>
      <xdr:colOff>323850</xdr:colOff>
      <xdr:row>15</xdr:row>
      <xdr:rowOff>85725</xdr:rowOff>
    </xdr:to>
    <xdr:graphicFrame macro="">
      <xdr:nvGraphicFramePr>
        <xdr:cNvPr id="2" name="Chart 1">
          <a:extLst>
            <a:ext uri="{FF2B5EF4-FFF2-40B4-BE49-F238E27FC236}">
              <a16:creationId xmlns:a16="http://schemas.microsoft.com/office/drawing/2014/main" id="{32C48CD1-68D2-108D-C6C7-30CD56D26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23812</xdr:colOff>
      <xdr:row>0</xdr:row>
      <xdr:rowOff>180975</xdr:rowOff>
    </xdr:from>
    <xdr:to>
      <xdr:col>12</xdr:col>
      <xdr:colOff>328612</xdr:colOff>
      <xdr:row>15</xdr:row>
      <xdr:rowOff>66675</xdr:rowOff>
    </xdr:to>
    <xdr:graphicFrame macro="">
      <xdr:nvGraphicFramePr>
        <xdr:cNvPr id="3" name="Chart 2">
          <a:extLst>
            <a:ext uri="{FF2B5EF4-FFF2-40B4-BE49-F238E27FC236}">
              <a16:creationId xmlns:a16="http://schemas.microsoft.com/office/drawing/2014/main" id="{C51605B3-78F3-2333-996E-703879071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604836</xdr:colOff>
      <xdr:row>0</xdr:row>
      <xdr:rowOff>190499</xdr:rowOff>
    </xdr:from>
    <xdr:to>
      <xdr:col>11</xdr:col>
      <xdr:colOff>609599</xdr:colOff>
      <xdr:row>17</xdr:row>
      <xdr:rowOff>161924</xdr:rowOff>
    </xdr:to>
    <xdr:graphicFrame macro="">
      <xdr:nvGraphicFramePr>
        <xdr:cNvPr id="3" name="Chart 2">
          <a:extLst>
            <a:ext uri="{FF2B5EF4-FFF2-40B4-BE49-F238E27FC236}">
              <a16:creationId xmlns:a16="http://schemas.microsoft.com/office/drawing/2014/main" id="{C2967BB4-E22C-8EB2-B8D1-C2C4E2E88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595312</xdr:colOff>
      <xdr:row>1</xdr:row>
      <xdr:rowOff>9525</xdr:rowOff>
    </xdr:from>
    <xdr:to>
      <xdr:col>12</xdr:col>
      <xdr:colOff>290512</xdr:colOff>
      <xdr:row>15</xdr:row>
      <xdr:rowOff>85725</xdr:rowOff>
    </xdr:to>
    <xdr:graphicFrame macro="">
      <xdr:nvGraphicFramePr>
        <xdr:cNvPr id="2" name="Chart 1">
          <a:extLst>
            <a:ext uri="{FF2B5EF4-FFF2-40B4-BE49-F238E27FC236}">
              <a16:creationId xmlns:a16="http://schemas.microsoft.com/office/drawing/2014/main" id="{C262929B-7BC6-3CBB-3A93-BE1192A64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14287</xdr:colOff>
      <xdr:row>1</xdr:row>
      <xdr:rowOff>9524</xdr:rowOff>
    </xdr:from>
    <xdr:to>
      <xdr:col>11</xdr:col>
      <xdr:colOff>600075</xdr:colOff>
      <xdr:row>18</xdr:row>
      <xdr:rowOff>76199</xdr:rowOff>
    </xdr:to>
    <xdr:graphicFrame macro="">
      <xdr:nvGraphicFramePr>
        <xdr:cNvPr id="2" name="Chart 1">
          <a:extLst>
            <a:ext uri="{FF2B5EF4-FFF2-40B4-BE49-F238E27FC236}">
              <a16:creationId xmlns:a16="http://schemas.microsoft.com/office/drawing/2014/main" id="{9E2EB63A-E436-A9BD-2441-015730A60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ownloads/SHAMIM'S%20DATA%20ANALYSI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sheetName val="GENDER"/>
      <sheetName val="LEVEL OF EDUCATION"/>
      <sheetName val="CURRENT ROLE"/>
      <sheetName val="NUMBER OF YEARS IN THE ROLE"/>
      <sheetName val="LEVEL OF EXPERTISE IN ICT"/>
      <sheetName val="FREQUENCY OF ICT TOOLS USAGE"/>
      <sheetName val="TRAINING RECEIVED"/>
      <sheetName val="ICT CURRENTLY USED"/>
      <sheetName val="CHALLENGES FACED"/>
      <sheetName val="ICT IMPROVEMENTS IN PERFORMANCE"/>
      <sheetName val="CURRENT ICT INVESTMENT"/>
      <sheetName val="KEY ICT INVESTMENTS"/>
      <sheetName val="ICT INVESTMENT DECISION MAKING"/>
      <sheetName val="INVOLVEMENT IN DECISION MAKING "/>
      <sheetName val="POTENTIAL BENEFITS"/>
      <sheetName val="CHALLENGES"/>
      <sheetName val="PROPOSED SOLUTIONS"/>
      <sheetName val="SUGGESTIONS FOR IMPROV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B1" t="str">
            <v>SA</v>
          </cell>
          <cell r="C1" t="str">
            <v>A</v>
          </cell>
          <cell r="D1" t="str">
            <v>N</v>
          </cell>
          <cell r="E1" t="str">
            <v>D</v>
          </cell>
          <cell r="F1" t="str">
            <v>SD</v>
          </cell>
        </row>
        <row r="2">
          <cell r="A2" t="str">
            <v>The framework will consider budget and ICT needs to help prioritize ICT investments based on their strategic fit with organizational goals and potential for cost savings or efficiency gains.</v>
          </cell>
          <cell r="B2">
            <v>0.41304347826086957</v>
          </cell>
          <cell r="C2">
            <v>0.41304347826086957</v>
          </cell>
          <cell r="D2">
            <v>0.10869565217391304</v>
          </cell>
          <cell r="E2">
            <v>6.5217391304347824E-2</v>
          </cell>
          <cell r="F2">
            <v>0</v>
          </cell>
        </row>
        <row r="3">
          <cell r="A3" t="str">
            <v>The framework will support risk analysis and evaluation through providing tools for cost-benefit analysis, risk analysis, and other methods to maximize the value of ICT investments.</v>
          </cell>
          <cell r="B3">
            <v>0.36956521739130432</v>
          </cell>
          <cell r="C3">
            <v>0.5</v>
          </cell>
          <cell r="D3">
            <v>8.6956521739130432E-2</v>
          </cell>
          <cell r="E3">
            <v>4.3478260869565216E-2</v>
          </cell>
          <cell r="F3">
            <v>0</v>
          </cell>
        </row>
        <row r="4">
          <cell r="A4" t="str">
            <v>The framework will provide a structured approach to evaluating potential ICT costs and investments, including analysing the potential benefits and risks of each option. It can also help develop clear goals and performance metrics to measure the success or impact of ICT investments.</v>
          </cell>
          <cell r="B4">
            <v>0.39130434782608697</v>
          </cell>
          <cell r="C4">
            <v>0.41304347826086957</v>
          </cell>
          <cell r="D4">
            <v>0.13043478260869565</v>
          </cell>
          <cell r="E4">
            <v>6.5217391304347824E-2</v>
          </cell>
          <cell r="F4">
            <v>0</v>
          </cell>
        </row>
        <row r="5">
          <cell r="A5" t="str">
            <v>The framework will help align ICT investments with organizational goals and strategies by providing a structured process for assessing the strategic fit of potential investments, and engaging stakeholders in the decision-making process.</v>
          </cell>
          <cell r="B5">
            <v>0.36956521739130432</v>
          </cell>
          <cell r="C5">
            <v>0.43478260869565216</v>
          </cell>
          <cell r="D5">
            <v>0.13043478260869565</v>
          </cell>
          <cell r="E5">
            <v>6.5217391304347824E-2</v>
          </cell>
          <cell r="F5">
            <v>0</v>
          </cell>
        </row>
        <row r="6">
          <cell r="A6" t="str">
            <v>The framework can help address resistance to new technology by engaging stakeholders in the decision-making process, ensuring that the benefits of new technology are communicated clearly, and providing training and support to help staff adopt new technology effectively.</v>
          </cell>
          <cell r="B6">
            <v>0.34782608695652173</v>
          </cell>
          <cell r="C6">
            <v>0.5</v>
          </cell>
          <cell r="D6">
            <v>6.5217391304347824E-2</v>
          </cell>
          <cell r="E6">
            <v>6.5217391304347824E-2</v>
          </cell>
          <cell r="F6">
            <v>2.1739130434782608E-2</v>
          </cell>
        </row>
      </sheetData>
      <sheetData sheetId="18">
        <row r="2">
          <cell r="A2" t="str">
            <v>Improve communication and collaboration across departments/ teams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36030-AE94-4BC2-A229-3A430F1FAF27}">
  <dimension ref="A1:B7"/>
  <sheetViews>
    <sheetView workbookViewId="0">
      <selection activeCell="C22" sqref="C22"/>
    </sheetView>
  </sheetViews>
  <sheetFormatPr defaultRowHeight="14.5" x14ac:dyDescent="0.35"/>
  <cols>
    <col min="1" max="1" width="13.81640625" customWidth="1"/>
  </cols>
  <sheetData>
    <row r="1" spans="1:2" x14ac:dyDescent="0.35">
      <c r="A1" s="1" t="s">
        <v>0</v>
      </c>
    </row>
    <row r="2" spans="1:2" x14ac:dyDescent="0.35">
      <c r="A2" s="6" t="s">
        <v>1</v>
      </c>
      <c r="B2" s="7">
        <v>0.52200000000000002</v>
      </c>
    </row>
    <row r="3" spans="1:2" x14ac:dyDescent="0.35">
      <c r="A3" s="6" t="s">
        <v>2</v>
      </c>
      <c r="B3" s="7">
        <v>0.32600000000000001</v>
      </c>
    </row>
    <row r="4" spans="1:2" x14ac:dyDescent="0.35">
      <c r="A4" s="6" t="s">
        <v>3</v>
      </c>
      <c r="B4" s="7">
        <v>0.109</v>
      </c>
    </row>
    <row r="5" spans="1:2" x14ac:dyDescent="0.35">
      <c r="A5" s="6" t="s">
        <v>4</v>
      </c>
      <c r="B5" s="7">
        <v>4.2999999999999997E-2</v>
      </c>
    </row>
    <row r="6" spans="1:2" x14ac:dyDescent="0.35">
      <c r="A6" s="6" t="s">
        <v>5</v>
      </c>
      <c r="B6" s="7">
        <v>0</v>
      </c>
    </row>
    <row r="7" spans="1:2" x14ac:dyDescent="0.35">
      <c r="B7" s="3">
        <f>SUM(B2:B6)</f>
        <v>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FA338-39AA-4649-AA69-7210EAE51C41}">
  <dimension ref="A1:B5"/>
  <sheetViews>
    <sheetView workbookViewId="0">
      <selection activeCell="O10" sqref="O10"/>
    </sheetView>
  </sheetViews>
  <sheetFormatPr defaultRowHeight="14.5" x14ac:dyDescent="0.35"/>
  <cols>
    <col min="1" max="1" width="44.26953125" customWidth="1"/>
  </cols>
  <sheetData>
    <row r="1" spans="1:2" x14ac:dyDescent="0.35">
      <c r="A1" s="6" t="s">
        <v>41</v>
      </c>
      <c r="B1" s="7">
        <v>0.19600000000000001</v>
      </c>
    </row>
    <row r="2" spans="1:2" x14ac:dyDescent="0.35">
      <c r="A2" s="6" t="s">
        <v>42</v>
      </c>
      <c r="B2" s="7">
        <v>0.60899999999999999</v>
      </c>
    </row>
    <row r="3" spans="1:2" x14ac:dyDescent="0.35">
      <c r="A3" s="6" t="s">
        <v>43</v>
      </c>
      <c r="B3" s="7">
        <v>0.32600000000000001</v>
      </c>
    </row>
    <row r="4" spans="1:2" x14ac:dyDescent="0.35">
      <c r="A4" s="6" t="s">
        <v>44</v>
      </c>
      <c r="B4" s="7">
        <v>0.30399999999999999</v>
      </c>
    </row>
    <row r="5" spans="1:2" x14ac:dyDescent="0.35">
      <c r="A5" s="6" t="s">
        <v>13</v>
      </c>
      <c r="B5" s="7">
        <v>0.11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A7077-8C05-4732-99DE-CD0A0147778C}">
  <dimension ref="A1:B5"/>
  <sheetViews>
    <sheetView workbookViewId="0">
      <selection activeCell="J23" sqref="J23"/>
    </sheetView>
  </sheetViews>
  <sheetFormatPr defaultRowHeight="14.5" x14ac:dyDescent="0.35"/>
  <cols>
    <col min="1" max="1" width="39.1796875" customWidth="1"/>
  </cols>
  <sheetData>
    <row r="1" spans="1:2" x14ac:dyDescent="0.35">
      <c r="A1" s="6" t="s">
        <v>45</v>
      </c>
      <c r="B1" s="7">
        <v>0.76100000000000001</v>
      </c>
    </row>
    <row r="2" spans="1:2" x14ac:dyDescent="0.35">
      <c r="A2" s="6" t="s">
        <v>46</v>
      </c>
      <c r="B2" s="7">
        <v>0.435</v>
      </c>
    </row>
    <row r="3" spans="1:2" x14ac:dyDescent="0.35">
      <c r="A3" s="6" t="s">
        <v>47</v>
      </c>
      <c r="B3" s="7">
        <v>0.69599999999999995</v>
      </c>
    </row>
    <row r="4" spans="1:2" x14ac:dyDescent="0.35">
      <c r="A4" s="6" t="s">
        <v>48</v>
      </c>
      <c r="B4" s="7">
        <v>0.67400000000000004</v>
      </c>
    </row>
    <row r="5" spans="1:2" x14ac:dyDescent="0.35">
      <c r="A5" s="6" t="s">
        <v>13</v>
      </c>
      <c r="B5" s="7">
        <v>4.3999999999999997E-2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51C31-F5DB-48DC-8D8F-63582ED41818}">
  <dimension ref="A1:B6"/>
  <sheetViews>
    <sheetView workbookViewId="0">
      <selection activeCell="P21" sqref="P21"/>
    </sheetView>
  </sheetViews>
  <sheetFormatPr defaultRowHeight="14.5" x14ac:dyDescent="0.35"/>
  <cols>
    <col min="1" max="1" width="47.7265625" customWidth="1"/>
  </cols>
  <sheetData>
    <row r="1" spans="1:2" x14ac:dyDescent="0.35">
      <c r="A1" s="6" t="s">
        <v>49</v>
      </c>
      <c r="B1" s="7">
        <v>0.63</v>
      </c>
    </row>
    <row r="2" spans="1:2" x14ac:dyDescent="0.35">
      <c r="A2" s="6" t="s">
        <v>50</v>
      </c>
      <c r="B2" s="7">
        <v>0.54300000000000004</v>
      </c>
    </row>
    <row r="3" spans="1:2" x14ac:dyDescent="0.35">
      <c r="A3" s="6" t="s">
        <v>51</v>
      </c>
      <c r="B3" s="7">
        <v>0.32600000000000001</v>
      </c>
    </row>
    <row r="4" spans="1:2" x14ac:dyDescent="0.35">
      <c r="A4" s="6" t="s">
        <v>52</v>
      </c>
      <c r="B4" s="7">
        <v>0.56499999999999995</v>
      </c>
    </row>
    <row r="5" spans="1:2" x14ac:dyDescent="0.35">
      <c r="A5" s="6" t="s">
        <v>53</v>
      </c>
      <c r="B5" s="7">
        <v>2.1999999999999999E-2</v>
      </c>
    </row>
    <row r="6" spans="1:2" x14ac:dyDescent="0.35">
      <c r="B6" s="3"/>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DBFD9-B974-4CEC-A90A-FAB864122F5B}">
  <dimension ref="A2:B6"/>
  <sheetViews>
    <sheetView tabSelected="1" workbookViewId="0">
      <selection activeCell="C8" sqref="C8"/>
    </sheetView>
  </sheetViews>
  <sheetFormatPr defaultRowHeight="14.5" x14ac:dyDescent="0.35"/>
  <cols>
    <col min="1" max="1" width="55.26953125" customWidth="1"/>
  </cols>
  <sheetData>
    <row r="2" spans="1:2" x14ac:dyDescent="0.35">
      <c r="A2" s="6" t="s">
        <v>57</v>
      </c>
      <c r="B2" s="7">
        <v>0.37</v>
      </c>
    </row>
    <row r="3" spans="1:2" x14ac:dyDescent="0.35">
      <c r="A3" s="6" t="s">
        <v>54</v>
      </c>
      <c r="B3" s="7">
        <v>0.30399999999999999</v>
      </c>
    </row>
    <row r="4" spans="1:2" x14ac:dyDescent="0.35">
      <c r="A4" s="6" t="s">
        <v>55</v>
      </c>
      <c r="B4" s="7">
        <v>0.17399999999999999</v>
      </c>
    </row>
    <row r="5" spans="1:2" x14ac:dyDescent="0.35">
      <c r="A5" s="6" t="s">
        <v>56</v>
      </c>
      <c r="B5" s="7">
        <v>0.152</v>
      </c>
    </row>
    <row r="6" spans="1:2" x14ac:dyDescent="0.35">
      <c r="B6" s="3">
        <f>SUM(B2:B5)</f>
        <v>0.99999999999999989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2B236-92D5-4D92-BC6C-526FCD6EF905}">
  <dimension ref="A1:B5"/>
  <sheetViews>
    <sheetView workbookViewId="0">
      <selection activeCell="A9" sqref="A9"/>
    </sheetView>
  </sheetViews>
  <sheetFormatPr defaultRowHeight="14.5" x14ac:dyDescent="0.35"/>
  <cols>
    <col min="1" max="1" width="53.7265625" customWidth="1"/>
  </cols>
  <sheetData>
    <row r="1" spans="1:2" x14ac:dyDescent="0.35">
      <c r="A1" s="6" t="s">
        <v>59</v>
      </c>
      <c r="B1" s="7">
        <v>0.41299999999999998</v>
      </c>
    </row>
    <row r="2" spans="1:2" x14ac:dyDescent="0.35">
      <c r="A2" s="6" t="s">
        <v>58</v>
      </c>
      <c r="B2" s="7">
        <v>8.6999999999999994E-2</v>
      </c>
    </row>
    <row r="3" spans="1:2" ht="46.5" customHeight="1" x14ac:dyDescent="0.35">
      <c r="A3" s="8" t="s">
        <v>61</v>
      </c>
      <c r="B3" s="7">
        <v>0.5</v>
      </c>
    </row>
    <row r="4" spans="1:2" x14ac:dyDescent="0.35">
      <c r="A4" s="6" t="s">
        <v>60</v>
      </c>
      <c r="B4" s="6"/>
    </row>
    <row r="5" spans="1:2" x14ac:dyDescent="0.35">
      <c r="B5" s="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45D22-6A77-4C45-AC2D-AAE8F984D254}">
  <dimension ref="A1:B5"/>
  <sheetViews>
    <sheetView workbookViewId="0"/>
  </sheetViews>
  <sheetFormatPr defaultRowHeight="14.5" x14ac:dyDescent="0.35"/>
  <cols>
    <col min="1" max="1" width="62.7265625" customWidth="1"/>
  </cols>
  <sheetData>
    <row r="1" spans="1:2" x14ac:dyDescent="0.35">
      <c r="A1" s="6" t="s">
        <v>87</v>
      </c>
      <c r="B1" s="7">
        <v>0.56499999999999995</v>
      </c>
    </row>
    <row r="2" spans="1:2" ht="29" x14ac:dyDescent="0.35">
      <c r="A2" s="8" t="s">
        <v>86</v>
      </c>
      <c r="B2" s="7">
        <v>0.39100000000000001</v>
      </c>
    </row>
    <row r="3" spans="1:2" x14ac:dyDescent="0.35">
      <c r="A3" s="6" t="s">
        <v>62</v>
      </c>
      <c r="B3" s="7">
        <v>4.3999999999999997E-2</v>
      </c>
    </row>
    <row r="4" spans="1:2" x14ac:dyDescent="0.35">
      <c r="B4" s="3">
        <f>SUM(B1:B3)</f>
        <v>1</v>
      </c>
    </row>
    <row r="5" spans="1:2" x14ac:dyDescent="0.35">
      <c r="B5" s="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1280-3826-45B5-8C59-6C95EEB359DF}">
  <dimension ref="A1:B4"/>
  <sheetViews>
    <sheetView workbookViewId="0">
      <selection activeCell="A4" sqref="A4"/>
    </sheetView>
  </sheetViews>
  <sheetFormatPr defaultRowHeight="14.5" x14ac:dyDescent="0.35"/>
  <cols>
    <col min="1" max="1" width="59.54296875" customWidth="1"/>
  </cols>
  <sheetData>
    <row r="1" spans="1:2" x14ac:dyDescent="0.35">
      <c r="A1" s="6" t="s">
        <v>65</v>
      </c>
      <c r="B1" s="7">
        <v>0.80400000000000005</v>
      </c>
    </row>
    <row r="2" spans="1:2" x14ac:dyDescent="0.35">
      <c r="A2" s="6" t="s">
        <v>63</v>
      </c>
      <c r="B2" s="7">
        <v>0.5</v>
      </c>
    </row>
    <row r="3" spans="1:2" x14ac:dyDescent="0.35">
      <c r="A3" s="6" t="s">
        <v>64</v>
      </c>
      <c r="B3" s="7">
        <v>0.52200000000000002</v>
      </c>
    </row>
    <row r="4" spans="1:2" x14ac:dyDescent="0.35">
      <c r="A4" s="6" t="s">
        <v>66</v>
      </c>
      <c r="B4" s="7">
        <v>0.435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541E6-3F52-46A3-90E1-AD2DC7C2040D}">
  <dimension ref="A1:H7"/>
  <sheetViews>
    <sheetView workbookViewId="0">
      <selection activeCell="H2" sqref="H2"/>
    </sheetView>
  </sheetViews>
  <sheetFormatPr defaultRowHeight="14.5" x14ac:dyDescent="0.35"/>
  <cols>
    <col min="1" max="1" width="63.26953125" customWidth="1"/>
  </cols>
  <sheetData>
    <row r="1" spans="1:8" x14ac:dyDescent="0.35">
      <c r="B1" s="9" t="s">
        <v>67</v>
      </c>
      <c r="C1" s="9" t="s">
        <v>68</v>
      </c>
      <c r="D1" s="9" t="s">
        <v>69</v>
      </c>
      <c r="E1" s="9" t="s">
        <v>70</v>
      </c>
      <c r="F1" s="9" t="s">
        <v>71</v>
      </c>
    </row>
    <row r="2" spans="1:8" ht="58" x14ac:dyDescent="0.35">
      <c r="A2" s="10" t="s">
        <v>72</v>
      </c>
      <c r="B2" s="11">
        <f>24/46</f>
        <v>0.52173913043478259</v>
      </c>
      <c r="C2" s="11">
        <f>15/46</f>
        <v>0.32608695652173914</v>
      </c>
      <c r="D2" s="11">
        <f>2/46</f>
        <v>4.3478260869565216E-2</v>
      </c>
      <c r="E2" s="11">
        <f>3/46</f>
        <v>6.5217391304347824E-2</v>
      </c>
      <c r="F2" s="11">
        <f>2/46</f>
        <v>4.3478260869565216E-2</v>
      </c>
      <c r="G2" s="12">
        <v>46</v>
      </c>
      <c r="H2">
        <f>(SUM(B2*5,C2*4,D2*3,E2*2,F2*1)/G2)</f>
        <v>9.1682419659735351E-2</v>
      </c>
    </row>
    <row r="3" spans="1:8" ht="43.5" x14ac:dyDescent="0.35">
      <c r="A3" s="10" t="s">
        <v>76</v>
      </c>
      <c r="B3" s="11">
        <f>15/46</f>
        <v>0.32608695652173914</v>
      </c>
      <c r="C3" s="11">
        <f>24/46</f>
        <v>0.52173913043478259</v>
      </c>
      <c r="D3" s="11">
        <f>5/46</f>
        <v>0.10869565217391304</v>
      </c>
      <c r="E3" s="11">
        <f>2/46</f>
        <v>4.3478260869565216E-2</v>
      </c>
      <c r="F3" s="6">
        <v>0</v>
      </c>
      <c r="G3" s="12">
        <v>46</v>
      </c>
      <c r="H3">
        <f t="shared" ref="H3:H6" si="0">(SUM(B3*5,C3*4,D3*3,E3*2,F3*1)/G3)</f>
        <v>8.9792060491493395E-2</v>
      </c>
    </row>
    <row r="4" spans="1:8" ht="29" x14ac:dyDescent="0.35">
      <c r="A4" s="10" t="s">
        <v>73</v>
      </c>
      <c r="B4" s="11">
        <f>11/46</f>
        <v>0.2391304347826087</v>
      </c>
      <c r="C4" s="11">
        <f>16/46</f>
        <v>0.34782608695652173</v>
      </c>
      <c r="D4" s="11">
        <f>10/46</f>
        <v>0.21739130434782608</v>
      </c>
      <c r="E4" s="11">
        <f>7/46</f>
        <v>0.15217391304347827</v>
      </c>
      <c r="F4" s="11">
        <f>2/46</f>
        <v>4.3478260869565216E-2</v>
      </c>
      <c r="G4" s="12">
        <v>46</v>
      </c>
      <c r="H4">
        <f t="shared" si="0"/>
        <v>7.7977315689981092E-2</v>
      </c>
    </row>
    <row r="5" spans="1:8" ht="72.5" x14ac:dyDescent="0.35">
      <c r="A5" s="10" t="s">
        <v>74</v>
      </c>
      <c r="B5" s="11">
        <f>16/46</f>
        <v>0.34782608695652173</v>
      </c>
      <c r="C5" s="11">
        <f>14/46</f>
        <v>0.30434782608695654</v>
      </c>
      <c r="D5" s="11">
        <f>5/46</f>
        <v>0.10869565217391304</v>
      </c>
      <c r="E5" s="11">
        <f>7/46</f>
        <v>0.15217391304347827</v>
      </c>
      <c r="F5" s="11">
        <f>4/46</f>
        <v>8.6956521739130432E-2</v>
      </c>
      <c r="G5" s="12">
        <v>46</v>
      </c>
      <c r="H5">
        <f t="shared" si="0"/>
        <v>7.9867674858223062E-2</v>
      </c>
    </row>
    <row r="6" spans="1:8" ht="43.5" x14ac:dyDescent="0.35">
      <c r="A6" s="10" t="s">
        <v>75</v>
      </c>
      <c r="B6" s="11">
        <f>16/46</f>
        <v>0.34782608695652173</v>
      </c>
      <c r="C6" s="11">
        <f>15/46</f>
        <v>0.32608695652173914</v>
      </c>
      <c r="D6" s="11">
        <f>5/46</f>
        <v>0.10869565217391304</v>
      </c>
      <c r="E6" s="11">
        <f>8/46</f>
        <v>0.17391304347826086</v>
      </c>
      <c r="F6" s="11">
        <f>2/46</f>
        <v>4.3478260869565216E-2</v>
      </c>
      <c r="G6" s="12">
        <v>46</v>
      </c>
      <c r="H6">
        <f t="shared" si="0"/>
        <v>8.1758034026465032E-2</v>
      </c>
    </row>
    <row r="7" spans="1:8" x14ac:dyDescent="0.35">
      <c r="B7" s="6"/>
      <c r="C7" s="6"/>
      <c r="D7" s="6"/>
      <c r="E7" s="6"/>
      <c r="F7"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30AC4-415B-4E21-9B35-974182AA9426}">
  <dimension ref="A1:H6"/>
  <sheetViews>
    <sheetView topLeftCell="A5" workbookViewId="0">
      <selection activeCell="H2" sqref="H2"/>
    </sheetView>
  </sheetViews>
  <sheetFormatPr defaultRowHeight="14.5" x14ac:dyDescent="0.35"/>
  <cols>
    <col min="1" max="1" width="53.81640625" customWidth="1"/>
  </cols>
  <sheetData>
    <row r="1" spans="1:8" x14ac:dyDescent="0.35">
      <c r="A1" s="1"/>
      <c r="B1" t="s">
        <v>67</v>
      </c>
      <c r="C1" t="s">
        <v>68</v>
      </c>
      <c r="D1" t="s">
        <v>69</v>
      </c>
      <c r="E1" t="s">
        <v>70</v>
      </c>
      <c r="F1" t="s">
        <v>71</v>
      </c>
    </row>
    <row r="2" spans="1:8" ht="58" x14ac:dyDescent="0.35">
      <c r="A2" s="13" t="s">
        <v>77</v>
      </c>
      <c r="B2" s="11">
        <f>19/46</f>
        <v>0.41304347826086957</v>
      </c>
      <c r="C2" s="11">
        <f>19/46</f>
        <v>0.41304347826086957</v>
      </c>
      <c r="D2" s="11">
        <f>5/46</f>
        <v>0.10869565217391304</v>
      </c>
      <c r="E2" s="11">
        <f>3/46</f>
        <v>6.5217391304347824E-2</v>
      </c>
      <c r="F2" s="11">
        <v>0</v>
      </c>
      <c r="G2" s="12">
        <v>46</v>
      </c>
      <c r="H2">
        <f>(SUM(B2*5,C2*4,D2*3,E2*2,F2*1)/G2)</f>
        <v>9.0737240075614359E-2</v>
      </c>
    </row>
    <row r="3" spans="1:8" ht="43.5" x14ac:dyDescent="0.35">
      <c r="A3" s="13" t="s">
        <v>78</v>
      </c>
      <c r="B3" s="11">
        <f>17/46</f>
        <v>0.36956521739130432</v>
      </c>
      <c r="C3" s="11">
        <f>23/46</f>
        <v>0.5</v>
      </c>
      <c r="D3" s="11">
        <f>4/46</f>
        <v>8.6956521739130432E-2</v>
      </c>
      <c r="E3" s="11">
        <f>2/46</f>
        <v>4.3478260869565216E-2</v>
      </c>
      <c r="F3" s="11">
        <v>0</v>
      </c>
      <c r="G3" s="12">
        <v>46</v>
      </c>
      <c r="H3">
        <f t="shared" ref="H3:H5" si="0">(SUM(B3*5,C3*4,D3*3,E3*2,F3*1)/G3)</f>
        <v>9.1209829867674869E-2</v>
      </c>
    </row>
    <row r="4" spans="1:8" ht="72.5" x14ac:dyDescent="0.35">
      <c r="A4" s="13" t="s">
        <v>79</v>
      </c>
      <c r="B4" s="11">
        <f>18/46</f>
        <v>0.39130434782608697</v>
      </c>
      <c r="C4" s="11">
        <f>19/46</f>
        <v>0.41304347826086957</v>
      </c>
      <c r="D4" s="11">
        <f>6/46</f>
        <v>0.13043478260869565</v>
      </c>
      <c r="E4" s="11">
        <f>3/46</f>
        <v>6.5217391304347824E-2</v>
      </c>
      <c r="F4" s="11">
        <v>0</v>
      </c>
      <c r="G4" s="12">
        <v>46</v>
      </c>
      <c r="H4">
        <f t="shared" si="0"/>
        <v>8.9792060491493381E-2</v>
      </c>
    </row>
    <row r="5" spans="1:8" ht="58" x14ac:dyDescent="0.35">
      <c r="A5" s="13" t="s">
        <v>80</v>
      </c>
      <c r="B5" s="11">
        <f>17/46</f>
        <v>0.36956521739130432</v>
      </c>
      <c r="C5" s="11">
        <f>20/46</f>
        <v>0.43478260869565216</v>
      </c>
      <c r="D5" s="11">
        <f>6/46</f>
        <v>0.13043478260869565</v>
      </c>
      <c r="E5" s="11">
        <f>3/46</f>
        <v>6.5217391304347824E-2</v>
      </c>
      <c r="F5" s="11">
        <v>0</v>
      </c>
      <c r="G5" s="12">
        <v>46</v>
      </c>
      <c r="H5">
        <f t="shared" si="0"/>
        <v>8.9319470699432871E-2</v>
      </c>
    </row>
    <row r="6" spans="1:8" ht="72.5" x14ac:dyDescent="0.35">
      <c r="A6" s="13" t="s">
        <v>81</v>
      </c>
      <c r="B6" s="11">
        <f>16/46</f>
        <v>0.34782608695652173</v>
      </c>
      <c r="C6" s="11">
        <f>23/46</f>
        <v>0.5</v>
      </c>
      <c r="D6" s="11">
        <f>3/46</f>
        <v>6.5217391304347824E-2</v>
      </c>
      <c r="E6" s="11">
        <f>3/46</f>
        <v>6.5217391304347824E-2</v>
      </c>
      <c r="F6" s="11">
        <f>1/46</f>
        <v>2.1739130434782608E-2</v>
      </c>
      <c r="G6" s="12">
        <v>46</v>
      </c>
      <c r="H6">
        <f>(SUM(B6*5,C6*4,D6*3,E6*2,F6*1)/G6)</f>
        <v>8.8846880907372389E-2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AEB4-49D5-47D8-B284-0EC56B91ADE8}">
  <dimension ref="A2:B6"/>
  <sheetViews>
    <sheetView workbookViewId="0">
      <selection activeCell="A5" sqref="A5"/>
    </sheetView>
  </sheetViews>
  <sheetFormatPr defaultRowHeight="14.5" x14ac:dyDescent="0.35"/>
  <cols>
    <col min="1" max="1" width="65.26953125" customWidth="1"/>
  </cols>
  <sheetData>
    <row r="2" spans="1:2" x14ac:dyDescent="0.35">
      <c r="A2" s="6" t="s">
        <v>82</v>
      </c>
      <c r="B2" s="7">
        <v>0.63</v>
      </c>
    </row>
    <row r="3" spans="1:2" x14ac:dyDescent="0.35">
      <c r="A3" s="6" t="s">
        <v>83</v>
      </c>
      <c r="B3" s="14">
        <v>0.67400000000000004</v>
      </c>
    </row>
    <row r="4" spans="1:2" x14ac:dyDescent="0.35">
      <c r="A4" s="6" t="s">
        <v>84</v>
      </c>
      <c r="B4" s="14">
        <v>0.45700000000000002</v>
      </c>
    </row>
    <row r="5" spans="1:2" x14ac:dyDescent="0.35">
      <c r="A5" s="6" t="s">
        <v>85</v>
      </c>
      <c r="B5" s="14">
        <v>0.435</v>
      </c>
    </row>
    <row r="6" spans="1:2" x14ac:dyDescent="0.35">
      <c r="A6" s="6"/>
      <c r="B6"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98DA7-7352-4141-91AA-18413EF7DECC}">
  <dimension ref="A2:B4"/>
  <sheetViews>
    <sheetView workbookViewId="0">
      <selection activeCell="N13" sqref="N13"/>
    </sheetView>
  </sheetViews>
  <sheetFormatPr defaultRowHeight="14.5" x14ac:dyDescent="0.35"/>
  <sheetData>
    <row r="2" spans="1:2" x14ac:dyDescent="0.35">
      <c r="A2" s="6" t="s">
        <v>6</v>
      </c>
      <c r="B2" s="7">
        <v>0.58699999999999997</v>
      </c>
    </row>
    <row r="3" spans="1:2" x14ac:dyDescent="0.35">
      <c r="A3" s="6" t="s">
        <v>7</v>
      </c>
      <c r="B3" s="7">
        <v>0.41299999999999998</v>
      </c>
    </row>
    <row r="4" spans="1:2" x14ac:dyDescent="0.35">
      <c r="B4" s="3">
        <f>SUM(B2:B3)</f>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2AAD-2226-4004-9FC9-E74005536CC0}">
  <dimension ref="A2:B8"/>
  <sheetViews>
    <sheetView workbookViewId="0">
      <selection activeCell="J22" sqref="J22"/>
    </sheetView>
  </sheetViews>
  <sheetFormatPr defaultRowHeight="14.5" x14ac:dyDescent="0.35"/>
  <cols>
    <col min="1" max="1" width="12.1796875" customWidth="1"/>
  </cols>
  <sheetData>
    <row r="2" spans="1:2" x14ac:dyDescent="0.35">
      <c r="A2" s="4" t="s">
        <v>8</v>
      </c>
      <c r="B2" s="7">
        <v>0.17399999999999999</v>
      </c>
    </row>
    <row r="3" spans="1:2" x14ac:dyDescent="0.35">
      <c r="A3" s="4" t="s">
        <v>9</v>
      </c>
      <c r="B3" s="7">
        <v>8.6999999999999994E-2</v>
      </c>
    </row>
    <row r="4" spans="1:2" x14ac:dyDescent="0.35">
      <c r="A4" s="4" t="s">
        <v>10</v>
      </c>
      <c r="B4" s="7">
        <v>0.65200000000000002</v>
      </c>
    </row>
    <row r="5" spans="1:2" x14ac:dyDescent="0.35">
      <c r="A5" s="4" t="s">
        <v>11</v>
      </c>
      <c r="B5" s="7">
        <v>8.6999999999999994E-2</v>
      </c>
    </row>
    <row r="6" spans="1:2" x14ac:dyDescent="0.35">
      <c r="A6" s="4" t="s">
        <v>12</v>
      </c>
      <c r="B6" s="6"/>
    </row>
    <row r="7" spans="1:2" x14ac:dyDescent="0.35">
      <c r="A7" s="4" t="s">
        <v>13</v>
      </c>
      <c r="B7" s="6"/>
    </row>
    <row r="8" spans="1:2" x14ac:dyDescent="0.35">
      <c r="A8" s="5"/>
      <c r="B8" s="3">
        <f>SUM(B2:B7)</f>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A3AE-1BB5-477C-BE3B-0E87A8C2396B}">
  <dimension ref="A1:B5"/>
  <sheetViews>
    <sheetView workbookViewId="0">
      <selection activeCell="M22" sqref="M22"/>
    </sheetView>
  </sheetViews>
  <sheetFormatPr defaultRowHeight="14.5" x14ac:dyDescent="0.35"/>
  <cols>
    <col min="1" max="1" width="16.81640625" customWidth="1"/>
  </cols>
  <sheetData>
    <row r="1" spans="1:2" x14ac:dyDescent="0.35">
      <c r="A1" s="6" t="s">
        <v>17</v>
      </c>
      <c r="B1" s="7">
        <v>0.13</v>
      </c>
    </row>
    <row r="2" spans="1:2" x14ac:dyDescent="0.35">
      <c r="A2" s="6" t="s">
        <v>14</v>
      </c>
      <c r="B2" s="7">
        <v>0.13</v>
      </c>
    </row>
    <row r="3" spans="1:2" x14ac:dyDescent="0.35">
      <c r="A3" s="6" t="s">
        <v>15</v>
      </c>
      <c r="B3" s="7">
        <v>0.152</v>
      </c>
    </row>
    <row r="4" spans="1:2" x14ac:dyDescent="0.35">
      <c r="A4" s="6" t="s">
        <v>16</v>
      </c>
      <c r="B4" s="7">
        <v>0.58699999999999997</v>
      </c>
    </row>
    <row r="5" spans="1:2" x14ac:dyDescent="0.35">
      <c r="B5" s="3">
        <f>SUM(B1:B4)</f>
        <v>0.999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5128-8481-4424-9D5E-87D96961BB99}">
  <dimension ref="A1:B5"/>
  <sheetViews>
    <sheetView workbookViewId="0">
      <selection activeCell="I19" sqref="I19"/>
    </sheetView>
  </sheetViews>
  <sheetFormatPr defaultRowHeight="14.5" x14ac:dyDescent="0.35"/>
  <cols>
    <col min="1" max="1" width="16.7265625" customWidth="1"/>
  </cols>
  <sheetData>
    <row r="1" spans="1:2" x14ac:dyDescent="0.35">
      <c r="A1" s="6" t="s">
        <v>18</v>
      </c>
      <c r="B1" s="7">
        <v>0.34799999999999998</v>
      </c>
    </row>
    <row r="2" spans="1:2" x14ac:dyDescent="0.35">
      <c r="A2" s="6" t="s">
        <v>19</v>
      </c>
      <c r="B2" s="7">
        <v>0.435</v>
      </c>
    </row>
    <row r="3" spans="1:2" x14ac:dyDescent="0.35">
      <c r="A3" s="6" t="s">
        <v>20</v>
      </c>
      <c r="B3" s="7">
        <v>0.109</v>
      </c>
    </row>
    <row r="4" spans="1:2" x14ac:dyDescent="0.35">
      <c r="A4" s="6" t="s">
        <v>21</v>
      </c>
      <c r="B4" s="7">
        <v>0.109</v>
      </c>
    </row>
    <row r="5" spans="1:2" x14ac:dyDescent="0.35">
      <c r="B5" s="3">
        <f>SUM(B1:B4)</f>
        <v>1.0009999999999999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B9921-36E5-44FE-B0F8-494E90116C10}">
  <dimension ref="A1:E6"/>
  <sheetViews>
    <sheetView workbookViewId="0">
      <selection activeCell="L22" sqref="L22"/>
    </sheetView>
  </sheetViews>
  <sheetFormatPr defaultRowHeight="14.5" x14ac:dyDescent="0.35"/>
  <cols>
    <col min="1" max="1" width="13.81640625" customWidth="1"/>
  </cols>
  <sheetData>
    <row r="1" spans="1:5" x14ac:dyDescent="0.35">
      <c r="A1" s="1" t="s">
        <v>22</v>
      </c>
      <c r="B1" s="1"/>
      <c r="C1" s="1"/>
      <c r="D1" s="1"/>
      <c r="E1" s="1"/>
    </row>
    <row r="2" spans="1:5" x14ac:dyDescent="0.35">
      <c r="A2" s="6" t="s">
        <v>23</v>
      </c>
      <c r="B2" s="7">
        <v>8.6999999999999994E-2</v>
      </c>
    </row>
    <row r="3" spans="1:5" x14ac:dyDescent="0.35">
      <c r="A3" s="6" t="s">
        <v>25</v>
      </c>
      <c r="B3" s="7">
        <v>0.45700000000000002</v>
      </c>
    </row>
    <row r="4" spans="1:5" x14ac:dyDescent="0.35">
      <c r="A4" s="6" t="s">
        <v>24</v>
      </c>
      <c r="B4" s="7">
        <v>0.32600000000000001</v>
      </c>
    </row>
    <row r="5" spans="1:5" x14ac:dyDescent="0.35">
      <c r="A5" s="6" t="s">
        <v>26</v>
      </c>
      <c r="B5" s="7">
        <v>0.13</v>
      </c>
    </row>
    <row r="6" spans="1:5" x14ac:dyDescent="0.35">
      <c r="B6" s="3">
        <f>SUM(B2:B5)</f>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93F0C-D781-4B74-9F74-FDC5F94C16AE}">
  <dimension ref="A1:B5"/>
  <sheetViews>
    <sheetView workbookViewId="0">
      <selection activeCell="B21" sqref="B21"/>
    </sheetView>
  </sheetViews>
  <sheetFormatPr defaultRowHeight="14.5" x14ac:dyDescent="0.35"/>
  <cols>
    <col min="1" max="1" width="34.1796875" customWidth="1"/>
  </cols>
  <sheetData>
    <row r="1" spans="1:2" x14ac:dyDescent="0.35">
      <c r="A1" s="6" t="s">
        <v>27</v>
      </c>
      <c r="B1" s="7">
        <v>2.1999999999999999E-2</v>
      </c>
    </row>
    <row r="2" spans="1:2" x14ac:dyDescent="0.35">
      <c r="A2" s="6" t="s">
        <v>28</v>
      </c>
      <c r="B2" s="7">
        <v>0.19600000000000001</v>
      </c>
    </row>
    <row r="3" spans="1:2" x14ac:dyDescent="0.35">
      <c r="A3" s="6" t="s">
        <v>29</v>
      </c>
      <c r="B3" s="7">
        <v>0.109</v>
      </c>
    </row>
    <row r="4" spans="1:2" x14ac:dyDescent="0.35">
      <c r="A4" s="6" t="s">
        <v>30</v>
      </c>
      <c r="B4" s="7">
        <v>0.67400000000000004</v>
      </c>
    </row>
    <row r="5" spans="1:2" x14ac:dyDescent="0.35">
      <c r="A5" s="6"/>
      <c r="B5" s="7">
        <f>SUM(B1:B4)</f>
        <v>1.0010000000000001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A67C-1E05-410F-BA24-7A44DAF180F9}">
  <dimension ref="A1:B2"/>
  <sheetViews>
    <sheetView workbookViewId="0">
      <selection activeCell="H27" sqref="H27"/>
    </sheetView>
  </sheetViews>
  <sheetFormatPr defaultRowHeight="14.5" x14ac:dyDescent="0.35"/>
  <sheetData>
    <row r="1" spans="1:2" x14ac:dyDescent="0.35">
      <c r="A1" s="6" t="s">
        <v>31</v>
      </c>
      <c r="B1" s="7">
        <v>0.71699999999999997</v>
      </c>
    </row>
    <row r="2" spans="1:2" x14ac:dyDescent="0.35">
      <c r="A2" s="6" t="s">
        <v>32</v>
      </c>
      <c r="B2" s="7">
        <v>0.28299999999999997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A18DE-1341-498A-9EDC-BAB745857C0C}">
  <dimension ref="A1:B8"/>
  <sheetViews>
    <sheetView workbookViewId="0">
      <selection activeCell="M20" sqref="M20"/>
    </sheetView>
  </sheetViews>
  <sheetFormatPr defaultRowHeight="14.5" x14ac:dyDescent="0.35"/>
  <cols>
    <col min="1" max="1" width="23.26953125" customWidth="1"/>
  </cols>
  <sheetData>
    <row r="1" spans="1:2" x14ac:dyDescent="0.35">
      <c r="A1" s="6" t="s">
        <v>33</v>
      </c>
      <c r="B1" s="7">
        <v>0.73899999999999999</v>
      </c>
    </row>
    <row r="2" spans="1:2" x14ac:dyDescent="0.35">
      <c r="A2" s="6" t="s">
        <v>34</v>
      </c>
      <c r="B2" s="7">
        <v>0.30399999999999999</v>
      </c>
    </row>
    <row r="3" spans="1:2" x14ac:dyDescent="0.35">
      <c r="A3" s="6" t="s">
        <v>35</v>
      </c>
      <c r="B3" s="7">
        <v>0.26100000000000001</v>
      </c>
    </row>
    <row r="4" spans="1:2" x14ac:dyDescent="0.35">
      <c r="A4" s="6" t="s">
        <v>36</v>
      </c>
      <c r="B4" s="7">
        <v>0.52200000000000002</v>
      </c>
    </row>
    <row r="5" spans="1:2" x14ac:dyDescent="0.35">
      <c r="A5" s="6" t="s">
        <v>37</v>
      </c>
      <c r="B5" s="7">
        <v>0.56499999999999995</v>
      </c>
    </row>
    <row r="6" spans="1:2" x14ac:dyDescent="0.35">
      <c r="A6" s="6" t="s">
        <v>38</v>
      </c>
      <c r="B6" s="7">
        <v>0.60899999999999999</v>
      </c>
    </row>
    <row r="7" spans="1:2" x14ac:dyDescent="0.35">
      <c r="A7" s="6" t="s">
        <v>39</v>
      </c>
      <c r="B7" s="7">
        <v>0.69599999999999995</v>
      </c>
    </row>
    <row r="8" spans="1:2" x14ac:dyDescent="0.35">
      <c r="A8" s="6" t="s">
        <v>40</v>
      </c>
      <c r="B8" s="7">
        <v>4.2999999999999997E-2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AGE</vt:lpstr>
      <vt:lpstr>GENDER</vt:lpstr>
      <vt:lpstr>LEVEL OF EDUCATION</vt:lpstr>
      <vt:lpstr>CURRENT ROLE</vt:lpstr>
      <vt:lpstr>NUMBER OF YEARS IN THE ROLE</vt:lpstr>
      <vt:lpstr>LEVEL OF EXPERTISE IN ICT</vt:lpstr>
      <vt:lpstr>FREQUENCY OF ICT TOOLS USAGE</vt:lpstr>
      <vt:lpstr>TRAINING RECEIVED</vt:lpstr>
      <vt:lpstr>ICT CURRENTLY USED</vt:lpstr>
      <vt:lpstr>CHALLENGES FACED</vt:lpstr>
      <vt:lpstr>ICT IMPROVEMENTS IN PERFORMANCE</vt:lpstr>
      <vt:lpstr>CURRENT ICT INVESTMENT</vt:lpstr>
      <vt:lpstr>KEY ICT INVESTMENTS</vt:lpstr>
      <vt:lpstr>ICT INVESTMENT DECISION MAKING</vt:lpstr>
      <vt:lpstr>INVOLVEMENT IN DECISION MAKING </vt:lpstr>
      <vt:lpstr>POTENTIAL BENEFITS</vt:lpstr>
      <vt:lpstr>CHALLENGES</vt:lpstr>
      <vt:lpstr>Proposed solutions</vt:lpstr>
      <vt:lpstr>Sugestions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XTREME</dc:creator>
  <cp:lastModifiedBy>Shamim Nandawula</cp:lastModifiedBy>
  <dcterms:created xsi:type="dcterms:W3CDTF">2024-06-09T10:50:36Z</dcterms:created>
  <dcterms:modified xsi:type="dcterms:W3CDTF">2024-06-12T08:25:53Z</dcterms:modified>
</cp:coreProperties>
</file>