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24226"/>
  <bookViews>
    <workbookView xWindow="240" yWindow="108" windowWidth="14808" windowHeight="8016" activeTab="5"/>
  </bookViews>
  <sheets>
    <sheet name="Investment" sheetId="6" r:id="rId1"/>
    <sheet name="Net income" sheetId="5" r:id="rId2"/>
    <sheet name="Total sales" sheetId="4" r:id="rId3"/>
    <sheet name="Unit solds" sheetId="3" r:id="rId4"/>
    <sheet name="Sales data" sheetId="2" r:id="rId5"/>
    <sheet name="Dashboard" sheetId="1" r:id="rId6"/>
  </sheets>
  <definedNames>
    <definedName name="_xlnm._FilterDatabase" localSheetId="4" hidden="1">'Sales data'!$D$1:$D$1727</definedName>
    <definedName name="_xlnm.Extract" localSheetId="4">'Sales data'!$M$32</definedName>
    <definedName name="Slicer_Net_income">#N/A</definedName>
    <definedName name="Slicer_Products">#N/A</definedName>
    <definedName name="Slicer_Total_sales">#N/A</definedName>
    <definedName name="Slicer_Units_sold">#N/A</definedName>
    <definedName name="Slicer_Year">#N/A</definedName>
  </definedNames>
  <calcPr calcId="152511"/>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 i="2" l="1"/>
  <c r="N9" i="2" l="1"/>
  <c r="M37" i="2"/>
  <c r="M33" i="2"/>
  <c r="M29" i="2"/>
  <c r="M23" i="2"/>
  <c r="M16" i="2"/>
  <c r="L5" i="2" l="1"/>
  <c r="F3" i="6" l="1"/>
  <c r="F2" i="6" l="1"/>
  <c r="K2" i="6"/>
  <c r="K3" i="6"/>
  <c r="F4" i="6"/>
  <c r="K4" i="6"/>
  <c r="F5" i="6"/>
  <c r="K5" i="6"/>
  <c r="F6" i="6"/>
  <c r="K6" i="6"/>
  <c r="K7" i="6"/>
  <c r="K8" i="6"/>
  <c r="K9" i="6"/>
  <c r="K10" i="6"/>
  <c r="K11" i="6"/>
  <c r="I12" i="6"/>
  <c r="J12" i="6"/>
  <c r="H5" i="2" l="1"/>
  <c r="I5" i="2" s="1"/>
  <c r="K5" i="2"/>
  <c r="H6" i="2"/>
  <c r="I6" i="2" s="1"/>
  <c r="L6" i="2" s="1"/>
  <c r="K6" i="2"/>
  <c r="H7" i="2"/>
  <c r="I7" i="2" s="1"/>
  <c r="L7" i="2" s="1"/>
  <c r="K7" i="2"/>
  <c r="H8" i="2"/>
  <c r="I8" i="2" s="1"/>
  <c r="K8" i="2"/>
  <c r="L8" i="2"/>
  <c r="H9" i="2"/>
  <c r="I9" i="2" s="1"/>
  <c r="K9" i="2"/>
  <c r="L9" i="2"/>
  <c r="H10" i="2"/>
  <c r="I10" i="2" s="1"/>
  <c r="L10" i="2" s="1"/>
  <c r="K10" i="2"/>
  <c r="H11" i="2"/>
  <c r="I11" i="2" s="1"/>
  <c r="L11" i="2" s="1"/>
  <c r="K11" i="2"/>
  <c r="H12" i="2"/>
  <c r="I12" i="2" s="1"/>
  <c r="K12" i="2"/>
  <c r="L12" i="2"/>
  <c r="H13" i="2"/>
  <c r="I13" i="2" s="1"/>
  <c r="K13" i="2"/>
  <c r="L13" i="2"/>
  <c r="H14" i="2"/>
  <c r="I14" i="2" s="1"/>
  <c r="L14" i="2" s="1"/>
  <c r="K14" i="2"/>
  <c r="H15" i="2"/>
  <c r="I15" i="2" s="1"/>
  <c r="L15" i="2" s="1"/>
  <c r="K15" i="2"/>
  <c r="H16" i="2"/>
  <c r="I16" i="2" s="1"/>
  <c r="K16" i="2"/>
  <c r="L16" i="2"/>
  <c r="H17" i="2"/>
  <c r="I17" i="2" s="1"/>
  <c r="K17" i="2"/>
  <c r="L17" i="2"/>
  <c r="H18" i="2"/>
  <c r="I18" i="2" s="1"/>
  <c r="L18" i="2" s="1"/>
  <c r="K18" i="2"/>
  <c r="H19" i="2"/>
  <c r="I19" i="2" s="1"/>
  <c r="L19" i="2" s="1"/>
  <c r="K19" i="2"/>
  <c r="H20" i="2"/>
  <c r="I20" i="2" s="1"/>
  <c r="K20" i="2"/>
  <c r="L20" i="2"/>
  <c r="H21" i="2"/>
  <c r="I21" i="2" s="1"/>
  <c r="K21" i="2"/>
  <c r="L21" i="2"/>
  <c r="H22" i="2"/>
  <c r="I22" i="2" s="1"/>
  <c r="L22" i="2" s="1"/>
  <c r="K22" i="2"/>
  <c r="H23" i="2"/>
  <c r="I23" i="2" s="1"/>
  <c r="L23" i="2" s="1"/>
  <c r="K23" i="2"/>
  <c r="H24" i="2"/>
  <c r="I24" i="2" s="1"/>
  <c r="K24" i="2"/>
  <c r="L24" i="2"/>
  <c r="H25" i="2"/>
  <c r="I25" i="2" s="1"/>
  <c r="K25" i="2"/>
  <c r="L25" i="2"/>
  <c r="H26" i="2"/>
  <c r="I26" i="2" s="1"/>
  <c r="L26" i="2" s="1"/>
  <c r="K26" i="2"/>
  <c r="H27" i="2"/>
  <c r="I27" i="2" s="1"/>
  <c r="L27" i="2" s="1"/>
  <c r="K27" i="2"/>
  <c r="H28" i="2"/>
  <c r="I28" i="2" s="1"/>
  <c r="K28" i="2"/>
  <c r="L28" i="2"/>
  <c r="H29" i="2"/>
  <c r="I29" i="2" s="1"/>
  <c r="K29" i="2"/>
  <c r="L29" i="2"/>
  <c r="H30" i="2"/>
  <c r="I30" i="2" s="1"/>
  <c r="L30" i="2" s="1"/>
  <c r="K30" i="2"/>
  <c r="H31" i="2"/>
  <c r="I31" i="2" s="1"/>
  <c r="L31" i="2" s="1"/>
  <c r="K31" i="2"/>
  <c r="H32" i="2"/>
  <c r="I32" i="2" s="1"/>
  <c r="K32" i="2"/>
  <c r="L32" i="2"/>
  <c r="H33" i="2"/>
  <c r="I33" i="2" s="1"/>
  <c r="K33" i="2"/>
  <c r="L33" i="2"/>
  <c r="H34" i="2"/>
  <c r="I34" i="2" s="1"/>
  <c r="L34" i="2" s="1"/>
  <c r="K34" i="2"/>
  <c r="H35" i="2"/>
  <c r="I35" i="2" s="1"/>
  <c r="L35" i="2" s="1"/>
  <c r="K35" i="2"/>
  <c r="H36" i="2"/>
  <c r="I36" i="2" s="1"/>
  <c r="K36" i="2"/>
  <c r="L36" i="2"/>
  <c r="H37" i="2"/>
  <c r="I37" i="2" s="1"/>
  <c r="K37" i="2"/>
  <c r="L37" i="2"/>
  <c r="H38" i="2"/>
  <c r="I38" i="2" s="1"/>
  <c r="L38" i="2" s="1"/>
  <c r="K38" i="2"/>
  <c r="H39" i="2"/>
  <c r="I39" i="2" s="1"/>
  <c r="L39" i="2" s="1"/>
  <c r="K39" i="2"/>
  <c r="H40" i="2"/>
  <c r="I40" i="2" s="1"/>
  <c r="K40" i="2"/>
  <c r="L40" i="2"/>
  <c r="H41" i="2"/>
  <c r="I41" i="2" s="1"/>
  <c r="K41" i="2"/>
  <c r="L41" i="2"/>
  <c r="H42" i="2"/>
  <c r="I42" i="2" s="1"/>
  <c r="L42" i="2" s="1"/>
  <c r="K42" i="2"/>
  <c r="H43" i="2"/>
  <c r="I43" i="2" s="1"/>
  <c r="L43" i="2" s="1"/>
  <c r="K43" i="2"/>
  <c r="H44" i="2"/>
  <c r="I44" i="2" s="1"/>
  <c r="K44" i="2"/>
  <c r="L44" i="2"/>
  <c r="H45" i="2"/>
  <c r="I45" i="2" s="1"/>
  <c r="K45" i="2"/>
  <c r="L45" i="2"/>
  <c r="H46" i="2"/>
  <c r="I46" i="2" s="1"/>
  <c r="L46" i="2" s="1"/>
  <c r="K46" i="2"/>
  <c r="H47" i="2"/>
  <c r="I47" i="2" s="1"/>
  <c r="L47" i="2" s="1"/>
  <c r="K47" i="2"/>
  <c r="H48" i="2"/>
  <c r="I48" i="2" s="1"/>
  <c r="K48" i="2"/>
  <c r="L48" i="2"/>
  <c r="H49" i="2"/>
  <c r="I49" i="2" s="1"/>
  <c r="K49" i="2"/>
  <c r="L49" i="2"/>
  <c r="H50" i="2"/>
  <c r="I50" i="2" s="1"/>
  <c r="L50" i="2" s="1"/>
  <c r="K50" i="2"/>
  <c r="H51" i="2"/>
  <c r="I51" i="2" s="1"/>
  <c r="L51" i="2" s="1"/>
  <c r="K51" i="2"/>
  <c r="H52" i="2"/>
  <c r="I52" i="2" s="1"/>
  <c r="K52" i="2"/>
  <c r="L52" i="2"/>
  <c r="H53" i="2"/>
  <c r="I53" i="2" s="1"/>
  <c r="K53" i="2"/>
  <c r="L53" i="2"/>
  <c r="H54" i="2"/>
  <c r="I54" i="2" s="1"/>
  <c r="L54" i="2" s="1"/>
  <c r="K54" i="2"/>
  <c r="H55" i="2"/>
  <c r="I55" i="2" s="1"/>
  <c r="L55" i="2" s="1"/>
  <c r="K55" i="2"/>
  <c r="H56" i="2"/>
  <c r="I56" i="2" s="1"/>
  <c r="K56" i="2"/>
  <c r="L56" i="2"/>
  <c r="H57" i="2"/>
  <c r="I57" i="2" s="1"/>
  <c r="K57" i="2"/>
  <c r="L57" i="2"/>
  <c r="H58" i="2"/>
  <c r="I58" i="2" s="1"/>
  <c r="L58" i="2" s="1"/>
  <c r="K58" i="2"/>
  <c r="H59" i="2"/>
  <c r="I59" i="2" s="1"/>
  <c r="L59" i="2" s="1"/>
  <c r="K59" i="2"/>
  <c r="H60" i="2"/>
  <c r="I60" i="2" s="1"/>
  <c r="K60" i="2"/>
  <c r="L60" i="2"/>
  <c r="H61" i="2"/>
  <c r="I61" i="2" s="1"/>
  <c r="K61" i="2"/>
  <c r="L61" i="2"/>
  <c r="H62" i="2"/>
  <c r="I62" i="2" s="1"/>
  <c r="L62" i="2" s="1"/>
  <c r="K62" i="2"/>
  <c r="H63" i="2"/>
  <c r="I63" i="2" s="1"/>
  <c r="L63" i="2" s="1"/>
  <c r="K63" i="2"/>
  <c r="H64" i="2"/>
  <c r="I64" i="2" s="1"/>
  <c r="K64" i="2"/>
  <c r="L64" i="2"/>
  <c r="H65" i="2"/>
  <c r="I65" i="2" s="1"/>
  <c r="K65" i="2"/>
  <c r="L65" i="2"/>
  <c r="H66" i="2"/>
  <c r="I66" i="2" s="1"/>
  <c r="L66" i="2" s="1"/>
  <c r="K66" i="2"/>
  <c r="H67" i="2"/>
  <c r="I67" i="2" s="1"/>
  <c r="L67" i="2" s="1"/>
  <c r="K67" i="2"/>
  <c r="H68" i="2"/>
  <c r="I68" i="2" s="1"/>
  <c r="K68" i="2"/>
  <c r="L68" i="2"/>
  <c r="H69" i="2"/>
  <c r="I69" i="2" s="1"/>
  <c r="K69" i="2"/>
  <c r="L69" i="2"/>
  <c r="H70" i="2"/>
  <c r="I70" i="2" s="1"/>
  <c r="L70" i="2" s="1"/>
  <c r="K70" i="2"/>
  <c r="H71" i="2"/>
  <c r="I71" i="2" s="1"/>
  <c r="L71" i="2" s="1"/>
  <c r="K71" i="2"/>
  <c r="H72" i="2"/>
  <c r="I72" i="2" s="1"/>
  <c r="K72" i="2"/>
  <c r="L72" i="2"/>
  <c r="H73" i="2"/>
  <c r="I73" i="2" s="1"/>
  <c r="K73" i="2"/>
  <c r="L73" i="2"/>
  <c r="H74" i="2"/>
  <c r="I74" i="2" s="1"/>
  <c r="L74" i="2" s="1"/>
  <c r="K74" i="2"/>
  <c r="H75" i="2"/>
  <c r="I75" i="2" s="1"/>
  <c r="L75" i="2" s="1"/>
  <c r="K75" i="2"/>
  <c r="H76" i="2"/>
  <c r="I76" i="2" s="1"/>
  <c r="K76" i="2"/>
  <c r="L76" i="2"/>
  <c r="H77" i="2"/>
  <c r="I77" i="2" s="1"/>
  <c r="K77" i="2"/>
  <c r="L77" i="2"/>
  <c r="H78" i="2"/>
  <c r="I78" i="2" s="1"/>
  <c r="L78" i="2" s="1"/>
  <c r="K78" i="2"/>
  <c r="H79" i="2"/>
  <c r="I79" i="2" s="1"/>
  <c r="L79" i="2" s="1"/>
  <c r="K79" i="2"/>
  <c r="H80" i="2"/>
  <c r="I80" i="2" s="1"/>
  <c r="K80" i="2"/>
  <c r="L80" i="2"/>
  <c r="H81" i="2"/>
  <c r="I81" i="2" s="1"/>
  <c r="K81" i="2"/>
  <c r="L81" i="2"/>
  <c r="H82" i="2"/>
  <c r="I82" i="2" s="1"/>
  <c r="L82" i="2" s="1"/>
  <c r="K82" i="2"/>
  <c r="H83" i="2"/>
  <c r="I83" i="2" s="1"/>
  <c r="L83" i="2" s="1"/>
  <c r="K83" i="2"/>
  <c r="H84" i="2"/>
  <c r="I84" i="2" s="1"/>
  <c r="K84" i="2"/>
  <c r="L84" i="2"/>
  <c r="H85" i="2"/>
  <c r="I85" i="2" s="1"/>
  <c r="K85" i="2"/>
  <c r="L85" i="2"/>
  <c r="H86" i="2"/>
  <c r="I86" i="2" s="1"/>
  <c r="L86" i="2" s="1"/>
  <c r="K86" i="2"/>
  <c r="H87" i="2"/>
  <c r="I87" i="2" s="1"/>
  <c r="L87" i="2" s="1"/>
  <c r="K87" i="2"/>
  <c r="H88" i="2"/>
  <c r="I88" i="2" s="1"/>
  <c r="K88" i="2"/>
  <c r="L88" i="2"/>
  <c r="H89" i="2"/>
  <c r="I89" i="2" s="1"/>
  <c r="K89" i="2"/>
  <c r="L89" i="2"/>
  <c r="H90" i="2"/>
  <c r="I90" i="2" s="1"/>
  <c r="K90" i="2"/>
  <c r="L90" i="2"/>
  <c r="H91" i="2"/>
  <c r="I91" i="2" s="1"/>
  <c r="L91" i="2" s="1"/>
  <c r="K91" i="2"/>
  <c r="H92" i="2"/>
  <c r="I92" i="2" s="1"/>
  <c r="L92" i="2" s="1"/>
  <c r="K92" i="2"/>
  <c r="H93" i="2"/>
  <c r="I93" i="2" s="1"/>
  <c r="L93" i="2" s="1"/>
  <c r="K93" i="2"/>
  <c r="H94" i="2"/>
  <c r="I94" i="2" s="1"/>
  <c r="K94" i="2"/>
  <c r="L94" i="2"/>
  <c r="H95" i="2"/>
  <c r="I95" i="2" s="1"/>
  <c r="L95" i="2" s="1"/>
  <c r="K95" i="2"/>
  <c r="H96" i="2"/>
  <c r="I96" i="2" s="1"/>
  <c r="L96" i="2" s="1"/>
  <c r="K96" i="2"/>
  <c r="H97" i="2"/>
  <c r="I97" i="2" s="1"/>
  <c r="L97" i="2" s="1"/>
  <c r="K97" i="2"/>
  <c r="H98" i="2"/>
  <c r="I98" i="2" s="1"/>
  <c r="K98" i="2"/>
  <c r="L98" i="2"/>
  <c r="H99" i="2"/>
  <c r="I99" i="2" s="1"/>
  <c r="L99" i="2" s="1"/>
  <c r="K99" i="2"/>
  <c r="H100" i="2"/>
  <c r="I100" i="2" s="1"/>
  <c r="L100" i="2" s="1"/>
  <c r="K100" i="2"/>
  <c r="H101" i="2"/>
  <c r="I101" i="2" s="1"/>
  <c r="K101" i="2"/>
  <c r="L101" i="2"/>
  <c r="H102" i="2"/>
  <c r="I102" i="2" s="1"/>
  <c r="K102" i="2"/>
  <c r="L102" i="2"/>
  <c r="H103" i="2"/>
  <c r="I103" i="2" s="1"/>
  <c r="L103" i="2" s="1"/>
  <c r="K103" i="2"/>
  <c r="H104" i="2"/>
  <c r="I104" i="2" s="1"/>
  <c r="L104" i="2" s="1"/>
  <c r="K104" i="2"/>
  <c r="H105" i="2"/>
  <c r="I105" i="2" s="1"/>
  <c r="K105" i="2"/>
  <c r="L105" i="2"/>
  <c r="H106" i="2"/>
  <c r="I106" i="2" s="1"/>
  <c r="K106" i="2"/>
  <c r="L106" i="2"/>
  <c r="H107" i="2"/>
  <c r="I107" i="2" s="1"/>
  <c r="L107" i="2" s="1"/>
  <c r="K107" i="2"/>
  <c r="H108" i="2"/>
  <c r="I108" i="2" s="1"/>
  <c r="L108" i="2" s="1"/>
  <c r="K108" i="2"/>
  <c r="H109" i="2"/>
  <c r="I109" i="2" s="1"/>
  <c r="K109" i="2"/>
  <c r="L109" i="2"/>
  <c r="H110" i="2"/>
  <c r="I110" i="2" s="1"/>
  <c r="K110" i="2"/>
  <c r="L110" i="2"/>
  <c r="H111" i="2"/>
  <c r="I111" i="2" s="1"/>
  <c r="L111" i="2" s="1"/>
  <c r="K111" i="2"/>
  <c r="H112" i="2"/>
  <c r="I112" i="2" s="1"/>
  <c r="L112" i="2" s="1"/>
  <c r="K112" i="2"/>
  <c r="H113" i="2"/>
  <c r="I113" i="2" s="1"/>
  <c r="K113" i="2"/>
  <c r="L113" i="2"/>
  <c r="H114" i="2"/>
  <c r="I114" i="2" s="1"/>
  <c r="K114" i="2"/>
  <c r="L114" i="2"/>
  <c r="H115" i="2"/>
  <c r="I115" i="2" s="1"/>
  <c r="L115" i="2" s="1"/>
  <c r="K115" i="2"/>
  <c r="H116" i="2"/>
  <c r="I116" i="2" s="1"/>
  <c r="L116" i="2" s="1"/>
  <c r="K116" i="2"/>
  <c r="H117" i="2"/>
  <c r="I117" i="2" s="1"/>
  <c r="K117" i="2"/>
  <c r="L117" i="2"/>
  <c r="H118" i="2"/>
  <c r="I118" i="2" s="1"/>
  <c r="K118" i="2"/>
  <c r="L118" i="2"/>
  <c r="H119" i="2"/>
  <c r="I119" i="2" s="1"/>
  <c r="L119" i="2" s="1"/>
  <c r="K119" i="2"/>
  <c r="H120" i="2"/>
  <c r="I120" i="2" s="1"/>
  <c r="L120" i="2" s="1"/>
  <c r="K120" i="2"/>
  <c r="H121" i="2"/>
  <c r="I121" i="2" s="1"/>
  <c r="K121" i="2"/>
  <c r="L121" i="2"/>
  <c r="H122" i="2"/>
  <c r="I122" i="2" s="1"/>
  <c r="K122" i="2"/>
  <c r="L122" i="2"/>
  <c r="H123" i="2"/>
  <c r="I123" i="2" s="1"/>
  <c r="L123" i="2" s="1"/>
  <c r="K123" i="2"/>
  <c r="H124" i="2"/>
  <c r="I124" i="2" s="1"/>
  <c r="L124" i="2" s="1"/>
  <c r="K124" i="2"/>
  <c r="H125" i="2"/>
  <c r="I125" i="2" s="1"/>
  <c r="K125" i="2"/>
  <c r="L125" i="2"/>
  <c r="H126" i="2"/>
  <c r="I126" i="2" s="1"/>
  <c r="K126" i="2"/>
  <c r="L126" i="2"/>
  <c r="H127" i="2"/>
  <c r="I127" i="2" s="1"/>
  <c r="L127" i="2" s="1"/>
  <c r="K127" i="2"/>
  <c r="H128" i="2"/>
  <c r="I128" i="2" s="1"/>
  <c r="L128" i="2" s="1"/>
  <c r="K128" i="2"/>
  <c r="H129" i="2"/>
  <c r="I129" i="2" s="1"/>
  <c r="K129" i="2"/>
  <c r="L129" i="2"/>
  <c r="H130" i="2"/>
  <c r="I130" i="2" s="1"/>
  <c r="K130" i="2"/>
  <c r="L130" i="2"/>
  <c r="H131" i="2"/>
  <c r="I131" i="2" s="1"/>
  <c r="L131" i="2" s="1"/>
  <c r="K131" i="2"/>
  <c r="H132" i="2"/>
  <c r="I132" i="2" s="1"/>
  <c r="L132" i="2" s="1"/>
  <c r="K132" i="2"/>
  <c r="H133" i="2"/>
  <c r="I133" i="2" s="1"/>
  <c r="K133" i="2"/>
  <c r="L133" i="2" s="1"/>
  <c r="H134" i="2"/>
  <c r="I134" i="2" s="1"/>
  <c r="K134" i="2"/>
  <c r="L134" i="2"/>
  <c r="H135" i="2"/>
  <c r="I135" i="2" s="1"/>
  <c r="L135" i="2" s="1"/>
  <c r="K135" i="2"/>
  <c r="H136" i="2"/>
  <c r="I136" i="2" s="1"/>
  <c r="L136" i="2" s="1"/>
  <c r="K136" i="2"/>
  <c r="H137" i="2"/>
  <c r="I137" i="2" s="1"/>
  <c r="K137" i="2"/>
  <c r="L137" i="2" s="1"/>
  <c r="H138" i="2"/>
  <c r="I138" i="2" s="1"/>
  <c r="K138" i="2"/>
  <c r="L138" i="2"/>
  <c r="H139" i="2"/>
  <c r="I139" i="2" s="1"/>
  <c r="L139" i="2" s="1"/>
  <c r="K139" i="2"/>
  <c r="H140" i="2"/>
  <c r="I140" i="2" s="1"/>
  <c r="L140" i="2" s="1"/>
  <c r="K140" i="2"/>
  <c r="H141" i="2"/>
  <c r="I141" i="2" s="1"/>
  <c r="K141" i="2"/>
  <c r="L141" i="2" s="1"/>
  <c r="H142" i="2"/>
  <c r="I142" i="2" s="1"/>
  <c r="K142" i="2"/>
  <c r="L142" i="2"/>
  <c r="H143" i="2"/>
  <c r="I143" i="2" s="1"/>
  <c r="L143" i="2" s="1"/>
  <c r="K143" i="2"/>
  <c r="H144" i="2"/>
  <c r="I144" i="2" s="1"/>
  <c r="L144" i="2" s="1"/>
  <c r="K144" i="2"/>
  <c r="H145" i="2"/>
  <c r="I145" i="2" s="1"/>
  <c r="K145" i="2"/>
  <c r="L145" i="2" s="1"/>
  <c r="H146" i="2"/>
  <c r="I146" i="2" s="1"/>
  <c r="K146" i="2"/>
  <c r="L146" i="2"/>
  <c r="H147" i="2"/>
  <c r="I147" i="2" s="1"/>
  <c r="L147" i="2" s="1"/>
  <c r="K147" i="2"/>
  <c r="H148" i="2"/>
  <c r="I148" i="2" s="1"/>
  <c r="L148" i="2" s="1"/>
  <c r="K148" i="2"/>
  <c r="H149" i="2"/>
  <c r="I149" i="2" s="1"/>
  <c r="K149" i="2"/>
  <c r="L149" i="2" s="1"/>
  <c r="H150" i="2"/>
  <c r="I150" i="2" s="1"/>
  <c r="K150" i="2"/>
  <c r="L150" i="2"/>
  <c r="H151" i="2"/>
  <c r="I151" i="2" s="1"/>
  <c r="L151" i="2" s="1"/>
  <c r="K151" i="2"/>
  <c r="H152" i="2"/>
  <c r="I152" i="2" s="1"/>
  <c r="L152" i="2" s="1"/>
  <c r="K152" i="2"/>
  <c r="H153" i="2"/>
  <c r="I153" i="2" s="1"/>
  <c r="K153" i="2"/>
  <c r="L153" i="2" s="1"/>
  <c r="H154" i="2"/>
  <c r="I154" i="2" s="1"/>
  <c r="L154" i="2" s="1"/>
  <c r="K154" i="2"/>
  <c r="H155" i="2"/>
  <c r="I155" i="2" s="1"/>
  <c r="L155" i="2" s="1"/>
  <c r="K155" i="2"/>
  <c r="H156" i="2"/>
  <c r="I156" i="2" s="1"/>
  <c r="L156" i="2" s="1"/>
  <c r="K156" i="2"/>
  <c r="H157" i="2"/>
  <c r="I157" i="2" s="1"/>
  <c r="L157" i="2" s="1"/>
  <c r="K157" i="2"/>
  <c r="H158" i="2"/>
  <c r="I158" i="2" s="1"/>
  <c r="L158" i="2" s="1"/>
  <c r="K158" i="2"/>
  <c r="H159" i="2"/>
  <c r="I159" i="2" s="1"/>
  <c r="L159" i="2" s="1"/>
  <c r="K159" i="2"/>
  <c r="H160" i="2"/>
  <c r="I160" i="2" s="1"/>
  <c r="L160" i="2" s="1"/>
  <c r="K160" i="2"/>
  <c r="H161" i="2"/>
  <c r="I161" i="2" s="1"/>
  <c r="L161" i="2" s="1"/>
  <c r="K161" i="2"/>
  <c r="H162" i="2"/>
  <c r="I162" i="2" s="1"/>
  <c r="L162" i="2" s="1"/>
  <c r="K162" i="2"/>
  <c r="H163" i="2"/>
  <c r="I163" i="2" s="1"/>
  <c r="L163" i="2" s="1"/>
  <c r="K163" i="2"/>
  <c r="H164" i="2"/>
  <c r="I164" i="2" s="1"/>
  <c r="L164" i="2" s="1"/>
  <c r="K164" i="2"/>
  <c r="H165" i="2"/>
  <c r="I165" i="2" s="1"/>
  <c r="L165" i="2" s="1"/>
  <c r="K165" i="2"/>
  <c r="H166" i="2"/>
  <c r="I166" i="2" s="1"/>
  <c r="L166" i="2" s="1"/>
  <c r="K166" i="2"/>
  <c r="H167" i="2"/>
  <c r="I167" i="2" s="1"/>
  <c r="L167" i="2" s="1"/>
  <c r="K167" i="2"/>
  <c r="H168" i="2"/>
  <c r="I168" i="2" s="1"/>
  <c r="L168" i="2" s="1"/>
  <c r="K168" i="2"/>
  <c r="H169" i="2"/>
  <c r="I169" i="2" s="1"/>
  <c r="L169" i="2" s="1"/>
  <c r="K169" i="2"/>
  <c r="H170" i="2"/>
  <c r="I170" i="2" s="1"/>
  <c r="L170" i="2" s="1"/>
  <c r="K170" i="2"/>
  <c r="H171" i="2"/>
  <c r="I171" i="2" s="1"/>
  <c r="L171" i="2" s="1"/>
  <c r="K171" i="2"/>
  <c r="H172" i="2"/>
  <c r="I172" i="2" s="1"/>
  <c r="L172" i="2" s="1"/>
  <c r="K172" i="2"/>
  <c r="H173" i="2"/>
  <c r="I173" i="2" s="1"/>
  <c r="L173" i="2" s="1"/>
  <c r="K173" i="2"/>
  <c r="H174" i="2"/>
  <c r="I174" i="2" s="1"/>
  <c r="L174" i="2" s="1"/>
  <c r="K174" i="2"/>
  <c r="H175" i="2"/>
  <c r="I175" i="2" s="1"/>
  <c r="L175" i="2" s="1"/>
  <c r="K175" i="2"/>
  <c r="H176" i="2"/>
  <c r="I176" i="2" s="1"/>
  <c r="L176" i="2" s="1"/>
  <c r="K176" i="2"/>
  <c r="H177" i="2"/>
  <c r="I177" i="2" s="1"/>
  <c r="L177" i="2" s="1"/>
  <c r="K177" i="2"/>
  <c r="H178" i="2"/>
  <c r="I178" i="2" s="1"/>
  <c r="L178" i="2" s="1"/>
  <c r="K178" i="2"/>
  <c r="H179" i="2"/>
  <c r="I179" i="2" s="1"/>
  <c r="L179" i="2" s="1"/>
  <c r="K179" i="2"/>
  <c r="H180" i="2"/>
  <c r="I180" i="2" s="1"/>
  <c r="L180" i="2" s="1"/>
  <c r="K180" i="2"/>
  <c r="H181" i="2"/>
  <c r="I181" i="2" s="1"/>
  <c r="L181" i="2" s="1"/>
  <c r="K181" i="2"/>
  <c r="H182" i="2"/>
  <c r="I182" i="2" s="1"/>
  <c r="L182" i="2" s="1"/>
  <c r="K182" i="2"/>
  <c r="H183" i="2"/>
  <c r="I183" i="2" s="1"/>
  <c r="L183" i="2" s="1"/>
  <c r="K183" i="2"/>
  <c r="H184" i="2"/>
  <c r="I184" i="2" s="1"/>
  <c r="L184" i="2" s="1"/>
  <c r="K184" i="2"/>
  <c r="H185" i="2"/>
  <c r="I185" i="2" s="1"/>
  <c r="L185" i="2" s="1"/>
  <c r="K185" i="2"/>
  <c r="H186" i="2"/>
  <c r="I186" i="2" s="1"/>
  <c r="L186" i="2" s="1"/>
  <c r="K186" i="2"/>
  <c r="H187" i="2"/>
  <c r="I187" i="2" s="1"/>
  <c r="L187" i="2" s="1"/>
  <c r="K187" i="2"/>
  <c r="H188" i="2"/>
  <c r="I188" i="2" s="1"/>
  <c r="L188" i="2" s="1"/>
  <c r="K188" i="2"/>
  <c r="H189" i="2"/>
  <c r="I189" i="2" s="1"/>
  <c r="L189" i="2" s="1"/>
  <c r="K189" i="2"/>
  <c r="H190" i="2"/>
  <c r="I190" i="2" s="1"/>
  <c r="L190" i="2" s="1"/>
  <c r="K190" i="2"/>
  <c r="H191" i="2"/>
  <c r="I191" i="2" s="1"/>
  <c r="L191" i="2" s="1"/>
  <c r="K191" i="2"/>
  <c r="H192" i="2"/>
  <c r="I192" i="2" s="1"/>
  <c r="L192" i="2" s="1"/>
  <c r="K192" i="2"/>
  <c r="H193" i="2"/>
  <c r="I193" i="2" s="1"/>
  <c r="L193" i="2" s="1"/>
  <c r="K193" i="2"/>
  <c r="H194" i="2"/>
  <c r="I194" i="2" s="1"/>
  <c r="L194" i="2" s="1"/>
  <c r="K194" i="2"/>
  <c r="H195" i="2"/>
  <c r="I195" i="2" s="1"/>
  <c r="L195" i="2" s="1"/>
  <c r="K195" i="2"/>
  <c r="H196" i="2"/>
  <c r="I196" i="2" s="1"/>
  <c r="L196" i="2" s="1"/>
  <c r="K196" i="2"/>
  <c r="H197" i="2"/>
  <c r="I197" i="2" s="1"/>
  <c r="L197" i="2" s="1"/>
  <c r="K197" i="2"/>
  <c r="H198" i="2"/>
  <c r="I198" i="2" s="1"/>
  <c r="L198" i="2" s="1"/>
  <c r="K198" i="2"/>
  <c r="H199" i="2"/>
  <c r="I199" i="2" s="1"/>
  <c r="L199" i="2" s="1"/>
  <c r="K199" i="2"/>
  <c r="H200" i="2"/>
  <c r="I200" i="2" s="1"/>
  <c r="L200" i="2" s="1"/>
  <c r="K200" i="2"/>
  <c r="H201" i="2"/>
  <c r="I201" i="2" s="1"/>
  <c r="L201" i="2" s="1"/>
  <c r="K201" i="2"/>
  <c r="H202" i="2"/>
  <c r="I202" i="2" s="1"/>
  <c r="L202" i="2" s="1"/>
  <c r="K202" i="2"/>
  <c r="H203" i="2"/>
  <c r="I203" i="2" s="1"/>
  <c r="L203" i="2" s="1"/>
  <c r="K203" i="2"/>
  <c r="H204" i="2"/>
  <c r="I204" i="2" s="1"/>
  <c r="L204" i="2" s="1"/>
  <c r="K204" i="2"/>
  <c r="F205" i="2"/>
  <c r="G205" i="2"/>
  <c r="H205" i="2"/>
  <c r="J205" i="2"/>
  <c r="L205" i="2" l="1"/>
  <c r="K205" i="2"/>
  <c r="I205" i="2"/>
</calcChain>
</file>

<file path=xl/sharedStrings.xml><?xml version="1.0" encoding="utf-8"?>
<sst xmlns="http://schemas.openxmlformats.org/spreadsheetml/2006/main" count="336" uniqueCount="59">
  <si>
    <t>Total</t>
  </si>
  <si>
    <t>Hats</t>
  </si>
  <si>
    <t>Gloves</t>
  </si>
  <si>
    <t>Scarves</t>
  </si>
  <si>
    <t>Swimwear</t>
  </si>
  <si>
    <t>Winter Coats</t>
  </si>
  <si>
    <t>Sportswear</t>
  </si>
  <si>
    <t>Casual Pants</t>
  </si>
  <si>
    <t>Formal Pants</t>
  </si>
  <si>
    <t>Underwear</t>
  </si>
  <si>
    <t>Socks</t>
  </si>
  <si>
    <t>Hoodies</t>
  </si>
  <si>
    <t>Shorts</t>
  </si>
  <si>
    <t>Blazers</t>
  </si>
  <si>
    <t>Shirts</t>
  </si>
  <si>
    <t>Skirts</t>
  </si>
  <si>
    <t>Dresses</t>
  </si>
  <si>
    <t>Sweaters</t>
  </si>
  <si>
    <t>Jackets</t>
  </si>
  <si>
    <t>Jeans</t>
  </si>
  <si>
    <t>T-Shirts</t>
  </si>
  <si>
    <t>Net income</t>
  </si>
  <si>
    <t>Defect loss</t>
  </si>
  <si>
    <t>Defected Units</t>
  </si>
  <si>
    <t>Total sales</t>
  </si>
  <si>
    <t>Making price per unit</t>
  </si>
  <si>
    <t>Units sold</t>
  </si>
  <si>
    <t>Products</t>
  </si>
  <si>
    <t>Year</t>
  </si>
  <si>
    <t>Column Labels</t>
  </si>
  <si>
    <t>Row Labels</t>
  </si>
  <si>
    <t>Grand Total</t>
  </si>
  <si>
    <t>Sum of Total sales</t>
  </si>
  <si>
    <t>Sum of Net income</t>
  </si>
  <si>
    <t>Sum of Units sold</t>
  </si>
  <si>
    <t>Using AND function</t>
  </si>
  <si>
    <t>Investment in Textile sector (USD millions)</t>
  </si>
  <si>
    <t>Investment</t>
  </si>
  <si>
    <t>Using IF function</t>
  </si>
  <si>
    <t>No. of projects</t>
  </si>
  <si>
    <t>Investment in T &amp; G</t>
  </si>
  <si>
    <t>Local investment</t>
  </si>
  <si>
    <t>Selling price per unit (7% profit)</t>
  </si>
  <si>
    <t>Maximum total sales</t>
  </si>
  <si>
    <t>Minimum total sales</t>
  </si>
  <si>
    <t>Average total sales</t>
  </si>
  <si>
    <t>Total sale of Blazer</t>
  </si>
  <si>
    <t>Sumifs</t>
  </si>
  <si>
    <t>Max,Min,Avg</t>
  </si>
  <si>
    <t>Total sale of Blazer
in 2023</t>
  </si>
  <si>
    <t>Averageifs</t>
  </si>
  <si>
    <t>Average Sales of
 Blazers in 2023</t>
  </si>
  <si>
    <t>Sumif</t>
  </si>
  <si>
    <t>(blank)</t>
  </si>
  <si>
    <t>Countif</t>
  </si>
  <si>
    <t>T-shirts</t>
  </si>
  <si>
    <t xml:space="preserve">No of products 
sold per year
</t>
  </si>
  <si>
    <t>Analyzing data using various function</t>
  </si>
  <si>
    <t>Drop down list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</si>
</sst>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BDT]\ #,##0"/>
    <numFmt numFmtId="165" formatCode="[$BDT]\ #,##0.00"/>
  </numFmts>
  <fonts count="24" x14ac:knownFonts="1">
    <font>
      <sz val="11"/>
      <color theme="1"/>
      <name val="Calibri"/>
      <family val="2"/>
      <scheme val="minor"/>
    </font>
    <font>
      <sz val="11"/>
      <color theme="0"/>
      <name val="Calibri"/>
      <family val="2"/>
      <scheme val="minor"/>
    </font>
    <font>
      <sz val="11"/>
      <color theme="1"/>
      <name val="Times New Roman"/>
      <family val="1"/>
    </font>
    <font>
      <sz val="14"/>
      <color theme="1"/>
      <name val="Times New Roman"/>
      <family val="1"/>
    </font>
    <font>
      <sz val="12"/>
      <color theme="1"/>
      <name val="Times New Roman"/>
      <family val="1"/>
    </font>
    <font>
      <b/>
      <sz val="14"/>
      <color theme="1"/>
      <name val="Times New Roman"/>
      <family val="1"/>
    </font>
    <font>
      <b/>
      <sz val="12"/>
      <color theme="1"/>
      <name val="Times New Roman"/>
      <family val="1"/>
    </font>
    <font>
      <sz val="16"/>
      <color theme="1"/>
      <name val="Times New Roman"/>
      <family val="1"/>
    </font>
    <font>
      <sz val="14"/>
      <color theme="1"/>
      <name val="Calibri"/>
      <family val="2"/>
      <scheme val="minor"/>
    </font>
    <font>
      <sz val="22"/>
      <color theme="1"/>
      <name val="Times New Roman"/>
      <family val="1"/>
    </font>
    <font>
      <sz val="16"/>
      <color theme="1"/>
      <name val="Calibri"/>
      <family val="2"/>
      <scheme val="minor"/>
    </font>
    <font>
      <b/>
      <sz val="20"/>
      <color theme="1"/>
      <name val="Times New Roman"/>
      <family val="1"/>
    </font>
    <font>
      <b/>
      <sz val="22"/>
      <color theme="1"/>
      <name val="Times New Roman"/>
      <family val="1"/>
    </font>
    <font>
      <sz val="12"/>
      <color theme="0"/>
      <name val="Times New Roman"/>
      <family val="1"/>
    </font>
    <font>
      <b/>
      <sz val="18"/>
      <color theme="0"/>
      <name val="Times New Roman"/>
      <family val="1"/>
    </font>
    <font>
      <sz val="14"/>
      <color theme="0"/>
      <name val="Times New Roman"/>
      <family val="1"/>
    </font>
    <font>
      <sz val="18"/>
      <color theme="0"/>
      <name val="Calibri"/>
      <family val="2"/>
      <scheme val="minor"/>
    </font>
    <font>
      <sz val="14"/>
      <color theme="0"/>
      <name val="Calibri"/>
      <family val="2"/>
      <scheme val="minor"/>
    </font>
    <font>
      <sz val="16"/>
      <color theme="0"/>
      <name val="Times New Roman"/>
      <family val="1"/>
    </font>
    <font>
      <b/>
      <sz val="16"/>
      <color theme="1"/>
      <name val="Times New Roman"/>
      <family val="1"/>
    </font>
    <font>
      <sz val="18"/>
      <color theme="1"/>
      <name val="Times New Roman"/>
      <family val="1"/>
    </font>
    <font>
      <b/>
      <sz val="18"/>
      <color rgb="FFC00000"/>
      <name val="Times New Roman"/>
      <family val="1"/>
    </font>
    <font>
      <b/>
      <sz val="18"/>
      <color rgb="FFC00000"/>
      <name val="Calibri"/>
      <family val="2"/>
      <scheme val="minor"/>
    </font>
    <font>
      <sz val="18"/>
      <color rgb="FF002060"/>
      <name val="Times New Roman"/>
      <family val="1"/>
    </font>
  </fonts>
  <fills count="10">
    <fill>
      <patternFill patternType="none"/>
    </fill>
    <fill>
      <patternFill patternType="gray125"/>
    </fill>
    <fill>
      <patternFill patternType="solid">
        <fgColor theme="5" tint="0.39997558519241921"/>
        <bgColor indexed="64"/>
      </patternFill>
    </fill>
    <fill>
      <patternFill patternType="solid">
        <fgColor rgb="FF92D050"/>
        <bgColor indexed="64"/>
      </patternFill>
    </fill>
    <fill>
      <patternFill patternType="solid">
        <fgColor theme="4" tint="0.59999389629810485"/>
        <bgColor indexed="64"/>
      </patternFill>
    </fill>
    <fill>
      <patternFill patternType="solid">
        <fgColor rgb="FFB4C6E7"/>
        <bgColor indexed="64"/>
      </patternFill>
    </fill>
    <fill>
      <patternFill patternType="solid">
        <fgColor rgb="FFFFFF00"/>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theme="7"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1">
    <xf numFmtId="0" fontId="0" fillId="0" borderId="0"/>
  </cellStyleXfs>
  <cellXfs count="90">
    <xf numFmtId="0" fontId="0" fillId="0" borderId="0" xfId="0"/>
    <xf numFmtId="164" fontId="2" fillId="0" borderId="0" xfId="0" applyNumberFormat="1" applyFont="1" applyAlignment="1">
      <alignment horizontal="center" vertical="center"/>
    </xf>
    <xf numFmtId="0" fontId="0" fillId="0" borderId="1" xfId="0" applyNumberFormat="1" applyBorder="1" applyAlignment="1">
      <alignment horizontal="center" vertical="center"/>
    </xf>
    <xf numFmtId="164" fontId="0" fillId="0" borderId="0" xfId="0" applyNumberFormat="1" applyAlignment="1">
      <alignment horizontal="center" vertical="center"/>
    </xf>
    <xf numFmtId="0" fontId="0" fillId="0" borderId="0" xfId="0" applyAlignment="1">
      <alignment horizontal="center" vertical="center"/>
    </xf>
    <xf numFmtId="0" fontId="3" fillId="0" borderId="0" xfId="0" applyNumberFormat="1" applyFont="1" applyAlignment="1">
      <alignment horizontal="center" vertical="center"/>
    </xf>
    <xf numFmtId="0" fontId="4" fillId="0" borderId="0" xfId="0" applyFont="1" applyAlignment="1">
      <alignment horizontal="center" vertical="top"/>
    </xf>
    <xf numFmtId="0" fontId="2" fillId="0" borderId="0" xfId="0" applyFont="1" applyAlignment="1">
      <alignment horizontal="center" vertical="center"/>
    </xf>
    <xf numFmtId="0" fontId="0" fillId="0" borderId="2" xfId="0" applyNumberFormat="1" applyBorder="1" applyAlignment="1">
      <alignment horizontal="center" vertical="center"/>
    </xf>
    <xf numFmtId="0" fontId="0" fillId="0" borderId="0" xfId="0" applyNumberFormat="1" applyBorder="1" applyAlignment="1">
      <alignment horizontal="center" vertical="center"/>
    </xf>
    <xf numFmtId="0" fontId="0" fillId="0" borderId="3" xfId="0" applyNumberFormat="1" applyBorder="1" applyAlignment="1">
      <alignment horizontal="center" vertical="center"/>
    </xf>
    <xf numFmtId="164" fontId="0" fillId="0" borderId="0" xfId="0" applyNumberFormat="1" applyFill="1" applyBorder="1" applyAlignment="1">
      <alignment horizontal="center" vertical="center"/>
    </xf>
    <xf numFmtId="164" fontId="3" fillId="2" borderId="1" xfId="0" applyNumberFormat="1" applyFont="1" applyFill="1" applyBorder="1" applyAlignment="1">
      <alignment horizontal="center" vertical="center"/>
    </xf>
    <xf numFmtId="0" fontId="3" fillId="2" borderId="1" xfId="0" applyFont="1" applyFill="1" applyBorder="1" applyAlignment="1">
      <alignment horizontal="center" vertical="center"/>
    </xf>
    <xf numFmtId="0" fontId="3" fillId="0" borderId="1" xfId="0" applyFont="1" applyFill="1" applyBorder="1" applyAlignment="1">
      <alignment horizontal="center" vertical="top"/>
    </xf>
    <xf numFmtId="0" fontId="3" fillId="3" borderId="1" xfId="0" applyFont="1" applyFill="1" applyBorder="1" applyAlignment="1">
      <alignment horizontal="center" vertical="center"/>
    </xf>
    <xf numFmtId="164" fontId="3" fillId="0" borderId="1" xfId="0" applyNumberFormat="1" applyFont="1" applyBorder="1" applyAlignment="1">
      <alignment horizontal="center" vertical="center"/>
    </xf>
    <xf numFmtId="164" fontId="3" fillId="0" borderId="3" xfId="0" applyNumberFormat="1" applyFont="1" applyBorder="1" applyAlignment="1">
      <alignment horizontal="center" vertical="center"/>
    </xf>
    <xf numFmtId="0" fontId="3" fillId="0" borderId="1" xfId="0" applyNumberFormat="1" applyFont="1" applyBorder="1" applyAlignment="1">
      <alignment horizontal="center" vertical="center"/>
    </xf>
    <xf numFmtId="164" fontId="3" fillId="0" borderId="4" xfId="0" applyNumberFormat="1" applyFont="1" applyBorder="1" applyAlignment="1">
      <alignment horizontal="center" vertical="center"/>
    </xf>
    <xf numFmtId="0" fontId="3" fillId="0" borderId="1" xfId="0" applyFont="1" applyBorder="1" applyAlignment="1">
      <alignment horizontal="center" vertical="top"/>
    </xf>
    <xf numFmtId="0" fontId="3" fillId="0" borderId="1" xfId="0" applyFont="1" applyBorder="1" applyAlignment="1">
      <alignment horizontal="center" vertical="center"/>
    </xf>
    <xf numFmtId="0" fontId="1" fillId="0" borderId="0" xfId="0" applyFont="1"/>
    <xf numFmtId="0" fontId="0" fillId="0" borderId="0" xfId="0" applyBorder="1"/>
    <xf numFmtId="0" fontId="0" fillId="0" borderId="0" xfId="0" pivotButton="1"/>
    <xf numFmtId="0" fontId="0" fillId="0" borderId="0" xfId="0" applyAlignment="1">
      <alignment horizontal="left"/>
    </xf>
    <xf numFmtId="0" fontId="0" fillId="0" borderId="0" xfId="0" applyNumberFormat="1"/>
    <xf numFmtId="0" fontId="0" fillId="0" borderId="1" xfId="0" applyBorder="1"/>
    <xf numFmtId="0" fontId="6" fillId="5" borderId="1" xfId="0" applyFont="1" applyFill="1" applyBorder="1" applyAlignment="1">
      <alignment horizontal="center" vertical="center" wrapText="1"/>
    </xf>
    <xf numFmtId="4" fontId="6" fillId="5" borderId="1" xfId="0" applyNumberFormat="1" applyFont="1" applyFill="1" applyBorder="1" applyAlignment="1">
      <alignment horizontal="center" vertical="center" wrapText="1"/>
    </xf>
    <xf numFmtId="0" fontId="4" fillId="0" borderId="1" xfId="0" applyFont="1" applyBorder="1" applyAlignment="1">
      <alignment horizontal="center" vertical="center" wrapText="1"/>
    </xf>
    <xf numFmtId="4" fontId="4" fillId="0" borderId="1" xfId="0" applyNumberFormat="1" applyFont="1" applyBorder="1" applyAlignment="1">
      <alignment horizontal="center" vertical="center" wrapText="1"/>
    </xf>
    <xf numFmtId="3" fontId="4" fillId="0" borderId="1" xfId="0" applyNumberFormat="1" applyFont="1" applyBorder="1" applyAlignment="1">
      <alignment horizontal="center" vertical="center" wrapText="1"/>
    </xf>
    <xf numFmtId="0" fontId="6" fillId="3" borderId="1" xfId="0" applyFont="1" applyFill="1" applyBorder="1" applyAlignment="1">
      <alignment horizontal="center" vertical="center" wrapText="1"/>
    </xf>
    <xf numFmtId="0" fontId="0" fillId="0" borderId="0" xfId="0" applyFont="1"/>
    <xf numFmtId="0" fontId="1" fillId="0" borderId="0" xfId="0" applyFont="1" applyAlignment="1"/>
    <xf numFmtId="0" fontId="0" fillId="0" borderId="0" xfId="0" applyFill="1" applyAlignment="1"/>
    <xf numFmtId="0" fontId="12" fillId="0" borderId="0" xfId="0" applyFont="1" applyFill="1" applyBorder="1" applyAlignment="1">
      <alignment vertical="center"/>
    </xf>
    <xf numFmtId="0" fontId="9" fillId="0" borderId="0" xfId="0" applyFont="1" applyFill="1" applyBorder="1" applyAlignment="1">
      <alignment vertical="center"/>
    </xf>
    <xf numFmtId="0" fontId="8" fillId="0" borderId="0" xfId="0" applyFont="1" applyFill="1" applyBorder="1" applyAlignment="1">
      <alignment vertical="center"/>
    </xf>
    <xf numFmtId="0" fontId="1" fillId="0" borderId="0" xfId="0" applyFont="1" applyBorder="1" applyAlignment="1"/>
    <xf numFmtId="164" fontId="7" fillId="0" borderId="0" xfId="0" applyNumberFormat="1" applyFont="1" applyFill="1" applyBorder="1" applyAlignment="1">
      <alignment vertical="center" wrapText="1"/>
    </xf>
    <xf numFmtId="0" fontId="1" fillId="0" borderId="0" xfId="0" applyFont="1" applyBorder="1"/>
    <xf numFmtId="0" fontId="1" fillId="0" borderId="0" xfId="0" applyFont="1" applyFill="1" applyAlignment="1"/>
    <xf numFmtId="0" fontId="13" fillId="0" borderId="0" xfId="0" applyFont="1" applyFill="1" applyAlignment="1"/>
    <xf numFmtId="0" fontId="14" fillId="0" borderId="0" xfId="0" applyFont="1" applyFill="1" applyAlignment="1"/>
    <xf numFmtId="0" fontId="15" fillId="0" borderId="0" xfId="0" applyFont="1" applyFill="1" applyBorder="1" applyAlignment="1">
      <alignment wrapText="1"/>
    </xf>
    <xf numFmtId="4" fontId="16" fillId="0" borderId="0" xfId="0" applyNumberFormat="1" applyFont="1" applyFill="1" applyBorder="1" applyAlignment="1">
      <alignment vertical="center"/>
    </xf>
    <xf numFmtId="0" fontId="17" fillId="0" borderId="0" xfId="0" applyFont="1" applyFill="1" applyBorder="1" applyAlignment="1">
      <alignment vertical="center"/>
    </xf>
    <xf numFmtId="0" fontId="18" fillId="0" borderId="0" xfId="0" applyFont="1" applyFill="1" applyBorder="1" applyAlignment="1">
      <alignment vertical="center"/>
    </xf>
    <xf numFmtId="164" fontId="7" fillId="2" borderId="1" xfId="0" applyNumberFormat="1" applyFont="1" applyFill="1" applyBorder="1" applyAlignment="1">
      <alignment horizontal="center" vertical="center" wrapText="1"/>
    </xf>
    <xf numFmtId="0" fontId="11" fillId="4" borderId="1" xfId="0" applyFont="1" applyFill="1" applyBorder="1" applyAlignment="1">
      <alignment horizontal="center" vertical="center"/>
    </xf>
    <xf numFmtId="0" fontId="10" fillId="4" borderId="1" xfId="0" applyFont="1" applyFill="1" applyBorder="1" applyAlignment="1">
      <alignment horizontal="center" vertical="center"/>
    </xf>
    <xf numFmtId="0" fontId="10" fillId="4" borderId="5" xfId="0" applyFont="1" applyFill="1" applyBorder="1" applyAlignment="1">
      <alignment horizontal="center" vertical="center"/>
    </xf>
    <xf numFmtId="0" fontId="7" fillId="2" borderId="1" xfId="0" applyFont="1" applyFill="1" applyBorder="1" applyAlignment="1">
      <alignment horizontal="center" vertical="top" wrapText="1"/>
    </xf>
    <xf numFmtId="164" fontId="3" fillId="0" borderId="0" xfId="0" applyNumberFormat="1" applyFont="1" applyBorder="1" applyAlignment="1">
      <alignment horizontal="center"/>
    </xf>
    <xf numFmtId="0" fontId="3" fillId="0" borderId="0" xfId="0" applyFont="1" applyBorder="1" applyAlignment="1">
      <alignment horizontal="center"/>
    </xf>
    <xf numFmtId="0" fontId="5" fillId="4" borderId="1" xfId="0" applyNumberFormat="1" applyFont="1" applyFill="1" applyBorder="1" applyAlignment="1">
      <alignment horizontal="center" vertical="center"/>
    </xf>
    <xf numFmtId="164" fontId="5" fillId="6" borderId="3" xfId="0" applyNumberFormat="1" applyFont="1" applyFill="1" applyBorder="1" applyAlignment="1">
      <alignment horizontal="center" vertical="center"/>
    </xf>
    <xf numFmtId="164" fontId="5" fillId="6" borderId="1" xfId="0" applyNumberFormat="1" applyFont="1" applyFill="1" applyBorder="1" applyAlignment="1">
      <alignment horizontal="center" vertical="center"/>
    </xf>
    <xf numFmtId="164" fontId="11" fillId="7" borderId="4" xfId="0" applyNumberFormat="1" applyFont="1" applyFill="1" applyBorder="1" applyAlignment="1">
      <alignment horizontal="center" vertical="center" wrapText="1"/>
    </xf>
    <xf numFmtId="164" fontId="4" fillId="7" borderId="1" xfId="0" applyNumberFormat="1" applyFont="1" applyFill="1" applyBorder="1" applyAlignment="1">
      <alignment horizontal="center" vertical="center"/>
    </xf>
    <xf numFmtId="0" fontId="21" fillId="8" borderId="1" xfId="0" applyFont="1" applyFill="1" applyBorder="1" applyAlignment="1">
      <alignment horizontal="center" vertical="center"/>
    </xf>
    <xf numFmtId="0" fontId="22" fillId="8" borderId="1" xfId="0" applyFont="1" applyFill="1" applyBorder="1" applyAlignment="1">
      <alignment horizontal="center" vertical="center"/>
    </xf>
    <xf numFmtId="165" fontId="4" fillId="0" borderId="0" xfId="0" applyNumberFormat="1" applyFont="1" applyBorder="1" applyAlignment="1">
      <alignment horizontal="center"/>
    </xf>
    <xf numFmtId="165" fontId="12" fillId="7" borderId="1" xfId="0" applyNumberFormat="1" applyFont="1" applyFill="1" applyBorder="1" applyAlignment="1">
      <alignment horizontal="center" vertical="center" wrapText="1"/>
    </xf>
    <xf numFmtId="165" fontId="12" fillId="7"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wrapText="1"/>
    </xf>
    <xf numFmtId="165" fontId="10" fillId="2" borderId="1" xfId="0" applyNumberFormat="1" applyFont="1" applyFill="1" applyBorder="1" applyAlignment="1">
      <alignment horizontal="center" vertical="center"/>
    </xf>
    <xf numFmtId="165" fontId="19" fillId="0" borderId="1" xfId="0" applyNumberFormat="1" applyFont="1" applyBorder="1" applyAlignment="1">
      <alignment horizontal="center" vertical="center"/>
    </xf>
    <xf numFmtId="165" fontId="0" fillId="7" borderId="1" xfId="0" applyNumberFormat="1" applyFill="1" applyBorder="1" applyAlignment="1">
      <alignment horizontal="center" vertical="center"/>
    </xf>
    <xf numFmtId="165" fontId="0" fillId="7" borderId="5" xfId="0" applyNumberFormat="1" applyFill="1" applyBorder="1" applyAlignment="1">
      <alignment horizontal="center" vertical="center"/>
    </xf>
    <xf numFmtId="165" fontId="5" fillId="0" borderId="1" xfId="0" applyNumberFormat="1" applyFont="1" applyBorder="1" applyAlignment="1">
      <alignment horizontal="center" vertical="center"/>
    </xf>
    <xf numFmtId="0" fontId="23" fillId="9" borderId="1" xfId="0" applyFont="1" applyFill="1" applyBorder="1" applyAlignment="1">
      <alignment horizontal="center" vertical="center"/>
    </xf>
    <xf numFmtId="0" fontId="20" fillId="9" borderId="1" xfId="0" applyFont="1" applyFill="1" applyBorder="1" applyAlignment="1">
      <alignment horizontal="center" vertical="center"/>
    </xf>
    <xf numFmtId="165" fontId="19" fillId="0" borderId="5" xfId="0" applyNumberFormat="1" applyFont="1" applyBorder="1" applyAlignment="1">
      <alignment horizontal="center" vertical="center"/>
    </xf>
    <xf numFmtId="165" fontId="19" fillId="0" borderId="2" xfId="0" applyNumberFormat="1" applyFont="1" applyBorder="1" applyAlignment="1">
      <alignment horizontal="center" vertical="center"/>
    </xf>
    <xf numFmtId="0" fontId="7" fillId="2" borderId="5" xfId="0" applyFont="1" applyFill="1" applyBorder="1" applyAlignment="1">
      <alignment horizontal="center" vertical="center"/>
    </xf>
    <xf numFmtId="0" fontId="7" fillId="2" borderId="2" xfId="0" applyFont="1" applyFill="1" applyBorder="1" applyAlignment="1">
      <alignment horizontal="center" vertical="center"/>
    </xf>
    <xf numFmtId="3" fontId="11" fillId="0" borderId="6" xfId="0" applyNumberFormat="1" applyFont="1" applyFill="1" applyBorder="1" applyAlignment="1">
      <alignment horizontal="center" vertical="center" wrapText="1"/>
    </xf>
    <xf numFmtId="3" fontId="11" fillId="0" borderId="2" xfId="0" applyNumberFormat="1" applyFont="1" applyFill="1" applyBorder="1" applyAlignment="1">
      <alignment horizontal="center" vertical="center" wrapText="1"/>
    </xf>
    <xf numFmtId="4" fontId="11" fillId="7" borderId="5" xfId="0" applyNumberFormat="1" applyFont="1" applyFill="1" applyBorder="1" applyAlignment="1">
      <alignment horizontal="center" vertical="center"/>
    </xf>
    <xf numFmtId="4" fontId="11" fillId="7" borderId="2" xfId="0" applyNumberFormat="1" applyFont="1" applyFill="1" applyBorder="1" applyAlignment="1">
      <alignment horizontal="center" vertical="center"/>
    </xf>
    <xf numFmtId="164" fontId="7" fillId="2" borderId="5" xfId="0" applyNumberFormat="1" applyFont="1" applyFill="1" applyBorder="1" applyAlignment="1">
      <alignment horizontal="center" vertical="center" wrapText="1"/>
    </xf>
    <xf numFmtId="164" fontId="7" fillId="2" borderId="2" xfId="0" applyNumberFormat="1" applyFont="1" applyFill="1" applyBorder="1" applyAlignment="1">
      <alignment horizontal="center" vertical="center"/>
    </xf>
    <xf numFmtId="0" fontId="5" fillId="4" borderId="1" xfId="0" applyFont="1" applyFill="1" applyBorder="1" applyAlignment="1">
      <alignment horizontal="left" vertical="center"/>
    </xf>
    <xf numFmtId="0" fontId="5" fillId="4" borderId="5" xfId="0" applyFont="1" applyFill="1" applyBorder="1" applyAlignment="1">
      <alignment horizontal="left" vertical="center"/>
    </xf>
    <xf numFmtId="0" fontId="5" fillId="4" borderId="2" xfId="0" applyFont="1" applyFill="1" applyBorder="1" applyAlignment="1">
      <alignment horizontal="left" vertical="center"/>
    </xf>
    <xf numFmtId="0" fontId="5" fillId="4" borderId="1" xfId="0" applyFont="1" applyFill="1" applyBorder="1" applyAlignment="1">
      <alignment horizontal="center" vertical="center"/>
    </xf>
    <xf numFmtId="164" fontId="5" fillId="6" borderId="4" xfId="0" applyNumberFormat="1" applyFont="1" applyFill="1" applyBorder="1" applyAlignment="1">
      <alignment horizontal="center" vertical="center"/>
    </xf>
  </cellXfs>
  <cellStyles count="1">
    <cellStyle name="Normal" xfId="0" builtinId="0"/>
  </cellStyles>
  <dxfs count="16">
    <dxf>
      <fill>
        <patternFill>
          <bgColor theme="9" tint="0.39994506668294322"/>
        </patternFill>
      </fill>
    </dxf>
    <dxf>
      <fill>
        <patternFill>
          <bgColor theme="6" tint="0.39994506668294322"/>
        </patternFill>
      </fill>
    </dxf>
    <dxf>
      <fill>
        <patternFill>
          <bgColor theme="9"/>
        </patternFill>
      </fill>
    </dxf>
    <dxf>
      <fill>
        <patternFill>
          <bgColor rgb="FFFFC7CE"/>
        </patternFill>
      </fill>
    </dxf>
    <dxf>
      <fill>
        <patternFill>
          <bgColor theme="9" tint="0.39994506668294322"/>
        </patternFill>
      </fill>
    </dxf>
    <dxf>
      <fill>
        <patternFill>
          <bgColor rgb="FFFFC7CE"/>
        </patternFill>
      </fill>
    </dxf>
    <dxf>
      <fill>
        <patternFill>
          <bgColor theme="6" tint="-0.24994659260841701"/>
        </patternFill>
      </fill>
    </dxf>
    <dxf>
      <fill>
        <patternFill>
          <bgColor theme="6" tint="0.39994506668294322"/>
        </patternFill>
      </fill>
    </dxf>
    <dxf>
      <fill>
        <patternFill>
          <bgColor theme="9"/>
        </patternFill>
      </fill>
    </dxf>
    <dxf>
      <fill>
        <patternFill>
          <bgColor rgb="FFFFC7CE"/>
        </patternFill>
      </fill>
    </dxf>
    <dxf>
      <fill>
        <patternFill>
          <bgColor theme="6" tint="0.39994506668294322"/>
        </patternFill>
      </fill>
    </dxf>
    <dxf>
      <fill>
        <patternFill>
          <bgColor theme="6" tint="0.39994506668294322"/>
        </patternFill>
      </fill>
    </dxf>
    <dxf>
      <fill>
        <patternFill>
          <bgColor theme="9"/>
        </patternFill>
      </fill>
    </dxf>
    <dxf>
      <fill>
        <patternFill>
          <bgColor rgb="FFFFC7CE"/>
        </patternFill>
      </fill>
    </dxf>
    <dxf>
      <fill>
        <patternFill>
          <bgColor theme="6" tint="0.39994506668294322"/>
        </patternFill>
      </fill>
    </dxf>
    <dxf>
      <fill>
        <patternFill>
          <bgColor theme="6" tint="0.3999450666829432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rgbClr val="0070C0"/>
                </a:solidFill>
              </a:rPr>
              <a:t>Registered</a:t>
            </a:r>
            <a:r>
              <a:rPr lang="en-US" baseline="0">
                <a:solidFill>
                  <a:srgbClr val="0070C0"/>
                </a:solidFill>
              </a:rPr>
              <a:t> 100% FDI in Textile &amp; Garment Industry</a:t>
            </a:r>
            <a:endParaRPr lang="en-US">
              <a:solidFill>
                <a:srgbClr val="0070C0"/>
              </a:solidFill>
            </a:endParaRP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Investment!$I$1</c:f>
              <c:strCache>
                <c:ptCount val="1"/>
                <c:pt idx="0">
                  <c:v>Investment</c:v>
                </c:pt>
              </c:strCache>
            </c:strRef>
          </c:tx>
          <c:spPr>
            <a:ln w="95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xVal>
            <c:strRef>
              <c:f>Investment!$H$2:$H$12</c:f>
              <c:strCache>
                <c:ptCount val="11"/>
                <c:pt idx="0">
                  <c:v>2015</c:v>
                </c:pt>
                <c:pt idx="1">
                  <c:v>2016</c:v>
                </c:pt>
                <c:pt idx="2">
                  <c:v>2017</c:v>
                </c:pt>
                <c:pt idx="3">
                  <c:v>2018</c:v>
                </c:pt>
                <c:pt idx="4">
                  <c:v>2019</c:v>
                </c:pt>
                <c:pt idx="5">
                  <c:v>2020</c:v>
                </c:pt>
                <c:pt idx="6">
                  <c:v>2021</c:v>
                </c:pt>
                <c:pt idx="7">
                  <c:v>2022</c:v>
                </c:pt>
                <c:pt idx="8">
                  <c:v>2023</c:v>
                </c:pt>
                <c:pt idx="9">
                  <c:v>2024</c:v>
                </c:pt>
                <c:pt idx="10">
                  <c:v>Total</c:v>
                </c:pt>
              </c:strCache>
            </c:strRef>
          </c:xVal>
          <c:yVal>
            <c:numRef>
              <c:f>Investment!$I$2:$I$12</c:f>
              <c:numCache>
                <c:formatCode>General</c:formatCode>
                <c:ptCount val="11"/>
                <c:pt idx="0">
                  <c:v>406.7</c:v>
                </c:pt>
                <c:pt idx="1">
                  <c:v>11.26</c:v>
                </c:pt>
                <c:pt idx="2">
                  <c:v>35.96</c:v>
                </c:pt>
                <c:pt idx="3">
                  <c:v>83.52</c:v>
                </c:pt>
                <c:pt idx="4">
                  <c:v>224.81</c:v>
                </c:pt>
                <c:pt idx="5" formatCode="#,##0.00">
                  <c:v>3197.62</c:v>
                </c:pt>
                <c:pt idx="6" formatCode="#,##0.00">
                  <c:v>1120.82</c:v>
                </c:pt>
                <c:pt idx="7">
                  <c:v>55.16</c:v>
                </c:pt>
                <c:pt idx="8">
                  <c:v>65.58</c:v>
                </c:pt>
                <c:pt idx="9">
                  <c:v>44.69</c:v>
                </c:pt>
                <c:pt idx="10" formatCode="#,##0.00">
                  <c:v>5246.119999999999</c:v>
                </c:pt>
              </c:numCache>
            </c:numRef>
          </c:yVal>
          <c:smooth val="0"/>
          <c:extLst xmlns:c16r2="http://schemas.microsoft.com/office/drawing/2015/06/chart">
            <c:ext xmlns:c16="http://schemas.microsoft.com/office/drawing/2014/chart" uri="{C3380CC4-5D6E-409C-BE32-E72D297353CC}">
              <c16:uniqueId val="{00000000-8E9D-44D6-9CF6-B1F476A84D89}"/>
            </c:ext>
          </c:extLst>
        </c:ser>
        <c:ser>
          <c:idx val="1"/>
          <c:order val="1"/>
          <c:tx>
            <c:strRef>
              <c:f>Investment!$J$1</c:f>
              <c:strCache>
                <c:ptCount val="1"/>
                <c:pt idx="0">
                  <c:v>Investment in Textile sector (USD millions)</c:v>
                </c:pt>
              </c:strCache>
            </c:strRef>
          </c:tx>
          <c:spPr>
            <a:ln w="95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xVal>
            <c:strRef>
              <c:f>Investment!$H$2:$H$12</c:f>
              <c:strCache>
                <c:ptCount val="11"/>
                <c:pt idx="0">
                  <c:v>2015</c:v>
                </c:pt>
                <c:pt idx="1">
                  <c:v>2016</c:v>
                </c:pt>
                <c:pt idx="2">
                  <c:v>2017</c:v>
                </c:pt>
                <c:pt idx="3">
                  <c:v>2018</c:v>
                </c:pt>
                <c:pt idx="4">
                  <c:v>2019</c:v>
                </c:pt>
                <c:pt idx="5">
                  <c:v>2020</c:v>
                </c:pt>
                <c:pt idx="6">
                  <c:v>2021</c:v>
                </c:pt>
                <c:pt idx="7">
                  <c:v>2022</c:v>
                </c:pt>
                <c:pt idx="8">
                  <c:v>2023</c:v>
                </c:pt>
                <c:pt idx="9">
                  <c:v>2024</c:v>
                </c:pt>
                <c:pt idx="10">
                  <c:v>Total</c:v>
                </c:pt>
              </c:strCache>
            </c:strRef>
          </c:xVal>
          <c:yVal>
            <c:numRef>
              <c:f>Investment!$J$2:$J$12</c:f>
              <c:numCache>
                <c:formatCode>General</c:formatCode>
                <c:ptCount val="11"/>
                <c:pt idx="0">
                  <c:v>3.55</c:v>
                </c:pt>
                <c:pt idx="1">
                  <c:v>10.17</c:v>
                </c:pt>
                <c:pt idx="2">
                  <c:v>5.21</c:v>
                </c:pt>
                <c:pt idx="3">
                  <c:v>10.94</c:v>
                </c:pt>
                <c:pt idx="4">
                  <c:v>56.24</c:v>
                </c:pt>
                <c:pt idx="5">
                  <c:v>16.14</c:v>
                </c:pt>
                <c:pt idx="6">
                  <c:v>11.61</c:v>
                </c:pt>
                <c:pt idx="7">
                  <c:v>33.659999999999997</c:v>
                </c:pt>
                <c:pt idx="8">
                  <c:v>6.19</c:v>
                </c:pt>
                <c:pt idx="9">
                  <c:v>20.49</c:v>
                </c:pt>
                <c:pt idx="10">
                  <c:v>174.2</c:v>
                </c:pt>
              </c:numCache>
            </c:numRef>
          </c:yVal>
          <c:smooth val="0"/>
          <c:extLst xmlns:c16r2="http://schemas.microsoft.com/office/drawing/2015/06/chart">
            <c:ext xmlns:c16="http://schemas.microsoft.com/office/drawing/2014/chart" uri="{C3380CC4-5D6E-409C-BE32-E72D297353CC}">
              <c16:uniqueId val="{00000001-8E9D-44D6-9CF6-B1F476A84D89}"/>
            </c:ext>
          </c:extLst>
        </c:ser>
        <c:ser>
          <c:idx val="2"/>
          <c:order val="2"/>
          <c:tx>
            <c:strRef>
              <c:f>Investment!$K$1</c:f>
              <c:strCache>
                <c:ptCount val="1"/>
                <c:pt idx="0">
                  <c:v>Using AND function</c:v>
                </c:pt>
              </c:strCache>
            </c:strRef>
          </c:tx>
          <c:spPr>
            <a:ln w="95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rnd">
                <a:solidFill>
                  <a:schemeClr val="accent3"/>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xVal>
            <c:strRef>
              <c:f>Investment!$H$2:$H$12</c:f>
              <c:strCache>
                <c:ptCount val="11"/>
                <c:pt idx="0">
                  <c:v>2015</c:v>
                </c:pt>
                <c:pt idx="1">
                  <c:v>2016</c:v>
                </c:pt>
                <c:pt idx="2">
                  <c:v>2017</c:v>
                </c:pt>
                <c:pt idx="3">
                  <c:v>2018</c:v>
                </c:pt>
                <c:pt idx="4">
                  <c:v>2019</c:v>
                </c:pt>
                <c:pt idx="5">
                  <c:v>2020</c:v>
                </c:pt>
                <c:pt idx="6">
                  <c:v>2021</c:v>
                </c:pt>
                <c:pt idx="7">
                  <c:v>2022</c:v>
                </c:pt>
                <c:pt idx="8">
                  <c:v>2023</c:v>
                </c:pt>
                <c:pt idx="9">
                  <c:v>2024</c:v>
                </c:pt>
                <c:pt idx="10">
                  <c:v>Total</c:v>
                </c:pt>
              </c:strCache>
            </c:strRef>
          </c:xVal>
          <c:yVal>
            <c:numRef>
              <c:f>Investment!$K$2:$K$12</c:f>
              <c:numCache>
                <c:formatCode>General</c:formatCode>
                <c:ptCount val="11"/>
                <c:pt idx="0">
                  <c:v>1</c:v>
                </c:pt>
                <c:pt idx="1">
                  <c:v>1</c:v>
                </c:pt>
                <c:pt idx="2">
                  <c:v>1</c:v>
                </c:pt>
                <c:pt idx="3">
                  <c:v>1</c:v>
                </c:pt>
                <c:pt idx="4">
                  <c:v>0</c:v>
                </c:pt>
                <c:pt idx="5">
                  <c:v>0</c:v>
                </c:pt>
                <c:pt idx="6">
                  <c:v>0</c:v>
                </c:pt>
                <c:pt idx="7">
                  <c:v>0</c:v>
                </c:pt>
                <c:pt idx="8">
                  <c:v>1</c:v>
                </c:pt>
                <c:pt idx="9">
                  <c:v>1</c:v>
                </c:pt>
              </c:numCache>
            </c:numRef>
          </c:yVal>
          <c:smooth val="0"/>
          <c:extLst xmlns:c16r2="http://schemas.microsoft.com/office/drawing/2015/06/chart">
            <c:ext xmlns:c16="http://schemas.microsoft.com/office/drawing/2014/chart" uri="{C3380CC4-5D6E-409C-BE32-E72D297353CC}">
              <c16:uniqueId val="{00000002-8E9D-44D6-9CF6-B1F476A84D89}"/>
            </c:ext>
          </c:extLst>
        </c:ser>
        <c:dLbls>
          <c:showLegendKey val="0"/>
          <c:showVal val="0"/>
          <c:showCatName val="0"/>
          <c:showSerName val="0"/>
          <c:showPercent val="0"/>
          <c:showBubbleSize val="0"/>
        </c:dLbls>
        <c:axId val="276960168"/>
        <c:axId val="276944232"/>
      </c:scatterChart>
      <c:valAx>
        <c:axId val="276960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944232"/>
        <c:crosses val="autoZero"/>
        <c:crossBetween val="midCat"/>
      </c:valAx>
      <c:valAx>
        <c:axId val="276944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96016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rgbClr val="C00000"/>
                </a:solidFill>
                <a:latin typeface="Times New Roman" panose="02020603050405020304" pitchFamily="18" charset="0"/>
                <a:cs typeface="Times New Roman" panose="02020603050405020304" pitchFamily="18" charset="0"/>
              </a:rPr>
              <a:t>Registered</a:t>
            </a:r>
            <a:r>
              <a:rPr lang="en-US" sz="1600" baseline="0">
                <a:solidFill>
                  <a:srgbClr val="C00000"/>
                </a:solidFill>
                <a:latin typeface="Times New Roman" panose="02020603050405020304" pitchFamily="18" charset="0"/>
                <a:cs typeface="Times New Roman" panose="02020603050405020304" pitchFamily="18" charset="0"/>
              </a:rPr>
              <a:t> local investment in textile and garment sector</a:t>
            </a:r>
            <a:endParaRPr lang="en-US" sz="1600">
              <a:solidFill>
                <a:srgbClr val="C00000"/>
              </a:solidFill>
              <a:latin typeface="Times New Roman" panose="02020603050405020304" pitchFamily="18" charset="0"/>
              <a:cs typeface="Times New Roman" panose="02020603050405020304" pitchFamily="18" charset="0"/>
            </a:endParaRPr>
          </a:p>
        </c:rich>
      </c:tx>
      <c:layout>
        <c:manualLayout>
          <c:xMode val="edge"/>
          <c:yMode val="edge"/>
          <c:x val="0.12328455818022747"/>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Investment!$B$1</c:f>
              <c:strCache>
                <c:ptCount val="1"/>
                <c:pt idx="0">
                  <c:v>Local investment</c:v>
                </c:pt>
              </c:strCache>
            </c:strRef>
          </c:tx>
          <c:spPr>
            <a:solidFill>
              <a:schemeClr val="accent1"/>
            </a:solidFill>
            <a:ln>
              <a:noFill/>
            </a:ln>
            <a:effectLst/>
          </c:spPr>
          <c:invertIfNegative val="0"/>
          <c:cat>
            <c:numRef>
              <c:f>Investment!$A$2:$A$6</c:f>
              <c:numCache>
                <c:formatCode>General</c:formatCode>
                <c:ptCount val="5"/>
                <c:pt idx="0">
                  <c:v>2020</c:v>
                </c:pt>
                <c:pt idx="1">
                  <c:v>2021</c:v>
                </c:pt>
                <c:pt idx="2">
                  <c:v>2022</c:v>
                </c:pt>
                <c:pt idx="3">
                  <c:v>2023</c:v>
                </c:pt>
                <c:pt idx="4">
                  <c:v>2024</c:v>
                </c:pt>
              </c:numCache>
            </c:numRef>
          </c:cat>
          <c:val>
            <c:numRef>
              <c:f>Investment!$B$2:$B$6</c:f>
              <c:numCache>
                <c:formatCode>#,##0</c:formatCode>
                <c:ptCount val="5"/>
                <c:pt idx="0">
                  <c:v>1328</c:v>
                </c:pt>
                <c:pt idx="1">
                  <c:v>1578</c:v>
                </c:pt>
                <c:pt idx="2" formatCode="General">
                  <c:v>663</c:v>
                </c:pt>
                <c:pt idx="3" formatCode="General">
                  <c:v>283</c:v>
                </c:pt>
                <c:pt idx="4">
                  <c:v>2650</c:v>
                </c:pt>
              </c:numCache>
            </c:numRef>
          </c:val>
        </c:ser>
        <c:ser>
          <c:idx val="1"/>
          <c:order val="1"/>
          <c:tx>
            <c:strRef>
              <c:f>Investment!$C$1</c:f>
              <c:strCache>
                <c:ptCount val="1"/>
                <c:pt idx="0">
                  <c:v>No. of projects</c:v>
                </c:pt>
              </c:strCache>
            </c:strRef>
          </c:tx>
          <c:spPr>
            <a:solidFill>
              <a:schemeClr val="accent2"/>
            </a:solidFill>
            <a:ln>
              <a:noFill/>
            </a:ln>
            <a:effectLst/>
          </c:spPr>
          <c:invertIfNegative val="0"/>
          <c:cat>
            <c:numRef>
              <c:f>Investment!$A$2:$A$6</c:f>
              <c:numCache>
                <c:formatCode>General</c:formatCode>
                <c:ptCount val="5"/>
                <c:pt idx="0">
                  <c:v>2020</c:v>
                </c:pt>
                <c:pt idx="1">
                  <c:v>2021</c:v>
                </c:pt>
                <c:pt idx="2">
                  <c:v>2022</c:v>
                </c:pt>
                <c:pt idx="3">
                  <c:v>2023</c:v>
                </c:pt>
                <c:pt idx="4">
                  <c:v>2024</c:v>
                </c:pt>
              </c:numCache>
            </c:numRef>
          </c:cat>
          <c:val>
            <c:numRef>
              <c:f>Investment!$C$2:$C$6</c:f>
              <c:numCache>
                <c:formatCode>General</c:formatCode>
                <c:ptCount val="5"/>
                <c:pt idx="0">
                  <c:v>840</c:v>
                </c:pt>
                <c:pt idx="1">
                  <c:v>1277</c:v>
                </c:pt>
                <c:pt idx="2">
                  <c:v>520</c:v>
                </c:pt>
                <c:pt idx="3">
                  <c:v>286</c:v>
                </c:pt>
                <c:pt idx="4">
                  <c:v>1334</c:v>
                </c:pt>
              </c:numCache>
            </c:numRef>
          </c:val>
        </c:ser>
        <c:ser>
          <c:idx val="2"/>
          <c:order val="2"/>
          <c:tx>
            <c:strRef>
              <c:f>Investment!$D$1</c:f>
              <c:strCache>
                <c:ptCount val="1"/>
                <c:pt idx="0">
                  <c:v>Investment in T &amp; G</c:v>
                </c:pt>
              </c:strCache>
            </c:strRef>
          </c:tx>
          <c:spPr>
            <a:solidFill>
              <a:schemeClr val="accent3"/>
            </a:solidFill>
            <a:ln>
              <a:noFill/>
            </a:ln>
            <a:effectLst/>
          </c:spPr>
          <c:invertIfNegative val="0"/>
          <c:cat>
            <c:numRef>
              <c:f>Investment!$A$2:$A$6</c:f>
              <c:numCache>
                <c:formatCode>General</c:formatCode>
                <c:ptCount val="5"/>
                <c:pt idx="0">
                  <c:v>2020</c:v>
                </c:pt>
                <c:pt idx="1">
                  <c:v>2021</c:v>
                </c:pt>
                <c:pt idx="2">
                  <c:v>2022</c:v>
                </c:pt>
                <c:pt idx="3">
                  <c:v>2023</c:v>
                </c:pt>
                <c:pt idx="4">
                  <c:v>2024</c:v>
                </c:pt>
              </c:numCache>
            </c:numRef>
          </c:cat>
          <c:val>
            <c:numRef>
              <c:f>Investment!$D$2:$D$6</c:f>
              <c:numCache>
                <c:formatCode>General</c:formatCode>
                <c:ptCount val="5"/>
                <c:pt idx="0">
                  <c:v>525.25</c:v>
                </c:pt>
                <c:pt idx="1">
                  <c:v>703.19</c:v>
                </c:pt>
                <c:pt idx="2">
                  <c:v>316.79000000000002</c:v>
                </c:pt>
                <c:pt idx="3">
                  <c:v>147.93</c:v>
                </c:pt>
                <c:pt idx="4" formatCode="#,##0.00">
                  <c:v>1244.8900000000001</c:v>
                </c:pt>
              </c:numCache>
            </c:numRef>
          </c:val>
        </c:ser>
        <c:ser>
          <c:idx val="3"/>
          <c:order val="3"/>
          <c:tx>
            <c:strRef>
              <c:f>Investment!$E$1</c:f>
              <c:strCache>
                <c:ptCount val="1"/>
                <c:pt idx="0">
                  <c:v>No. of projects</c:v>
                </c:pt>
              </c:strCache>
            </c:strRef>
          </c:tx>
          <c:spPr>
            <a:solidFill>
              <a:schemeClr val="accent4"/>
            </a:solidFill>
            <a:ln>
              <a:noFill/>
            </a:ln>
            <a:effectLst/>
          </c:spPr>
          <c:invertIfNegative val="0"/>
          <c:cat>
            <c:numRef>
              <c:f>Investment!$A$2:$A$6</c:f>
              <c:numCache>
                <c:formatCode>General</c:formatCode>
                <c:ptCount val="5"/>
                <c:pt idx="0">
                  <c:v>2020</c:v>
                </c:pt>
                <c:pt idx="1">
                  <c:v>2021</c:v>
                </c:pt>
                <c:pt idx="2">
                  <c:v>2022</c:v>
                </c:pt>
                <c:pt idx="3">
                  <c:v>2023</c:v>
                </c:pt>
                <c:pt idx="4">
                  <c:v>2024</c:v>
                </c:pt>
              </c:numCache>
            </c:numRef>
          </c:cat>
          <c:val>
            <c:numRef>
              <c:f>Investment!$E$2:$E$6</c:f>
              <c:numCache>
                <c:formatCode>General</c:formatCode>
                <c:ptCount val="5"/>
                <c:pt idx="0">
                  <c:v>427</c:v>
                </c:pt>
                <c:pt idx="1">
                  <c:v>647</c:v>
                </c:pt>
                <c:pt idx="2">
                  <c:v>313</c:v>
                </c:pt>
                <c:pt idx="3">
                  <c:v>117</c:v>
                </c:pt>
                <c:pt idx="4">
                  <c:v>713</c:v>
                </c:pt>
              </c:numCache>
            </c:numRef>
          </c:val>
        </c:ser>
        <c:dLbls>
          <c:showLegendKey val="0"/>
          <c:showVal val="0"/>
          <c:showCatName val="0"/>
          <c:showSerName val="0"/>
          <c:showPercent val="0"/>
          <c:showBubbleSize val="0"/>
        </c:dLbls>
        <c:gapWidth val="219"/>
        <c:overlap val="-27"/>
        <c:axId val="277677672"/>
        <c:axId val="277678056"/>
      </c:barChart>
      <c:catAx>
        <c:axId val="277677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678056"/>
        <c:crosses val="autoZero"/>
        <c:auto val="1"/>
        <c:lblAlgn val="ctr"/>
        <c:lblOffset val="100"/>
        <c:noMultiLvlLbl val="0"/>
      </c:catAx>
      <c:valAx>
        <c:axId val="2776780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6776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[007-Shamima Sultana-office68.xlsx]Net income!PivotTable5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solidFill>
                  <a:srgbClr val="C00000"/>
                </a:solidFill>
                <a:latin typeface="Times New Roman" panose="02020603050405020304" pitchFamily="18" charset="0"/>
                <a:cs typeface="Times New Roman" panose="02020603050405020304" pitchFamily="18" charset="0"/>
              </a:rPr>
              <a:t>Net</a:t>
            </a:r>
            <a:r>
              <a:rPr lang="en-US" sz="2000" baseline="0">
                <a:solidFill>
                  <a:srgbClr val="C00000"/>
                </a:solidFill>
                <a:latin typeface="Times New Roman" panose="02020603050405020304" pitchFamily="18" charset="0"/>
                <a:cs typeface="Times New Roman" panose="02020603050405020304" pitchFamily="18" charset="0"/>
              </a:rPr>
              <a:t> income per year</a:t>
            </a:r>
            <a:endParaRPr lang="en-US" sz="2000">
              <a:solidFill>
                <a:srgbClr val="C00000"/>
              </a:solidFill>
              <a:latin typeface="Times New Roman" panose="02020603050405020304" pitchFamily="18" charset="0"/>
              <a:cs typeface="Times New Roman" panose="02020603050405020304" pitchFamily="18" charset="0"/>
            </a:endParaRPr>
          </a:p>
        </c:rich>
      </c:tx>
      <c:layout>
        <c:manualLayout>
          <c:xMode val="edge"/>
          <c:yMode val="edge"/>
          <c:x val="0.3102052728037234"/>
          <c:y val="5.10352723723323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stacked"/>
        <c:varyColors val="0"/>
        <c:ser>
          <c:idx val="0"/>
          <c:order val="0"/>
          <c:tx>
            <c:strRef>
              <c:f>'Net income'!$B$3:$B$4</c:f>
              <c:strCache>
                <c:ptCount val="1"/>
                <c:pt idx="0">
                  <c:v>2015</c:v>
                </c:pt>
              </c:strCache>
            </c:strRef>
          </c:tx>
          <c:spPr>
            <a:solidFill>
              <a:schemeClr val="accent1"/>
            </a:solidFill>
            <a:ln>
              <a:noFill/>
            </a:ln>
            <a:effectLst/>
          </c:spPr>
          <c:invertIfNegative val="0"/>
          <c:cat>
            <c:strRef>
              <c:f>'Net income'!$A$5:$A$26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'Net income'!$B$5:$B$26</c:f>
              <c:numCache>
                <c:formatCode>General</c:formatCode>
                <c:ptCount val="21"/>
                <c:pt idx="0">
                  <c:v>153656.58000000194</c:v>
                </c:pt>
                <c:pt idx="1">
                  <c:v>272608.84000000171</c:v>
                </c:pt>
                <c:pt idx="2">
                  <c:v>2422772.3100000024</c:v>
                </c:pt>
                <c:pt idx="3">
                  <c:v>1185148.5500000007</c:v>
                </c:pt>
                <c:pt idx="4">
                  <c:v>630054.10000000149</c:v>
                </c:pt>
                <c:pt idx="5">
                  <c:v>159950.80000000075</c:v>
                </c:pt>
                <c:pt idx="6">
                  <c:v>19430712.629999995</c:v>
                </c:pt>
                <c:pt idx="7">
                  <c:v>699060</c:v>
                </c:pt>
                <c:pt idx="8">
                  <c:v>3287704.8000000045</c:v>
                </c:pt>
                <c:pt idx="9">
                  <c:v>3339077.1400000006</c:v>
                </c:pt>
                <c:pt idx="10">
                  <c:v>62788.669999999925</c:v>
                </c:pt>
                <c:pt idx="11">
                  <c:v>2607233.6400000006</c:v>
                </c:pt>
                <c:pt idx="12">
                  <c:v>4865499.900000006</c:v>
                </c:pt>
                <c:pt idx="13">
                  <c:v>163680.60000000056</c:v>
                </c:pt>
                <c:pt idx="14">
                  <c:v>3872585.8900000006</c:v>
                </c:pt>
                <c:pt idx="15">
                  <c:v>2440044</c:v>
                </c:pt>
                <c:pt idx="16">
                  <c:v>281048.46000000089</c:v>
                </c:pt>
                <c:pt idx="17">
                  <c:v>125112</c:v>
                </c:pt>
                <c:pt idx="18">
                  <c:v>489779.93999999948</c:v>
                </c:pt>
                <c:pt idx="19">
                  <c:v>2067622.5400000066</c:v>
                </c:pt>
              </c:numCache>
            </c:numRef>
          </c:val>
        </c:ser>
        <c:ser>
          <c:idx val="1"/>
          <c:order val="1"/>
          <c:tx>
            <c:strRef>
              <c:f>'Net income'!$C$3:$C$4</c:f>
              <c:strCache>
                <c:ptCount val="1"/>
                <c:pt idx="0">
                  <c:v>2016</c:v>
                </c:pt>
              </c:strCache>
            </c:strRef>
          </c:tx>
          <c:spPr>
            <a:solidFill>
              <a:schemeClr val="accent2"/>
            </a:solidFill>
            <a:ln>
              <a:noFill/>
            </a:ln>
            <a:effectLst/>
          </c:spPr>
          <c:invertIfNegative val="0"/>
          <c:cat>
            <c:strRef>
              <c:f>'Net income'!$A$5:$A$26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'Net income'!$C$5:$C$26</c:f>
              <c:numCache>
                <c:formatCode>General</c:formatCode>
                <c:ptCount val="21"/>
                <c:pt idx="0">
                  <c:v>7823974.4800000191</c:v>
                </c:pt>
                <c:pt idx="1">
                  <c:v>1257041.2800000012</c:v>
                </c:pt>
                <c:pt idx="2">
                  <c:v>2804585.9400000051</c:v>
                </c:pt>
                <c:pt idx="3">
                  <c:v>1370631.6300000027</c:v>
                </c:pt>
                <c:pt idx="4">
                  <c:v>808543.56000000238</c:v>
                </c:pt>
                <c:pt idx="5">
                  <c:v>619136.90000000037</c:v>
                </c:pt>
                <c:pt idx="6">
                  <c:v>1550013.6400000043</c:v>
                </c:pt>
                <c:pt idx="7">
                  <c:v>1467351.6900000013</c:v>
                </c:pt>
                <c:pt idx="8">
                  <c:v>1586973.1300000027</c:v>
                </c:pt>
                <c:pt idx="9">
                  <c:v>2749261.3200000077</c:v>
                </c:pt>
                <c:pt idx="10">
                  <c:v>721494.87000000291</c:v>
                </c:pt>
                <c:pt idx="11">
                  <c:v>1847355.5899999999</c:v>
                </c:pt>
                <c:pt idx="12">
                  <c:v>4152649.950000003</c:v>
                </c:pt>
                <c:pt idx="13">
                  <c:v>1048492.8499999978</c:v>
                </c:pt>
                <c:pt idx="14">
                  <c:v>3531649.6800000072</c:v>
                </c:pt>
                <c:pt idx="15">
                  <c:v>2193090.150000006</c:v>
                </c:pt>
                <c:pt idx="16">
                  <c:v>2375477.8500000015</c:v>
                </c:pt>
                <c:pt idx="17">
                  <c:v>216023.53999999911</c:v>
                </c:pt>
                <c:pt idx="18">
                  <c:v>1004024.1600000001</c:v>
                </c:pt>
                <c:pt idx="19">
                  <c:v>975444.87000000477</c:v>
                </c:pt>
              </c:numCache>
            </c:numRef>
          </c:val>
        </c:ser>
        <c:ser>
          <c:idx val="2"/>
          <c:order val="2"/>
          <c:tx>
            <c:strRef>
              <c:f>'Net income'!$D$3:$D$4</c:f>
              <c:strCache>
                <c:ptCount val="1"/>
                <c:pt idx="0">
                  <c:v>2017</c:v>
                </c:pt>
              </c:strCache>
            </c:strRef>
          </c:tx>
          <c:spPr>
            <a:solidFill>
              <a:schemeClr val="accent3"/>
            </a:solidFill>
            <a:ln>
              <a:noFill/>
            </a:ln>
            <a:effectLst/>
          </c:spPr>
          <c:invertIfNegative val="0"/>
          <c:cat>
            <c:strRef>
              <c:f>'Net income'!$A$5:$A$26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'Net income'!$D$5:$D$26</c:f>
              <c:numCache>
                <c:formatCode>General</c:formatCode>
                <c:ptCount val="21"/>
                <c:pt idx="0">
                  <c:v>4379336.1700000167</c:v>
                </c:pt>
                <c:pt idx="1">
                  <c:v>1099273.8399999999</c:v>
                </c:pt>
                <c:pt idx="2">
                  <c:v>1501178.5399999991</c:v>
                </c:pt>
                <c:pt idx="3">
                  <c:v>5165.7000000011176</c:v>
                </c:pt>
                <c:pt idx="4">
                  <c:v>799669.6400000006</c:v>
                </c:pt>
                <c:pt idx="5">
                  <c:v>351840.68000000063</c:v>
                </c:pt>
                <c:pt idx="6">
                  <c:v>4022520.8599999994</c:v>
                </c:pt>
                <c:pt idx="7">
                  <c:v>4183800.5300000012</c:v>
                </c:pt>
                <c:pt idx="8">
                  <c:v>309773.70000000112</c:v>
                </c:pt>
                <c:pt idx="9">
                  <c:v>2903806.3500000015</c:v>
                </c:pt>
                <c:pt idx="10">
                  <c:v>901661.41000000015</c:v>
                </c:pt>
                <c:pt idx="11">
                  <c:v>127045.17000000179</c:v>
                </c:pt>
                <c:pt idx="12">
                  <c:v>2096659.5</c:v>
                </c:pt>
                <c:pt idx="13">
                  <c:v>195177.60000000009</c:v>
                </c:pt>
                <c:pt idx="14">
                  <c:v>1215376.4000000022</c:v>
                </c:pt>
                <c:pt idx="15">
                  <c:v>1579349.4600000009</c:v>
                </c:pt>
                <c:pt idx="16">
                  <c:v>1188455.379999999</c:v>
                </c:pt>
                <c:pt idx="17">
                  <c:v>1239987.6900000013</c:v>
                </c:pt>
                <c:pt idx="18">
                  <c:v>50154.240000000224</c:v>
                </c:pt>
                <c:pt idx="19">
                  <c:v>926986.08000000566</c:v>
                </c:pt>
              </c:numCache>
            </c:numRef>
          </c:val>
        </c:ser>
        <c:ser>
          <c:idx val="3"/>
          <c:order val="3"/>
          <c:tx>
            <c:strRef>
              <c:f>'Net income'!$E$3:$E$4</c:f>
              <c:strCache>
                <c:ptCount val="1"/>
                <c:pt idx="0">
                  <c:v>2018</c:v>
                </c:pt>
              </c:strCache>
            </c:strRef>
          </c:tx>
          <c:spPr>
            <a:solidFill>
              <a:schemeClr val="accent4"/>
            </a:solidFill>
            <a:ln>
              <a:noFill/>
            </a:ln>
            <a:effectLst/>
          </c:spPr>
          <c:invertIfNegative val="0"/>
          <c:cat>
            <c:strRef>
              <c:f>'Net income'!$A$5:$A$26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'Net income'!$E$5:$E$26</c:f>
              <c:numCache>
                <c:formatCode>General</c:formatCode>
                <c:ptCount val="21"/>
                <c:pt idx="0">
                  <c:v>5364810.4900000095</c:v>
                </c:pt>
                <c:pt idx="1">
                  <c:v>961736.58000000194</c:v>
                </c:pt>
                <c:pt idx="2">
                  <c:v>4294681.650000006</c:v>
                </c:pt>
                <c:pt idx="3">
                  <c:v>1829499.5899999999</c:v>
                </c:pt>
                <c:pt idx="4">
                  <c:v>978161.30999999866</c:v>
                </c:pt>
                <c:pt idx="5">
                  <c:v>981262.01000000164</c:v>
                </c:pt>
                <c:pt idx="6">
                  <c:v>1692173.9200000018</c:v>
                </c:pt>
                <c:pt idx="7">
                  <c:v>1213839.4400000051</c:v>
                </c:pt>
                <c:pt idx="8">
                  <c:v>1326173.2699999996</c:v>
                </c:pt>
                <c:pt idx="9">
                  <c:v>898288.33999999985</c:v>
                </c:pt>
                <c:pt idx="10">
                  <c:v>61933.860000000335</c:v>
                </c:pt>
                <c:pt idx="11">
                  <c:v>1493094.1499999985</c:v>
                </c:pt>
                <c:pt idx="12">
                  <c:v>792603.54000000097</c:v>
                </c:pt>
                <c:pt idx="13">
                  <c:v>243165</c:v>
                </c:pt>
                <c:pt idx="14">
                  <c:v>1343781.3900000006</c:v>
                </c:pt>
                <c:pt idx="15">
                  <c:v>2724594.1200000048</c:v>
                </c:pt>
                <c:pt idx="16">
                  <c:v>442398.85000000149</c:v>
                </c:pt>
                <c:pt idx="17">
                  <c:v>637345.94000000134</c:v>
                </c:pt>
                <c:pt idx="18">
                  <c:v>179691.24000000022</c:v>
                </c:pt>
                <c:pt idx="19">
                  <c:v>4265021.7600000054</c:v>
                </c:pt>
              </c:numCache>
            </c:numRef>
          </c:val>
        </c:ser>
        <c:ser>
          <c:idx val="4"/>
          <c:order val="4"/>
          <c:tx>
            <c:strRef>
              <c:f>'Net income'!$F$3:$F$4</c:f>
              <c:strCache>
                <c:ptCount val="1"/>
                <c:pt idx="0">
                  <c:v>2019</c:v>
                </c:pt>
              </c:strCache>
            </c:strRef>
          </c:tx>
          <c:spPr>
            <a:solidFill>
              <a:schemeClr val="accent5"/>
            </a:solidFill>
            <a:ln>
              <a:noFill/>
            </a:ln>
            <a:effectLst/>
          </c:spPr>
          <c:invertIfNegative val="0"/>
          <c:cat>
            <c:strRef>
              <c:f>'Net income'!$A$5:$A$26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'Net income'!$F$5:$F$26</c:f>
              <c:numCache>
                <c:formatCode>General</c:formatCode>
                <c:ptCount val="21"/>
                <c:pt idx="0">
                  <c:v>8118784.4400000274</c:v>
                </c:pt>
                <c:pt idx="1">
                  <c:v>2474231.6400000006</c:v>
                </c:pt>
                <c:pt idx="2">
                  <c:v>3372556.1200000048</c:v>
                </c:pt>
                <c:pt idx="3">
                  <c:v>1221748.0500000007</c:v>
                </c:pt>
                <c:pt idx="4">
                  <c:v>141886.1400000006</c:v>
                </c:pt>
                <c:pt idx="5">
                  <c:v>1208449.9800000004</c:v>
                </c:pt>
                <c:pt idx="6">
                  <c:v>4881237.450000003</c:v>
                </c:pt>
                <c:pt idx="7">
                  <c:v>2699418.9600000083</c:v>
                </c:pt>
                <c:pt idx="8">
                  <c:v>1551894.6400000006</c:v>
                </c:pt>
                <c:pt idx="9">
                  <c:v>186533.73000000045</c:v>
                </c:pt>
                <c:pt idx="10">
                  <c:v>961647.76000000164</c:v>
                </c:pt>
                <c:pt idx="11">
                  <c:v>110738.88000000082</c:v>
                </c:pt>
                <c:pt idx="12">
                  <c:v>745846.20000000298</c:v>
                </c:pt>
                <c:pt idx="13">
                  <c:v>148193.16000000015</c:v>
                </c:pt>
                <c:pt idx="14">
                  <c:v>1166078.6400000006</c:v>
                </c:pt>
                <c:pt idx="15">
                  <c:v>3837829.8200000077</c:v>
                </c:pt>
                <c:pt idx="16">
                  <c:v>1511255.2800000012</c:v>
                </c:pt>
                <c:pt idx="17">
                  <c:v>973617.95000000112</c:v>
                </c:pt>
                <c:pt idx="18">
                  <c:v>1063303.8000000007</c:v>
                </c:pt>
                <c:pt idx="19">
                  <c:v>1911583.1799999997</c:v>
                </c:pt>
              </c:numCache>
            </c:numRef>
          </c:val>
        </c:ser>
        <c:ser>
          <c:idx val="5"/>
          <c:order val="5"/>
          <c:tx>
            <c:strRef>
              <c:f>'Net income'!$G$3:$G$4</c:f>
              <c:strCache>
                <c:ptCount val="1"/>
                <c:pt idx="0">
                  <c:v>2020</c:v>
                </c:pt>
              </c:strCache>
            </c:strRef>
          </c:tx>
          <c:spPr>
            <a:solidFill>
              <a:schemeClr val="accent6"/>
            </a:solidFill>
            <a:ln>
              <a:noFill/>
            </a:ln>
            <a:effectLst/>
          </c:spPr>
          <c:invertIfNegative val="0"/>
          <c:cat>
            <c:strRef>
              <c:f>'Net income'!$A$5:$A$26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'Net income'!$G$5:$G$26</c:f>
              <c:numCache>
                <c:formatCode>General</c:formatCode>
                <c:ptCount val="21"/>
                <c:pt idx="0">
                  <c:v>6964968.599999994</c:v>
                </c:pt>
                <c:pt idx="1">
                  <c:v>26174.340000000317</c:v>
                </c:pt>
                <c:pt idx="2">
                  <c:v>78254.800000000745</c:v>
                </c:pt>
                <c:pt idx="3">
                  <c:v>2340837.9800000042</c:v>
                </c:pt>
                <c:pt idx="4">
                  <c:v>810427.31000000052</c:v>
                </c:pt>
                <c:pt idx="5">
                  <c:v>104029.93999999948</c:v>
                </c:pt>
                <c:pt idx="6">
                  <c:v>375639.68999999948</c:v>
                </c:pt>
                <c:pt idx="7">
                  <c:v>600824.49000000209</c:v>
                </c:pt>
                <c:pt idx="8">
                  <c:v>682689.40000000224</c:v>
                </c:pt>
                <c:pt idx="9">
                  <c:v>247379</c:v>
                </c:pt>
                <c:pt idx="10">
                  <c:v>917357.76000000164</c:v>
                </c:pt>
                <c:pt idx="11">
                  <c:v>1218513.5100000016</c:v>
                </c:pt>
                <c:pt idx="12">
                  <c:v>2225658.4800000042</c:v>
                </c:pt>
                <c:pt idx="13">
                  <c:v>197636.48000000045</c:v>
                </c:pt>
                <c:pt idx="14">
                  <c:v>434238.49000000209</c:v>
                </c:pt>
                <c:pt idx="15">
                  <c:v>888228.63000000268</c:v>
                </c:pt>
                <c:pt idx="16">
                  <c:v>228795.69000000041</c:v>
                </c:pt>
                <c:pt idx="17">
                  <c:v>55765.410000000149</c:v>
                </c:pt>
                <c:pt idx="18">
                  <c:v>106459.56000000052</c:v>
                </c:pt>
                <c:pt idx="19">
                  <c:v>2466886.1800000072</c:v>
                </c:pt>
              </c:numCache>
            </c:numRef>
          </c:val>
        </c:ser>
        <c:ser>
          <c:idx val="6"/>
          <c:order val="6"/>
          <c:tx>
            <c:strRef>
              <c:f>'Net income'!$H$3:$H$4</c:f>
              <c:strCache>
                <c:ptCount val="1"/>
                <c:pt idx="0">
                  <c:v>2021</c:v>
                </c:pt>
              </c:strCache>
            </c:strRef>
          </c:tx>
          <c:spPr>
            <a:solidFill>
              <a:schemeClr val="accent1">
                <a:lumMod val="60000"/>
              </a:schemeClr>
            </a:solidFill>
            <a:ln>
              <a:noFill/>
            </a:ln>
            <a:effectLst/>
          </c:spPr>
          <c:invertIfNegative val="0"/>
          <c:cat>
            <c:strRef>
              <c:f>'Net income'!$A$5:$A$26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'Net income'!$H$5:$H$26</c:f>
              <c:numCache>
                <c:formatCode>General</c:formatCode>
                <c:ptCount val="21"/>
                <c:pt idx="0">
                  <c:v>4472453.700000003</c:v>
                </c:pt>
                <c:pt idx="1">
                  <c:v>1180579.5100000016</c:v>
                </c:pt>
                <c:pt idx="2">
                  <c:v>3249222.1800000072</c:v>
                </c:pt>
                <c:pt idx="3">
                  <c:v>2528609.3699999973</c:v>
                </c:pt>
                <c:pt idx="4">
                  <c:v>1165440.1500000022</c:v>
                </c:pt>
                <c:pt idx="5">
                  <c:v>278948.76000000071</c:v>
                </c:pt>
                <c:pt idx="6">
                  <c:v>924720.92000000179</c:v>
                </c:pt>
                <c:pt idx="7">
                  <c:v>3941560.3500000089</c:v>
                </c:pt>
                <c:pt idx="8">
                  <c:v>1102546.0800000019</c:v>
                </c:pt>
                <c:pt idx="9">
                  <c:v>1024751.8400000036</c:v>
                </c:pt>
                <c:pt idx="10">
                  <c:v>1568056.9000000022</c:v>
                </c:pt>
                <c:pt idx="11">
                  <c:v>839939.55000000075</c:v>
                </c:pt>
                <c:pt idx="12">
                  <c:v>2709590.6799999997</c:v>
                </c:pt>
                <c:pt idx="13">
                  <c:v>81487.899999999907</c:v>
                </c:pt>
                <c:pt idx="14">
                  <c:v>2292206.6000000089</c:v>
                </c:pt>
                <c:pt idx="15">
                  <c:v>2294479.5700000003</c:v>
                </c:pt>
                <c:pt idx="16">
                  <c:v>730535.39000000432</c:v>
                </c:pt>
                <c:pt idx="17">
                  <c:v>1159027.0500000007</c:v>
                </c:pt>
                <c:pt idx="18">
                  <c:v>688501.44000000134</c:v>
                </c:pt>
                <c:pt idx="19">
                  <c:v>3410189.1300000101</c:v>
                </c:pt>
              </c:numCache>
            </c:numRef>
          </c:val>
        </c:ser>
        <c:ser>
          <c:idx val="7"/>
          <c:order val="7"/>
          <c:tx>
            <c:strRef>
              <c:f>'Net income'!$I$3:$I$4</c:f>
              <c:strCache>
                <c:ptCount val="1"/>
                <c:pt idx="0">
                  <c:v>2022</c:v>
                </c:pt>
              </c:strCache>
            </c:strRef>
          </c:tx>
          <c:spPr>
            <a:solidFill>
              <a:schemeClr val="accent2">
                <a:lumMod val="60000"/>
              </a:schemeClr>
            </a:solidFill>
            <a:ln>
              <a:noFill/>
            </a:ln>
            <a:effectLst/>
          </c:spPr>
          <c:invertIfNegative val="0"/>
          <c:cat>
            <c:strRef>
              <c:f>'Net income'!$A$5:$A$26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'Net income'!$I$5:$I$26</c:f>
              <c:numCache>
                <c:formatCode>General</c:formatCode>
                <c:ptCount val="21"/>
                <c:pt idx="0">
                  <c:v>9292142.9699999988</c:v>
                </c:pt>
                <c:pt idx="1">
                  <c:v>2913384.7600000054</c:v>
                </c:pt>
                <c:pt idx="2">
                  <c:v>678811.98000000045</c:v>
                </c:pt>
                <c:pt idx="3">
                  <c:v>809698.56000000611</c:v>
                </c:pt>
                <c:pt idx="4">
                  <c:v>538504</c:v>
                </c:pt>
                <c:pt idx="5">
                  <c:v>264486.0700000003</c:v>
                </c:pt>
                <c:pt idx="6">
                  <c:v>1061583.700000003</c:v>
                </c:pt>
                <c:pt idx="7">
                  <c:v>3240414.8000000119</c:v>
                </c:pt>
                <c:pt idx="8">
                  <c:v>1529565.2699999996</c:v>
                </c:pt>
                <c:pt idx="9">
                  <c:v>831899.49000000022</c:v>
                </c:pt>
                <c:pt idx="10">
                  <c:v>978658.3200000003</c:v>
                </c:pt>
                <c:pt idx="11">
                  <c:v>275948.19999999925</c:v>
                </c:pt>
                <c:pt idx="12">
                  <c:v>3475822.8800000101</c:v>
                </c:pt>
                <c:pt idx="13">
                  <c:v>181717.14000000013</c:v>
                </c:pt>
                <c:pt idx="14">
                  <c:v>159581.94000000134</c:v>
                </c:pt>
                <c:pt idx="15">
                  <c:v>2664680.3300000057</c:v>
                </c:pt>
                <c:pt idx="16">
                  <c:v>190526.69000000041</c:v>
                </c:pt>
                <c:pt idx="17">
                  <c:v>1466188.950000003</c:v>
                </c:pt>
                <c:pt idx="18">
                  <c:v>1251502.7200000025</c:v>
                </c:pt>
                <c:pt idx="19">
                  <c:v>4748705.3400000036</c:v>
                </c:pt>
              </c:numCache>
            </c:numRef>
          </c:val>
        </c:ser>
        <c:ser>
          <c:idx val="8"/>
          <c:order val="8"/>
          <c:tx>
            <c:strRef>
              <c:f>'Net income'!$J$3:$J$4</c:f>
              <c:strCache>
                <c:ptCount val="1"/>
                <c:pt idx="0">
                  <c:v>2023</c:v>
                </c:pt>
              </c:strCache>
            </c:strRef>
          </c:tx>
          <c:spPr>
            <a:solidFill>
              <a:schemeClr val="accent3">
                <a:lumMod val="60000"/>
              </a:schemeClr>
            </a:solidFill>
            <a:ln>
              <a:noFill/>
            </a:ln>
            <a:effectLst/>
          </c:spPr>
          <c:invertIfNegative val="0"/>
          <c:cat>
            <c:strRef>
              <c:f>'Net income'!$A$5:$A$26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'Net income'!$J$5:$J$26</c:f>
              <c:numCache>
                <c:formatCode>General</c:formatCode>
                <c:ptCount val="21"/>
                <c:pt idx="0">
                  <c:v>4099639.3100000024</c:v>
                </c:pt>
                <c:pt idx="1">
                  <c:v>1636637.7400000021</c:v>
                </c:pt>
                <c:pt idx="2">
                  <c:v>1461368.3200000077</c:v>
                </c:pt>
                <c:pt idx="3">
                  <c:v>1644421.8300000057</c:v>
                </c:pt>
                <c:pt idx="4">
                  <c:v>688627.95000000298</c:v>
                </c:pt>
                <c:pt idx="5">
                  <c:v>211618.95999999996</c:v>
                </c:pt>
                <c:pt idx="6">
                  <c:v>1592092.3200000077</c:v>
                </c:pt>
                <c:pt idx="7">
                  <c:v>1235964.0500000045</c:v>
                </c:pt>
                <c:pt idx="8">
                  <c:v>1472550.4200000018</c:v>
                </c:pt>
                <c:pt idx="9">
                  <c:v>395066.98000000045</c:v>
                </c:pt>
                <c:pt idx="10">
                  <c:v>1343802.2399999984</c:v>
                </c:pt>
                <c:pt idx="11">
                  <c:v>1390795.200000003</c:v>
                </c:pt>
                <c:pt idx="12">
                  <c:v>1451942.0100000054</c:v>
                </c:pt>
                <c:pt idx="13">
                  <c:v>147623.28000000026</c:v>
                </c:pt>
                <c:pt idx="14">
                  <c:v>2568476.7899999991</c:v>
                </c:pt>
                <c:pt idx="15">
                  <c:v>1194236.8800000027</c:v>
                </c:pt>
                <c:pt idx="16">
                  <c:v>814062.68000000156</c:v>
                </c:pt>
                <c:pt idx="17">
                  <c:v>104577.20000000019</c:v>
                </c:pt>
                <c:pt idx="18">
                  <c:v>911370</c:v>
                </c:pt>
                <c:pt idx="19">
                  <c:v>1030558.2800000012</c:v>
                </c:pt>
              </c:numCache>
            </c:numRef>
          </c:val>
        </c:ser>
        <c:ser>
          <c:idx val="9"/>
          <c:order val="9"/>
          <c:tx>
            <c:strRef>
              <c:f>'Net income'!$K$3:$K$4</c:f>
              <c:strCache>
                <c:ptCount val="1"/>
                <c:pt idx="0">
                  <c:v>2024</c:v>
                </c:pt>
              </c:strCache>
            </c:strRef>
          </c:tx>
          <c:spPr>
            <a:solidFill>
              <a:schemeClr val="accent4">
                <a:lumMod val="60000"/>
              </a:schemeClr>
            </a:solidFill>
            <a:ln>
              <a:noFill/>
            </a:ln>
            <a:effectLst/>
          </c:spPr>
          <c:invertIfNegative val="0"/>
          <c:cat>
            <c:strRef>
              <c:f>'Net income'!$A$5:$A$26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'Net income'!$K$5:$K$26</c:f>
              <c:numCache>
                <c:formatCode>General</c:formatCode>
                <c:ptCount val="21"/>
                <c:pt idx="0">
                  <c:v>2281426.5</c:v>
                </c:pt>
                <c:pt idx="1">
                  <c:v>1174731.6099999994</c:v>
                </c:pt>
                <c:pt idx="2">
                  <c:v>1589449.3200000003</c:v>
                </c:pt>
                <c:pt idx="3">
                  <c:v>1350081.8999999985</c:v>
                </c:pt>
                <c:pt idx="4">
                  <c:v>686435.04000000097</c:v>
                </c:pt>
                <c:pt idx="5">
                  <c:v>576655.90000000037</c:v>
                </c:pt>
                <c:pt idx="6">
                  <c:v>247306.15000000037</c:v>
                </c:pt>
                <c:pt idx="7">
                  <c:v>9023382.0600000024</c:v>
                </c:pt>
                <c:pt idx="8">
                  <c:v>2387125.8400000036</c:v>
                </c:pt>
                <c:pt idx="9">
                  <c:v>72253.45530000006</c:v>
                </c:pt>
                <c:pt idx="10">
                  <c:v>1907663.75</c:v>
                </c:pt>
                <c:pt idx="11">
                  <c:v>135397.41999999993</c:v>
                </c:pt>
                <c:pt idx="12">
                  <c:v>1088183.25</c:v>
                </c:pt>
                <c:pt idx="13">
                  <c:v>41277.15000000014</c:v>
                </c:pt>
                <c:pt idx="14">
                  <c:v>808680.99000000209</c:v>
                </c:pt>
                <c:pt idx="15">
                  <c:v>75566.699999999255</c:v>
                </c:pt>
                <c:pt idx="16">
                  <c:v>2280186.200000003</c:v>
                </c:pt>
                <c:pt idx="17">
                  <c:v>137412.66000000015</c:v>
                </c:pt>
                <c:pt idx="18">
                  <c:v>237718.79999999981</c:v>
                </c:pt>
                <c:pt idx="19">
                  <c:v>2429213.8300000131</c:v>
                </c:pt>
              </c:numCache>
            </c:numRef>
          </c:val>
        </c:ser>
        <c:ser>
          <c:idx val="10"/>
          <c:order val="10"/>
          <c:tx>
            <c:strRef>
              <c:f>'Net income'!$L$3:$L$4</c:f>
              <c:strCache>
                <c:ptCount val="1"/>
                <c:pt idx="0">
                  <c:v>(blank)</c:v>
                </c:pt>
              </c:strCache>
            </c:strRef>
          </c:tx>
          <c:spPr>
            <a:solidFill>
              <a:schemeClr val="accent5">
                <a:lumMod val="60000"/>
              </a:schemeClr>
            </a:solidFill>
            <a:ln>
              <a:noFill/>
            </a:ln>
            <a:effectLst/>
          </c:spPr>
          <c:invertIfNegative val="0"/>
          <c:cat>
            <c:strRef>
              <c:f>'Net income'!$A$5:$A$26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'Net income'!$L$5:$L$26</c:f>
              <c:numCache>
                <c:formatCode>General</c:formatCode>
                <c:ptCount val="21"/>
              </c:numCache>
            </c:numRef>
          </c:val>
        </c:ser>
        <c:dLbls>
          <c:showLegendKey val="0"/>
          <c:showVal val="0"/>
          <c:showCatName val="0"/>
          <c:showSerName val="0"/>
          <c:showPercent val="0"/>
          <c:showBubbleSize val="0"/>
        </c:dLbls>
        <c:gapWidth val="150"/>
        <c:overlap val="100"/>
        <c:axId val="277744816"/>
        <c:axId val="277358296"/>
      </c:barChart>
      <c:catAx>
        <c:axId val="277744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latin typeface="Times New Roman" panose="02020603050405020304" pitchFamily="18" charset="0"/>
                    <a:cs typeface="Times New Roman" panose="02020603050405020304" pitchFamily="18" charset="0"/>
                  </a:rPr>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358296"/>
        <c:crosses val="autoZero"/>
        <c:auto val="1"/>
        <c:lblAlgn val="ctr"/>
        <c:lblOffset val="100"/>
        <c:noMultiLvlLbl val="0"/>
      </c:catAx>
      <c:valAx>
        <c:axId val="277358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latin typeface="Times New Roman" panose="02020603050405020304" pitchFamily="18" charset="0"/>
                    <a:cs typeface="Times New Roman" panose="02020603050405020304" pitchFamily="18" charset="0"/>
                  </a:rPr>
                  <a:t>Total</a:t>
                </a:r>
              </a:p>
            </c:rich>
          </c:tx>
          <c:layout>
            <c:manualLayout>
              <c:xMode val="edge"/>
              <c:yMode val="edge"/>
              <c:x val="9.0014056722676795E-3"/>
              <c:y val="0.3460585167516719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744816"/>
        <c:crosses val="autoZero"/>
        <c:crossBetween val="between"/>
      </c:valAx>
      <c:spPr>
        <a:noFill/>
        <a:ln>
          <a:noFill/>
        </a:ln>
        <a:effectLst/>
      </c:spPr>
    </c:plotArea>
    <c:legend>
      <c:legendPos val="r"/>
      <c:layout>
        <c:manualLayout>
          <c:xMode val="edge"/>
          <c:yMode val="edge"/>
          <c:x val="0.89236950514005497"/>
          <c:y val="0.25109149866098029"/>
          <c:w val="7.0134410452244861E-2"/>
          <c:h val="0.610214677311262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[007-Shamima Sultana-office68.xlsx]Total sales!PivotTable3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solidFill>
                  <a:srgbClr val="FFFF00"/>
                </a:solidFill>
                <a:latin typeface="Times New Roman" panose="02020603050405020304" pitchFamily="18" charset="0"/>
                <a:cs typeface="Times New Roman" panose="02020603050405020304" pitchFamily="18" charset="0"/>
              </a:rPr>
              <a:t>Year-</a:t>
            </a:r>
            <a:r>
              <a:rPr lang="en-US" sz="2000" baseline="0">
                <a:solidFill>
                  <a:srgbClr val="FFFF00"/>
                </a:solidFill>
                <a:latin typeface="Times New Roman" panose="02020603050405020304" pitchFamily="18" charset="0"/>
                <a:cs typeface="Times New Roman" panose="02020603050405020304" pitchFamily="18" charset="0"/>
              </a:rPr>
              <a:t> wise total sales</a:t>
            </a:r>
            <a:endParaRPr lang="en-US" sz="2000">
              <a:solidFill>
                <a:srgbClr val="FFFF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areaChart>
        <c:grouping val="stacked"/>
        <c:varyColors val="0"/>
        <c:ser>
          <c:idx val="0"/>
          <c:order val="0"/>
          <c:tx>
            <c:strRef>
              <c:f>'Total sales'!$B$3:$B$4</c:f>
              <c:strCache>
                <c:ptCount val="1"/>
                <c:pt idx="0">
                  <c:v>2015</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'Total sales'!$A$5:$A$26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'Total sales'!$B$5:$B$26</c:f>
              <c:numCache>
                <c:formatCode>General</c:formatCode>
                <c:ptCount val="21"/>
                <c:pt idx="0">
                  <c:v>26389082.580000002</c:v>
                </c:pt>
                <c:pt idx="1">
                  <c:v>14757024.840000002</c:v>
                </c:pt>
                <c:pt idx="2">
                  <c:v>81115772.310000002</c:v>
                </c:pt>
                <c:pt idx="3">
                  <c:v>20433003.550000001</c:v>
                </c:pt>
                <c:pt idx="4">
                  <c:v>11789934.100000001</c:v>
                </c:pt>
                <c:pt idx="5">
                  <c:v>6567060.8000000007</c:v>
                </c:pt>
                <c:pt idx="6">
                  <c:v>579378366.63</c:v>
                </c:pt>
                <c:pt idx="7">
                  <c:v>26020260</c:v>
                </c:pt>
                <c:pt idx="8">
                  <c:v>54277504.800000004</c:v>
                </c:pt>
                <c:pt idx="9">
                  <c:v>63183288.140000001</c:v>
                </c:pt>
                <c:pt idx="10">
                  <c:v>4623449.67</c:v>
                </c:pt>
                <c:pt idx="11">
                  <c:v>46288255.640000001</c:v>
                </c:pt>
                <c:pt idx="12">
                  <c:v>78560865.900000006</c:v>
                </c:pt>
                <c:pt idx="13">
                  <c:v>3857649.6000000006</c:v>
                </c:pt>
                <c:pt idx="14">
                  <c:v>61034326.890000001</c:v>
                </c:pt>
                <c:pt idx="15">
                  <c:v>81265644</c:v>
                </c:pt>
                <c:pt idx="16">
                  <c:v>25207250.460000001</c:v>
                </c:pt>
                <c:pt idx="17">
                  <c:v>10680312</c:v>
                </c:pt>
                <c:pt idx="18">
                  <c:v>9808413.9399999995</c:v>
                </c:pt>
                <c:pt idx="19">
                  <c:v>55255786.540000007</c:v>
                </c:pt>
              </c:numCache>
            </c:numRef>
          </c:val>
        </c:ser>
        <c:ser>
          <c:idx val="1"/>
          <c:order val="1"/>
          <c:tx>
            <c:strRef>
              <c:f>'Total sales'!$C$3:$C$4</c:f>
              <c:strCache>
                <c:ptCount val="1"/>
                <c:pt idx="0">
                  <c:v>2016</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'Total sales'!$A$5:$A$26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'Total sales'!$C$5:$C$26</c:f>
              <c:numCache>
                <c:formatCode>General</c:formatCode>
                <c:ptCount val="21"/>
                <c:pt idx="0">
                  <c:v>154256190.48000002</c:v>
                </c:pt>
                <c:pt idx="1">
                  <c:v>23239441.280000001</c:v>
                </c:pt>
                <c:pt idx="2">
                  <c:v>47295863.940000005</c:v>
                </c:pt>
                <c:pt idx="3">
                  <c:v>31659276.630000003</c:v>
                </c:pt>
                <c:pt idx="4">
                  <c:v>30462694.560000002</c:v>
                </c:pt>
                <c:pt idx="5">
                  <c:v>10040526.9</c:v>
                </c:pt>
                <c:pt idx="6">
                  <c:v>32065173.640000004</c:v>
                </c:pt>
                <c:pt idx="7">
                  <c:v>31970173.690000001</c:v>
                </c:pt>
                <c:pt idx="8">
                  <c:v>29281041.130000003</c:v>
                </c:pt>
                <c:pt idx="9">
                  <c:v>80159773.320000008</c:v>
                </c:pt>
                <c:pt idx="10">
                  <c:v>16041590.870000003</c:v>
                </c:pt>
                <c:pt idx="11">
                  <c:v>31383353.59</c:v>
                </c:pt>
                <c:pt idx="12">
                  <c:v>73821851.950000003</c:v>
                </c:pt>
                <c:pt idx="13">
                  <c:v>23720032.849999998</c:v>
                </c:pt>
                <c:pt idx="14">
                  <c:v>70450644.680000007</c:v>
                </c:pt>
                <c:pt idx="15">
                  <c:v>39240265.150000006</c:v>
                </c:pt>
                <c:pt idx="16">
                  <c:v>53549492.850000001</c:v>
                </c:pt>
                <c:pt idx="17">
                  <c:v>10550009.539999999</c:v>
                </c:pt>
                <c:pt idx="18">
                  <c:v>26074496.16</c:v>
                </c:pt>
                <c:pt idx="19">
                  <c:v>42400291.870000005</c:v>
                </c:pt>
              </c:numCache>
            </c:numRef>
          </c:val>
        </c:ser>
        <c:ser>
          <c:idx val="2"/>
          <c:order val="2"/>
          <c:tx>
            <c:strRef>
              <c:f>'Total sales'!$D$3:$D$4</c:f>
              <c:strCache>
                <c:ptCount val="1"/>
                <c:pt idx="0">
                  <c:v>2017</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'Total sales'!$A$5:$A$26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'Total sales'!$D$5:$D$26</c:f>
              <c:numCache>
                <c:formatCode>General</c:formatCode>
                <c:ptCount val="21"/>
                <c:pt idx="0">
                  <c:v>96974347.170000017</c:v>
                </c:pt>
                <c:pt idx="1">
                  <c:v>19808173.84</c:v>
                </c:pt>
                <c:pt idx="2">
                  <c:v>45774516.539999999</c:v>
                </c:pt>
                <c:pt idx="3">
                  <c:v>10815356.700000001</c:v>
                </c:pt>
                <c:pt idx="4">
                  <c:v>14191465.640000001</c:v>
                </c:pt>
                <c:pt idx="5">
                  <c:v>5918944.6800000006</c:v>
                </c:pt>
                <c:pt idx="6">
                  <c:v>75155834.859999999</c:v>
                </c:pt>
                <c:pt idx="7">
                  <c:v>72718461.530000001</c:v>
                </c:pt>
                <c:pt idx="8">
                  <c:v>15311603.700000001</c:v>
                </c:pt>
                <c:pt idx="9">
                  <c:v>51521896.350000001</c:v>
                </c:pt>
                <c:pt idx="10">
                  <c:v>19119041.41</c:v>
                </c:pt>
                <c:pt idx="11">
                  <c:v>22753690.170000002</c:v>
                </c:pt>
                <c:pt idx="12">
                  <c:v>42177634.5</c:v>
                </c:pt>
                <c:pt idx="13">
                  <c:v>3279849.6</c:v>
                </c:pt>
                <c:pt idx="14">
                  <c:v>21052592.400000002</c:v>
                </c:pt>
                <c:pt idx="15">
                  <c:v>34648502.460000001</c:v>
                </c:pt>
                <c:pt idx="16">
                  <c:v>29982613.379999999</c:v>
                </c:pt>
                <c:pt idx="17">
                  <c:v>19587063.690000001</c:v>
                </c:pt>
                <c:pt idx="18">
                  <c:v>2388702.2400000002</c:v>
                </c:pt>
                <c:pt idx="19">
                  <c:v>39439498.080000006</c:v>
                </c:pt>
              </c:numCache>
            </c:numRef>
          </c:val>
        </c:ser>
        <c:ser>
          <c:idx val="3"/>
          <c:order val="3"/>
          <c:tx>
            <c:strRef>
              <c:f>'Total sales'!$E$3:$E$4</c:f>
              <c:strCache>
                <c:ptCount val="1"/>
                <c:pt idx="0">
                  <c:v>2018</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'Total sales'!$A$5:$A$26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'Total sales'!$E$5:$E$26</c:f>
              <c:numCache>
                <c:formatCode>General</c:formatCode>
                <c:ptCount val="21"/>
                <c:pt idx="0">
                  <c:v>150145938.49000001</c:v>
                </c:pt>
                <c:pt idx="1">
                  <c:v>25268792.580000002</c:v>
                </c:pt>
                <c:pt idx="2">
                  <c:v>67932796.650000006</c:v>
                </c:pt>
                <c:pt idx="3">
                  <c:v>30609101.59</c:v>
                </c:pt>
                <c:pt idx="4">
                  <c:v>19302621.309999999</c:v>
                </c:pt>
                <c:pt idx="5">
                  <c:v>20454273.010000002</c:v>
                </c:pt>
                <c:pt idx="6">
                  <c:v>55737001.920000002</c:v>
                </c:pt>
                <c:pt idx="7">
                  <c:v>40918075.440000005</c:v>
                </c:pt>
                <c:pt idx="8">
                  <c:v>30867853.27</c:v>
                </c:pt>
                <c:pt idx="9">
                  <c:v>19445176.34</c:v>
                </c:pt>
                <c:pt idx="10">
                  <c:v>6221619.8600000003</c:v>
                </c:pt>
                <c:pt idx="11">
                  <c:v>34913185.149999999</c:v>
                </c:pt>
                <c:pt idx="12">
                  <c:v>15261219.540000001</c:v>
                </c:pt>
                <c:pt idx="13">
                  <c:v>3848790</c:v>
                </c:pt>
                <c:pt idx="14">
                  <c:v>26048055.390000001</c:v>
                </c:pt>
                <c:pt idx="15">
                  <c:v>49189522.120000005</c:v>
                </c:pt>
                <c:pt idx="16">
                  <c:v>20220169.850000001</c:v>
                </c:pt>
                <c:pt idx="17">
                  <c:v>21153302.940000001</c:v>
                </c:pt>
                <c:pt idx="18">
                  <c:v>6248727.2400000002</c:v>
                </c:pt>
                <c:pt idx="19">
                  <c:v>80469101.760000005</c:v>
                </c:pt>
              </c:numCache>
            </c:numRef>
          </c:val>
        </c:ser>
        <c:ser>
          <c:idx val="4"/>
          <c:order val="4"/>
          <c:tx>
            <c:strRef>
              <c:f>'Total sales'!$F$3:$F$4</c:f>
              <c:strCache>
                <c:ptCount val="1"/>
                <c:pt idx="0">
                  <c:v>2019</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'Total sales'!$A$5:$A$26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'Total sales'!$F$5:$F$26</c:f>
              <c:numCache>
                <c:formatCode>General</c:formatCode>
                <c:ptCount val="21"/>
                <c:pt idx="0">
                  <c:v>139265092.44000003</c:v>
                </c:pt>
                <c:pt idx="1">
                  <c:v>48027005.640000001</c:v>
                </c:pt>
                <c:pt idx="2">
                  <c:v>67290070.120000005</c:v>
                </c:pt>
                <c:pt idx="3">
                  <c:v>21433828.050000001</c:v>
                </c:pt>
                <c:pt idx="4">
                  <c:v>6634216.1400000006</c:v>
                </c:pt>
                <c:pt idx="5">
                  <c:v>19550947.98</c:v>
                </c:pt>
                <c:pt idx="6">
                  <c:v>82623618.450000003</c:v>
                </c:pt>
                <c:pt idx="7">
                  <c:v>59567250.960000008</c:v>
                </c:pt>
                <c:pt idx="8">
                  <c:v>39022206.640000001</c:v>
                </c:pt>
                <c:pt idx="9">
                  <c:v>4588415.7300000004</c:v>
                </c:pt>
                <c:pt idx="10">
                  <c:v>19975688.760000002</c:v>
                </c:pt>
                <c:pt idx="11">
                  <c:v>9181010.8800000008</c:v>
                </c:pt>
                <c:pt idx="12">
                  <c:v>17966541.200000003</c:v>
                </c:pt>
                <c:pt idx="13">
                  <c:v>3701117.16</c:v>
                </c:pt>
                <c:pt idx="14">
                  <c:v>38045724.640000001</c:v>
                </c:pt>
                <c:pt idx="15">
                  <c:v>63485053.820000008</c:v>
                </c:pt>
                <c:pt idx="16">
                  <c:v>27984998.280000001</c:v>
                </c:pt>
                <c:pt idx="17">
                  <c:v>16127237.950000001</c:v>
                </c:pt>
                <c:pt idx="18">
                  <c:v>16896733.800000001</c:v>
                </c:pt>
                <c:pt idx="19">
                  <c:v>36772448.18</c:v>
                </c:pt>
              </c:numCache>
            </c:numRef>
          </c:val>
        </c:ser>
        <c:ser>
          <c:idx val="5"/>
          <c:order val="5"/>
          <c:tx>
            <c:strRef>
              <c:f>'Total sales'!$G$3:$G$4</c:f>
              <c:strCache>
                <c:ptCount val="1"/>
                <c:pt idx="0">
                  <c:v>2020</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'Total sales'!$A$5:$A$26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'Total sales'!$G$5:$G$26</c:f>
              <c:numCache>
                <c:formatCode>General</c:formatCode>
                <c:ptCount val="21"/>
                <c:pt idx="0">
                  <c:v>134754708.59999999</c:v>
                </c:pt>
                <c:pt idx="1">
                  <c:v>2982905.3400000003</c:v>
                </c:pt>
                <c:pt idx="2">
                  <c:v>11373286.800000001</c:v>
                </c:pt>
                <c:pt idx="3">
                  <c:v>39099312.980000004</c:v>
                </c:pt>
                <c:pt idx="4">
                  <c:v>13226733.310000001</c:v>
                </c:pt>
                <c:pt idx="5">
                  <c:v>4361471.9399999995</c:v>
                </c:pt>
                <c:pt idx="6">
                  <c:v>14956638.689999999</c:v>
                </c:pt>
                <c:pt idx="7">
                  <c:v>19259793.490000002</c:v>
                </c:pt>
                <c:pt idx="8">
                  <c:v>14769338.400000002</c:v>
                </c:pt>
                <c:pt idx="9">
                  <c:v>9625292</c:v>
                </c:pt>
                <c:pt idx="10">
                  <c:v>19946477.760000002</c:v>
                </c:pt>
                <c:pt idx="11">
                  <c:v>20191534.510000002</c:v>
                </c:pt>
                <c:pt idx="12">
                  <c:v>50346350.480000004</c:v>
                </c:pt>
                <c:pt idx="13">
                  <c:v>4217580.4800000004</c:v>
                </c:pt>
                <c:pt idx="14">
                  <c:v>15241836.490000002</c:v>
                </c:pt>
                <c:pt idx="15">
                  <c:v>19290183.630000003</c:v>
                </c:pt>
                <c:pt idx="16">
                  <c:v>5910858.6900000004</c:v>
                </c:pt>
                <c:pt idx="17">
                  <c:v>7897630.4100000001</c:v>
                </c:pt>
                <c:pt idx="18">
                  <c:v>3665507.5600000005</c:v>
                </c:pt>
                <c:pt idx="19">
                  <c:v>41722696.180000007</c:v>
                </c:pt>
              </c:numCache>
            </c:numRef>
          </c:val>
        </c:ser>
        <c:ser>
          <c:idx val="6"/>
          <c:order val="6"/>
          <c:tx>
            <c:strRef>
              <c:f>'Total sales'!$H$3:$H$4</c:f>
              <c:strCache>
                <c:ptCount val="1"/>
                <c:pt idx="0">
                  <c:v>2021</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'Total sales'!$A$5:$A$26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'Total sales'!$H$5:$H$26</c:f>
              <c:numCache>
                <c:formatCode>General</c:formatCode>
                <c:ptCount val="21"/>
                <c:pt idx="0">
                  <c:v>96362498.700000003</c:v>
                </c:pt>
                <c:pt idx="1">
                  <c:v>26230935.510000002</c:v>
                </c:pt>
                <c:pt idx="2">
                  <c:v>60862214.180000007</c:v>
                </c:pt>
                <c:pt idx="3">
                  <c:v>44630760.369999997</c:v>
                </c:pt>
                <c:pt idx="4">
                  <c:v>22832778.150000002</c:v>
                </c:pt>
                <c:pt idx="5">
                  <c:v>4769704.7600000007</c:v>
                </c:pt>
                <c:pt idx="6">
                  <c:v>22281204.920000002</c:v>
                </c:pt>
                <c:pt idx="7">
                  <c:v>80439823.350000009</c:v>
                </c:pt>
                <c:pt idx="8">
                  <c:v>21914824.080000002</c:v>
                </c:pt>
                <c:pt idx="9">
                  <c:v>20990095.840000004</c:v>
                </c:pt>
                <c:pt idx="10">
                  <c:v>32879676.900000002</c:v>
                </c:pt>
                <c:pt idx="11">
                  <c:v>18759844.550000001</c:v>
                </c:pt>
                <c:pt idx="12">
                  <c:v>49401069.68</c:v>
                </c:pt>
                <c:pt idx="13">
                  <c:v>1720527.9</c:v>
                </c:pt>
                <c:pt idx="14">
                  <c:v>43472794.600000009</c:v>
                </c:pt>
                <c:pt idx="15">
                  <c:v>54207003.57</c:v>
                </c:pt>
                <c:pt idx="16">
                  <c:v>20015502.390000004</c:v>
                </c:pt>
                <c:pt idx="17">
                  <c:v>25378597.050000001</c:v>
                </c:pt>
                <c:pt idx="18">
                  <c:v>15826789.440000001</c:v>
                </c:pt>
                <c:pt idx="19">
                  <c:v>63070892.13000001</c:v>
                </c:pt>
              </c:numCache>
            </c:numRef>
          </c:val>
        </c:ser>
        <c:ser>
          <c:idx val="7"/>
          <c:order val="7"/>
          <c:tx>
            <c:strRef>
              <c:f>'Total sales'!$I$3:$I$4</c:f>
              <c:strCache>
                <c:ptCount val="1"/>
                <c:pt idx="0">
                  <c:v>2022</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'Total sales'!$A$5:$A$26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'Total sales'!$I$5:$I$26</c:f>
              <c:numCache>
                <c:formatCode>General</c:formatCode>
                <c:ptCount val="21"/>
                <c:pt idx="0">
                  <c:v>161991227.97</c:v>
                </c:pt>
                <c:pt idx="1">
                  <c:v>47689544.760000005</c:v>
                </c:pt>
                <c:pt idx="2">
                  <c:v>33485236.98</c:v>
                </c:pt>
                <c:pt idx="3">
                  <c:v>32059134.560000006</c:v>
                </c:pt>
                <c:pt idx="4">
                  <c:v>13223809</c:v>
                </c:pt>
                <c:pt idx="5">
                  <c:v>6545191.0700000003</c:v>
                </c:pt>
                <c:pt idx="6">
                  <c:v>45741119.700000003</c:v>
                </c:pt>
                <c:pt idx="7">
                  <c:v>70637590.800000012</c:v>
                </c:pt>
                <c:pt idx="8">
                  <c:v>25820556.27</c:v>
                </c:pt>
                <c:pt idx="9">
                  <c:v>15114506.49</c:v>
                </c:pt>
                <c:pt idx="10">
                  <c:v>18997610.32</c:v>
                </c:pt>
                <c:pt idx="11">
                  <c:v>25214400.199999999</c:v>
                </c:pt>
                <c:pt idx="12">
                  <c:v>70986778.88000001</c:v>
                </c:pt>
                <c:pt idx="13">
                  <c:v>2972890.14</c:v>
                </c:pt>
                <c:pt idx="14">
                  <c:v>8575345.9400000013</c:v>
                </c:pt>
                <c:pt idx="15">
                  <c:v>58112148.330000006</c:v>
                </c:pt>
                <c:pt idx="16">
                  <c:v>7718195.6900000004</c:v>
                </c:pt>
                <c:pt idx="17">
                  <c:v>23508953.950000003</c:v>
                </c:pt>
                <c:pt idx="18">
                  <c:v>25009640.720000003</c:v>
                </c:pt>
                <c:pt idx="19">
                  <c:v>77388137.340000004</c:v>
                </c:pt>
              </c:numCache>
            </c:numRef>
          </c:val>
        </c:ser>
        <c:ser>
          <c:idx val="8"/>
          <c:order val="8"/>
          <c:tx>
            <c:strRef>
              <c:f>'Total sales'!$J$3:$J$4</c:f>
              <c:strCache>
                <c:ptCount val="1"/>
                <c:pt idx="0">
                  <c:v>2023</c:v>
                </c:pt>
              </c:strCache>
            </c:strRef>
          </c:tx>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'Total sales'!$A$5:$A$26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'Total sales'!$J$5:$J$26</c:f>
              <c:numCache>
                <c:formatCode>General</c:formatCode>
                <c:ptCount val="21"/>
                <c:pt idx="0">
                  <c:v>108458231.31</c:v>
                </c:pt>
                <c:pt idx="1">
                  <c:v>53752821.740000002</c:v>
                </c:pt>
                <c:pt idx="2">
                  <c:v>42701320.320000008</c:v>
                </c:pt>
                <c:pt idx="3">
                  <c:v>37030312.830000006</c:v>
                </c:pt>
                <c:pt idx="4">
                  <c:v>20815870.950000003</c:v>
                </c:pt>
                <c:pt idx="5">
                  <c:v>4314269.96</c:v>
                </c:pt>
                <c:pt idx="6">
                  <c:v>45156970.320000008</c:v>
                </c:pt>
                <c:pt idx="7">
                  <c:v>45388239.050000004</c:v>
                </c:pt>
                <c:pt idx="8">
                  <c:v>35778987.420000002</c:v>
                </c:pt>
                <c:pt idx="9">
                  <c:v>10719809.98</c:v>
                </c:pt>
                <c:pt idx="10">
                  <c:v>25748514.239999998</c:v>
                </c:pt>
                <c:pt idx="11">
                  <c:v>30525880.200000003</c:v>
                </c:pt>
                <c:pt idx="12">
                  <c:v>40245956.010000005</c:v>
                </c:pt>
                <c:pt idx="13">
                  <c:v>2391347.2800000003</c:v>
                </c:pt>
                <c:pt idx="14">
                  <c:v>42488840.789999999</c:v>
                </c:pt>
                <c:pt idx="15">
                  <c:v>26035436.880000003</c:v>
                </c:pt>
                <c:pt idx="16">
                  <c:v>15987216.680000002</c:v>
                </c:pt>
                <c:pt idx="17">
                  <c:v>7396225.2000000002</c:v>
                </c:pt>
                <c:pt idx="18">
                  <c:v>18407745</c:v>
                </c:pt>
                <c:pt idx="19">
                  <c:v>87550186.280000001</c:v>
                </c:pt>
              </c:numCache>
            </c:numRef>
          </c:val>
        </c:ser>
        <c:ser>
          <c:idx val="9"/>
          <c:order val="9"/>
          <c:tx>
            <c:strRef>
              <c:f>'Total sales'!$K$3:$K$4</c:f>
              <c:strCache>
                <c:ptCount val="1"/>
                <c:pt idx="0">
                  <c:v>2024</c:v>
                </c:pt>
              </c:strCache>
            </c:strRef>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'Total sales'!$A$5:$A$26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'Total sales'!$K$5:$K$26</c:f>
              <c:numCache>
                <c:formatCode>General</c:formatCode>
                <c:ptCount val="21"/>
                <c:pt idx="0">
                  <c:v>50787496.5</c:v>
                </c:pt>
                <c:pt idx="1">
                  <c:v>21546293.609999999</c:v>
                </c:pt>
                <c:pt idx="2">
                  <c:v>26032432.32</c:v>
                </c:pt>
                <c:pt idx="3">
                  <c:v>27254151.899999999</c:v>
                </c:pt>
                <c:pt idx="4">
                  <c:v>11984291.040000001</c:v>
                </c:pt>
                <c:pt idx="5">
                  <c:v>12804550.9</c:v>
                </c:pt>
                <c:pt idx="6">
                  <c:v>7407551.1500000004</c:v>
                </c:pt>
                <c:pt idx="7">
                  <c:v>157097462.06</c:v>
                </c:pt>
                <c:pt idx="8">
                  <c:v>40199163.840000004</c:v>
                </c:pt>
                <c:pt idx="9">
                  <c:v>1431893.0353000001</c:v>
                </c:pt>
                <c:pt idx="10">
                  <c:v>36597343.75</c:v>
                </c:pt>
                <c:pt idx="11">
                  <c:v>8675887.4199999999</c:v>
                </c:pt>
                <c:pt idx="12">
                  <c:v>33847283.25</c:v>
                </c:pt>
                <c:pt idx="13">
                  <c:v>1343754.1500000001</c:v>
                </c:pt>
                <c:pt idx="14">
                  <c:v>18560708.990000002</c:v>
                </c:pt>
                <c:pt idx="15">
                  <c:v>15372914.699999999</c:v>
                </c:pt>
                <c:pt idx="16">
                  <c:v>40341632.200000003</c:v>
                </c:pt>
                <c:pt idx="17">
                  <c:v>5412528.6600000001</c:v>
                </c:pt>
                <c:pt idx="18">
                  <c:v>5677248.7999999998</c:v>
                </c:pt>
                <c:pt idx="19">
                  <c:v>96146421.830000013</c:v>
                </c:pt>
              </c:numCache>
            </c:numRef>
          </c:val>
        </c:ser>
        <c:ser>
          <c:idx val="10"/>
          <c:order val="10"/>
          <c:tx>
            <c:strRef>
              <c:f>'Total sales'!$L$3:$L$4</c:f>
              <c:strCache>
                <c:ptCount val="1"/>
                <c:pt idx="0">
                  <c:v>(blank)</c:v>
                </c:pt>
              </c:strCache>
            </c:strRef>
          </c:tx>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'Total sales'!$A$5:$A$26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'Total sales'!$L$5:$L$26</c:f>
              <c:numCache>
                <c:formatCode>General</c:formatCode>
                <c:ptCount val="21"/>
              </c:numCache>
            </c:numRef>
          </c:val>
        </c:ser>
        <c:dLbls>
          <c:showLegendKey val="0"/>
          <c:showVal val="0"/>
          <c:showCatName val="0"/>
          <c:showSerName val="0"/>
          <c:showPercent val="0"/>
          <c:showBubbleSize val="0"/>
        </c:dLbls>
        <c:axId val="276059432"/>
        <c:axId val="277739816"/>
      </c:areaChart>
      <c:catAx>
        <c:axId val="2760594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latin typeface="Times New Roman" panose="02020603050405020304" pitchFamily="18" charset="0"/>
                    <a:cs typeface="Times New Roman" panose="02020603050405020304" pitchFamily="18" charset="0"/>
                  </a:rPr>
                  <a:t>Product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7739816"/>
        <c:crosses val="autoZero"/>
        <c:auto val="1"/>
        <c:lblAlgn val="ctr"/>
        <c:lblOffset val="100"/>
        <c:noMultiLvlLbl val="0"/>
      </c:catAx>
      <c:valAx>
        <c:axId val="27773981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400">
                    <a:latin typeface="Times New Roman" panose="02020603050405020304" pitchFamily="18" charset="0"/>
                    <a:cs typeface="Times New Roman" panose="02020603050405020304" pitchFamily="18" charset="0"/>
                  </a:rPr>
                  <a:t>Total</a:t>
                </a:r>
              </a:p>
            </c:rich>
          </c:tx>
          <c:layout>
            <c:manualLayout>
              <c:xMode val="edge"/>
              <c:yMode val="edge"/>
              <c:x val="1.4494426256206047E-2"/>
              <c:y val="0.31321313870143669"/>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6059432"/>
        <c:crosses val="autoZero"/>
        <c:crossBetween val="midCat"/>
      </c:valAx>
      <c:spPr>
        <a:noFill/>
        <a:ln>
          <a:noFill/>
        </a:ln>
        <a:effectLst/>
      </c:spPr>
    </c:plotArea>
    <c:legend>
      <c:legendPos val="r"/>
      <c:layout>
        <c:manualLayout>
          <c:xMode val="edge"/>
          <c:yMode val="edge"/>
          <c:x val="0.88897577142774609"/>
          <c:y val="0.21814982043029166"/>
          <c:w val="6.3522404270009769E-2"/>
          <c:h val="0.582805273884015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[007-Shamima Sultana-office68.xlsx]Unit solds!PivotTable1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solidFill>
                  <a:schemeClr val="accent6">
                    <a:lumMod val="50000"/>
                  </a:schemeClr>
                </a:solidFill>
                <a:latin typeface="Times New Roman" panose="02020603050405020304" pitchFamily="18" charset="0"/>
                <a:cs typeface="Times New Roman" panose="02020603050405020304" pitchFamily="18" charset="0"/>
              </a:rPr>
              <a:t>Units sold per year</a:t>
            </a:r>
          </a:p>
        </c:rich>
      </c:tx>
      <c:layout>
        <c:manualLayout>
          <c:xMode val="edge"/>
          <c:yMode val="edge"/>
          <c:x val="0.34416739055056345"/>
          <c:y val="6.16541665437952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'Unit solds'!$B$3:$B$4</c:f>
              <c:strCache>
                <c:ptCount val="1"/>
                <c:pt idx="0">
                  <c:v>2015</c:v>
                </c:pt>
              </c:strCache>
            </c:strRef>
          </c:tx>
          <c:spPr>
            <a:solidFill>
              <a:schemeClr val="accent1"/>
            </a:solidFill>
            <a:ln>
              <a:noFill/>
            </a:ln>
            <a:effectLst/>
          </c:spPr>
          <c:invertIfNegative val="0"/>
          <c:cat>
            <c:strRef>
              <c:f>'Unit solds'!$A$5:$A$26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'Unit solds'!$B$5:$B$26</c:f>
              <c:numCache>
                <c:formatCode>General</c:formatCode>
                <c:ptCount val="21"/>
                <c:pt idx="0">
                  <c:v>7433</c:v>
                </c:pt>
                <c:pt idx="1">
                  <c:v>15189</c:v>
                </c:pt>
                <c:pt idx="2">
                  <c:v>49131</c:v>
                </c:pt>
                <c:pt idx="3">
                  <c:v>23431</c:v>
                </c:pt>
                <c:pt idx="4">
                  <c:v>19502</c:v>
                </c:pt>
                <c:pt idx="5">
                  <c:v>13792</c:v>
                </c:pt>
                <c:pt idx="6">
                  <c:v>24769</c:v>
                </c:pt>
                <c:pt idx="7">
                  <c:v>20265</c:v>
                </c:pt>
                <c:pt idx="8">
                  <c:v>49732</c:v>
                </c:pt>
                <c:pt idx="9">
                  <c:v>46606</c:v>
                </c:pt>
                <c:pt idx="10">
                  <c:v>5769</c:v>
                </c:pt>
                <c:pt idx="11">
                  <c:v>44188</c:v>
                </c:pt>
                <c:pt idx="12">
                  <c:v>46090</c:v>
                </c:pt>
                <c:pt idx="13">
                  <c:v>32480</c:v>
                </c:pt>
                <c:pt idx="14">
                  <c:v>40773</c:v>
                </c:pt>
                <c:pt idx="15">
                  <c:v>42194</c:v>
                </c:pt>
                <c:pt idx="16">
                  <c:v>16394</c:v>
                </c:pt>
                <c:pt idx="17">
                  <c:v>20795</c:v>
                </c:pt>
                <c:pt idx="18">
                  <c:v>30658</c:v>
                </c:pt>
                <c:pt idx="19">
                  <c:v>26267</c:v>
                </c:pt>
              </c:numCache>
            </c:numRef>
          </c:val>
        </c:ser>
        <c:ser>
          <c:idx val="1"/>
          <c:order val="1"/>
          <c:tx>
            <c:strRef>
              <c:f>'Unit solds'!$C$3:$C$4</c:f>
              <c:strCache>
                <c:ptCount val="1"/>
                <c:pt idx="0">
                  <c:v>2016</c:v>
                </c:pt>
              </c:strCache>
            </c:strRef>
          </c:tx>
          <c:spPr>
            <a:solidFill>
              <a:schemeClr val="accent2"/>
            </a:solidFill>
            <a:ln>
              <a:noFill/>
            </a:ln>
            <a:effectLst/>
          </c:spPr>
          <c:invertIfNegative val="0"/>
          <c:cat>
            <c:strRef>
              <c:f>'Unit solds'!$A$5:$A$26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'Unit solds'!$C$5:$C$26</c:f>
              <c:numCache>
                <c:formatCode>General</c:formatCode>
                <c:ptCount val="21"/>
                <c:pt idx="0">
                  <c:v>48573</c:v>
                </c:pt>
                <c:pt idx="1">
                  <c:v>30851</c:v>
                </c:pt>
                <c:pt idx="2">
                  <c:v>19541</c:v>
                </c:pt>
                <c:pt idx="3">
                  <c:v>34127</c:v>
                </c:pt>
                <c:pt idx="4">
                  <c:v>44976</c:v>
                </c:pt>
                <c:pt idx="5">
                  <c:v>45774</c:v>
                </c:pt>
                <c:pt idx="6">
                  <c:v>11873</c:v>
                </c:pt>
                <c:pt idx="7">
                  <c:v>28483</c:v>
                </c:pt>
                <c:pt idx="8">
                  <c:v>28897</c:v>
                </c:pt>
                <c:pt idx="9">
                  <c:v>56243</c:v>
                </c:pt>
                <c:pt idx="10">
                  <c:v>24457</c:v>
                </c:pt>
                <c:pt idx="11">
                  <c:v>45757</c:v>
                </c:pt>
                <c:pt idx="12">
                  <c:v>46585</c:v>
                </c:pt>
                <c:pt idx="13">
                  <c:v>42065</c:v>
                </c:pt>
                <c:pt idx="14">
                  <c:v>29276</c:v>
                </c:pt>
                <c:pt idx="15">
                  <c:v>22159</c:v>
                </c:pt>
                <c:pt idx="16">
                  <c:v>26271</c:v>
                </c:pt>
                <c:pt idx="17">
                  <c:v>13433</c:v>
                </c:pt>
                <c:pt idx="18">
                  <c:v>37606</c:v>
                </c:pt>
                <c:pt idx="19">
                  <c:v>13529</c:v>
                </c:pt>
              </c:numCache>
            </c:numRef>
          </c:val>
        </c:ser>
        <c:ser>
          <c:idx val="2"/>
          <c:order val="2"/>
          <c:tx>
            <c:strRef>
              <c:f>'Unit solds'!$D$3:$D$4</c:f>
              <c:strCache>
                <c:ptCount val="1"/>
                <c:pt idx="0">
                  <c:v>2017</c:v>
                </c:pt>
              </c:strCache>
            </c:strRef>
          </c:tx>
          <c:spPr>
            <a:solidFill>
              <a:schemeClr val="accent3"/>
            </a:solidFill>
            <a:ln>
              <a:noFill/>
            </a:ln>
            <a:effectLst/>
          </c:spPr>
          <c:invertIfNegative val="0"/>
          <c:cat>
            <c:strRef>
              <c:f>'Unit solds'!$A$5:$A$26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'Unit solds'!$D$5:$D$26</c:f>
              <c:numCache>
                <c:formatCode>General</c:formatCode>
                <c:ptCount val="21"/>
                <c:pt idx="0">
                  <c:v>28599</c:v>
                </c:pt>
                <c:pt idx="1">
                  <c:v>22412</c:v>
                </c:pt>
                <c:pt idx="2">
                  <c:v>31854</c:v>
                </c:pt>
                <c:pt idx="3">
                  <c:v>13110</c:v>
                </c:pt>
                <c:pt idx="4">
                  <c:v>27403</c:v>
                </c:pt>
                <c:pt idx="5">
                  <c:v>45342</c:v>
                </c:pt>
                <c:pt idx="6">
                  <c:v>35818</c:v>
                </c:pt>
                <c:pt idx="7">
                  <c:v>38159</c:v>
                </c:pt>
                <c:pt idx="8">
                  <c:v>10258</c:v>
                </c:pt>
                <c:pt idx="9">
                  <c:v>46523</c:v>
                </c:pt>
                <c:pt idx="10">
                  <c:v>18067</c:v>
                </c:pt>
                <c:pt idx="11">
                  <c:v>16837</c:v>
                </c:pt>
                <c:pt idx="12">
                  <c:v>27662</c:v>
                </c:pt>
                <c:pt idx="13">
                  <c:v>15965</c:v>
                </c:pt>
                <c:pt idx="14">
                  <c:v>11910</c:v>
                </c:pt>
                <c:pt idx="15">
                  <c:v>17666</c:v>
                </c:pt>
                <c:pt idx="16">
                  <c:v>28419</c:v>
                </c:pt>
                <c:pt idx="17">
                  <c:v>57027</c:v>
                </c:pt>
                <c:pt idx="18">
                  <c:v>10056</c:v>
                </c:pt>
                <c:pt idx="19">
                  <c:v>15206</c:v>
                </c:pt>
              </c:numCache>
            </c:numRef>
          </c:val>
        </c:ser>
        <c:ser>
          <c:idx val="3"/>
          <c:order val="3"/>
          <c:tx>
            <c:strRef>
              <c:f>'Unit solds'!$E$3:$E$4</c:f>
              <c:strCache>
                <c:ptCount val="1"/>
                <c:pt idx="0">
                  <c:v>2018</c:v>
                </c:pt>
              </c:strCache>
            </c:strRef>
          </c:tx>
          <c:spPr>
            <a:solidFill>
              <a:schemeClr val="accent4"/>
            </a:solidFill>
            <a:ln>
              <a:noFill/>
            </a:ln>
            <a:effectLst/>
          </c:spPr>
          <c:invertIfNegative val="0"/>
          <c:cat>
            <c:strRef>
              <c:f>'Unit solds'!$A$5:$A$26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'Unit solds'!$E$5:$E$26</c:f>
              <c:numCache>
                <c:formatCode>General</c:formatCode>
                <c:ptCount val="21"/>
                <c:pt idx="0">
                  <c:v>47941</c:v>
                </c:pt>
                <c:pt idx="1">
                  <c:v>44474</c:v>
                </c:pt>
                <c:pt idx="2">
                  <c:v>47557</c:v>
                </c:pt>
                <c:pt idx="3">
                  <c:v>32251</c:v>
                </c:pt>
                <c:pt idx="4">
                  <c:v>35303</c:v>
                </c:pt>
                <c:pt idx="5">
                  <c:v>44353</c:v>
                </c:pt>
                <c:pt idx="6">
                  <c:v>26976</c:v>
                </c:pt>
                <c:pt idx="7">
                  <c:v>21198</c:v>
                </c:pt>
                <c:pt idx="8">
                  <c:v>38827</c:v>
                </c:pt>
                <c:pt idx="9">
                  <c:v>39766</c:v>
                </c:pt>
                <c:pt idx="10">
                  <c:v>8627</c:v>
                </c:pt>
                <c:pt idx="11">
                  <c:v>31105</c:v>
                </c:pt>
                <c:pt idx="12">
                  <c:v>7693</c:v>
                </c:pt>
                <c:pt idx="13">
                  <c:v>28776</c:v>
                </c:pt>
                <c:pt idx="14">
                  <c:v>26959</c:v>
                </c:pt>
                <c:pt idx="15">
                  <c:v>27299</c:v>
                </c:pt>
                <c:pt idx="16">
                  <c:v>18545</c:v>
                </c:pt>
                <c:pt idx="17">
                  <c:v>36678</c:v>
                </c:pt>
                <c:pt idx="18">
                  <c:v>26306</c:v>
                </c:pt>
                <c:pt idx="19">
                  <c:v>28748</c:v>
                </c:pt>
              </c:numCache>
            </c:numRef>
          </c:val>
        </c:ser>
        <c:ser>
          <c:idx val="4"/>
          <c:order val="4"/>
          <c:tx>
            <c:strRef>
              <c:f>'Unit solds'!$F$3:$F$4</c:f>
              <c:strCache>
                <c:ptCount val="1"/>
                <c:pt idx="0">
                  <c:v>2019</c:v>
                </c:pt>
              </c:strCache>
            </c:strRef>
          </c:tx>
          <c:spPr>
            <a:solidFill>
              <a:schemeClr val="accent5"/>
            </a:solidFill>
            <a:ln>
              <a:noFill/>
            </a:ln>
            <a:effectLst/>
          </c:spPr>
          <c:invertIfNegative val="0"/>
          <c:cat>
            <c:strRef>
              <c:f>'Unit solds'!$A$5:$A$26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'Unit solds'!$F$5:$F$26</c:f>
              <c:numCache>
                <c:formatCode>General</c:formatCode>
                <c:ptCount val="21"/>
                <c:pt idx="0">
                  <c:v>43559</c:v>
                </c:pt>
                <c:pt idx="1">
                  <c:v>49542</c:v>
                </c:pt>
                <c:pt idx="2">
                  <c:v>35854</c:v>
                </c:pt>
                <c:pt idx="3">
                  <c:v>25197</c:v>
                </c:pt>
                <c:pt idx="4">
                  <c:v>11546</c:v>
                </c:pt>
                <c:pt idx="5">
                  <c:v>35206</c:v>
                </c:pt>
                <c:pt idx="6">
                  <c:v>49215</c:v>
                </c:pt>
                <c:pt idx="7">
                  <c:v>32728</c:v>
                </c:pt>
                <c:pt idx="8">
                  <c:v>46636</c:v>
                </c:pt>
                <c:pt idx="9">
                  <c:v>7811</c:v>
                </c:pt>
                <c:pt idx="10">
                  <c:v>26556</c:v>
                </c:pt>
                <c:pt idx="11">
                  <c:v>9931</c:v>
                </c:pt>
                <c:pt idx="12">
                  <c:v>12392</c:v>
                </c:pt>
                <c:pt idx="13">
                  <c:v>30342</c:v>
                </c:pt>
                <c:pt idx="14">
                  <c:v>30184</c:v>
                </c:pt>
                <c:pt idx="15">
                  <c:v>33673</c:v>
                </c:pt>
                <c:pt idx="16">
                  <c:v>20708</c:v>
                </c:pt>
                <c:pt idx="17">
                  <c:v>49417</c:v>
                </c:pt>
                <c:pt idx="18">
                  <c:v>45772</c:v>
                </c:pt>
                <c:pt idx="19">
                  <c:v>25666</c:v>
                </c:pt>
              </c:numCache>
            </c:numRef>
          </c:val>
        </c:ser>
        <c:ser>
          <c:idx val="5"/>
          <c:order val="5"/>
          <c:tx>
            <c:strRef>
              <c:f>'Unit solds'!$G$3:$G$4</c:f>
              <c:strCache>
                <c:ptCount val="1"/>
                <c:pt idx="0">
                  <c:v>2020</c:v>
                </c:pt>
              </c:strCache>
            </c:strRef>
          </c:tx>
          <c:spPr>
            <a:solidFill>
              <a:schemeClr val="accent6"/>
            </a:solidFill>
            <a:ln>
              <a:noFill/>
            </a:ln>
            <a:effectLst/>
          </c:spPr>
          <c:invertIfNegative val="0"/>
          <c:cat>
            <c:strRef>
              <c:f>'Unit solds'!$A$5:$A$26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'Unit solds'!$G$5:$G$26</c:f>
              <c:numCache>
                <c:formatCode>General</c:formatCode>
                <c:ptCount val="21"/>
                <c:pt idx="0">
                  <c:v>36065</c:v>
                </c:pt>
                <c:pt idx="1">
                  <c:v>6154</c:v>
                </c:pt>
                <c:pt idx="2">
                  <c:v>13155</c:v>
                </c:pt>
                <c:pt idx="3">
                  <c:v>47642</c:v>
                </c:pt>
                <c:pt idx="4">
                  <c:v>26357</c:v>
                </c:pt>
                <c:pt idx="5">
                  <c:v>7869</c:v>
                </c:pt>
                <c:pt idx="6">
                  <c:v>7049</c:v>
                </c:pt>
                <c:pt idx="7">
                  <c:v>10759</c:v>
                </c:pt>
                <c:pt idx="8">
                  <c:v>13680</c:v>
                </c:pt>
                <c:pt idx="9">
                  <c:v>17200</c:v>
                </c:pt>
                <c:pt idx="10">
                  <c:v>35306</c:v>
                </c:pt>
                <c:pt idx="11">
                  <c:v>21371</c:v>
                </c:pt>
                <c:pt idx="12">
                  <c:v>26918</c:v>
                </c:pt>
                <c:pt idx="13">
                  <c:v>25932</c:v>
                </c:pt>
                <c:pt idx="14">
                  <c:v>17183</c:v>
                </c:pt>
                <c:pt idx="15">
                  <c:v>16111</c:v>
                </c:pt>
                <c:pt idx="16">
                  <c:v>7557</c:v>
                </c:pt>
                <c:pt idx="17">
                  <c:v>7911</c:v>
                </c:pt>
                <c:pt idx="18">
                  <c:v>15158</c:v>
                </c:pt>
                <c:pt idx="19">
                  <c:v>37711</c:v>
                </c:pt>
              </c:numCache>
            </c:numRef>
          </c:val>
        </c:ser>
        <c:ser>
          <c:idx val="6"/>
          <c:order val="6"/>
          <c:tx>
            <c:strRef>
              <c:f>'Unit solds'!$H$3:$H$4</c:f>
              <c:strCache>
                <c:ptCount val="1"/>
                <c:pt idx="0">
                  <c:v>2021</c:v>
                </c:pt>
              </c:strCache>
            </c:strRef>
          </c:tx>
          <c:spPr>
            <a:solidFill>
              <a:schemeClr val="accent1">
                <a:lumMod val="60000"/>
              </a:schemeClr>
            </a:solidFill>
            <a:ln>
              <a:noFill/>
            </a:ln>
            <a:effectLst/>
          </c:spPr>
          <c:invertIfNegative val="0"/>
          <c:cat>
            <c:strRef>
              <c:f>'Unit solds'!$A$5:$A$26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'Unit solds'!$H$5:$H$26</c:f>
              <c:numCache>
                <c:formatCode>General</c:formatCode>
                <c:ptCount val="21"/>
                <c:pt idx="0">
                  <c:v>24830</c:v>
                </c:pt>
                <c:pt idx="1">
                  <c:v>32643</c:v>
                </c:pt>
                <c:pt idx="2">
                  <c:v>38986</c:v>
                </c:pt>
                <c:pt idx="3">
                  <c:v>46919</c:v>
                </c:pt>
                <c:pt idx="4">
                  <c:v>37635</c:v>
                </c:pt>
                <c:pt idx="5">
                  <c:v>23711</c:v>
                </c:pt>
                <c:pt idx="6">
                  <c:v>13754</c:v>
                </c:pt>
                <c:pt idx="7">
                  <c:v>26295</c:v>
                </c:pt>
                <c:pt idx="8">
                  <c:v>28328</c:v>
                </c:pt>
                <c:pt idx="9">
                  <c:v>41212</c:v>
                </c:pt>
                <c:pt idx="10">
                  <c:v>46914</c:v>
                </c:pt>
                <c:pt idx="11">
                  <c:v>19373</c:v>
                </c:pt>
                <c:pt idx="12">
                  <c:v>49064</c:v>
                </c:pt>
                <c:pt idx="13">
                  <c:v>24738</c:v>
                </c:pt>
                <c:pt idx="14">
                  <c:v>42410</c:v>
                </c:pt>
                <c:pt idx="15">
                  <c:v>27399</c:v>
                </c:pt>
                <c:pt idx="16">
                  <c:v>23589</c:v>
                </c:pt>
                <c:pt idx="17">
                  <c:v>33643</c:v>
                </c:pt>
                <c:pt idx="18">
                  <c:v>37352</c:v>
                </c:pt>
                <c:pt idx="19">
                  <c:v>45447</c:v>
                </c:pt>
              </c:numCache>
            </c:numRef>
          </c:val>
        </c:ser>
        <c:ser>
          <c:idx val="7"/>
          <c:order val="7"/>
          <c:tx>
            <c:strRef>
              <c:f>'Unit solds'!$I$3:$I$4</c:f>
              <c:strCache>
                <c:ptCount val="1"/>
                <c:pt idx="0">
                  <c:v>2022</c:v>
                </c:pt>
              </c:strCache>
            </c:strRef>
          </c:tx>
          <c:spPr>
            <a:solidFill>
              <a:schemeClr val="accent2">
                <a:lumMod val="60000"/>
              </a:schemeClr>
            </a:solidFill>
            <a:ln>
              <a:noFill/>
            </a:ln>
            <a:effectLst/>
          </c:spPr>
          <c:invertIfNegative val="0"/>
          <c:cat>
            <c:strRef>
              <c:f>'Unit solds'!$A$5:$A$26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'Unit solds'!$I$5:$I$26</c:f>
              <c:numCache>
                <c:formatCode>General</c:formatCode>
                <c:ptCount val="21"/>
                <c:pt idx="0">
                  <c:v>39663</c:v>
                </c:pt>
                <c:pt idx="1">
                  <c:v>45111</c:v>
                </c:pt>
                <c:pt idx="2">
                  <c:v>24778</c:v>
                </c:pt>
                <c:pt idx="3">
                  <c:v>45328</c:v>
                </c:pt>
                <c:pt idx="4">
                  <c:v>29780</c:v>
                </c:pt>
                <c:pt idx="5">
                  <c:v>17039</c:v>
                </c:pt>
                <c:pt idx="6">
                  <c:v>23070</c:v>
                </c:pt>
                <c:pt idx="7">
                  <c:v>35190</c:v>
                </c:pt>
                <c:pt idx="8">
                  <c:v>25699</c:v>
                </c:pt>
                <c:pt idx="9">
                  <c:v>27009</c:v>
                </c:pt>
                <c:pt idx="10">
                  <c:v>28093</c:v>
                </c:pt>
                <c:pt idx="11">
                  <c:v>12455</c:v>
                </c:pt>
                <c:pt idx="12">
                  <c:v>39584</c:v>
                </c:pt>
                <c:pt idx="13">
                  <c:v>21538</c:v>
                </c:pt>
                <c:pt idx="14">
                  <c:v>10801</c:v>
                </c:pt>
                <c:pt idx="15">
                  <c:v>40743</c:v>
                </c:pt>
                <c:pt idx="16">
                  <c:v>15647</c:v>
                </c:pt>
                <c:pt idx="17">
                  <c:v>45301</c:v>
                </c:pt>
                <c:pt idx="18">
                  <c:v>55784</c:v>
                </c:pt>
                <c:pt idx="19">
                  <c:v>43754</c:v>
                </c:pt>
              </c:numCache>
            </c:numRef>
          </c:val>
        </c:ser>
        <c:ser>
          <c:idx val="8"/>
          <c:order val="8"/>
          <c:tx>
            <c:strRef>
              <c:f>'Unit solds'!$J$3:$J$4</c:f>
              <c:strCache>
                <c:ptCount val="1"/>
                <c:pt idx="0">
                  <c:v>2023</c:v>
                </c:pt>
              </c:strCache>
            </c:strRef>
          </c:tx>
          <c:spPr>
            <a:solidFill>
              <a:schemeClr val="accent3">
                <a:lumMod val="60000"/>
              </a:schemeClr>
            </a:solidFill>
            <a:ln>
              <a:noFill/>
            </a:ln>
            <a:effectLst/>
          </c:spPr>
          <c:invertIfNegative val="0"/>
          <c:cat>
            <c:strRef>
              <c:f>'Unit solds'!$A$5:$A$26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'Unit solds'!$J$5:$J$26</c:f>
              <c:numCache>
                <c:formatCode>General</c:formatCode>
                <c:ptCount val="21"/>
                <c:pt idx="0">
                  <c:v>34749</c:v>
                </c:pt>
                <c:pt idx="1">
                  <c:v>44734</c:v>
                </c:pt>
                <c:pt idx="2">
                  <c:v>33312</c:v>
                </c:pt>
                <c:pt idx="3">
                  <c:v>37093</c:v>
                </c:pt>
                <c:pt idx="4">
                  <c:v>42945</c:v>
                </c:pt>
                <c:pt idx="5">
                  <c:v>30316</c:v>
                </c:pt>
                <c:pt idx="6">
                  <c:v>24508</c:v>
                </c:pt>
                <c:pt idx="7">
                  <c:v>18403</c:v>
                </c:pt>
                <c:pt idx="8">
                  <c:v>27386</c:v>
                </c:pt>
                <c:pt idx="9">
                  <c:v>22214</c:v>
                </c:pt>
                <c:pt idx="10">
                  <c:v>36024</c:v>
                </c:pt>
                <c:pt idx="11">
                  <c:v>32236</c:v>
                </c:pt>
                <c:pt idx="12">
                  <c:v>27677</c:v>
                </c:pt>
                <c:pt idx="13">
                  <c:v>26606</c:v>
                </c:pt>
                <c:pt idx="14">
                  <c:v>44567</c:v>
                </c:pt>
                <c:pt idx="15">
                  <c:v>15966</c:v>
                </c:pt>
                <c:pt idx="16">
                  <c:v>31258</c:v>
                </c:pt>
                <c:pt idx="17">
                  <c:v>9495</c:v>
                </c:pt>
                <c:pt idx="18">
                  <c:v>45876</c:v>
                </c:pt>
                <c:pt idx="19">
                  <c:v>22019</c:v>
                </c:pt>
              </c:numCache>
            </c:numRef>
          </c:val>
        </c:ser>
        <c:ser>
          <c:idx val="9"/>
          <c:order val="9"/>
          <c:tx>
            <c:strRef>
              <c:f>'Unit solds'!$K$3:$K$4</c:f>
              <c:strCache>
                <c:ptCount val="1"/>
                <c:pt idx="0">
                  <c:v>2024</c:v>
                </c:pt>
              </c:strCache>
            </c:strRef>
          </c:tx>
          <c:spPr>
            <a:solidFill>
              <a:schemeClr val="accent4">
                <a:lumMod val="60000"/>
              </a:schemeClr>
            </a:solidFill>
            <a:ln>
              <a:noFill/>
            </a:ln>
            <a:effectLst/>
          </c:spPr>
          <c:invertIfNegative val="0"/>
          <c:cat>
            <c:strRef>
              <c:f>'Unit solds'!$A$5:$A$26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'Unit solds'!$K$5:$K$26</c:f>
              <c:numCache>
                <c:formatCode>General</c:formatCode>
                <c:ptCount val="21"/>
                <c:pt idx="0">
                  <c:v>13130</c:v>
                </c:pt>
                <c:pt idx="1">
                  <c:v>34899</c:v>
                </c:pt>
                <c:pt idx="2">
                  <c:v>25056</c:v>
                </c:pt>
                <c:pt idx="3">
                  <c:v>38245</c:v>
                </c:pt>
                <c:pt idx="4">
                  <c:v>36843</c:v>
                </c:pt>
                <c:pt idx="5">
                  <c:v>45158</c:v>
                </c:pt>
                <c:pt idx="6">
                  <c:v>12253</c:v>
                </c:pt>
                <c:pt idx="7">
                  <c:v>56081</c:v>
                </c:pt>
                <c:pt idx="8">
                  <c:v>28944</c:v>
                </c:pt>
                <c:pt idx="9">
                  <c:v>28049</c:v>
                </c:pt>
                <c:pt idx="10">
                  <c:v>34375</c:v>
                </c:pt>
                <c:pt idx="11">
                  <c:v>6679</c:v>
                </c:pt>
                <c:pt idx="12">
                  <c:v>38343</c:v>
                </c:pt>
                <c:pt idx="13">
                  <c:v>14435</c:v>
                </c:pt>
                <c:pt idx="14">
                  <c:v>40247</c:v>
                </c:pt>
                <c:pt idx="15">
                  <c:v>12805</c:v>
                </c:pt>
                <c:pt idx="16">
                  <c:v>42220</c:v>
                </c:pt>
                <c:pt idx="17">
                  <c:v>10949</c:v>
                </c:pt>
                <c:pt idx="18">
                  <c:v>18296</c:v>
                </c:pt>
                <c:pt idx="19">
                  <c:v>31211</c:v>
                </c:pt>
              </c:numCache>
            </c:numRef>
          </c:val>
        </c:ser>
        <c:ser>
          <c:idx val="10"/>
          <c:order val="10"/>
          <c:tx>
            <c:strRef>
              <c:f>'Unit solds'!$L$3:$L$4</c:f>
              <c:strCache>
                <c:ptCount val="1"/>
                <c:pt idx="0">
                  <c:v>(blank)</c:v>
                </c:pt>
              </c:strCache>
            </c:strRef>
          </c:tx>
          <c:spPr>
            <a:solidFill>
              <a:schemeClr val="accent5">
                <a:lumMod val="60000"/>
              </a:schemeClr>
            </a:solidFill>
            <a:ln>
              <a:noFill/>
            </a:ln>
            <a:effectLst/>
          </c:spPr>
          <c:invertIfNegative val="0"/>
          <c:cat>
            <c:strRef>
              <c:f>'Unit solds'!$A$5:$A$26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'Unit solds'!$L$5:$L$26</c:f>
              <c:numCache>
                <c:formatCode>General</c:formatCode>
                <c:ptCount val="21"/>
              </c:numCache>
            </c:numRef>
          </c:val>
        </c:ser>
        <c:dLbls>
          <c:showLegendKey val="0"/>
          <c:showVal val="0"/>
          <c:showCatName val="0"/>
          <c:showSerName val="0"/>
          <c:showPercent val="0"/>
          <c:showBubbleSize val="0"/>
        </c:dLbls>
        <c:gapWidth val="219"/>
        <c:overlap val="-27"/>
        <c:axId val="146748744"/>
        <c:axId val="146749920"/>
      </c:barChart>
      <c:catAx>
        <c:axId val="146748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latin typeface="Times New Roman" panose="02020603050405020304" pitchFamily="18" charset="0"/>
                    <a:cs typeface="Times New Roman" panose="02020603050405020304" pitchFamily="18" charset="0"/>
                  </a:rPr>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49920"/>
        <c:crosses val="autoZero"/>
        <c:auto val="1"/>
        <c:lblAlgn val="ctr"/>
        <c:lblOffset val="100"/>
        <c:noMultiLvlLbl val="0"/>
      </c:catAx>
      <c:valAx>
        <c:axId val="1467499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latin typeface="Times New Roman" panose="02020603050405020304" pitchFamily="18" charset="0"/>
                    <a:cs typeface="Times New Roman" panose="02020603050405020304" pitchFamily="18" charset="0"/>
                  </a:rPr>
                  <a:t>Total</a:t>
                </a:r>
              </a:p>
            </c:rich>
          </c:tx>
          <c:layout>
            <c:manualLayout>
              <c:xMode val="edge"/>
              <c:yMode val="edge"/>
              <c:x val="1.0937924436683972E-2"/>
              <c:y val="0.3804021118599898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48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[007-Shamima Sultana-office68.xlsx]Net income!PivotTable5</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solidFill>
                  <a:srgbClr val="C00000"/>
                </a:solidFill>
                <a:latin typeface="Times New Roman" panose="02020603050405020304" pitchFamily="18" charset="0"/>
                <a:cs typeface="Times New Roman" panose="02020603050405020304" pitchFamily="18" charset="0"/>
              </a:rPr>
              <a:t>Net</a:t>
            </a:r>
            <a:r>
              <a:rPr lang="en-US" sz="2000" baseline="0">
                <a:solidFill>
                  <a:srgbClr val="C00000"/>
                </a:solidFill>
                <a:latin typeface="Times New Roman" panose="02020603050405020304" pitchFamily="18" charset="0"/>
                <a:cs typeface="Times New Roman" panose="02020603050405020304" pitchFamily="18" charset="0"/>
              </a:rPr>
              <a:t> income per year</a:t>
            </a:r>
            <a:endParaRPr lang="en-US" sz="2000">
              <a:solidFill>
                <a:srgbClr val="C00000"/>
              </a:solidFill>
              <a:latin typeface="Times New Roman" panose="02020603050405020304" pitchFamily="18" charset="0"/>
              <a:cs typeface="Times New Roman" panose="02020603050405020304" pitchFamily="18" charset="0"/>
            </a:endParaRPr>
          </a:p>
        </c:rich>
      </c:tx>
      <c:layout>
        <c:manualLayout>
          <c:xMode val="edge"/>
          <c:yMode val="edge"/>
          <c:x val="0.3102052728037234"/>
          <c:y val="5.10352723723323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s>
    <c:plotArea>
      <c:layout>
        <c:manualLayout>
          <c:layoutTarget val="inner"/>
          <c:xMode val="edge"/>
          <c:yMode val="edge"/>
          <c:x val="0.16360513348479133"/>
          <c:y val="0.25806939346841284"/>
          <c:w val="0.70821187855870504"/>
          <c:h val="0.35787688076964275"/>
        </c:manualLayout>
      </c:layout>
      <c:barChart>
        <c:barDir val="col"/>
        <c:grouping val="stacked"/>
        <c:varyColors val="0"/>
        <c:ser>
          <c:idx val="0"/>
          <c:order val="0"/>
          <c:tx>
            <c:strRef>
              <c:f>'Net income'!$B$3:$B$4</c:f>
              <c:strCache>
                <c:ptCount val="1"/>
                <c:pt idx="0">
                  <c:v>2015</c:v>
                </c:pt>
              </c:strCache>
            </c:strRef>
          </c:tx>
          <c:spPr>
            <a:solidFill>
              <a:schemeClr val="accent1"/>
            </a:solidFill>
            <a:ln>
              <a:noFill/>
            </a:ln>
            <a:effectLst/>
          </c:spPr>
          <c:invertIfNegative val="0"/>
          <c:cat>
            <c:strRef>
              <c:f>'Net income'!$A$5:$A$26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'Net income'!$B$5:$B$26</c:f>
              <c:numCache>
                <c:formatCode>General</c:formatCode>
                <c:ptCount val="21"/>
                <c:pt idx="0">
                  <c:v>153656.58000000194</c:v>
                </c:pt>
                <c:pt idx="1">
                  <c:v>272608.84000000171</c:v>
                </c:pt>
                <c:pt idx="2">
                  <c:v>2422772.3100000024</c:v>
                </c:pt>
                <c:pt idx="3">
                  <c:v>1185148.5500000007</c:v>
                </c:pt>
                <c:pt idx="4">
                  <c:v>630054.10000000149</c:v>
                </c:pt>
                <c:pt idx="5">
                  <c:v>159950.80000000075</c:v>
                </c:pt>
                <c:pt idx="6">
                  <c:v>19430712.629999995</c:v>
                </c:pt>
                <c:pt idx="7">
                  <c:v>699060</c:v>
                </c:pt>
                <c:pt idx="8">
                  <c:v>3287704.8000000045</c:v>
                </c:pt>
                <c:pt idx="9">
                  <c:v>3339077.1400000006</c:v>
                </c:pt>
                <c:pt idx="10">
                  <c:v>62788.669999999925</c:v>
                </c:pt>
                <c:pt idx="11">
                  <c:v>2607233.6400000006</c:v>
                </c:pt>
                <c:pt idx="12">
                  <c:v>4865499.900000006</c:v>
                </c:pt>
                <c:pt idx="13">
                  <c:v>163680.60000000056</c:v>
                </c:pt>
                <c:pt idx="14">
                  <c:v>3872585.8900000006</c:v>
                </c:pt>
                <c:pt idx="15">
                  <c:v>2440044</c:v>
                </c:pt>
                <c:pt idx="16">
                  <c:v>281048.46000000089</c:v>
                </c:pt>
                <c:pt idx="17">
                  <c:v>125112</c:v>
                </c:pt>
                <c:pt idx="18">
                  <c:v>489779.93999999948</c:v>
                </c:pt>
                <c:pt idx="19">
                  <c:v>2067622.5400000066</c:v>
                </c:pt>
              </c:numCache>
            </c:numRef>
          </c:val>
        </c:ser>
        <c:ser>
          <c:idx val="1"/>
          <c:order val="1"/>
          <c:tx>
            <c:strRef>
              <c:f>'Net income'!$C$3:$C$4</c:f>
              <c:strCache>
                <c:ptCount val="1"/>
                <c:pt idx="0">
                  <c:v>2016</c:v>
                </c:pt>
              </c:strCache>
            </c:strRef>
          </c:tx>
          <c:spPr>
            <a:solidFill>
              <a:schemeClr val="accent2"/>
            </a:solidFill>
            <a:ln>
              <a:noFill/>
            </a:ln>
            <a:effectLst/>
          </c:spPr>
          <c:invertIfNegative val="0"/>
          <c:cat>
            <c:strRef>
              <c:f>'Net income'!$A$5:$A$26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'Net income'!$C$5:$C$26</c:f>
              <c:numCache>
                <c:formatCode>General</c:formatCode>
                <c:ptCount val="21"/>
                <c:pt idx="0">
                  <c:v>7823974.4800000191</c:v>
                </c:pt>
                <c:pt idx="1">
                  <c:v>1257041.2800000012</c:v>
                </c:pt>
                <c:pt idx="2">
                  <c:v>2804585.9400000051</c:v>
                </c:pt>
                <c:pt idx="3">
                  <c:v>1370631.6300000027</c:v>
                </c:pt>
                <c:pt idx="4">
                  <c:v>808543.56000000238</c:v>
                </c:pt>
                <c:pt idx="5">
                  <c:v>619136.90000000037</c:v>
                </c:pt>
                <c:pt idx="6">
                  <c:v>1550013.6400000043</c:v>
                </c:pt>
                <c:pt idx="7">
                  <c:v>1467351.6900000013</c:v>
                </c:pt>
                <c:pt idx="8">
                  <c:v>1586973.1300000027</c:v>
                </c:pt>
                <c:pt idx="9">
                  <c:v>2749261.3200000077</c:v>
                </c:pt>
                <c:pt idx="10">
                  <c:v>721494.87000000291</c:v>
                </c:pt>
                <c:pt idx="11">
                  <c:v>1847355.5899999999</c:v>
                </c:pt>
                <c:pt idx="12">
                  <c:v>4152649.950000003</c:v>
                </c:pt>
                <c:pt idx="13">
                  <c:v>1048492.8499999978</c:v>
                </c:pt>
                <c:pt idx="14">
                  <c:v>3531649.6800000072</c:v>
                </c:pt>
                <c:pt idx="15">
                  <c:v>2193090.150000006</c:v>
                </c:pt>
                <c:pt idx="16">
                  <c:v>2375477.8500000015</c:v>
                </c:pt>
                <c:pt idx="17">
                  <c:v>216023.53999999911</c:v>
                </c:pt>
                <c:pt idx="18">
                  <c:v>1004024.1600000001</c:v>
                </c:pt>
                <c:pt idx="19">
                  <c:v>975444.87000000477</c:v>
                </c:pt>
              </c:numCache>
            </c:numRef>
          </c:val>
        </c:ser>
        <c:ser>
          <c:idx val="2"/>
          <c:order val="2"/>
          <c:tx>
            <c:strRef>
              <c:f>'Net income'!$D$3:$D$4</c:f>
              <c:strCache>
                <c:ptCount val="1"/>
                <c:pt idx="0">
                  <c:v>2017</c:v>
                </c:pt>
              </c:strCache>
            </c:strRef>
          </c:tx>
          <c:spPr>
            <a:solidFill>
              <a:schemeClr val="accent3"/>
            </a:solidFill>
            <a:ln>
              <a:noFill/>
            </a:ln>
            <a:effectLst/>
          </c:spPr>
          <c:invertIfNegative val="0"/>
          <c:cat>
            <c:strRef>
              <c:f>'Net income'!$A$5:$A$26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'Net income'!$D$5:$D$26</c:f>
              <c:numCache>
                <c:formatCode>General</c:formatCode>
                <c:ptCount val="21"/>
                <c:pt idx="0">
                  <c:v>4379336.1700000167</c:v>
                </c:pt>
                <c:pt idx="1">
                  <c:v>1099273.8399999999</c:v>
                </c:pt>
                <c:pt idx="2">
                  <c:v>1501178.5399999991</c:v>
                </c:pt>
                <c:pt idx="3">
                  <c:v>5165.7000000011176</c:v>
                </c:pt>
                <c:pt idx="4">
                  <c:v>799669.6400000006</c:v>
                </c:pt>
                <c:pt idx="5">
                  <c:v>351840.68000000063</c:v>
                </c:pt>
                <c:pt idx="6">
                  <c:v>4022520.8599999994</c:v>
                </c:pt>
                <c:pt idx="7">
                  <c:v>4183800.5300000012</c:v>
                </c:pt>
                <c:pt idx="8">
                  <c:v>309773.70000000112</c:v>
                </c:pt>
                <c:pt idx="9">
                  <c:v>2903806.3500000015</c:v>
                </c:pt>
                <c:pt idx="10">
                  <c:v>901661.41000000015</c:v>
                </c:pt>
                <c:pt idx="11">
                  <c:v>127045.17000000179</c:v>
                </c:pt>
                <c:pt idx="12">
                  <c:v>2096659.5</c:v>
                </c:pt>
                <c:pt idx="13">
                  <c:v>195177.60000000009</c:v>
                </c:pt>
                <c:pt idx="14">
                  <c:v>1215376.4000000022</c:v>
                </c:pt>
                <c:pt idx="15">
                  <c:v>1579349.4600000009</c:v>
                </c:pt>
                <c:pt idx="16">
                  <c:v>1188455.379999999</c:v>
                </c:pt>
                <c:pt idx="17">
                  <c:v>1239987.6900000013</c:v>
                </c:pt>
                <c:pt idx="18">
                  <c:v>50154.240000000224</c:v>
                </c:pt>
                <c:pt idx="19">
                  <c:v>926986.08000000566</c:v>
                </c:pt>
              </c:numCache>
            </c:numRef>
          </c:val>
        </c:ser>
        <c:ser>
          <c:idx val="3"/>
          <c:order val="3"/>
          <c:tx>
            <c:strRef>
              <c:f>'Net income'!$E$3:$E$4</c:f>
              <c:strCache>
                <c:ptCount val="1"/>
                <c:pt idx="0">
                  <c:v>2018</c:v>
                </c:pt>
              </c:strCache>
            </c:strRef>
          </c:tx>
          <c:spPr>
            <a:solidFill>
              <a:schemeClr val="accent4"/>
            </a:solidFill>
            <a:ln>
              <a:noFill/>
            </a:ln>
            <a:effectLst/>
          </c:spPr>
          <c:invertIfNegative val="0"/>
          <c:cat>
            <c:strRef>
              <c:f>'Net income'!$A$5:$A$26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'Net income'!$E$5:$E$26</c:f>
              <c:numCache>
                <c:formatCode>General</c:formatCode>
                <c:ptCount val="21"/>
                <c:pt idx="0">
                  <c:v>5364810.4900000095</c:v>
                </c:pt>
                <c:pt idx="1">
                  <c:v>961736.58000000194</c:v>
                </c:pt>
                <c:pt idx="2">
                  <c:v>4294681.650000006</c:v>
                </c:pt>
                <c:pt idx="3">
                  <c:v>1829499.5899999999</c:v>
                </c:pt>
                <c:pt idx="4">
                  <c:v>978161.30999999866</c:v>
                </c:pt>
                <c:pt idx="5">
                  <c:v>981262.01000000164</c:v>
                </c:pt>
                <c:pt idx="6">
                  <c:v>1692173.9200000018</c:v>
                </c:pt>
                <c:pt idx="7">
                  <c:v>1213839.4400000051</c:v>
                </c:pt>
                <c:pt idx="8">
                  <c:v>1326173.2699999996</c:v>
                </c:pt>
                <c:pt idx="9">
                  <c:v>898288.33999999985</c:v>
                </c:pt>
                <c:pt idx="10">
                  <c:v>61933.860000000335</c:v>
                </c:pt>
                <c:pt idx="11">
                  <c:v>1493094.1499999985</c:v>
                </c:pt>
                <c:pt idx="12">
                  <c:v>792603.54000000097</c:v>
                </c:pt>
                <c:pt idx="13">
                  <c:v>243165</c:v>
                </c:pt>
                <c:pt idx="14">
                  <c:v>1343781.3900000006</c:v>
                </c:pt>
                <c:pt idx="15">
                  <c:v>2724594.1200000048</c:v>
                </c:pt>
                <c:pt idx="16">
                  <c:v>442398.85000000149</c:v>
                </c:pt>
                <c:pt idx="17">
                  <c:v>637345.94000000134</c:v>
                </c:pt>
                <c:pt idx="18">
                  <c:v>179691.24000000022</c:v>
                </c:pt>
                <c:pt idx="19">
                  <c:v>4265021.7600000054</c:v>
                </c:pt>
              </c:numCache>
            </c:numRef>
          </c:val>
        </c:ser>
        <c:ser>
          <c:idx val="4"/>
          <c:order val="4"/>
          <c:tx>
            <c:strRef>
              <c:f>'Net income'!$F$3:$F$4</c:f>
              <c:strCache>
                <c:ptCount val="1"/>
                <c:pt idx="0">
                  <c:v>2019</c:v>
                </c:pt>
              </c:strCache>
            </c:strRef>
          </c:tx>
          <c:spPr>
            <a:solidFill>
              <a:schemeClr val="accent5"/>
            </a:solidFill>
            <a:ln>
              <a:noFill/>
            </a:ln>
            <a:effectLst/>
          </c:spPr>
          <c:invertIfNegative val="0"/>
          <c:cat>
            <c:strRef>
              <c:f>'Net income'!$A$5:$A$26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'Net income'!$F$5:$F$26</c:f>
              <c:numCache>
                <c:formatCode>General</c:formatCode>
                <c:ptCount val="21"/>
                <c:pt idx="0">
                  <c:v>8118784.4400000274</c:v>
                </c:pt>
                <c:pt idx="1">
                  <c:v>2474231.6400000006</c:v>
                </c:pt>
                <c:pt idx="2">
                  <c:v>3372556.1200000048</c:v>
                </c:pt>
                <c:pt idx="3">
                  <c:v>1221748.0500000007</c:v>
                </c:pt>
                <c:pt idx="4">
                  <c:v>141886.1400000006</c:v>
                </c:pt>
                <c:pt idx="5">
                  <c:v>1208449.9800000004</c:v>
                </c:pt>
                <c:pt idx="6">
                  <c:v>4881237.450000003</c:v>
                </c:pt>
                <c:pt idx="7">
                  <c:v>2699418.9600000083</c:v>
                </c:pt>
                <c:pt idx="8">
                  <c:v>1551894.6400000006</c:v>
                </c:pt>
                <c:pt idx="9">
                  <c:v>186533.73000000045</c:v>
                </c:pt>
                <c:pt idx="10">
                  <c:v>961647.76000000164</c:v>
                </c:pt>
                <c:pt idx="11">
                  <c:v>110738.88000000082</c:v>
                </c:pt>
                <c:pt idx="12">
                  <c:v>745846.20000000298</c:v>
                </c:pt>
                <c:pt idx="13">
                  <c:v>148193.16000000015</c:v>
                </c:pt>
                <c:pt idx="14">
                  <c:v>1166078.6400000006</c:v>
                </c:pt>
                <c:pt idx="15">
                  <c:v>3837829.8200000077</c:v>
                </c:pt>
                <c:pt idx="16">
                  <c:v>1511255.2800000012</c:v>
                </c:pt>
                <c:pt idx="17">
                  <c:v>973617.95000000112</c:v>
                </c:pt>
                <c:pt idx="18">
                  <c:v>1063303.8000000007</c:v>
                </c:pt>
                <c:pt idx="19">
                  <c:v>1911583.1799999997</c:v>
                </c:pt>
              </c:numCache>
            </c:numRef>
          </c:val>
        </c:ser>
        <c:ser>
          <c:idx val="5"/>
          <c:order val="5"/>
          <c:tx>
            <c:strRef>
              <c:f>'Net income'!$G$3:$G$4</c:f>
              <c:strCache>
                <c:ptCount val="1"/>
                <c:pt idx="0">
                  <c:v>2020</c:v>
                </c:pt>
              </c:strCache>
            </c:strRef>
          </c:tx>
          <c:spPr>
            <a:solidFill>
              <a:schemeClr val="accent6"/>
            </a:solidFill>
            <a:ln>
              <a:noFill/>
            </a:ln>
            <a:effectLst/>
          </c:spPr>
          <c:invertIfNegative val="0"/>
          <c:cat>
            <c:strRef>
              <c:f>'Net income'!$A$5:$A$26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'Net income'!$G$5:$G$26</c:f>
              <c:numCache>
                <c:formatCode>General</c:formatCode>
                <c:ptCount val="21"/>
                <c:pt idx="0">
                  <c:v>6964968.599999994</c:v>
                </c:pt>
                <c:pt idx="1">
                  <c:v>26174.340000000317</c:v>
                </c:pt>
                <c:pt idx="2">
                  <c:v>78254.800000000745</c:v>
                </c:pt>
                <c:pt idx="3">
                  <c:v>2340837.9800000042</c:v>
                </c:pt>
                <c:pt idx="4">
                  <c:v>810427.31000000052</c:v>
                </c:pt>
                <c:pt idx="5">
                  <c:v>104029.93999999948</c:v>
                </c:pt>
                <c:pt idx="6">
                  <c:v>375639.68999999948</c:v>
                </c:pt>
                <c:pt idx="7">
                  <c:v>600824.49000000209</c:v>
                </c:pt>
                <c:pt idx="8">
                  <c:v>682689.40000000224</c:v>
                </c:pt>
                <c:pt idx="9">
                  <c:v>247379</c:v>
                </c:pt>
                <c:pt idx="10">
                  <c:v>917357.76000000164</c:v>
                </c:pt>
                <c:pt idx="11">
                  <c:v>1218513.5100000016</c:v>
                </c:pt>
                <c:pt idx="12">
                  <c:v>2225658.4800000042</c:v>
                </c:pt>
                <c:pt idx="13">
                  <c:v>197636.48000000045</c:v>
                </c:pt>
                <c:pt idx="14">
                  <c:v>434238.49000000209</c:v>
                </c:pt>
                <c:pt idx="15">
                  <c:v>888228.63000000268</c:v>
                </c:pt>
                <c:pt idx="16">
                  <c:v>228795.69000000041</c:v>
                </c:pt>
                <c:pt idx="17">
                  <c:v>55765.410000000149</c:v>
                </c:pt>
                <c:pt idx="18">
                  <c:v>106459.56000000052</c:v>
                </c:pt>
                <c:pt idx="19">
                  <c:v>2466886.1800000072</c:v>
                </c:pt>
              </c:numCache>
            </c:numRef>
          </c:val>
        </c:ser>
        <c:ser>
          <c:idx val="6"/>
          <c:order val="6"/>
          <c:tx>
            <c:strRef>
              <c:f>'Net income'!$H$3:$H$4</c:f>
              <c:strCache>
                <c:ptCount val="1"/>
                <c:pt idx="0">
                  <c:v>2021</c:v>
                </c:pt>
              </c:strCache>
            </c:strRef>
          </c:tx>
          <c:spPr>
            <a:solidFill>
              <a:schemeClr val="accent1">
                <a:lumMod val="60000"/>
              </a:schemeClr>
            </a:solidFill>
            <a:ln>
              <a:noFill/>
            </a:ln>
            <a:effectLst/>
          </c:spPr>
          <c:invertIfNegative val="0"/>
          <c:cat>
            <c:strRef>
              <c:f>'Net income'!$A$5:$A$26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'Net income'!$H$5:$H$26</c:f>
              <c:numCache>
                <c:formatCode>General</c:formatCode>
                <c:ptCount val="21"/>
                <c:pt idx="0">
                  <c:v>4472453.700000003</c:v>
                </c:pt>
                <c:pt idx="1">
                  <c:v>1180579.5100000016</c:v>
                </c:pt>
                <c:pt idx="2">
                  <c:v>3249222.1800000072</c:v>
                </c:pt>
                <c:pt idx="3">
                  <c:v>2528609.3699999973</c:v>
                </c:pt>
                <c:pt idx="4">
                  <c:v>1165440.1500000022</c:v>
                </c:pt>
                <c:pt idx="5">
                  <c:v>278948.76000000071</c:v>
                </c:pt>
                <c:pt idx="6">
                  <c:v>924720.92000000179</c:v>
                </c:pt>
                <c:pt idx="7">
                  <c:v>3941560.3500000089</c:v>
                </c:pt>
                <c:pt idx="8">
                  <c:v>1102546.0800000019</c:v>
                </c:pt>
                <c:pt idx="9">
                  <c:v>1024751.8400000036</c:v>
                </c:pt>
                <c:pt idx="10">
                  <c:v>1568056.9000000022</c:v>
                </c:pt>
                <c:pt idx="11">
                  <c:v>839939.55000000075</c:v>
                </c:pt>
                <c:pt idx="12">
                  <c:v>2709590.6799999997</c:v>
                </c:pt>
                <c:pt idx="13">
                  <c:v>81487.899999999907</c:v>
                </c:pt>
                <c:pt idx="14">
                  <c:v>2292206.6000000089</c:v>
                </c:pt>
                <c:pt idx="15">
                  <c:v>2294479.5700000003</c:v>
                </c:pt>
                <c:pt idx="16">
                  <c:v>730535.39000000432</c:v>
                </c:pt>
                <c:pt idx="17">
                  <c:v>1159027.0500000007</c:v>
                </c:pt>
                <c:pt idx="18">
                  <c:v>688501.44000000134</c:v>
                </c:pt>
                <c:pt idx="19">
                  <c:v>3410189.1300000101</c:v>
                </c:pt>
              </c:numCache>
            </c:numRef>
          </c:val>
        </c:ser>
        <c:ser>
          <c:idx val="7"/>
          <c:order val="7"/>
          <c:tx>
            <c:strRef>
              <c:f>'Net income'!$I$3:$I$4</c:f>
              <c:strCache>
                <c:ptCount val="1"/>
                <c:pt idx="0">
                  <c:v>2022</c:v>
                </c:pt>
              </c:strCache>
            </c:strRef>
          </c:tx>
          <c:spPr>
            <a:solidFill>
              <a:schemeClr val="accent2">
                <a:lumMod val="60000"/>
              </a:schemeClr>
            </a:solidFill>
            <a:ln>
              <a:noFill/>
            </a:ln>
            <a:effectLst/>
          </c:spPr>
          <c:invertIfNegative val="0"/>
          <c:cat>
            <c:strRef>
              <c:f>'Net income'!$A$5:$A$26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'Net income'!$I$5:$I$26</c:f>
              <c:numCache>
                <c:formatCode>General</c:formatCode>
                <c:ptCount val="21"/>
                <c:pt idx="0">
                  <c:v>9292142.9699999988</c:v>
                </c:pt>
                <c:pt idx="1">
                  <c:v>2913384.7600000054</c:v>
                </c:pt>
                <c:pt idx="2">
                  <c:v>678811.98000000045</c:v>
                </c:pt>
                <c:pt idx="3">
                  <c:v>809698.56000000611</c:v>
                </c:pt>
                <c:pt idx="4">
                  <c:v>538504</c:v>
                </c:pt>
                <c:pt idx="5">
                  <c:v>264486.0700000003</c:v>
                </c:pt>
                <c:pt idx="6">
                  <c:v>1061583.700000003</c:v>
                </c:pt>
                <c:pt idx="7">
                  <c:v>3240414.8000000119</c:v>
                </c:pt>
                <c:pt idx="8">
                  <c:v>1529565.2699999996</c:v>
                </c:pt>
                <c:pt idx="9">
                  <c:v>831899.49000000022</c:v>
                </c:pt>
                <c:pt idx="10">
                  <c:v>978658.3200000003</c:v>
                </c:pt>
                <c:pt idx="11">
                  <c:v>275948.19999999925</c:v>
                </c:pt>
                <c:pt idx="12">
                  <c:v>3475822.8800000101</c:v>
                </c:pt>
                <c:pt idx="13">
                  <c:v>181717.14000000013</c:v>
                </c:pt>
                <c:pt idx="14">
                  <c:v>159581.94000000134</c:v>
                </c:pt>
                <c:pt idx="15">
                  <c:v>2664680.3300000057</c:v>
                </c:pt>
                <c:pt idx="16">
                  <c:v>190526.69000000041</c:v>
                </c:pt>
                <c:pt idx="17">
                  <c:v>1466188.950000003</c:v>
                </c:pt>
                <c:pt idx="18">
                  <c:v>1251502.7200000025</c:v>
                </c:pt>
                <c:pt idx="19">
                  <c:v>4748705.3400000036</c:v>
                </c:pt>
              </c:numCache>
            </c:numRef>
          </c:val>
        </c:ser>
        <c:ser>
          <c:idx val="8"/>
          <c:order val="8"/>
          <c:tx>
            <c:strRef>
              <c:f>'Net income'!$J$3:$J$4</c:f>
              <c:strCache>
                <c:ptCount val="1"/>
                <c:pt idx="0">
                  <c:v>2023</c:v>
                </c:pt>
              </c:strCache>
            </c:strRef>
          </c:tx>
          <c:spPr>
            <a:solidFill>
              <a:schemeClr val="accent3">
                <a:lumMod val="60000"/>
              </a:schemeClr>
            </a:solidFill>
            <a:ln>
              <a:noFill/>
            </a:ln>
            <a:effectLst/>
          </c:spPr>
          <c:invertIfNegative val="0"/>
          <c:cat>
            <c:strRef>
              <c:f>'Net income'!$A$5:$A$26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'Net income'!$J$5:$J$26</c:f>
              <c:numCache>
                <c:formatCode>General</c:formatCode>
                <c:ptCount val="21"/>
                <c:pt idx="0">
                  <c:v>4099639.3100000024</c:v>
                </c:pt>
                <c:pt idx="1">
                  <c:v>1636637.7400000021</c:v>
                </c:pt>
                <c:pt idx="2">
                  <c:v>1461368.3200000077</c:v>
                </c:pt>
                <c:pt idx="3">
                  <c:v>1644421.8300000057</c:v>
                </c:pt>
                <c:pt idx="4">
                  <c:v>688627.95000000298</c:v>
                </c:pt>
                <c:pt idx="5">
                  <c:v>211618.95999999996</c:v>
                </c:pt>
                <c:pt idx="6">
                  <c:v>1592092.3200000077</c:v>
                </c:pt>
                <c:pt idx="7">
                  <c:v>1235964.0500000045</c:v>
                </c:pt>
                <c:pt idx="8">
                  <c:v>1472550.4200000018</c:v>
                </c:pt>
                <c:pt idx="9">
                  <c:v>395066.98000000045</c:v>
                </c:pt>
                <c:pt idx="10">
                  <c:v>1343802.2399999984</c:v>
                </c:pt>
                <c:pt idx="11">
                  <c:v>1390795.200000003</c:v>
                </c:pt>
                <c:pt idx="12">
                  <c:v>1451942.0100000054</c:v>
                </c:pt>
                <c:pt idx="13">
                  <c:v>147623.28000000026</c:v>
                </c:pt>
                <c:pt idx="14">
                  <c:v>2568476.7899999991</c:v>
                </c:pt>
                <c:pt idx="15">
                  <c:v>1194236.8800000027</c:v>
                </c:pt>
                <c:pt idx="16">
                  <c:v>814062.68000000156</c:v>
                </c:pt>
                <c:pt idx="17">
                  <c:v>104577.20000000019</c:v>
                </c:pt>
                <c:pt idx="18">
                  <c:v>911370</c:v>
                </c:pt>
                <c:pt idx="19">
                  <c:v>1030558.2800000012</c:v>
                </c:pt>
              </c:numCache>
            </c:numRef>
          </c:val>
        </c:ser>
        <c:ser>
          <c:idx val="9"/>
          <c:order val="9"/>
          <c:tx>
            <c:strRef>
              <c:f>'Net income'!$K$3:$K$4</c:f>
              <c:strCache>
                <c:ptCount val="1"/>
                <c:pt idx="0">
                  <c:v>2024</c:v>
                </c:pt>
              </c:strCache>
            </c:strRef>
          </c:tx>
          <c:spPr>
            <a:solidFill>
              <a:schemeClr val="accent4">
                <a:lumMod val="60000"/>
              </a:schemeClr>
            </a:solidFill>
            <a:ln>
              <a:noFill/>
            </a:ln>
            <a:effectLst/>
          </c:spPr>
          <c:invertIfNegative val="0"/>
          <c:cat>
            <c:strRef>
              <c:f>'Net income'!$A$5:$A$26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'Net income'!$K$5:$K$26</c:f>
              <c:numCache>
                <c:formatCode>General</c:formatCode>
                <c:ptCount val="21"/>
                <c:pt idx="0">
                  <c:v>2281426.5</c:v>
                </c:pt>
                <c:pt idx="1">
                  <c:v>1174731.6099999994</c:v>
                </c:pt>
                <c:pt idx="2">
                  <c:v>1589449.3200000003</c:v>
                </c:pt>
                <c:pt idx="3">
                  <c:v>1350081.8999999985</c:v>
                </c:pt>
                <c:pt idx="4">
                  <c:v>686435.04000000097</c:v>
                </c:pt>
                <c:pt idx="5">
                  <c:v>576655.90000000037</c:v>
                </c:pt>
                <c:pt idx="6">
                  <c:v>247306.15000000037</c:v>
                </c:pt>
                <c:pt idx="7">
                  <c:v>9023382.0600000024</c:v>
                </c:pt>
                <c:pt idx="8">
                  <c:v>2387125.8400000036</c:v>
                </c:pt>
                <c:pt idx="9">
                  <c:v>72253.45530000006</c:v>
                </c:pt>
                <c:pt idx="10">
                  <c:v>1907663.75</c:v>
                </c:pt>
                <c:pt idx="11">
                  <c:v>135397.41999999993</c:v>
                </c:pt>
                <c:pt idx="12">
                  <c:v>1088183.25</c:v>
                </c:pt>
                <c:pt idx="13">
                  <c:v>41277.15000000014</c:v>
                </c:pt>
                <c:pt idx="14">
                  <c:v>808680.99000000209</c:v>
                </c:pt>
                <c:pt idx="15">
                  <c:v>75566.699999999255</c:v>
                </c:pt>
                <c:pt idx="16">
                  <c:v>2280186.200000003</c:v>
                </c:pt>
                <c:pt idx="17">
                  <c:v>137412.66000000015</c:v>
                </c:pt>
                <c:pt idx="18">
                  <c:v>237718.79999999981</c:v>
                </c:pt>
                <c:pt idx="19">
                  <c:v>2429213.8300000131</c:v>
                </c:pt>
              </c:numCache>
            </c:numRef>
          </c:val>
        </c:ser>
        <c:ser>
          <c:idx val="10"/>
          <c:order val="10"/>
          <c:tx>
            <c:strRef>
              <c:f>'Net income'!$L$3:$L$4</c:f>
              <c:strCache>
                <c:ptCount val="1"/>
                <c:pt idx="0">
                  <c:v>(blank)</c:v>
                </c:pt>
              </c:strCache>
            </c:strRef>
          </c:tx>
          <c:spPr>
            <a:solidFill>
              <a:schemeClr val="accent5">
                <a:lumMod val="60000"/>
              </a:schemeClr>
            </a:solidFill>
            <a:ln>
              <a:noFill/>
            </a:ln>
            <a:effectLst/>
          </c:spPr>
          <c:invertIfNegative val="0"/>
          <c:cat>
            <c:strRef>
              <c:f>'Net income'!$A$5:$A$26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'Net income'!$L$5:$L$26</c:f>
              <c:numCache>
                <c:formatCode>General</c:formatCode>
                <c:ptCount val="21"/>
              </c:numCache>
            </c:numRef>
          </c:val>
        </c:ser>
        <c:dLbls>
          <c:showLegendKey val="0"/>
          <c:showVal val="0"/>
          <c:showCatName val="0"/>
          <c:showSerName val="0"/>
          <c:showPercent val="0"/>
          <c:showBubbleSize val="0"/>
        </c:dLbls>
        <c:gapWidth val="150"/>
        <c:overlap val="100"/>
        <c:axId val="278170592"/>
        <c:axId val="278169808"/>
      </c:barChart>
      <c:catAx>
        <c:axId val="278170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latin typeface="Times New Roman" panose="02020603050405020304" pitchFamily="18" charset="0"/>
                    <a:cs typeface="Times New Roman" panose="02020603050405020304" pitchFamily="18" charset="0"/>
                  </a:rPr>
                  <a:t>Products</a:t>
                </a:r>
              </a:p>
            </c:rich>
          </c:tx>
          <c:layout>
            <c:manualLayout>
              <c:xMode val="edge"/>
              <c:yMode val="edge"/>
              <c:x val="0.4208897682321377"/>
              <c:y val="0.8418510365591962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169808"/>
        <c:crosses val="autoZero"/>
        <c:auto val="1"/>
        <c:lblAlgn val="ctr"/>
        <c:lblOffset val="100"/>
        <c:noMultiLvlLbl val="0"/>
      </c:catAx>
      <c:valAx>
        <c:axId val="278169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latin typeface="Times New Roman" panose="02020603050405020304" pitchFamily="18" charset="0"/>
                    <a:cs typeface="Times New Roman" panose="02020603050405020304" pitchFamily="18" charset="0"/>
                  </a:rPr>
                  <a:t>Total</a:t>
                </a:r>
              </a:p>
            </c:rich>
          </c:tx>
          <c:layout>
            <c:manualLayout>
              <c:xMode val="edge"/>
              <c:yMode val="edge"/>
              <c:x val="6.8966534500006296E-3"/>
              <c:y val="0.3830744030248248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170592"/>
        <c:crosses val="autoZero"/>
        <c:crossBetween val="between"/>
      </c:valAx>
      <c:spPr>
        <a:noFill/>
        <a:ln>
          <a:noFill/>
        </a:ln>
        <a:effectLst/>
      </c:spPr>
    </c:plotArea>
    <c:legend>
      <c:legendPos val="r"/>
      <c:layout>
        <c:manualLayout>
          <c:xMode val="edge"/>
          <c:yMode val="edge"/>
          <c:x val="0.89236950514005497"/>
          <c:y val="0.25109149866098029"/>
          <c:w val="9.0026079768026623E-2"/>
          <c:h val="0.535716133394832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[007-Shamima Sultana-office68.xlsx]Total sales!PivotTable3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solidFill>
                  <a:srgbClr val="FFFF00"/>
                </a:solidFill>
                <a:latin typeface="Times New Roman" panose="02020603050405020304" pitchFamily="18" charset="0"/>
                <a:cs typeface="Times New Roman" panose="02020603050405020304" pitchFamily="18" charset="0"/>
              </a:rPr>
              <a:t>Year-</a:t>
            </a:r>
            <a:r>
              <a:rPr lang="en-US" sz="2000" baseline="0">
                <a:solidFill>
                  <a:srgbClr val="FFFF00"/>
                </a:solidFill>
                <a:latin typeface="Times New Roman" panose="02020603050405020304" pitchFamily="18" charset="0"/>
                <a:cs typeface="Times New Roman" panose="02020603050405020304" pitchFamily="18" charset="0"/>
              </a:rPr>
              <a:t> wise total sales</a:t>
            </a:r>
            <a:endParaRPr lang="en-US" sz="2000">
              <a:solidFill>
                <a:srgbClr val="FFFF00"/>
              </a:solidFill>
              <a:latin typeface="Times New Roman" panose="02020603050405020304" pitchFamily="18" charset="0"/>
              <a:cs typeface="Times New Roman" panose="02020603050405020304" pitchFamily="18" charset="0"/>
            </a:endParaRPr>
          </a:p>
        </c:rich>
      </c:tx>
      <c:layout>
        <c:manualLayout>
          <c:xMode val="edge"/>
          <c:yMode val="edge"/>
          <c:x val="0.31353815390459788"/>
          <c:y val="8.293569915677576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w="9525">
              <a:solidFill>
                <a:schemeClr val="accent1">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w="9525">
              <a:solidFill>
                <a:schemeClr val="accent2">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w="9525">
              <a:solidFill>
                <a:schemeClr val="accent3">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w="9525">
              <a:solidFill>
                <a:schemeClr val="accent4">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manualLayout>
          <c:layoutTarget val="inner"/>
          <c:xMode val="edge"/>
          <c:yMode val="edge"/>
          <c:x val="0.17330287180065201"/>
          <c:y val="0.23427065281758969"/>
          <c:w val="0.69687146315386039"/>
          <c:h val="0.37353271353990691"/>
        </c:manualLayout>
      </c:layout>
      <c:areaChart>
        <c:grouping val="stacked"/>
        <c:varyColors val="0"/>
        <c:ser>
          <c:idx val="0"/>
          <c:order val="0"/>
          <c:tx>
            <c:strRef>
              <c:f>'Total sales'!$B$3:$B$4</c:f>
              <c:strCache>
                <c:ptCount val="1"/>
                <c:pt idx="0">
                  <c:v>2015</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'Total sales'!$A$5:$A$26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'Total sales'!$B$5:$B$26</c:f>
              <c:numCache>
                <c:formatCode>General</c:formatCode>
                <c:ptCount val="21"/>
                <c:pt idx="0">
                  <c:v>26389082.580000002</c:v>
                </c:pt>
                <c:pt idx="1">
                  <c:v>14757024.840000002</c:v>
                </c:pt>
                <c:pt idx="2">
                  <c:v>81115772.310000002</c:v>
                </c:pt>
                <c:pt idx="3">
                  <c:v>20433003.550000001</c:v>
                </c:pt>
                <c:pt idx="4">
                  <c:v>11789934.100000001</c:v>
                </c:pt>
                <c:pt idx="5">
                  <c:v>6567060.8000000007</c:v>
                </c:pt>
                <c:pt idx="6">
                  <c:v>579378366.63</c:v>
                </c:pt>
                <c:pt idx="7">
                  <c:v>26020260</c:v>
                </c:pt>
                <c:pt idx="8">
                  <c:v>54277504.800000004</c:v>
                </c:pt>
                <c:pt idx="9">
                  <c:v>63183288.140000001</c:v>
                </c:pt>
                <c:pt idx="10">
                  <c:v>4623449.67</c:v>
                </c:pt>
                <c:pt idx="11">
                  <c:v>46288255.640000001</c:v>
                </c:pt>
                <c:pt idx="12">
                  <c:v>78560865.900000006</c:v>
                </c:pt>
                <c:pt idx="13">
                  <c:v>3857649.6000000006</c:v>
                </c:pt>
                <c:pt idx="14">
                  <c:v>61034326.890000001</c:v>
                </c:pt>
                <c:pt idx="15">
                  <c:v>81265644</c:v>
                </c:pt>
                <c:pt idx="16">
                  <c:v>25207250.460000001</c:v>
                </c:pt>
                <c:pt idx="17">
                  <c:v>10680312</c:v>
                </c:pt>
                <c:pt idx="18">
                  <c:v>9808413.9399999995</c:v>
                </c:pt>
                <c:pt idx="19">
                  <c:v>55255786.540000007</c:v>
                </c:pt>
              </c:numCache>
            </c:numRef>
          </c:val>
        </c:ser>
        <c:ser>
          <c:idx val="1"/>
          <c:order val="1"/>
          <c:tx>
            <c:strRef>
              <c:f>'Total sales'!$C$3:$C$4</c:f>
              <c:strCache>
                <c:ptCount val="1"/>
                <c:pt idx="0">
                  <c:v>2016</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'Total sales'!$A$5:$A$26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'Total sales'!$C$5:$C$26</c:f>
              <c:numCache>
                <c:formatCode>General</c:formatCode>
                <c:ptCount val="21"/>
                <c:pt idx="0">
                  <c:v>154256190.48000002</c:v>
                </c:pt>
                <c:pt idx="1">
                  <c:v>23239441.280000001</c:v>
                </c:pt>
                <c:pt idx="2">
                  <c:v>47295863.940000005</c:v>
                </c:pt>
                <c:pt idx="3">
                  <c:v>31659276.630000003</c:v>
                </c:pt>
                <c:pt idx="4">
                  <c:v>30462694.560000002</c:v>
                </c:pt>
                <c:pt idx="5">
                  <c:v>10040526.9</c:v>
                </c:pt>
                <c:pt idx="6">
                  <c:v>32065173.640000004</c:v>
                </c:pt>
                <c:pt idx="7">
                  <c:v>31970173.690000001</c:v>
                </c:pt>
                <c:pt idx="8">
                  <c:v>29281041.130000003</c:v>
                </c:pt>
                <c:pt idx="9">
                  <c:v>80159773.320000008</c:v>
                </c:pt>
                <c:pt idx="10">
                  <c:v>16041590.870000003</c:v>
                </c:pt>
                <c:pt idx="11">
                  <c:v>31383353.59</c:v>
                </c:pt>
                <c:pt idx="12">
                  <c:v>73821851.950000003</c:v>
                </c:pt>
                <c:pt idx="13">
                  <c:v>23720032.849999998</c:v>
                </c:pt>
                <c:pt idx="14">
                  <c:v>70450644.680000007</c:v>
                </c:pt>
                <c:pt idx="15">
                  <c:v>39240265.150000006</c:v>
                </c:pt>
                <c:pt idx="16">
                  <c:v>53549492.850000001</c:v>
                </c:pt>
                <c:pt idx="17">
                  <c:v>10550009.539999999</c:v>
                </c:pt>
                <c:pt idx="18">
                  <c:v>26074496.16</c:v>
                </c:pt>
                <c:pt idx="19">
                  <c:v>42400291.870000005</c:v>
                </c:pt>
              </c:numCache>
            </c:numRef>
          </c:val>
        </c:ser>
        <c:ser>
          <c:idx val="2"/>
          <c:order val="2"/>
          <c:tx>
            <c:strRef>
              <c:f>'Total sales'!$D$3:$D$4</c:f>
              <c:strCache>
                <c:ptCount val="1"/>
                <c:pt idx="0">
                  <c:v>2017</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'Total sales'!$A$5:$A$26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'Total sales'!$D$5:$D$26</c:f>
              <c:numCache>
                <c:formatCode>General</c:formatCode>
                <c:ptCount val="21"/>
                <c:pt idx="0">
                  <c:v>96974347.170000017</c:v>
                </c:pt>
                <c:pt idx="1">
                  <c:v>19808173.84</c:v>
                </c:pt>
                <c:pt idx="2">
                  <c:v>45774516.539999999</c:v>
                </c:pt>
                <c:pt idx="3">
                  <c:v>10815356.700000001</c:v>
                </c:pt>
                <c:pt idx="4">
                  <c:v>14191465.640000001</c:v>
                </c:pt>
                <c:pt idx="5">
                  <c:v>5918944.6800000006</c:v>
                </c:pt>
                <c:pt idx="6">
                  <c:v>75155834.859999999</c:v>
                </c:pt>
                <c:pt idx="7">
                  <c:v>72718461.530000001</c:v>
                </c:pt>
                <c:pt idx="8">
                  <c:v>15311603.700000001</c:v>
                </c:pt>
                <c:pt idx="9">
                  <c:v>51521896.350000001</c:v>
                </c:pt>
                <c:pt idx="10">
                  <c:v>19119041.41</c:v>
                </c:pt>
                <c:pt idx="11">
                  <c:v>22753690.170000002</c:v>
                </c:pt>
                <c:pt idx="12">
                  <c:v>42177634.5</c:v>
                </c:pt>
                <c:pt idx="13">
                  <c:v>3279849.6</c:v>
                </c:pt>
                <c:pt idx="14">
                  <c:v>21052592.400000002</c:v>
                </c:pt>
                <c:pt idx="15">
                  <c:v>34648502.460000001</c:v>
                </c:pt>
                <c:pt idx="16">
                  <c:v>29982613.379999999</c:v>
                </c:pt>
                <c:pt idx="17">
                  <c:v>19587063.690000001</c:v>
                </c:pt>
                <c:pt idx="18">
                  <c:v>2388702.2400000002</c:v>
                </c:pt>
                <c:pt idx="19">
                  <c:v>39439498.080000006</c:v>
                </c:pt>
              </c:numCache>
            </c:numRef>
          </c:val>
        </c:ser>
        <c:ser>
          <c:idx val="3"/>
          <c:order val="3"/>
          <c:tx>
            <c:strRef>
              <c:f>'Total sales'!$E$3:$E$4</c:f>
              <c:strCache>
                <c:ptCount val="1"/>
                <c:pt idx="0">
                  <c:v>2018</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'Total sales'!$A$5:$A$26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'Total sales'!$E$5:$E$26</c:f>
              <c:numCache>
                <c:formatCode>General</c:formatCode>
                <c:ptCount val="21"/>
                <c:pt idx="0">
                  <c:v>150145938.49000001</c:v>
                </c:pt>
                <c:pt idx="1">
                  <c:v>25268792.580000002</c:v>
                </c:pt>
                <c:pt idx="2">
                  <c:v>67932796.650000006</c:v>
                </c:pt>
                <c:pt idx="3">
                  <c:v>30609101.59</c:v>
                </c:pt>
                <c:pt idx="4">
                  <c:v>19302621.309999999</c:v>
                </c:pt>
                <c:pt idx="5">
                  <c:v>20454273.010000002</c:v>
                </c:pt>
                <c:pt idx="6">
                  <c:v>55737001.920000002</c:v>
                </c:pt>
                <c:pt idx="7">
                  <c:v>40918075.440000005</c:v>
                </c:pt>
                <c:pt idx="8">
                  <c:v>30867853.27</c:v>
                </c:pt>
                <c:pt idx="9">
                  <c:v>19445176.34</c:v>
                </c:pt>
                <c:pt idx="10">
                  <c:v>6221619.8600000003</c:v>
                </c:pt>
                <c:pt idx="11">
                  <c:v>34913185.149999999</c:v>
                </c:pt>
                <c:pt idx="12">
                  <c:v>15261219.540000001</c:v>
                </c:pt>
                <c:pt idx="13">
                  <c:v>3848790</c:v>
                </c:pt>
                <c:pt idx="14">
                  <c:v>26048055.390000001</c:v>
                </c:pt>
                <c:pt idx="15">
                  <c:v>49189522.120000005</c:v>
                </c:pt>
                <c:pt idx="16">
                  <c:v>20220169.850000001</c:v>
                </c:pt>
                <c:pt idx="17">
                  <c:v>21153302.940000001</c:v>
                </c:pt>
                <c:pt idx="18">
                  <c:v>6248727.2400000002</c:v>
                </c:pt>
                <c:pt idx="19">
                  <c:v>80469101.760000005</c:v>
                </c:pt>
              </c:numCache>
            </c:numRef>
          </c:val>
        </c:ser>
        <c:ser>
          <c:idx val="4"/>
          <c:order val="4"/>
          <c:tx>
            <c:strRef>
              <c:f>'Total sales'!$F$3:$F$4</c:f>
              <c:strCache>
                <c:ptCount val="1"/>
                <c:pt idx="0">
                  <c:v>2019</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'Total sales'!$A$5:$A$26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'Total sales'!$F$5:$F$26</c:f>
              <c:numCache>
                <c:formatCode>General</c:formatCode>
                <c:ptCount val="21"/>
                <c:pt idx="0">
                  <c:v>139265092.44000003</c:v>
                </c:pt>
                <c:pt idx="1">
                  <c:v>48027005.640000001</c:v>
                </c:pt>
                <c:pt idx="2">
                  <c:v>67290070.120000005</c:v>
                </c:pt>
                <c:pt idx="3">
                  <c:v>21433828.050000001</c:v>
                </c:pt>
                <c:pt idx="4">
                  <c:v>6634216.1400000006</c:v>
                </c:pt>
                <c:pt idx="5">
                  <c:v>19550947.98</c:v>
                </c:pt>
                <c:pt idx="6">
                  <c:v>82623618.450000003</c:v>
                </c:pt>
                <c:pt idx="7">
                  <c:v>59567250.960000008</c:v>
                </c:pt>
                <c:pt idx="8">
                  <c:v>39022206.640000001</c:v>
                </c:pt>
                <c:pt idx="9">
                  <c:v>4588415.7300000004</c:v>
                </c:pt>
                <c:pt idx="10">
                  <c:v>19975688.760000002</c:v>
                </c:pt>
                <c:pt idx="11">
                  <c:v>9181010.8800000008</c:v>
                </c:pt>
                <c:pt idx="12">
                  <c:v>17966541.200000003</c:v>
                </c:pt>
                <c:pt idx="13">
                  <c:v>3701117.16</c:v>
                </c:pt>
                <c:pt idx="14">
                  <c:v>38045724.640000001</c:v>
                </c:pt>
                <c:pt idx="15">
                  <c:v>63485053.820000008</c:v>
                </c:pt>
                <c:pt idx="16">
                  <c:v>27984998.280000001</c:v>
                </c:pt>
                <c:pt idx="17">
                  <c:v>16127237.950000001</c:v>
                </c:pt>
                <c:pt idx="18">
                  <c:v>16896733.800000001</c:v>
                </c:pt>
                <c:pt idx="19">
                  <c:v>36772448.18</c:v>
                </c:pt>
              </c:numCache>
            </c:numRef>
          </c:val>
        </c:ser>
        <c:ser>
          <c:idx val="5"/>
          <c:order val="5"/>
          <c:tx>
            <c:strRef>
              <c:f>'Total sales'!$G$3:$G$4</c:f>
              <c:strCache>
                <c:ptCount val="1"/>
                <c:pt idx="0">
                  <c:v>2020</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'Total sales'!$A$5:$A$26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'Total sales'!$G$5:$G$26</c:f>
              <c:numCache>
                <c:formatCode>General</c:formatCode>
                <c:ptCount val="21"/>
                <c:pt idx="0">
                  <c:v>134754708.59999999</c:v>
                </c:pt>
                <c:pt idx="1">
                  <c:v>2982905.3400000003</c:v>
                </c:pt>
                <c:pt idx="2">
                  <c:v>11373286.800000001</c:v>
                </c:pt>
                <c:pt idx="3">
                  <c:v>39099312.980000004</c:v>
                </c:pt>
                <c:pt idx="4">
                  <c:v>13226733.310000001</c:v>
                </c:pt>
                <c:pt idx="5">
                  <c:v>4361471.9399999995</c:v>
                </c:pt>
                <c:pt idx="6">
                  <c:v>14956638.689999999</c:v>
                </c:pt>
                <c:pt idx="7">
                  <c:v>19259793.490000002</c:v>
                </c:pt>
                <c:pt idx="8">
                  <c:v>14769338.400000002</c:v>
                </c:pt>
                <c:pt idx="9">
                  <c:v>9625292</c:v>
                </c:pt>
                <c:pt idx="10">
                  <c:v>19946477.760000002</c:v>
                </c:pt>
                <c:pt idx="11">
                  <c:v>20191534.510000002</c:v>
                </c:pt>
                <c:pt idx="12">
                  <c:v>50346350.480000004</c:v>
                </c:pt>
                <c:pt idx="13">
                  <c:v>4217580.4800000004</c:v>
                </c:pt>
                <c:pt idx="14">
                  <c:v>15241836.490000002</c:v>
                </c:pt>
                <c:pt idx="15">
                  <c:v>19290183.630000003</c:v>
                </c:pt>
                <c:pt idx="16">
                  <c:v>5910858.6900000004</c:v>
                </c:pt>
                <c:pt idx="17">
                  <c:v>7897630.4100000001</c:v>
                </c:pt>
                <c:pt idx="18">
                  <c:v>3665507.5600000005</c:v>
                </c:pt>
                <c:pt idx="19">
                  <c:v>41722696.180000007</c:v>
                </c:pt>
              </c:numCache>
            </c:numRef>
          </c:val>
        </c:ser>
        <c:ser>
          <c:idx val="6"/>
          <c:order val="6"/>
          <c:tx>
            <c:strRef>
              <c:f>'Total sales'!$H$3:$H$4</c:f>
              <c:strCache>
                <c:ptCount val="1"/>
                <c:pt idx="0">
                  <c:v>2021</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'Total sales'!$A$5:$A$26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'Total sales'!$H$5:$H$26</c:f>
              <c:numCache>
                <c:formatCode>General</c:formatCode>
                <c:ptCount val="21"/>
                <c:pt idx="0">
                  <c:v>96362498.700000003</c:v>
                </c:pt>
                <c:pt idx="1">
                  <c:v>26230935.510000002</c:v>
                </c:pt>
                <c:pt idx="2">
                  <c:v>60862214.180000007</c:v>
                </c:pt>
                <c:pt idx="3">
                  <c:v>44630760.369999997</c:v>
                </c:pt>
                <c:pt idx="4">
                  <c:v>22832778.150000002</c:v>
                </c:pt>
                <c:pt idx="5">
                  <c:v>4769704.7600000007</c:v>
                </c:pt>
                <c:pt idx="6">
                  <c:v>22281204.920000002</c:v>
                </c:pt>
                <c:pt idx="7">
                  <c:v>80439823.350000009</c:v>
                </c:pt>
                <c:pt idx="8">
                  <c:v>21914824.080000002</c:v>
                </c:pt>
                <c:pt idx="9">
                  <c:v>20990095.840000004</c:v>
                </c:pt>
                <c:pt idx="10">
                  <c:v>32879676.900000002</c:v>
                </c:pt>
                <c:pt idx="11">
                  <c:v>18759844.550000001</c:v>
                </c:pt>
                <c:pt idx="12">
                  <c:v>49401069.68</c:v>
                </c:pt>
                <c:pt idx="13">
                  <c:v>1720527.9</c:v>
                </c:pt>
                <c:pt idx="14">
                  <c:v>43472794.600000009</c:v>
                </c:pt>
                <c:pt idx="15">
                  <c:v>54207003.57</c:v>
                </c:pt>
                <c:pt idx="16">
                  <c:v>20015502.390000004</c:v>
                </c:pt>
                <c:pt idx="17">
                  <c:v>25378597.050000001</c:v>
                </c:pt>
                <c:pt idx="18">
                  <c:v>15826789.440000001</c:v>
                </c:pt>
                <c:pt idx="19">
                  <c:v>63070892.13000001</c:v>
                </c:pt>
              </c:numCache>
            </c:numRef>
          </c:val>
        </c:ser>
        <c:ser>
          <c:idx val="7"/>
          <c:order val="7"/>
          <c:tx>
            <c:strRef>
              <c:f>'Total sales'!$I$3:$I$4</c:f>
              <c:strCache>
                <c:ptCount val="1"/>
                <c:pt idx="0">
                  <c:v>2022</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'Total sales'!$A$5:$A$26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'Total sales'!$I$5:$I$26</c:f>
              <c:numCache>
                <c:formatCode>General</c:formatCode>
                <c:ptCount val="21"/>
                <c:pt idx="0">
                  <c:v>161991227.97</c:v>
                </c:pt>
                <c:pt idx="1">
                  <c:v>47689544.760000005</c:v>
                </c:pt>
                <c:pt idx="2">
                  <c:v>33485236.98</c:v>
                </c:pt>
                <c:pt idx="3">
                  <c:v>32059134.560000006</c:v>
                </c:pt>
                <c:pt idx="4">
                  <c:v>13223809</c:v>
                </c:pt>
                <c:pt idx="5">
                  <c:v>6545191.0700000003</c:v>
                </c:pt>
                <c:pt idx="6">
                  <c:v>45741119.700000003</c:v>
                </c:pt>
                <c:pt idx="7">
                  <c:v>70637590.800000012</c:v>
                </c:pt>
                <c:pt idx="8">
                  <c:v>25820556.27</c:v>
                </c:pt>
                <c:pt idx="9">
                  <c:v>15114506.49</c:v>
                </c:pt>
                <c:pt idx="10">
                  <c:v>18997610.32</c:v>
                </c:pt>
                <c:pt idx="11">
                  <c:v>25214400.199999999</c:v>
                </c:pt>
                <c:pt idx="12">
                  <c:v>70986778.88000001</c:v>
                </c:pt>
                <c:pt idx="13">
                  <c:v>2972890.14</c:v>
                </c:pt>
                <c:pt idx="14">
                  <c:v>8575345.9400000013</c:v>
                </c:pt>
                <c:pt idx="15">
                  <c:v>58112148.330000006</c:v>
                </c:pt>
                <c:pt idx="16">
                  <c:v>7718195.6900000004</c:v>
                </c:pt>
                <c:pt idx="17">
                  <c:v>23508953.950000003</c:v>
                </c:pt>
                <c:pt idx="18">
                  <c:v>25009640.720000003</c:v>
                </c:pt>
                <c:pt idx="19">
                  <c:v>77388137.340000004</c:v>
                </c:pt>
              </c:numCache>
            </c:numRef>
          </c:val>
        </c:ser>
        <c:ser>
          <c:idx val="8"/>
          <c:order val="8"/>
          <c:tx>
            <c:strRef>
              <c:f>'Total sales'!$J$3:$J$4</c:f>
              <c:strCache>
                <c:ptCount val="1"/>
                <c:pt idx="0">
                  <c:v>2023</c:v>
                </c:pt>
              </c:strCache>
            </c:strRef>
          </c:tx>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'Total sales'!$A$5:$A$26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'Total sales'!$J$5:$J$26</c:f>
              <c:numCache>
                <c:formatCode>General</c:formatCode>
                <c:ptCount val="21"/>
                <c:pt idx="0">
                  <c:v>108458231.31</c:v>
                </c:pt>
                <c:pt idx="1">
                  <c:v>53752821.740000002</c:v>
                </c:pt>
                <c:pt idx="2">
                  <c:v>42701320.320000008</c:v>
                </c:pt>
                <c:pt idx="3">
                  <c:v>37030312.830000006</c:v>
                </c:pt>
                <c:pt idx="4">
                  <c:v>20815870.950000003</c:v>
                </c:pt>
                <c:pt idx="5">
                  <c:v>4314269.96</c:v>
                </c:pt>
                <c:pt idx="6">
                  <c:v>45156970.320000008</c:v>
                </c:pt>
                <c:pt idx="7">
                  <c:v>45388239.050000004</c:v>
                </c:pt>
                <c:pt idx="8">
                  <c:v>35778987.420000002</c:v>
                </c:pt>
                <c:pt idx="9">
                  <c:v>10719809.98</c:v>
                </c:pt>
                <c:pt idx="10">
                  <c:v>25748514.239999998</c:v>
                </c:pt>
                <c:pt idx="11">
                  <c:v>30525880.200000003</c:v>
                </c:pt>
                <c:pt idx="12">
                  <c:v>40245956.010000005</c:v>
                </c:pt>
                <c:pt idx="13">
                  <c:v>2391347.2800000003</c:v>
                </c:pt>
                <c:pt idx="14">
                  <c:v>42488840.789999999</c:v>
                </c:pt>
                <c:pt idx="15">
                  <c:v>26035436.880000003</c:v>
                </c:pt>
                <c:pt idx="16">
                  <c:v>15987216.680000002</c:v>
                </c:pt>
                <c:pt idx="17">
                  <c:v>7396225.2000000002</c:v>
                </c:pt>
                <c:pt idx="18">
                  <c:v>18407745</c:v>
                </c:pt>
                <c:pt idx="19">
                  <c:v>87550186.280000001</c:v>
                </c:pt>
              </c:numCache>
            </c:numRef>
          </c:val>
        </c:ser>
        <c:ser>
          <c:idx val="9"/>
          <c:order val="9"/>
          <c:tx>
            <c:strRef>
              <c:f>'Total sales'!$K$3:$K$4</c:f>
              <c:strCache>
                <c:ptCount val="1"/>
                <c:pt idx="0">
                  <c:v>2024</c:v>
                </c:pt>
              </c:strCache>
            </c:strRef>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'Total sales'!$A$5:$A$26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'Total sales'!$K$5:$K$26</c:f>
              <c:numCache>
                <c:formatCode>General</c:formatCode>
                <c:ptCount val="21"/>
                <c:pt idx="0">
                  <c:v>50787496.5</c:v>
                </c:pt>
                <c:pt idx="1">
                  <c:v>21546293.609999999</c:v>
                </c:pt>
                <c:pt idx="2">
                  <c:v>26032432.32</c:v>
                </c:pt>
                <c:pt idx="3">
                  <c:v>27254151.899999999</c:v>
                </c:pt>
                <c:pt idx="4">
                  <c:v>11984291.040000001</c:v>
                </c:pt>
                <c:pt idx="5">
                  <c:v>12804550.9</c:v>
                </c:pt>
                <c:pt idx="6">
                  <c:v>7407551.1500000004</c:v>
                </c:pt>
                <c:pt idx="7">
                  <c:v>157097462.06</c:v>
                </c:pt>
                <c:pt idx="8">
                  <c:v>40199163.840000004</c:v>
                </c:pt>
                <c:pt idx="9">
                  <c:v>1431893.0353000001</c:v>
                </c:pt>
                <c:pt idx="10">
                  <c:v>36597343.75</c:v>
                </c:pt>
                <c:pt idx="11">
                  <c:v>8675887.4199999999</c:v>
                </c:pt>
                <c:pt idx="12">
                  <c:v>33847283.25</c:v>
                </c:pt>
                <c:pt idx="13">
                  <c:v>1343754.1500000001</c:v>
                </c:pt>
                <c:pt idx="14">
                  <c:v>18560708.990000002</c:v>
                </c:pt>
                <c:pt idx="15">
                  <c:v>15372914.699999999</c:v>
                </c:pt>
                <c:pt idx="16">
                  <c:v>40341632.200000003</c:v>
                </c:pt>
                <c:pt idx="17">
                  <c:v>5412528.6600000001</c:v>
                </c:pt>
                <c:pt idx="18">
                  <c:v>5677248.7999999998</c:v>
                </c:pt>
                <c:pt idx="19">
                  <c:v>96146421.830000013</c:v>
                </c:pt>
              </c:numCache>
            </c:numRef>
          </c:val>
        </c:ser>
        <c:ser>
          <c:idx val="10"/>
          <c:order val="10"/>
          <c:tx>
            <c:strRef>
              <c:f>'Total sales'!$L$3:$L$4</c:f>
              <c:strCache>
                <c:ptCount val="1"/>
                <c:pt idx="0">
                  <c:v>(blank)</c:v>
                </c:pt>
              </c:strCache>
            </c:strRef>
          </c:tx>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'Total sales'!$A$5:$A$26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'Total sales'!$L$5:$L$26</c:f>
              <c:numCache>
                <c:formatCode>General</c:formatCode>
                <c:ptCount val="21"/>
              </c:numCache>
            </c:numRef>
          </c:val>
        </c:ser>
        <c:dLbls>
          <c:showLegendKey val="0"/>
          <c:showVal val="0"/>
          <c:showCatName val="0"/>
          <c:showSerName val="0"/>
          <c:showPercent val="0"/>
          <c:showBubbleSize val="0"/>
        </c:dLbls>
        <c:axId val="278167456"/>
        <c:axId val="278163928"/>
      </c:areaChart>
      <c:catAx>
        <c:axId val="2781674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latin typeface="Times New Roman" panose="02020603050405020304" pitchFamily="18" charset="0"/>
                    <a:cs typeface="Times New Roman" panose="02020603050405020304" pitchFamily="18" charset="0"/>
                  </a:rPr>
                  <a:t>Products</a:t>
                </a:r>
              </a:p>
            </c:rich>
          </c:tx>
          <c:layout>
            <c:manualLayout>
              <c:xMode val="edge"/>
              <c:yMode val="edge"/>
              <c:x val="0.41773339030018858"/>
              <c:y val="0.83306993929221484"/>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8163928"/>
        <c:crosses val="autoZero"/>
        <c:auto val="1"/>
        <c:lblAlgn val="ctr"/>
        <c:lblOffset val="100"/>
        <c:noMultiLvlLbl val="0"/>
      </c:catAx>
      <c:valAx>
        <c:axId val="278163928"/>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400">
                    <a:latin typeface="Times New Roman" panose="02020603050405020304" pitchFamily="18" charset="0"/>
                    <a:cs typeface="Times New Roman" panose="02020603050405020304" pitchFamily="18" charset="0"/>
                  </a:rPr>
                  <a:t>Total</a:t>
                </a:r>
              </a:p>
            </c:rich>
          </c:tx>
          <c:layout>
            <c:manualLayout>
              <c:xMode val="edge"/>
              <c:yMode val="edge"/>
              <c:x val="1.2455318027745813E-2"/>
              <c:y val="0.34551085728402592"/>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8167456"/>
        <c:crosses val="autoZero"/>
        <c:crossBetween val="midCat"/>
      </c:valAx>
      <c:spPr>
        <a:noFill/>
        <a:ln>
          <a:noFill/>
        </a:ln>
        <a:effectLst/>
      </c:spPr>
    </c:plotArea>
    <c:legend>
      <c:legendPos val="r"/>
      <c:layout>
        <c:manualLayout>
          <c:xMode val="edge"/>
          <c:yMode val="edge"/>
          <c:x val="0.88897577142774609"/>
          <c:y val="0.21814982043029166"/>
          <c:w val="8.7216287639589274E-2"/>
          <c:h val="0.534202715320087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[007-Shamima Sultana-office68.xlsx]Unit solds!PivotTable1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solidFill>
                  <a:schemeClr val="accent6">
                    <a:lumMod val="50000"/>
                  </a:schemeClr>
                </a:solidFill>
                <a:latin typeface="Times New Roman" panose="02020603050405020304" pitchFamily="18" charset="0"/>
                <a:cs typeface="Times New Roman" panose="02020603050405020304" pitchFamily="18" charset="0"/>
              </a:rPr>
              <a:t>Units sold per year</a:t>
            </a:r>
          </a:p>
        </c:rich>
      </c:tx>
      <c:layout>
        <c:manualLayout>
          <c:xMode val="edge"/>
          <c:yMode val="edge"/>
          <c:x val="0.34416739055056345"/>
          <c:y val="6.16541665437952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s>
    <c:plotArea>
      <c:layout>
        <c:manualLayout>
          <c:layoutTarget val="inner"/>
          <c:xMode val="edge"/>
          <c:yMode val="edge"/>
          <c:x val="0.13621399733350834"/>
          <c:y val="0.3006797415300087"/>
          <c:w val="0.73835437957901351"/>
          <c:h val="0.30654144205677725"/>
        </c:manualLayout>
      </c:layout>
      <c:barChart>
        <c:barDir val="col"/>
        <c:grouping val="clustered"/>
        <c:varyColors val="0"/>
        <c:ser>
          <c:idx val="0"/>
          <c:order val="0"/>
          <c:tx>
            <c:strRef>
              <c:f>'Unit solds'!$B$3:$B$4</c:f>
              <c:strCache>
                <c:ptCount val="1"/>
                <c:pt idx="0">
                  <c:v>2015</c:v>
                </c:pt>
              </c:strCache>
            </c:strRef>
          </c:tx>
          <c:spPr>
            <a:solidFill>
              <a:schemeClr val="accent1"/>
            </a:solidFill>
            <a:ln>
              <a:noFill/>
            </a:ln>
            <a:effectLst/>
          </c:spPr>
          <c:invertIfNegative val="0"/>
          <c:cat>
            <c:strRef>
              <c:f>'Unit solds'!$A$5:$A$26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'Unit solds'!$B$5:$B$26</c:f>
              <c:numCache>
                <c:formatCode>General</c:formatCode>
                <c:ptCount val="21"/>
                <c:pt idx="0">
                  <c:v>7433</c:v>
                </c:pt>
                <c:pt idx="1">
                  <c:v>15189</c:v>
                </c:pt>
                <c:pt idx="2">
                  <c:v>49131</c:v>
                </c:pt>
                <c:pt idx="3">
                  <c:v>23431</c:v>
                </c:pt>
                <c:pt idx="4">
                  <c:v>19502</c:v>
                </c:pt>
                <c:pt idx="5">
                  <c:v>13792</c:v>
                </c:pt>
                <c:pt idx="6">
                  <c:v>24769</c:v>
                </c:pt>
                <c:pt idx="7">
                  <c:v>20265</c:v>
                </c:pt>
                <c:pt idx="8">
                  <c:v>49732</c:v>
                </c:pt>
                <c:pt idx="9">
                  <c:v>46606</c:v>
                </c:pt>
                <c:pt idx="10">
                  <c:v>5769</c:v>
                </c:pt>
                <c:pt idx="11">
                  <c:v>44188</c:v>
                </c:pt>
                <c:pt idx="12">
                  <c:v>46090</c:v>
                </c:pt>
                <c:pt idx="13">
                  <c:v>32480</c:v>
                </c:pt>
                <c:pt idx="14">
                  <c:v>40773</c:v>
                </c:pt>
                <c:pt idx="15">
                  <c:v>42194</c:v>
                </c:pt>
                <c:pt idx="16">
                  <c:v>16394</c:v>
                </c:pt>
                <c:pt idx="17">
                  <c:v>20795</c:v>
                </c:pt>
                <c:pt idx="18">
                  <c:v>30658</c:v>
                </c:pt>
                <c:pt idx="19">
                  <c:v>26267</c:v>
                </c:pt>
              </c:numCache>
            </c:numRef>
          </c:val>
        </c:ser>
        <c:ser>
          <c:idx val="1"/>
          <c:order val="1"/>
          <c:tx>
            <c:strRef>
              <c:f>'Unit solds'!$C$3:$C$4</c:f>
              <c:strCache>
                <c:ptCount val="1"/>
                <c:pt idx="0">
                  <c:v>2016</c:v>
                </c:pt>
              </c:strCache>
            </c:strRef>
          </c:tx>
          <c:spPr>
            <a:solidFill>
              <a:schemeClr val="accent2"/>
            </a:solidFill>
            <a:ln>
              <a:noFill/>
            </a:ln>
            <a:effectLst/>
          </c:spPr>
          <c:invertIfNegative val="0"/>
          <c:cat>
            <c:strRef>
              <c:f>'Unit solds'!$A$5:$A$26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'Unit solds'!$C$5:$C$26</c:f>
              <c:numCache>
                <c:formatCode>General</c:formatCode>
                <c:ptCount val="21"/>
                <c:pt idx="0">
                  <c:v>48573</c:v>
                </c:pt>
                <c:pt idx="1">
                  <c:v>30851</c:v>
                </c:pt>
                <c:pt idx="2">
                  <c:v>19541</c:v>
                </c:pt>
                <c:pt idx="3">
                  <c:v>34127</c:v>
                </c:pt>
                <c:pt idx="4">
                  <c:v>44976</c:v>
                </c:pt>
                <c:pt idx="5">
                  <c:v>45774</c:v>
                </c:pt>
                <c:pt idx="6">
                  <c:v>11873</c:v>
                </c:pt>
                <c:pt idx="7">
                  <c:v>28483</c:v>
                </c:pt>
                <c:pt idx="8">
                  <c:v>28897</c:v>
                </c:pt>
                <c:pt idx="9">
                  <c:v>56243</c:v>
                </c:pt>
                <c:pt idx="10">
                  <c:v>24457</c:v>
                </c:pt>
                <c:pt idx="11">
                  <c:v>45757</c:v>
                </c:pt>
                <c:pt idx="12">
                  <c:v>46585</c:v>
                </c:pt>
                <c:pt idx="13">
                  <c:v>42065</c:v>
                </c:pt>
                <c:pt idx="14">
                  <c:v>29276</c:v>
                </c:pt>
                <c:pt idx="15">
                  <c:v>22159</c:v>
                </c:pt>
                <c:pt idx="16">
                  <c:v>26271</c:v>
                </c:pt>
                <c:pt idx="17">
                  <c:v>13433</c:v>
                </c:pt>
                <c:pt idx="18">
                  <c:v>37606</c:v>
                </c:pt>
                <c:pt idx="19">
                  <c:v>13529</c:v>
                </c:pt>
              </c:numCache>
            </c:numRef>
          </c:val>
        </c:ser>
        <c:ser>
          <c:idx val="2"/>
          <c:order val="2"/>
          <c:tx>
            <c:strRef>
              <c:f>'Unit solds'!$D$3:$D$4</c:f>
              <c:strCache>
                <c:ptCount val="1"/>
                <c:pt idx="0">
                  <c:v>2017</c:v>
                </c:pt>
              </c:strCache>
            </c:strRef>
          </c:tx>
          <c:spPr>
            <a:solidFill>
              <a:schemeClr val="accent3"/>
            </a:solidFill>
            <a:ln>
              <a:noFill/>
            </a:ln>
            <a:effectLst/>
          </c:spPr>
          <c:invertIfNegative val="0"/>
          <c:cat>
            <c:strRef>
              <c:f>'Unit solds'!$A$5:$A$26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'Unit solds'!$D$5:$D$26</c:f>
              <c:numCache>
                <c:formatCode>General</c:formatCode>
                <c:ptCount val="21"/>
                <c:pt idx="0">
                  <c:v>28599</c:v>
                </c:pt>
                <c:pt idx="1">
                  <c:v>22412</c:v>
                </c:pt>
                <c:pt idx="2">
                  <c:v>31854</c:v>
                </c:pt>
                <c:pt idx="3">
                  <c:v>13110</c:v>
                </c:pt>
                <c:pt idx="4">
                  <c:v>27403</c:v>
                </c:pt>
                <c:pt idx="5">
                  <c:v>45342</c:v>
                </c:pt>
                <c:pt idx="6">
                  <c:v>35818</c:v>
                </c:pt>
                <c:pt idx="7">
                  <c:v>38159</c:v>
                </c:pt>
                <c:pt idx="8">
                  <c:v>10258</c:v>
                </c:pt>
                <c:pt idx="9">
                  <c:v>46523</c:v>
                </c:pt>
                <c:pt idx="10">
                  <c:v>18067</c:v>
                </c:pt>
                <c:pt idx="11">
                  <c:v>16837</c:v>
                </c:pt>
                <c:pt idx="12">
                  <c:v>27662</c:v>
                </c:pt>
                <c:pt idx="13">
                  <c:v>15965</c:v>
                </c:pt>
                <c:pt idx="14">
                  <c:v>11910</c:v>
                </c:pt>
                <c:pt idx="15">
                  <c:v>17666</c:v>
                </c:pt>
                <c:pt idx="16">
                  <c:v>28419</c:v>
                </c:pt>
                <c:pt idx="17">
                  <c:v>57027</c:v>
                </c:pt>
                <c:pt idx="18">
                  <c:v>10056</c:v>
                </c:pt>
                <c:pt idx="19">
                  <c:v>15206</c:v>
                </c:pt>
              </c:numCache>
            </c:numRef>
          </c:val>
        </c:ser>
        <c:ser>
          <c:idx val="3"/>
          <c:order val="3"/>
          <c:tx>
            <c:strRef>
              <c:f>'Unit solds'!$E$3:$E$4</c:f>
              <c:strCache>
                <c:ptCount val="1"/>
                <c:pt idx="0">
                  <c:v>2018</c:v>
                </c:pt>
              </c:strCache>
            </c:strRef>
          </c:tx>
          <c:spPr>
            <a:solidFill>
              <a:schemeClr val="accent4"/>
            </a:solidFill>
            <a:ln>
              <a:noFill/>
            </a:ln>
            <a:effectLst/>
          </c:spPr>
          <c:invertIfNegative val="0"/>
          <c:cat>
            <c:strRef>
              <c:f>'Unit solds'!$A$5:$A$26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'Unit solds'!$E$5:$E$26</c:f>
              <c:numCache>
                <c:formatCode>General</c:formatCode>
                <c:ptCount val="21"/>
                <c:pt idx="0">
                  <c:v>47941</c:v>
                </c:pt>
                <c:pt idx="1">
                  <c:v>44474</c:v>
                </c:pt>
                <c:pt idx="2">
                  <c:v>47557</c:v>
                </c:pt>
                <c:pt idx="3">
                  <c:v>32251</c:v>
                </c:pt>
                <c:pt idx="4">
                  <c:v>35303</c:v>
                </c:pt>
                <c:pt idx="5">
                  <c:v>44353</c:v>
                </c:pt>
                <c:pt idx="6">
                  <c:v>26976</c:v>
                </c:pt>
                <c:pt idx="7">
                  <c:v>21198</c:v>
                </c:pt>
                <c:pt idx="8">
                  <c:v>38827</c:v>
                </c:pt>
                <c:pt idx="9">
                  <c:v>39766</c:v>
                </c:pt>
                <c:pt idx="10">
                  <c:v>8627</c:v>
                </c:pt>
                <c:pt idx="11">
                  <c:v>31105</c:v>
                </c:pt>
                <c:pt idx="12">
                  <c:v>7693</c:v>
                </c:pt>
                <c:pt idx="13">
                  <c:v>28776</c:v>
                </c:pt>
                <c:pt idx="14">
                  <c:v>26959</c:v>
                </c:pt>
                <c:pt idx="15">
                  <c:v>27299</c:v>
                </c:pt>
                <c:pt idx="16">
                  <c:v>18545</c:v>
                </c:pt>
                <c:pt idx="17">
                  <c:v>36678</c:v>
                </c:pt>
                <c:pt idx="18">
                  <c:v>26306</c:v>
                </c:pt>
                <c:pt idx="19">
                  <c:v>28748</c:v>
                </c:pt>
              </c:numCache>
            </c:numRef>
          </c:val>
        </c:ser>
        <c:ser>
          <c:idx val="4"/>
          <c:order val="4"/>
          <c:tx>
            <c:strRef>
              <c:f>'Unit solds'!$F$3:$F$4</c:f>
              <c:strCache>
                <c:ptCount val="1"/>
                <c:pt idx="0">
                  <c:v>2019</c:v>
                </c:pt>
              </c:strCache>
            </c:strRef>
          </c:tx>
          <c:spPr>
            <a:solidFill>
              <a:schemeClr val="accent5"/>
            </a:solidFill>
            <a:ln>
              <a:noFill/>
            </a:ln>
            <a:effectLst/>
          </c:spPr>
          <c:invertIfNegative val="0"/>
          <c:cat>
            <c:strRef>
              <c:f>'Unit solds'!$A$5:$A$26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'Unit solds'!$F$5:$F$26</c:f>
              <c:numCache>
                <c:formatCode>General</c:formatCode>
                <c:ptCount val="21"/>
                <c:pt idx="0">
                  <c:v>43559</c:v>
                </c:pt>
                <c:pt idx="1">
                  <c:v>49542</c:v>
                </c:pt>
                <c:pt idx="2">
                  <c:v>35854</c:v>
                </c:pt>
                <c:pt idx="3">
                  <c:v>25197</c:v>
                </c:pt>
                <c:pt idx="4">
                  <c:v>11546</c:v>
                </c:pt>
                <c:pt idx="5">
                  <c:v>35206</c:v>
                </c:pt>
                <c:pt idx="6">
                  <c:v>49215</c:v>
                </c:pt>
                <c:pt idx="7">
                  <c:v>32728</c:v>
                </c:pt>
                <c:pt idx="8">
                  <c:v>46636</c:v>
                </c:pt>
                <c:pt idx="9">
                  <c:v>7811</c:v>
                </c:pt>
                <c:pt idx="10">
                  <c:v>26556</c:v>
                </c:pt>
                <c:pt idx="11">
                  <c:v>9931</c:v>
                </c:pt>
                <c:pt idx="12">
                  <c:v>12392</c:v>
                </c:pt>
                <c:pt idx="13">
                  <c:v>30342</c:v>
                </c:pt>
                <c:pt idx="14">
                  <c:v>30184</c:v>
                </c:pt>
                <c:pt idx="15">
                  <c:v>33673</c:v>
                </c:pt>
                <c:pt idx="16">
                  <c:v>20708</c:v>
                </c:pt>
                <c:pt idx="17">
                  <c:v>49417</c:v>
                </c:pt>
                <c:pt idx="18">
                  <c:v>45772</c:v>
                </c:pt>
                <c:pt idx="19">
                  <c:v>25666</c:v>
                </c:pt>
              </c:numCache>
            </c:numRef>
          </c:val>
        </c:ser>
        <c:ser>
          <c:idx val="5"/>
          <c:order val="5"/>
          <c:tx>
            <c:strRef>
              <c:f>'Unit solds'!$G$3:$G$4</c:f>
              <c:strCache>
                <c:ptCount val="1"/>
                <c:pt idx="0">
                  <c:v>2020</c:v>
                </c:pt>
              </c:strCache>
            </c:strRef>
          </c:tx>
          <c:spPr>
            <a:solidFill>
              <a:schemeClr val="accent6"/>
            </a:solidFill>
            <a:ln>
              <a:noFill/>
            </a:ln>
            <a:effectLst/>
          </c:spPr>
          <c:invertIfNegative val="0"/>
          <c:cat>
            <c:strRef>
              <c:f>'Unit solds'!$A$5:$A$26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'Unit solds'!$G$5:$G$26</c:f>
              <c:numCache>
                <c:formatCode>General</c:formatCode>
                <c:ptCount val="21"/>
                <c:pt idx="0">
                  <c:v>36065</c:v>
                </c:pt>
                <c:pt idx="1">
                  <c:v>6154</c:v>
                </c:pt>
                <c:pt idx="2">
                  <c:v>13155</c:v>
                </c:pt>
                <c:pt idx="3">
                  <c:v>47642</c:v>
                </c:pt>
                <c:pt idx="4">
                  <c:v>26357</c:v>
                </c:pt>
                <c:pt idx="5">
                  <c:v>7869</c:v>
                </c:pt>
                <c:pt idx="6">
                  <c:v>7049</c:v>
                </c:pt>
                <c:pt idx="7">
                  <c:v>10759</c:v>
                </c:pt>
                <c:pt idx="8">
                  <c:v>13680</c:v>
                </c:pt>
                <c:pt idx="9">
                  <c:v>17200</c:v>
                </c:pt>
                <c:pt idx="10">
                  <c:v>35306</c:v>
                </c:pt>
                <c:pt idx="11">
                  <c:v>21371</c:v>
                </c:pt>
                <c:pt idx="12">
                  <c:v>26918</c:v>
                </c:pt>
                <c:pt idx="13">
                  <c:v>25932</c:v>
                </c:pt>
                <c:pt idx="14">
                  <c:v>17183</c:v>
                </c:pt>
                <c:pt idx="15">
                  <c:v>16111</c:v>
                </c:pt>
                <c:pt idx="16">
                  <c:v>7557</c:v>
                </c:pt>
                <c:pt idx="17">
                  <c:v>7911</c:v>
                </c:pt>
                <c:pt idx="18">
                  <c:v>15158</c:v>
                </c:pt>
                <c:pt idx="19">
                  <c:v>37711</c:v>
                </c:pt>
              </c:numCache>
            </c:numRef>
          </c:val>
        </c:ser>
        <c:ser>
          <c:idx val="6"/>
          <c:order val="6"/>
          <c:tx>
            <c:strRef>
              <c:f>'Unit solds'!$H$3:$H$4</c:f>
              <c:strCache>
                <c:ptCount val="1"/>
                <c:pt idx="0">
                  <c:v>2021</c:v>
                </c:pt>
              </c:strCache>
            </c:strRef>
          </c:tx>
          <c:spPr>
            <a:solidFill>
              <a:schemeClr val="accent1">
                <a:lumMod val="60000"/>
              </a:schemeClr>
            </a:solidFill>
            <a:ln>
              <a:noFill/>
            </a:ln>
            <a:effectLst/>
          </c:spPr>
          <c:invertIfNegative val="0"/>
          <c:cat>
            <c:strRef>
              <c:f>'Unit solds'!$A$5:$A$26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'Unit solds'!$H$5:$H$26</c:f>
              <c:numCache>
                <c:formatCode>General</c:formatCode>
                <c:ptCount val="21"/>
                <c:pt idx="0">
                  <c:v>24830</c:v>
                </c:pt>
                <c:pt idx="1">
                  <c:v>32643</c:v>
                </c:pt>
                <c:pt idx="2">
                  <c:v>38986</c:v>
                </c:pt>
                <c:pt idx="3">
                  <c:v>46919</c:v>
                </c:pt>
                <c:pt idx="4">
                  <c:v>37635</c:v>
                </c:pt>
                <c:pt idx="5">
                  <c:v>23711</c:v>
                </c:pt>
                <c:pt idx="6">
                  <c:v>13754</c:v>
                </c:pt>
                <c:pt idx="7">
                  <c:v>26295</c:v>
                </c:pt>
                <c:pt idx="8">
                  <c:v>28328</c:v>
                </c:pt>
                <c:pt idx="9">
                  <c:v>41212</c:v>
                </c:pt>
                <c:pt idx="10">
                  <c:v>46914</c:v>
                </c:pt>
                <c:pt idx="11">
                  <c:v>19373</c:v>
                </c:pt>
                <c:pt idx="12">
                  <c:v>49064</c:v>
                </c:pt>
                <c:pt idx="13">
                  <c:v>24738</c:v>
                </c:pt>
                <c:pt idx="14">
                  <c:v>42410</c:v>
                </c:pt>
                <c:pt idx="15">
                  <c:v>27399</c:v>
                </c:pt>
                <c:pt idx="16">
                  <c:v>23589</c:v>
                </c:pt>
                <c:pt idx="17">
                  <c:v>33643</c:v>
                </c:pt>
                <c:pt idx="18">
                  <c:v>37352</c:v>
                </c:pt>
                <c:pt idx="19">
                  <c:v>45447</c:v>
                </c:pt>
              </c:numCache>
            </c:numRef>
          </c:val>
        </c:ser>
        <c:ser>
          <c:idx val="7"/>
          <c:order val="7"/>
          <c:tx>
            <c:strRef>
              <c:f>'Unit solds'!$I$3:$I$4</c:f>
              <c:strCache>
                <c:ptCount val="1"/>
                <c:pt idx="0">
                  <c:v>2022</c:v>
                </c:pt>
              </c:strCache>
            </c:strRef>
          </c:tx>
          <c:spPr>
            <a:solidFill>
              <a:schemeClr val="accent2">
                <a:lumMod val="60000"/>
              </a:schemeClr>
            </a:solidFill>
            <a:ln>
              <a:noFill/>
            </a:ln>
            <a:effectLst/>
          </c:spPr>
          <c:invertIfNegative val="0"/>
          <c:cat>
            <c:strRef>
              <c:f>'Unit solds'!$A$5:$A$26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'Unit solds'!$I$5:$I$26</c:f>
              <c:numCache>
                <c:formatCode>General</c:formatCode>
                <c:ptCount val="21"/>
                <c:pt idx="0">
                  <c:v>39663</c:v>
                </c:pt>
                <c:pt idx="1">
                  <c:v>45111</c:v>
                </c:pt>
                <c:pt idx="2">
                  <c:v>24778</c:v>
                </c:pt>
                <c:pt idx="3">
                  <c:v>45328</c:v>
                </c:pt>
                <c:pt idx="4">
                  <c:v>29780</c:v>
                </c:pt>
                <c:pt idx="5">
                  <c:v>17039</c:v>
                </c:pt>
                <c:pt idx="6">
                  <c:v>23070</c:v>
                </c:pt>
                <c:pt idx="7">
                  <c:v>35190</c:v>
                </c:pt>
                <c:pt idx="8">
                  <c:v>25699</c:v>
                </c:pt>
                <c:pt idx="9">
                  <c:v>27009</c:v>
                </c:pt>
                <c:pt idx="10">
                  <c:v>28093</c:v>
                </c:pt>
                <c:pt idx="11">
                  <c:v>12455</c:v>
                </c:pt>
                <c:pt idx="12">
                  <c:v>39584</c:v>
                </c:pt>
                <c:pt idx="13">
                  <c:v>21538</c:v>
                </c:pt>
                <c:pt idx="14">
                  <c:v>10801</c:v>
                </c:pt>
                <c:pt idx="15">
                  <c:v>40743</c:v>
                </c:pt>
                <c:pt idx="16">
                  <c:v>15647</c:v>
                </c:pt>
                <c:pt idx="17">
                  <c:v>45301</c:v>
                </c:pt>
                <c:pt idx="18">
                  <c:v>55784</c:v>
                </c:pt>
                <c:pt idx="19">
                  <c:v>43754</c:v>
                </c:pt>
              </c:numCache>
            </c:numRef>
          </c:val>
        </c:ser>
        <c:ser>
          <c:idx val="8"/>
          <c:order val="8"/>
          <c:tx>
            <c:strRef>
              <c:f>'Unit solds'!$J$3:$J$4</c:f>
              <c:strCache>
                <c:ptCount val="1"/>
                <c:pt idx="0">
                  <c:v>2023</c:v>
                </c:pt>
              </c:strCache>
            </c:strRef>
          </c:tx>
          <c:spPr>
            <a:solidFill>
              <a:schemeClr val="accent3">
                <a:lumMod val="60000"/>
              </a:schemeClr>
            </a:solidFill>
            <a:ln>
              <a:noFill/>
            </a:ln>
            <a:effectLst/>
          </c:spPr>
          <c:invertIfNegative val="0"/>
          <c:cat>
            <c:strRef>
              <c:f>'Unit solds'!$A$5:$A$26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'Unit solds'!$J$5:$J$26</c:f>
              <c:numCache>
                <c:formatCode>General</c:formatCode>
                <c:ptCount val="21"/>
                <c:pt idx="0">
                  <c:v>34749</c:v>
                </c:pt>
                <c:pt idx="1">
                  <c:v>44734</c:v>
                </c:pt>
                <c:pt idx="2">
                  <c:v>33312</c:v>
                </c:pt>
                <c:pt idx="3">
                  <c:v>37093</c:v>
                </c:pt>
                <c:pt idx="4">
                  <c:v>42945</c:v>
                </c:pt>
                <c:pt idx="5">
                  <c:v>30316</c:v>
                </c:pt>
                <c:pt idx="6">
                  <c:v>24508</c:v>
                </c:pt>
                <c:pt idx="7">
                  <c:v>18403</c:v>
                </c:pt>
                <c:pt idx="8">
                  <c:v>27386</c:v>
                </c:pt>
                <c:pt idx="9">
                  <c:v>22214</c:v>
                </c:pt>
                <c:pt idx="10">
                  <c:v>36024</c:v>
                </c:pt>
                <c:pt idx="11">
                  <c:v>32236</c:v>
                </c:pt>
                <c:pt idx="12">
                  <c:v>27677</c:v>
                </c:pt>
                <c:pt idx="13">
                  <c:v>26606</c:v>
                </c:pt>
                <c:pt idx="14">
                  <c:v>44567</c:v>
                </c:pt>
                <c:pt idx="15">
                  <c:v>15966</c:v>
                </c:pt>
                <c:pt idx="16">
                  <c:v>31258</c:v>
                </c:pt>
                <c:pt idx="17">
                  <c:v>9495</c:v>
                </c:pt>
                <c:pt idx="18">
                  <c:v>45876</c:v>
                </c:pt>
                <c:pt idx="19">
                  <c:v>22019</c:v>
                </c:pt>
              </c:numCache>
            </c:numRef>
          </c:val>
        </c:ser>
        <c:ser>
          <c:idx val="9"/>
          <c:order val="9"/>
          <c:tx>
            <c:strRef>
              <c:f>'Unit solds'!$K$3:$K$4</c:f>
              <c:strCache>
                <c:ptCount val="1"/>
                <c:pt idx="0">
                  <c:v>2024</c:v>
                </c:pt>
              </c:strCache>
            </c:strRef>
          </c:tx>
          <c:spPr>
            <a:solidFill>
              <a:schemeClr val="accent4">
                <a:lumMod val="60000"/>
              </a:schemeClr>
            </a:solidFill>
            <a:ln>
              <a:noFill/>
            </a:ln>
            <a:effectLst/>
          </c:spPr>
          <c:invertIfNegative val="0"/>
          <c:cat>
            <c:strRef>
              <c:f>'Unit solds'!$A$5:$A$26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'Unit solds'!$K$5:$K$26</c:f>
              <c:numCache>
                <c:formatCode>General</c:formatCode>
                <c:ptCount val="21"/>
                <c:pt idx="0">
                  <c:v>13130</c:v>
                </c:pt>
                <c:pt idx="1">
                  <c:v>34899</c:v>
                </c:pt>
                <c:pt idx="2">
                  <c:v>25056</c:v>
                </c:pt>
                <c:pt idx="3">
                  <c:v>38245</c:v>
                </c:pt>
                <c:pt idx="4">
                  <c:v>36843</c:v>
                </c:pt>
                <c:pt idx="5">
                  <c:v>45158</c:v>
                </c:pt>
                <c:pt idx="6">
                  <c:v>12253</c:v>
                </c:pt>
                <c:pt idx="7">
                  <c:v>56081</c:v>
                </c:pt>
                <c:pt idx="8">
                  <c:v>28944</c:v>
                </c:pt>
                <c:pt idx="9">
                  <c:v>28049</c:v>
                </c:pt>
                <c:pt idx="10">
                  <c:v>34375</c:v>
                </c:pt>
                <c:pt idx="11">
                  <c:v>6679</c:v>
                </c:pt>
                <c:pt idx="12">
                  <c:v>38343</c:v>
                </c:pt>
                <c:pt idx="13">
                  <c:v>14435</c:v>
                </c:pt>
                <c:pt idx="14">
                  <c:v>40247</c:v>
                </c:pt>
                <c:pt idx="15">
                  <c:v>12805</c:v>
                </c:pt>
                <c:pt idx="16">
                  <c:v>42220</c:v>
                </c:pt>
                <c:pt idx="17">
                  <c:v>10949</c:v>
                </c:pt>
                <c:pt idx="18">
                  <c:v>18296</c:v>
                </c:pt>
                <c:pt idx="19">
                  <c:v>31211</c:v>
                </c:pt>
              </c:numCache>
            </c:numRef>
          </c:val>
        </c:ser>
        <c:ser>
          <c:idx val="10"/>
          <c:order val="10"/>
          <c:tx>
            <c:strRef>
              <c:f>'Unit solds'!$L$3:$L$4</c:f>
              <c:strCache>
                <c:ptCount val="1"/>
                <c:pt idx="0">
                  <c:v>(blank)</c:v>
                </c:pt>
              </c:strCache>
            </c:strRef>
          </c:tx>
          <c:spPr>
            <a:solidFill>
              <a:schemeClr val="accent5">
                <a:lumMod val="60000"/>
              </a:schemeClr>
            </a:solidFill>
            <a:ln>
              <a:noFill/>
            </a:ln>
            <a:effectLst/>
          </c:spPr>
          <c:invertIfNegative val="0"/>
          <c:cat>
            <c:strRef>
              <c:f>'Unit solds'!$A$5:$A$26</c:f>
              <c:strCache>
                <c:ptCount val="21"/>
                <c:pt idx="0">
                  <c:v>Blazers</c:v>
                </c:pt>
                <c:pt idx="1">
                  <c:v>Casual Pants</c:v>
                </c:pt>
                <c:pt idx="2">
                  <c:v>Dresses</c:v>
                </c:pt>
                <c:pt idx="3">
                  <c:v>Formal Pants</c:v>
                </c:pt>
                <c:pt idx="4">
                  <c:v>Gloves</c:v>
                </c:pt>
                <c:pt idx="5">
                  <c:v>Hats</c:v>
                </c:pt>
                <c:pt idx="6">
                  <c:v>Hoodies</c:v>
                </c:pt>
                <c:pt idx="7">
                  <c:v>Jackets</c:v>
                </c:pt>
                <c:pt idx="8">
                  <c:v>Jeans</c:v>
                </c:pt>
                <c:pt idx="9">
                  <c:v>Scarves</c:v>
                </c:pt>
                <c:pt idx="10">
                  <c:v>Shirts</c:v>
                </c:pt>
                <c:pt idx="11">
                  <c:v>Shorts</c:v>
                </c:pt>
                <c:pt idx="12">
                  <c:v>Skirts</c:v>
                </c:pt>
                <c:pt idx="13">
                  <c:v>Socks</c:v>
                </c:pt>
                <c:pt idx="14">
                  <c:v>Sportswear</c:v>
                </c:pt>
                <c:pt idx="15">
                  <c:v>Sweaters</c:v>
                </c:pt>
                <c:pt idx="16">
                  <c:v>Swimwear</c:v>
                </c:pt>
                <c:pt idx="17">
                  <c:v>T-Shirts</c:v>
                </c:pt>
                <c:pt idx="18">
                  <c:v>Underwear</c:v>
                </c:pt>
                <c:pt idx="19">
                  <c:v>Winter Coats</c:v>
                </c:pt>
                <c:pt idx="20">
                  <c:v>(blank)</c:v>
                </c:pt>
              </c:strCache>
            </c:strRef>
          </c:cat>
          <c:val>
            <c:numRef>
              <c:f>'Unit solds'!$L$5:$L$26</c:f>
              <c:numCache>
                <c:formatCode>General</c:formatCode>
                <c:ptCount val="21"/>
              </c:numCache>
            </c:numRef>
          </c:val>
        </c:ser>
        <c:dLbls>
          <c:showLegendKey val="0"/>
          <c:showVal val="0"/>
          <c:showCatName val="0"/>
          <c:showSerName val="0"/>
          <c:showPercent val="0"/>
          <c:showBubbleSize val="0"/>
        </c:dLbls>
        <c:gapWidth val="219"/>
        <c:overlap val="-27"/>
        <c:axId val="278163536"/>
        <c:axId val="278164320"/>
      </c:barChart>
      <c:catAx>
        <c:axId val="278163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latin typeface="Times New Roman" panose="02020603050405020304" pitchFamily="18" charset="0"/>
                    <a:cs typeface="Times New Roman" panose="02020603050405020304" pitchFamily="18" charset="0"/>
                  </a:rPr>
                  <a:t>Products</a:t>
                </a:r>
              </a:p>
            </c:rich>
          </c:tx>
          <c:layout>
            <c:manualLayout>
              <c:xMode val="edge"/>
              <c:yMode val="edge"/>
              <c:x val="0.40069033312678959"/>
              <c:y val="0.817126408993723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164320"/>
        <c:crosses val="autoZero"/>
        <c:auto val="1"/>
        <c:lblAlgn val="ctr"/>
        <c:lblOffset val="100"/>
        <c:noMultiLvlLbl val="0"/>
      </c:catAx>
      <c:valAx>
        <c:axId val="2781643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latin typeface="Times New Roman" panose="02020603050405020304" pitchFamily="18" charset="0"/>
                    <a:cs typeface="Times New Roman" panose="02020603050405020304" pitchFamily="18" charset="0"/>
                  </a:rPr>
                  <a:t>Total</a:t>
                </a:r>
              </a:p>
            </c:rich>
          </c:tx>
          <c:layout>
            <c:manualLayout>
              <c:xMode val="edge"/>
              <c:yMode val="edge"/>
              <c:x val="1.303187621621996E-2"/>
              <c:y val="0.3804021876340069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163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Style="combo" dx="16" fmlaLink="$N$22" fmlaRange="$N$12:$N$21" noThreeD="1" sel="5" val="2"/>
</file>

<file path=xl/ctrlProps/ctrlProp2.xml><?xml version="1.0" encoding="utf-8"?>
<formControlPr xmlns="http://schemas.microsoft.com/office/spreadsheetml/2009/9/main" objectType="Drop" dropStyle="combo" dx="16" fmlaLink="$O$30" fmlaRange="$P$10:$P$28" noThreeD="1" sel="0" val="0"/>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481965</xdr:colOff>
      <xdr:row>13</xdr:row>
      <xdr:rowOff>14287</xdr:rowOff>
    </xdr:from>
    <xdr:to>
      <xdr:col>10</xdr:col>
      <xdr:colOff>443865</xdr:colOff>
      <xdr:row>25</xdr:row>
      <xdr:rowOff>121920</xdr:rowOff>
    </xdr:to>
    <xdr:graphicFrame macro="">
      <xdr:nvGraphicFramePr>
        <xdr:cNvPr id="2" name="Chart 1">
          <a:extLst>
            <a:ext uri="{FF2B5EF4-FFF2-40B4-BE49-F238E27FC236}">
              <a16:creationId xmlns:a16="http://schemas.microsoft.com/office/drawing/2014/main" xmlns="" id="{F493D789-CDF1-4847-4F45-00E2282F99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128587</xdr:rowOff>
    </xdr:from>
    <xdr:to>
      <xdr:col>6</xdr:col>
      <xdr:colOff>390525</xdr:colOff>
      <xdr:row>21</xdr:row>
      <xdr:rowOff>157162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223836</xdr:colOff>
      <xdr:row>26</xdr:row>
      <xdr:rowOff>57149</xdr:rowOff>
    </xdr:from>
    <xdr:to>
      <xdr:col>8</xdr:col>
      <xdr:colOff>670560</xdr:colOff>
      <xdr:row>45</xdr:row>
      <xdr:rowOff>45720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152401</xdr:colOff>
      <xdr:row>25</xdr:row>
      <xdr:rowOff>176210</xdr:rowOff>
    </xdr:from>
    <xdr:to>
      <xdr:col>9</xdr:col>
      <xdr:colOff>447675</xdr:colOff>
      <xdr:row>45</xdr:row>
      <xdr:rowOff>144780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25</xdr:row>
      <xdr:rowOff>119061</xdr:rowOff>
    </xdr:from>
    <xdr:to>
      <xdr:col>11</xdr:col>
      <xdr:colOff>171450</xdr:colOff>
      <xdr:row>44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541020</xdr:colOff>
          <xdr:row>2</xdr:row>
          <xdr:rowOff>0</xdr:rowOff>
        </xdr:from>
        <xdr:to>
          <xdr:col>4</xdr:col>
          <xdr:colOff>7620</xdr:colOff>
          <xdr:row>4</xdr:row>
          <xdr:rowOff>7620</xdr:rowOff>
        </xdr:to>
        <xdr:sp macro="" textlink="">
          <xdr:nvSpPr>
            <xdr:cNvPr id="1025" name="Drop Down 1" hidden="1">
              <a:extLst>
                <a:ext uri="{63B3BB69-23CF-44E3-9099-C40C66FF867C}">
                  <a14:compatExt spid="_x0000_s10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914400</xdr:colOff>
          <xdr:row>2</xdr:row>
          <xdr:rowOff>0</xdr:rowOff>
        </xdr:from>
        <xdr:to>
          <xdr:col>5</xdr:col>
          <xdr:colOff>7620</xdr:colOff>
          <xdr:row>4</xdr:row>
          <xdr:rowOff>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20</xdr:col>
      <xdr:colOff>178837</xdr:colOff>
      <xdr:row>0</xdr:row>
      <xdr:rowOff>15551</xdr:rowOff>
    </xdr:from>
    <xdr:to>
      <xdr:col>23</xdr:col>
      <xdr:colOff>520960</xdr:colOff>
      <xdr:row>14</xdr:row>
      <xdr:rowOff>132184</xdr:rowOff>
    </xdr:to>
    <mc:AlternateContent xmlns:mc="http://schemas.openxmlformats.org/markup-compatibility/2006" xmlns:a14="http://schemas.microsoft.com/office/drawing/2010/main">
      <mc:Choice Requires="a14">
        <xdr:graphicFrame macro="">
          <xdr:nvGraphicFramePr>
            <xdr:cNvPr id="2"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308633" y="15551"/>
              <a:ext cx="2161592" cy="27058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217715</xdr:colOff>
      <xdr:row>14</xdr:row>
      <xdr:rowOff>178837</xdr:rowOff>
    </xdr:from>
    <xdr:to>
      <xdr:col>23</xdr:col>
      <xdr:colOff>497440</xdr:colOff>
      <xdr:row>28</xdr:row>
      <xdr:rowOff>163675</xdr:rowOff>
    </xdr:to>
    <mc:AlternateContent xmlns:mc="http://schemas.openxmlformats.org/markup-compatibility/2006" xmlns:a14="http://schemas.microsoft.com/office/drawing/2010/main">
      <mc:Choice Requires="a14">
        <xdr:graphicFrame macro="">
          <xdr:nvGraphicFramePr>
            <xdr:cNvPr id="4" name="Products"/>
            <xdr:cNvGraphicFramePr/>
          </xdr:nvGraphicFramePr>
          <xdr:xfrm>
            <a:off x="0" y="0"/>
            <a:ext cx="0" cy="0"/>
          </xdr:xfrm>
          <a:graphic>
            <a:graphicData uri="http://schemas.microsoft.com/office/drawing/2010/slicer">
              <sle:slicer xmlns:sle="http://schemas.microsoft.com/office/drawing/2010/slicer" name="Products"/>
            </a:graphicData>
          </a:graphic>
        </xdr:graphicFrame>
      </mc:Choice>
      <mc:Fallback xmlns="">
        <xdr:sp macro="" textlink="">
          <xdr:nvSpPr>
            <xdr:cNvPr id="0" name=""/>
            <xdr:cNvSpPr>
              <a:spLocks noTextEdit="1"/>
            </xdr:cNvSpPr>
          </xdr:nvSpPr>
          <xdr:spPr>
            <a:xfrm>
              <a:off x="12347511" y="2744755"/>
              <a:ext cx="2099194" cy="26440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544285</xdr:colOff>
      <xdr:row>14</xdr:row>
      <xdr:rowOff>147735</xdr:rowOff>
    </xdr:from>
    <xdr:to>
      <xdr:col>20</xdr:col>
      <xdr:colOff>199442</xdr:colOff>
      <xdr:row>28</xdr:row>
      <xdr:rowOff>173201</xdr:rowOff>
    </xdr:to>
    <mc:AlternateContent xmlns:mc="http://schemas.openxmlformats.org/markup-compatibility/2006" xmlns:a14="http://schemas.microsoft.com/office/drawing/2010/main">
      <mc:Choice Requires="a14">
        <xdr:graphicFrame macro="">
          <xdr:nvGraphicFramePr>
            <xdr:cNvPr id="5" name="Units sold"/>
            <xdr:cNvGraphicFramePr/>
          </xdr:nvGraphicFramePr>
          <xdr:xfrm>
            <a:off x="0" y="0"/>
            <a:ext cx="0" cy="0"/>
          </xdr:xfrm>
          <a:graphic>
            <a:graphicData uri="http://schemas.microsoft.com/office/drawing/2010/slicer">
              <sle:slicer xmlns:sle="http://schemas.microsoft.com/office/drawing/2010/slicer" name="Units sold"/>
            </a:graphicData>
          </a:graphic>
        </xdr:graphicFrame>
      </mc:Choice>
      <mc:Fallback xmlns="">
        <xdr:sp macro="" textlink="">
          <xdr:nvSpPr>
            <xdr:cNvPr id="0" name=""/>
            <xdr:cNvSpPr>
              <a:spLocks noTextEdit="1"/>
            </xdr:cNvSpPr>
          </xdr:nvSpPr>
          <xdr:spPr>
            <a:xfrm>
              <a:off x="10248122" y="2760306"/>
              <a:ext cx="2081116" cy="26380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318796</xdr:colOff>
      <xdr:row>14</xdr:row>
      <xdr:rowOff>155511</xdr:rowOff>
    </xdr:from>
    <xdr:to>
      <xdr:col>16</xdr:col>
      <xdr:colOff>559836</xdr:colOff>
      <xdr:row>28</xdr:row>
      <xdr:rowOff>155899</xdr:rowOff>
    </xdr:to>
    <mc:AlternateContent xmlns:mc="http://schemas.openxmlformats.org/markup-compatibility/2006" xmlns:a14="http://schemas.microsoft.com/office/drawing/2010/main">
      <mc:Choice Requires="a14">
        <xdr:graphicFrame macro="">
          <xdr:nvGraphicFramePr>
            <xdr:cNvPr id="6" name="Total sales"/>
            <xdr:cNvGraphicFramePr/>
          </xdr:nvGraphicFramePr>
          <xdr:xfrm>
            <a:off x="0" y="0"/>
            <a:ext cx="0" cy="0"/>
          </xdr:xfrm>
          <a:graphic>
            <a:graphicData uri="http://schemas.microsoft.com/office/drawing/2010/slicer">
              <sle:slicer xmlns:sle="http://schemas.microsoft.com/office/drawing/2010/slicer" name="Total sales"/>
            </a:graphicData>
          </a:graphic>
        </xdr:graphicFrame>
      </mc:Choice>
      <mc:Fallback xmlns="">
        <xdr:sp macro="" textlink="">
          <xdr:nvSpPr>
            <xdr:cNvPr id="0" name=""/>
            <xdr:cNvSpPr>
              <a:spLocks noTextEdit="1"/>
            </xdr:cNvSpPr>
          </xdr:nvSpPr>
          <xdr:spPr>
            <a:xfrm>
              <a:off x="8203163" y="2768082"/>
              <a:ext cx="2060510" cy="2612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14</xdr:row>
      <xdr:rowOff>163286</xdr:rowOff>
    </xdr:from>
    <xdr:to>
      <xdr:col>13</xdr:col>
      <xdr:colOff>301302</xdr:colOff>
      <xdr:row>28</xdr:row>
      <xdr:rowOff>163286</xdr:rowOff>
    </xdr:to>
    <mc:AlternateContent xmlns:mc="http://schemas.openxmlformats.org/markup-compatibility/2006" xmlns:a14="http://schemas.microsoft.com/office/drawing/2010/main">
      <mc:Choice Requires="a14">
        <xdr:graphicFrame macro="">
          <xdr:nvGraphicFramePr>
            <xdr:cNvPr id="7" name="Net income"/>
            <xdr:cNvGraphicFramePr/>
          </xdr:nvGraphicFramePr>
          <xdr:xfrm>
            <a:off x="0" y="0"/>
            <a:ext cx="0" cy="0"/>
          </xdr:xfrm>
          <a:graphic>
            <a:graphicData uri="http://schemas.microsoft.com/office/drawing/2010/slicer">
              <sle:slicer xmlns:sle="http://schemas.microsoft.com/office/drawing/2010/slicer" name="Net income"/>
            </a:graphicData>
          </a:graphic>
        </xdr:graphicFrame>
      </mc:Choice>
      <mc:Fallback xmlns="">
        <xdr:sp macro="" textlink="">
          <xdr:nvSpPr>
            <xdr:cNvPr id="0" name=""/>
            <xdr:cNvSpPr>
              <a:spLocks noTextEdit="1"/>
            </xdr:cNvSpPr>
          </xdr:nvSpPr>
          <xdr:spPr>
            <a:xfrm>
              <a:off x="6064898" y="2775857"/>
              <a:ext cx="2120771" cy="26125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1</xdr:rowOff>
    </xdr:from>
    <xdr:to>
      <xdr:col>9</xdr:col>
      <xdr:colOff>575388</xdr:colOff>
      <xdr:row>14</xdr:row>
      <xdr:rowOff>132184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598714</xdr:colOff>
      <xdr:row>0</xdr:row>
      <xdr:rowOff>0</xdr:rowOff>
    </xdr:from>
    <xdr:to>
      <xdr:col>20</xdr:col>
      <xdr:colOff>155509</xdr:colOff>
      <xdr:row>14</xdr:row>
      <xdr:rowOff>139959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14</xdr:row>
      <xdr:rowOff>116632</xdr:rowOff>
    </xdr:from>
    <xdr:to>
      <xdr:col>10</xdr:col>
      <xdr:colOff>0</xdr:colOff>
      <xdr:row>28</xdr:row>
      <xdr:rowOff>155509</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Samima\Desktop\New%20Microsoft%20Excel%20Workshe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690.122673032405" createdVersion="5" refreshedVersion="5" minRefreshableVersion="3" recordCount="201">
  <cacheSource type="worksheet">
    <worksheetSource ref="D3:L204" sheet="Data sheet 1" r:id="rId2"/>
  </cacheSource>
  <cacheFields count="9">
    <cacheField name="Year" numFmtId="0">
      <sharedItems containsString="0" containsBlank="1" containsNumber="1" containsInteger="1" minValue="2015" maxValue="2024" count="11">
        <m/>
        <n v="2015"/>
        <n v="2016"/>
        <n v="2017"/>
        <n v="2018"/>
        <n v="2019"/>
        <n v="2020"/>
        <n v="2021"/>
        <n v="2022"/>
        <n v="2023"/>
        <n v="2024"/>
      </sharedItems>
    </cacheField>
    <cacheField name="Products" numFmtId="0">
      <sharedItems containsBlank="1" count="21">
        <m/>
        <s v="T-Shirts"/>
        <s v="Jeans"/>
        <s v="Jackets"/>
        <s v="Sweaters"/>
        <s v="Dresses"/>
        <s v="Skirts"/>
        <s v="Shirts"/>
        <s v="Blazers"/>
        <s v="Shorts"/>
        <s v="Hoodies"/>
        <s v="Socks"/>
        <s v="Underwear"/>
        <s v="Formal Pants"/>
        <s v="Casual Pants"/>
        <s v="Sportswear"/>
        <s v="Winter Coats"/>
        <s v="Swimwear"/>
        <s v="Scarves"/>
        <s v="Gloves"/>
        <s v="Hats"/>
      </sharedItems>
    </cacheField>
    <cacheField name="Units sold" numFmtId="0">
      <sharedItems containsString="0" containsBlank="1" containsNumber="1" containsInteger="1" minValue="5769" maxValue="57027" count="201">
        <m/>
        <n v="20795"/>
        <n v="49732"/>
        <n v="20265"/>
        <n v="42194"/>
        <n v="49131"/>
        <n v="46090"/>
        <n v="5769"/>
        <n v="7433"/>
        <n v="44188"/>
        <n v="24769"/>
        <n v="32480"/>
        <n v="30658"/>
        <n v="23431"/>
        <n v="15189"/>
        <n v="40773"/>
        <n v="26267"/>
        <n v="16394"/>
        <n v="46606"/>
        <n v="19502"/>
        <n v="13792"/>
        <n v="13433"/>
        <n v="28897"/>
        <n v="28483"/>
        <n v="22159"/>
        <n v="19541"/>
        <n v="46585"/>
        <n v="24457"/>
        <n v="48573"/>
        <n v="45757"/>
        <n v="11873"/>
        <n v="42065"/>
        <n v="37606"/>
        <n v="34127"/>
        <n v="30851"/>
        <n v="29276"/>
        <n v="13529"/>
        <n v="26271"/>
        <n v="56243"/>
        <n v="44976"/>
        <n v="45774"/>
        <n v="57027"/>
        <n v="10258"/>
        <n v="38159"/>
        <n v="17666"/>
        <n v="31854"/>
        <n v="27662"/>
        <n v="18067"/>
        <n v="28599"/>
        <n v="16837"/>
        <n v="35818"/>
        <n v="15965"/>
        <n v="10056"/>
        <n v="13110"/>
        <n v="22412"/>
        <n v="11910"/>
        <n v="15206"/>
        <n v="28419"/>
        <n v="46523"/>
        <n v="27403"/>
        <n v="45342"/>
        <n v="36678"/>
        <n v="38827"/>
        <n v="21198"/>
        <n v="27299"/>
        <n v="47557"/>
        <n v="7693"/>
        <n v="8627"/>
        <n v="47941"/>
        <n v="31105"/>
        <n v="26976"/>
        <n v="28776"/>
        <n v="26306"/>
        <n v="32251"/>
        <n v="44474"/>
        <n v="26959"/>
        <n v="28748"/>
        <n v="18545"/>
        <n v="39766"/>
        <n v="35303"/>
        <n v="44353"/>
        <n v="49417"/>
        <n v="46636"/>
        <n v="32728"/>
        <n v="33673"/>
        <n v="35854"/>
        <n v="12392"/>
        <n v="26556"/>
        <n v="43559"/>
        <n v="9931"/>
        <n v="49215"/>
        <n v="30342"/>
        <n v="45772"/>
        <n v="25197"/>
        <n v="49542"/>
        <n v="30184"/>
        <n v="25666"/>
        <n v="20708"/>
        <n v="7811"/>
        <n v="11546"/>
        <n v="35206"/>
        <n v="7911"/>
        <n v="13680"/>
        <n v="10759"/>
        <n v="16111"/>
        <n v="13155"/>
        <n v="26918"/>
        <n v="35306"/>
        <n v="36065"/>
        <n v="21371"/>
        <n v="7049"/>
        <n v="25932"/>
        <n v="15158"/>
        <n v="47642"/>
        <n v="6154"/>
        <n v="17183"/>
        <n v="37711"/>
        <n v="7557"/>
        <n v="17200"/>
        <n v="26357"/>
        <n v="7869"/>
        <n v="33643"/>
        <n v="28328"/>
        <n v="26295"/>
        <n v="27399"/>
        <n v="38986"/>
        <n v="49064"/>
        <n v="46914"/>
        <n v="24830"/>
        <n v="19373"/>
        <n v="13754"/>
        <n v="24738"/>
        <n v="37352"/>
        <n v="46919"/>
        <n v="32643"/>
        <n v="42410"/>
        <n v="45447"/>
        <n v="23589"/>
        <n v="41212"/>
        <n v="37635"/>
        <n v="23711"/>
        <n v="45301"/>
        <n v="25699"/>
        <n v="35190"/>
        <n v="40743"/>
        <n v="24778"/>
        <n v="39584"/>
        <n v="28093"/>
        <n v="39663"/>
        <n v="12455"/>
        <n v="23070"/>
        <n v="21538"/>
        <n v="55784"/>
        <n v="45328"/>
        <n v="45111"/>
        <n v="10801"/>
        <n v="43754"/>
        <n v="15647"/>
        <n v="27009"/>
        <n v="29780"/>
        <n v="17039"/>
        <n v="9495"/>
        <n v="27386"/>
        <n v="18403"/>
        <n v="15966"/>
        <n v="33312"/>
        <n v="27677"/>
        <n v="36024"/>
        <n v="34749"/>
        <n v="32236"/>
        <n v="24508"/>
        <n v="26606"/>
        <n v="45876"/>
        <n v="37093"/>
        <n v="44734"/>
        <n v="44567"/>
        <n v="22019"/>
        <n v="31258"/>
        <n v="22214"/>
        <n v="42945"/>
        <n v="30316"/>
        <n v="10949"/>
        <n v="28944"/>
        <n v="56081"/>
        <n v="12805"/>
        <n v="25056"/>
        <n v="38343"/>
        <n v="34375"/>
        <n v="13130"/>
        <n v="6679"/>
        <n v="12253"/>
        <n v="14435"/>
        <n v="18296"/>
        <n v="38245"/>
        <n v="34899"/>
        <n v="40247"/>
        <n v="31211"/>
        <n v="42220"/>
        <n v="28049"/>
        <n v="36843"/>
        <n v="45158"/>
      </sharedItems>
    </cacheField>
    <cacheField name="Making price per unit" numFmtId="0">
      <sharedItems containsString="0" containsBlank="1" containsNumber="1" minValue="47.71" maxValue="21861"/>
    </cacheField>
    <cacheField name="Selling price per unit" numFmtId="164">
      <sharedItems containsString="0" containsBlank="1" containsNumber="1" minValue="51.049700000000001" maxValue="23391.27"/>
    </cacheField>
    <cacheField name="Total sales" numFmtId="164">
      <sharedItems containsString="0" containsBlank="1" containsNumber="1" minValue="1343754.1500000001" maxValue="579378366.63" count="201">
        <m/>
        <n v="10680312"/>
        <n v="54277504.800000004"/>
        <n v="26020260"/>
        <n v="81265644"/>
        <n v="81115772.310000002"/>
        <n v="78560865.900000006"/>
        <n v="4623449.67"/>
        <n v="26389082.580000002"/>
        <n v="46288255.640000001"/>
        <n v="579378366.63"/>
        <n v="3857649.6000000006"/>
        <n v="9808413.9399999995"/>
        <n v="20433003.550000001"/>
        <n v="14757024.840000002"/>
        <n v="61034326.890000001"/>
        <n v="55255786.540000007"/>
        <n v="25207250.460000001"/>
        <n v="63183288.140000001"/>
        <n v="11789934.100000001"/>
        <n v="6567060.8000000007"/>
        <n v="10550009.539999999"/>
        <n v="29281041.130000003"/>
        <n v="31970173.690000001"/>
        <n v="39240265.150000006"/>
        <n v="47295863.940000005"/>
        <n v="73821851.950000003"/>
        <n v="16041590.870000003"/>
        <n v="154256190.48000002"/>
        <n v="31383353.59"/>
        <n v="32065173.640000004"/>
        <n v="23720032.849999998"/>
        <n v="26074496.16"/>
        <n v="31659276.630000003"/>
        <n v="23239441.280000001"/>
        <n v="70450644.680000007"/>
        <n v="42400291.870000005"/>
        <n v="53549492.850000001"/>
        <n v="80159773.320000008"/>
        <n v="30462694.560000002"/>
        <n v="10040526.9"/>
        <n v="19587063.690000001"/>
        <n v="15311603.700000001"/>
        <n v="72718461.530000001"/>
        <n v="34648502.460000001"/>
        <n v="45774516.539999999"/>
        <n v="42177634.5"/>
        <n v="19119041.41"/>
        <n v="96974347.170000017"/>
        <n v="22753690.170000002"/>
        <n v="75155834.859999999"/>
        <n v="3279849.6"/>
        <n v="2388702.2400000002"/>
        <n v="10815356.700000001"/>
        <n v="19808173.84"/>
        <n v="21052592.400000002"/>
        <n v="39439498.080000006"/>
        <n v="29982613.379999999"/>
        <n v="51521896.350000001"/>
        <n v="14191465.640000001"/>
        <n v="5918944.6800000006"/>
        <n v="21153302.940000001"/>
        <n v="30867853.27"/>
        <n v="40918075.440000005"/>
        <n v="49189522.120000005"/>
        <n v="67932796.650000006"/>
        <n v="15261219.540000001"/>
        <n v="6221619.8600000003"/>
        <n v="150145938.49000001"/>
        <n v="34913185.149999999"/>
        <n v="55737001.920000002"/>
        <n v="3848790"/>
        <n v="6248727.2400000002"/>
        <n v="30609101.59"/>
        <n v="25268792.580000002"/>
        <n v="26048055.390000001"/>
        <n v="80469101.760000005"/>
        <n v="20220169.850000001"/>
        <n v="19445176.34"/>
        <n v="19302621.309999999"/>
        <n v="20454273.010000002"/>
        <n v="16127237.950000001"/>
        <n v="39022206.640000001"/>
        <n v="59567250.960000008"/>
        <n v="63485053.820000008"/>
        <n v="67290070.120000005"/>
        <n v="17966541.200000003"/>
        <n v="19975688.760000002"/>
        <n v="139265092.44000003"/>
        <n v="9181010.8800000008"/>
        <n v="82623618.450000003"/>
        <n v="3701117.16"/>
        <n v="16896733.800000001"/>
        <n v="21433828.050000001"/>
        <n v="48027005.640000001"/>
        <n v="38045724.640000001"/>
        <n v="36772448.18"/>
        <n v="27984998.280000001"/>
        <n v="4588415.7300000004"/>
        <n v="6634216.1400000006"/>
        <n v="19550947.98"/>
        <n v="7897630.4100000001"/>
        <n v="14769338.400000002"/>
        <n v="19259793.490000002"/>
        <n v="19290183.630000003"/>
        <n v="11373286.800000001"/>
        <n v="50346350.480000004"/>
        <n v="19946477.760000002"/>
        <n v="134754708.59999999"/>
        <n v="20191534.510000002"/>
        <n v="14956638.689999999"/>
        <n v="4217580.4800000004"/>
        <n v="3665507.5600000005"/>
        <n v="39099312.980000004"/>
        <n v="2982905.3400000003"/>
        <n v="15241836.490000002"/>
        <n v="41722696.180000007"/>
        <n v="5910858.6900000004"/>
        <n v="9625292"/>
        <n v="13226733.310000001"/>
        <n v="4361471.9399999995"/>
        <n v="25378597.050000001"/>
        <n v="21914824.080000002"/>
        <n v="80439823.350000009"/>
        <n v="54207003.57"/>
        <n v="60862214.180000007"/>
        <n v="49401069.68"/>
        <n v="32879676.900000002"/>
        <n v="96362498.700000003"/>
        <n v="18759844.550000001"/>
        <n v="22281204.920000002"/>
        <n v="1720527.9"/>
        <n v="15826789.440000001"/>
        <n v="44630760.369999997"/>
        <n v="26230935.510000002"/>
        <n v="43472794.600000009"/>
        <n v="63070892.13000001"/>
        <n v="20015502.390000004"/>
        <n v="20990095.840000004"/>
        <n v="22832778.150000002"/>
        <n v="4769704.7600000007"/>
        <n v="23508953.950000003"/>
        <n v="25820556.27"/>
        <n v="70637590.800000012"/>
        <n v="58112148.330000006"/>
        <n v="33485236.98"/>
        <n v="70986778.88000001"/>
        <n v="18997610.32"/>
        <n v="161991227.97"/>
        <n v="25214400.199999999"/>
        <n v="45741119.700000003"/>
        <n v="2972890.14"/>
        <n v="25009640.720000003"/>
        <n v="32059134.560000006"/>
        <n v="47689544.760000005"/>
        <n v="8575345.9400000013"/>
        <n v="77388137.340000004"/>
        <n v="7718195.6900000004"/>
        <n v="15114506.49"/>
        <n v="13223809"/>
        <n v="6545191.0700000003"/>
        <n v="7396225.2000000002"/>
        <n v="35778987.420000002"/>
        <n v="45388239.050000004"/>
        <n v="26035436.880000003"/>
        <n v="42701320.320000008"/>
        <n v="40245956.010000005"/>
        <n v="25748514.239999998"/>
        <n v="108458231.31"/>
        <n v="30525880.200000003"/>
        <n v="45156970.320000008"/>
        <n v="2391347.2800000003"/>
        <n v="18407745"/>
        <n v="37030312.830000006"/>
        <n v="53752821.740000002"/>
        <n v="42488840.789999999"/>
        <n v="87550186.280000001"/>
        <n v="15987216.680000002"/>
        <n v="10719809.98"/>
        <n v="20815870.950000003"/>
        <n v="4314269.96"/>
        <n v="5412528.6600000001"/>
        <n v="40199163.840000004"/>
        <n v="157097462.06"/>
        <n v="15372914.699999999"/>
        <n v="26032432.32"/>
        <n v="33847283.25"/>
        <n v="36597343.75"/>
        <n v="50787496.5"/>
        <n v="8675887.4199999999"/>
        <n v="7407551.1500000004"/>
        <n v="1343754.1500000001"/>
        <n v="5677248.7999999998"/>
        <n v="27254151.899999999"/>
        <n v="21546293.609999999"/>
        <n v="18560708.990000002"/>
        <n v="96146421.830000013"/>
        <n v="40341632.200000003"/>
        <n v="1431893.0353000001"/>
        <n v="11984291.040000001"/>
        <n v="12804550.9"/>
      </sharedItems>
    </cacheField>
    <cacheField name="Defected Units" numFmtId="0">
      <sharedItems containsString="0" containsBlank="1" containsNumber="1" containsInteger="1" minValue="69" maxValue="1948"/>
    </cacheField>
    <cacheField name="Defect loss" numFmtId="164">
      <sharedItems containsString="0" containsBlank="1" containsNumber="1" minValue="8625" maxValue="18472545"/>
    </cacheField>
    <cacheField name="Net income" numFmtId="164">
      <sharedItems containsString="0" containsBlank="1" containsNumber="1" minValue="5165.7000000011176" maxValue="19430712.629999995" count="201">
        <m/>
        <n v="125112"/>
        <n v="3287704.8000000045"/>
        <n v="699060"/>
        <n v="2440044"/>
        <n v="2422772.3100000024"/>
        <n v="4865499.900000006"/>
        <n v="62788.669999999925"/>
        <n v="153656.58000000194"/>
        <n v="2607233.6400000006"/>
        <n v="19430712.629999995"/>
        <n v="163680.60000000056"/>
        <n v="489779.93999999948"/>
        <n v="1185148.5500000007"/>
        <n v="272608.84000000171"/>
        <n v="3872585.8900000006"/>
        <n v="2067622.5400000066"/>
        <n v="281048.46000000089"/>
        <n v="3339077.1400000006"/>
        <n v="630054.10000000149"/>
        <n v="159950.80000000075"/>
        <n v="216023.53999999911"/>
        <n v="1586973.1300000027"/>
        <n v="1467351.6900000013"/>
        <n v="2193090.150000006"/>
        <n v="2804585.9400000051"/>
        <n v="4152649.950000003"/>
        <n v="721494.87000000291"/>
        <n v="7823974.4800000191"/>
        <n v="1847355.5899999999"/>
        <n v="1550013.6400000043"/>
        <n v="1048492.8499999978"/>
        <n v="1004024.1600000001"/>
        <n v="1370631.6300000027"/>
        <n v="1257041.2800000012"/>
        <n v="3531649.6800000072"/>
        <n v="975444.87000000477"/>
        <n v="2375477.8500000015"/>
        <n v="2749261.3200000077"/>
        <n v="808543.56000000238"/>
        <n v="619136.90000000037"/>
        <n v="1239987.6900000013"/>
        <n v="309773.70000000112"/>
        <n v="4183800.5300000012"/>
        <n v="1579349.4600000009"/>
        <n v="1501178.5399999991"/>
        <n v="2096659.5"/>
        <n v="901661.41000000015"/>
        <n v="4379336.1700000167"/>
        <n v="127045.17000000179"/>
        <n v="4022520.8599999994"/>
        <n v="195177.60000000009"/>
        <n v="50154.240000000224"/>
        <n v="5165.7000000011176"/>
        <n v="1099273.8399999999"/>
        <n v="1215376.4000000022"/>
        <n v="926986.08000000566"/>
        <n v="1188455.379999999"/>
        <n v="2903806.3500000015"/>
        <n v="799669.6400000006"/>
        <n v="351840.68000000063"/>
        <n v="637345.94000000134"/>
        <n v="1326173.2699999996"/>
        <n v="1213839.4400000051"/>
        <n v="2724594.1200000048"/>
        <n v="4294681.650000006"/>
        <n v="792603.54000000097"/>
        <n v="61933.860000000335"/>
        <n v="5364810.4900000095"/>
        <n v="1493094.1499999985"/>
        <n v="1692173.9200000018"/>
        <n v="243165"/>
        <n v="179691.24000000022"/>
        <n v="1829499.5899999999"/>
        <n v="961736.58000000194"/>
        <n v="1343781.3900000006"/>
        <n v="4265021.7600000054"/>
        <n v="442398.85000000149"/>
        <n v="898288.33999999985"/>
        <n v="978161.30999999866"/>
        <n v="981262.01000000164"/>
        <n v="973617.95000000112"/>
        <n v="1551894.6400000006"/>
        <n v="2699418.9600000083"/>
        <n v="3837829.8200000077"/>
        <n v="3372556.1200000048"/>
        <n v="745846.20000000298"/>
        <n v="961647.76000000164"/>
        <n v="8118784.4400000274"/>
        <n v="110738.88000000082"/>
        <n v="4881237.450000003"/>
        <n v="148193.16000000015"/>
        <n v="1063303.8000000007"/>
        <n v="1221748.0500000007"/>
        <n v="2474231.6400000006"/>
        <n v="1166078.6400000006"/>
        <n v="1911583.1799999997"/>
        <n v="1511255.2800000012"/>
        <n v="186533.73000000045"/>
        <n v="141886.1400000006"/>
        <n v="1208449.9800000004"/>
        <n v="55765.410000000149"/>
        <n v="682689.40000000224"/>
        <n v="600824.49000000209"/>
        <n v="888228.63000000268"/>
        <n v="78254.800000000745"/>
        <n v="2225658.4800000042"/>
        <n v="917357.76000000164"/>
        <n v="6964968.599999994"/>
        <n v="1218513.5100000016"/>
        <n v="375639.68999999948"/>
        <n v="197636.48000000045"/>
        <n v="106459.56000000052"/>
        <n v="2340837.9800000042"/>
        <n v="26174.340000000317"/>
        <n v="434238.49000000209"/>
        <n v="2466886.1800000072"/>
        <n v="228795.69000000041"/>
        <n v="247379"/>
        <n v="810427.31000000052"/>
        <n v="104029.93999999948"/>
        <n v="1159027.0500000007"/>
        <n v="1102546.0800000019"/>
        <n v="3941560.3500000089"/>
        <n v="2294479.5700000003"/>
        <n v="3249222.1800000072"/>
        <n v="2709590.6799999997"/>
        <n v="1568056.9000000022"/>
        <n v="4472453.700000003"/>
        <n v="839939.55000000075"/>
        <n v="924720.92000000179"/>
        <n v="81487.899999999907"/>
        <n v="688501.44000000134"/>
        <n v="2528609.3699999973"/>
        <n v="1180579.5100000016"/>
        <n v="2292206.6000000089"/>
        <n v="3410189.1300000101"/>
        <n v="730535.39000000432"/>
        <n v="1024751.8400000036"/>
        <n v="1165440.1500000022"/>
        <n v="278948.76000000071"/>
        <n v="1466188.950000003"/>
        <n v="1529565.2699999996"/>
        <n v="3240414.8000000119"/>
        <n v="2664680.3300000057"/>
        <n v="678811.98000000045"/>
        <n v="3475822.8800000101"/>
        <n v="978658.3200000003"/>
        <n v="9292142.9699999988"/>
        <n v="275948.19999999925"/>
        <n v="1061583.700000003"/>
        <n v="181717.14000000013"/>
        <n v="1251502.7200000025"/>
        <n v="809698.56000000611"/>
        <n v="2913384.7600000054"/>
        <n v="159581.94000000134"/>
        <n v="4748705.3400000036"/>
        <n v="190526.69000000041"/>
        <n v="831899.49000000022"/>
        <n v="538504"/>
        <n v="264486.0700000003"/>
        <n v="104577.20000000019"/>
        <n v="1472550.4200000018"/>
        <n v="1235964.0500000045"/>
        <n v="1194236.8800000027"/>
        <n v="1461368.3200000077"/>
        <n v="1451942.0100000054"/>
        <n v="1343802.2399999984"/>
        <n v="4099639.3100000024"/>
        <n v="1390795.200000003"/>
        <n v="1592092.3200000077"/>
        <n v="147623.28000000026"/>
        <n v="911370"/>
        <n v="1644421.8300000057"/>
        <n v="1636637.7400000021"/>
        <n v="2568476.7899999991"/>
        <n v="1030558.2800000012"/>
        <n v="814062.68000000156"/>
        <n v="395066.98000000045"/>
        <n v="688627.95000000298"/>
        <n v="211618.95999999996"/>
        <n v="137412.66000000015"/>
        <n v="2387125.8400000036"/>
        <n v="9023382.0600000024"/>
        <n v="75566.699999999255"/>
        <n v="1589449.3200000003"/>
        <n v="1088183.25"/>
        <n v="1907663.75"/>
        <n v="2281426.5"/>
        <n v="135397.41999999993"/>
        <n v="247306.15000000037"/>
        <n v="41277.15000000014"/>
        <n v="237718.79999999981"/>
        <n v="1350081.8999999985"/>
        <n v="1174731.6099999994"/>
        <n v="808680.99000000209"/>
        <n v="2429213.8300000131"/>
        <n v="2280186.200000003"/>
        <n v="72253.45530000006"/>
        <n v="686435.04000000097"/>
        <n v="576655.90000000037"/>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1">
  <r>
    <x v="0"/>
    <x v="0"/>
    <x v="0"/>
    <m/>
    <m/>
    <x v="0"/>
    <m/>
    <m/>
    <x v="0"/>
  </r>
  <r>
    <x v="1"/>
    <x v="1"/>
    <x v="1"/>
    <n v="480"/>
    <n v="513.6"/>
    <x v="1"/>
    <n v="1195"/>
    <n v="573600"/>
    <x v="1"/>
  </r>
  <r>
    <x v="1"/>
    <x v="2"/>
    <x v="2"/>
    <n v="1020"/>
    <n v="1091.4000000000001"/>
    <x v="2"/>
    <n v="258"/>
    <n v="263160"/>
    <x v="2"/>
  </r>
  <r>
    <x v="1"/>
    <x v="3"/>
    <x v="3"/>
    <n v="1200"/>
    <n v="1284"/>
    <x v="3"/>
    <n v="836"/>
    <n v="1003200"/>
    <x v="3"/>
  </r>
  <r>
    <x v="1"/>
    <x v="4"/>
    <x v="4"/>
    <n v="1800"/>
    <n v="1926"/>
    <x v="4"/>
    <n v="1598"/>
    <n v="2876400"/>
    <x v="4"/>
  </r>
  <r>
    <x v="1"/>
    <x v="5"/>
    <x v="5"/>
    <n v="1543"/>
    <n v="1651.01"/>
    <x v="5"/>
    <n v="1869"/>
    <n v="2883867"/>
    <x v="5"/>
  </r>
  <r>
    <x v="1"/>
    <x v="6"/>
    <x v="6"/>
    <n v="1593"/>
    <n v="1704.51"/>
    <x v="6"/>
    <n v="172"/>
    <n v="273996"/>
    <x v="6"/>
  </r>
  <r>
    <x v="1"/>
    <x v="7"/>
    <x v="7"/>
    <n v="749"/>
    <n v="801.43000000000006"/>
    <x v="7"/>
    <n v="320"/>
    <n v="239680"/>
    <x v="7"/>
  </r>
  <r>
    <x v="1"/>
    <x v="8"/>
    <x v="8"/>
    <n v="3318"/>
    <n v="3550.26"/>
    <x v="8"/>
    <n v="474"/>
    <n v="1572732"/>
    <x v="8"/>
  </r>
  <r>
    <x v="1"/>
    <x v="9"/>
    <x v="9"/>
    <n v="979"/>
    <n v="1047.53"/>
    <x v="9"/>
    <n v="430"/>
    <n v="420970"/>
    <x v="9"/>
  </r>
  <r>
    <x v="1"/>
    <x v="10"/>
    <x v="10"/>
    <n v="21861"/>
    <n v="23391.27"/>
    <x v="10"/>
    <n v="845"/>
    <n v="18472545"/>
    <x v="10"/>
  </r>
  <r>
    <x v="1"/>
    <x v="11"/>
    <x v="11"/>
    <n v="111"/>
    <n v="118.77000000000001"/>
    <x v="11"/>
    <n v="799"/>
    <n v="88689"/>
    <x v="11"/>
  </r>
  <r>
    <x v="1"/>
    <x v="12"/>
    <x v="12"/>
    <n v="299"/>
    <n v="319.93"/>
    <x v="12"/>
    <n v="508"/>
    <n v="151892"/>
    <x v="12"/>
  </r>
  <r>
    <x v="1"/>
    <x v="13"/>
    <x v="13"/>
    <n v="815"/>
    <n v="872.05000000000007"/>
    <x v="13"/>
    <n v="186"/>
    <n v="151590"/>
    <x v="13"/>
  </r>
  <r>
    <x v="1"/>
    <x v="14"/>
    <x v="14"/>
    <n v="908"/>
    <n v="971.56000000000006"/>
    <x v="14"/>
    <n v="763"/>
    <n v="692804"/>
    <x v="14"/>
  </r>
  <r>
    <x v="1"/>
    <x v="15"/>
    <x v="15"/>
    <n v="1399"/>
    <n v="1496.93"/>
    <x v="15"/>
    <n v="86"/>
    <n v="120314"/>
    <x v="15"/>
  </r>
  <r>
    <x v="1"/>
    <x v="16"/>
    <x v="16"/>
    <n v="1966"/>
    <n v="2103.6200000000003"/>
    <x v="16"/>
    <n v="787"/>
    <n v="1547242"/>
    <x v="16"/>
  </r>
  <r>
    <x v="1"/>
    <x v="17"/>
    <x v="17"/>
    <n v="1437"/>
    <n v="1537.5900000000001"/>
    <x v="17"/>
    <n v="952"/>
    <n v="1368024"/>
    <x v="17"/>
  </r>
  <r>
    <x v="1"/>
    <x v="18"/>
    <x v="18"/>
    <n v="1267"/>
    <n v="1355.69"/>
    <x v="18"/>
    <n v="627"/>
    <n v="794409"/>
    <x v="18"/>
  </r>
  <r>
    <x v="1"/>
    <x v="19"/>
    <x v="19"/>
    <n v="565"/>
    <n v="604.55000000000007"/>
    <x v="19"/>
    <n v="250"/>
    <n v="141250"/>
    <x v="19"/>
  </r>
  <r>
    <x v="1"/>
    <x v="20"/>
    <x v="20"/>
    <n v="445"/>
    <n v="476.15000000000003"/>
    <x v="20"/>
    <n v="606"/>
    <n v="269670"/>
    <x v="20"/>
  </r>
  <r>
    <x v="2"/>
    <x v="1"/>
    <x v="21"/>
    <n v="734"/>
    <n v="785.38"/>
    <x v="21"/>
    <n v="646"/>
    <n v="474164"/>
    <x v="21"/>
  </r>
  <r>
    <x v="2"/>
    <x v="2"/>
    <x v="22"/>
    <n v="947"/>
    <n v="1013.2900000000001"/>
    <x v="22"/>
    <n v="347"/>
    <n v="328609"/>
    <x v="22"/>
  </r>
  <r>
    <x v="2"/>
    <x v="3"/>
    <x v="23"/>
    <n v="1049"/>
    <n v="1122.43"/>
    <x v="23"/>
    <n v="595"/>
    <n v="624155"/>
    <x v="23"/>
  </r>
  <r>
    <x v="2"/>
    <x v="4"/>
    <x v="24"/>
    <n v="1655"/>
    <n v="1770.8500000000001"/>
    <x v="24"/>
    <n v="226"/>
    <n v="374030"/>
    <x v="24"/>
  </r>
  <r>
    <x v="2"/>
    <x v="5"/>
    <x v="25"/>
    <n v="2262"/>
    <n v="2420.34"/>
    <x v="25"/>
    <n v="128"/>
    <n v="289536"/>
    <x v="25"/>
  </r>
  <r>
    <x v="2"/>
    <x v="6"/>
    <x v="26"/>
    <n v="1481"/>
    <n v="1584.67"/>
    <x v="26"/>
    <n v="457"/>
    <n v="676817"/>
    <x v="26"/>
  </r>
  <r>
    <x v="2"/>
    <x v="7"/>
    <x v="27"/>
    <n v="613"/>
    <n v="655.91000000000008"/>
    <x v="27"/>
    <n v="535"/>
    <n v="327955"/>
    <x v="27"/>
  </r>
  <r>
    <x v="2"/>
    <x v="8"/>
    <x v="28"/>
    <n v="2968"/>
    <n v="3175.76"/>
    <x v="28"/>
    <n v="764"/>
    <n v="2267552"/>
    <x v="28"/>
  </r>
  <r>
    <x v="2"/>
    <x v="9"/>
    <x v="29"/>
    <n v="641"/>
    <n v="685.87"/>
    <x v="29"/>
    <n v="321"/>
    <n v="205761"/>
    <x v="29"/>
  </r>
  <r>
    <x v="2"/>
    <x v="10"/>
    <x v="30"/>
    <n v="2524"/>
    <n v="2700.6800000000003"/>
    <x v="30"/>
    <n v="217"/>
    <n v="547708"/>
    <x v="30"/>
  </r>
  <r>
    <x v="2"/>
    <x v="11"/>
    <x v="31"/>
    <n v="527"/>
    <n v="563.89"/>
    <x v="31"/>
    <n v="955"/>
    <n v="503285"/>
    <x v="31"/>
  </r>
  <r>
    <x v="2"/>
    <x v="12"/>
    <x v="32"/>
    <n v="648"/>
    <n v="693.36"/>
    <x v="32"/>
    <n v="1083"/>
    <n v="701784"/>
    <x v="32"/>
  </r>
  <r>
    <x v="2"/>
    <x v="13"/>
    <x v="33"/>
    <n v="867"/>
    <n v="927.69"/>
    <x v="33"/>
    <n v="808"/>
    <n v="700536"/>
    <x v="33"/>
  </r>
  <r>
    <x v="2"/>
    <x v="14"/>
    <x v="34"/>
    <n v="704"/>
    <n v="753.28000000000009"/>
    <x v="34"/>
    <n v="374"/>
    <n v="263296"/>
    <x v="34"/>
  </r>
  <r>
    <x v="2"/>
    <x v="15"/>
    <x v="35"/>
    <n v="2249"/>
    <n v="2406.4300000000003"/>
    <x v="35"/>
    <n v="479"/>
    <n v="1077271"/>
    <x v="35"/>
  </r>
  <r>
    <x v="2"/>
    <x v="16"/>
    <x v="36"/>
    <n v="2929"/>
    <n v="3134.03"/>
    <x v="36"/>
    <n v="614"/>
    <n v="1798406"/>
    <x v="36"/>
  </r>
  <r>
    <x v="2"/>
    <x v="17"/>
    <x v="37"/>
    <n v="1905"/>
    <n v="2038.3500000000001"/>
    <x v="37"/>
    <n v="592"/>
    <n v="1127760"/>
    <x v="37"/>
  </r>
  <r>
    <x v="2"/>
    <x v="18"/>
    <x v="38"/>
    <n v="1332"/>
    <n v="1425.24"/>
    <x v="38"/>
    <n v="1873"/>
    <n v="2494836"/>
    <x v="38"/>
  </r>
  <r>
    <x v="2"/>
    <x v="19"/>
    <x v="39"/>
    <n v="633"/>
    <n v="677.31000000000006"/>
    <x v="39"/>
    <n v="1871"/>
    <n v="1184343"/>
    <x v="39"/>
  </r>
  <r>
    <x v="2"/>
    <x v="20"/>
    <x v="40"/>
    <n v="205"/>
    <n v="219.35000000000002"/>
    <x v="40"/>
    <n v="184"/>
    <n v="37720"/>
    <x v="40"/>
  </r>
  <r>
    <x v="3"/>
    <x v="1"/>
    <x v="41"/>
    <n v="321"/>
    <n v="343.47"/>
    <x v="41"/>
    <n v="129"/>
    <n v="41409"/>
    <x v="41"/>
  </r>
  <r>
    <x v="3"/>
    <x v="2"/>
    <x v="42"/>
    <n v="1395"/>
    <n v="1492.65"/>
    <x v="42"/>
    <n v="496"/>
    <n v="691920"/>
    <x v="42"/>
  </r>
  <r>
    <x v="3"/>
    <x v="3"/>
    <x v="43"/>
    <n v="1781"/>
    <n v="1905.67"/>
    <x v="43"/>
    <n v="322"/>
    <n v="573482"/>
    <x v="43"/>
  </r>
  <r>
    <x v="3"/>
    <x v="4"/>
    <x v="44"/>
    <n v="1833"/>
    <n v="1961.3100000000002"/>
    <x v="44"/>
    <n v="375"/>
    <n v="687375"/>
    <x v="44"/>
  </r>
  <r>
    <x v="3"/>
    <x v="5"/>
    <x v="45"/>
    <n v="1343"/>
    <n v="1437.01"/>
    <x v="45"/>
    <n v="1112"/>
    <n v="1493416"/>
    <x v="45"/>
  </r>
  <r>
    <x v="3"/>
    <x v="6"/>
    <x v="46"/>
    <n v="1425"/>
    <n v="1524.75"/>
    <x v="46"/>
    <n v="465"/>
    <n v="662625"/>
    <x v="46"/>
  </r>
  <r>
    <x v="3"/>
    <x v="7"/>
    <x v="47"/>
    <n v="989"/>
    <n v="1058.23"/>
    <x v="47"/>
    <n v="353"/>
    <n v="349117"/>
    <x v="47"/>
  </r>
  <r>
    <x v="3"/>
    <x v="8"/>
    <x v="48"/>
    <n v="3169"/>
    <n v="3390.8300000000004"/>
    <x v="48"/>
    <n v="620"/>
    <n v="1964780"/>
    <x v="48"/>
  </r>
  <r>
    <x v="3"/>
    <x v="9"/>
    <x v="49"/>
    <n v="1263"/>
    <n v="1351.41"/>
    <x v="49"/>
    <n v="1078"/>
    <n v="1361514"/>
    <x v="49"/>
  </r>
  <r>
    <x v="3"/>
    <x v="10"/>
    <x v="50"/>
    <n v="1961"/>
    <n v="2098.27"/>
    <x v="50"/>
    <n v="456"/>
    <n v="894216"/>
    <x v="50"/>
  </r>
  <r>
    <x v="3"/>
    <x v="11"/>
    <x v="51"/>
    <n v="192"/>
    <n v="205.44"/>
    <x v="51"/>
    <n v="101"/>
    <n v="19392"/>
    <x v="51"/>
  </r>
  <r>
    <x v="3"/>
    <x v="12"/>
    <x v="52"/>
    <n v="222"/>
    <n v="237.54000000000002"/>
    <x v="52"/>
    <n v="478"/>
    <n v="106116"/>
    <x v="52"/>
  </r>
  <r>
    <x v="3"/>
    <x v="13"/>
    <x v="53"/>
    <n v="771"/>
    <n v="824.97"/>
    <x v="53"/>
    <n v="911"/>
    <n v="702381"/>
    <x v="53"/>
  </r>
  <r>
    <x v="3"/>
    <x v="14"/>
    <x v="54"/>
    <n v="826"/>
    <n v="883.82"/>
    <x v="54"/>
    <n v="238"/>
    <n v="196588"/>
    <x v="54"/>
  </r>
  <r>
    <x v="3"/>
    <x v="15"/>
    <x v="55"/>
    <n v="1652"/>
    <n v="1767.64"/>
    <x v="55"/>
    <n v="98"/>
    <n v="161896"/>
    <x v="55"/>
  </r>
  <r>
    <x v="3"/>
    <x v="16"/>
    <x v="56"/>
    <n v="2424"/>
    <n v="2593.6800000000003"/>
    <x v="56"/>
    <n v="682"/>
    <n v="1653168"/>
    <x v="56"/>
  </r>
  <r>
    <x v="3"/>
    <x v="17"/>
    <x v="57"/>
    <n v="986"/>
    <n v="1055.02"/>
    <x v="57"/>
    <n v="784"/>
    <n v="773024"/>
    <x v="57"/>
  </r>
  <r>
    <x v="3"/>
    <x v="18"/>
    <x v="58"/>
    <n v="1035"/>
    <n v="1107.45"/>
    <x v="58"/>
    <n v="451"/>
    <n v="466785"/>
    <x v="58"/>
  </r>
  <r>
    <x v="3"/>
    <x v="19"/>
    <x v="59"/>
    <n v="484"/>
    <n v="517.88"/>
    <x v="59"/>
    <n v="266"/>
    <n v="128744"/>
    <x v="59"/>
  </r>
  <r>
    <x v="3"/>
    <x v="20"/>
    <x v="60"/>
    <n v="122"/>
    <n v="130.54000000000002"/>
    <x v="60"/>
    <n v="290"/>
    <n v="35380"/>
    <x v="60"/>
  </r>
  <r>
    <x v="4"/>
    <x v="1"/>
    <x v="61"/>
    <n v="539"/>
    <n v="576.73"/>
    <x v="61"/>
    <n v="1385"/>
    <n v="746515"/>
    <x v="61"/>
  </r>
  <r>
    <x v="4"/>
    <x v="2"/>
    <x v="62"/>
    <n v="743"/>
    <n v="795.01"/>
    <x v="62"/>
    <n v="933"/>
    <n v="693219"/>
    <x v="62"/>
  </r>
  <r>
    <x v="4"/>
    <x v="3"/>
    <x v="63"/>
    <n v="1804"/>
    <n v="1930.2800000000002"/>
    <x v="63"/>
    <n v="811"/>
    <n v="1463044"/>
    <x v="63"/>
  </r>
  <r>
    <x v="4"/>
    <x v="4"/>
    <x v="64"/>
    <n v="1684"/>
    <n v="1801.88"/>
    <x v="64"/>
    <n v="293"/>
    <n v="493412"/>
    <x v="64"/>
  </r>
  <r>
    <x v="4"/>
    <x v="5"/>
    <x v="65"/>
    <n v="1335"/>
    <n v="1428.45"/>
    <x v="65"/>
    <n v="112"/>
    <n v="149520"/>
    <x v="65"/>
  </r>
  <r>
    <x v="4"/>
    <x v="6"/>
    <x v="66"/>
    <n v="1854"/>
    <n v="1983.7800000000002"/>
    <x v="66"/>
    <n v="111"/>
    <n v="205794"/>
    <x v="66"/>
  </r>
  <r>
    <x v="4"/>
    <x v="7"/>
    <x v="67"/>
    <n v="674"/>
    <n v="721.18000000000006"/>
    <x v="67"/>
    <n v="512"/>
    <n v="345088"/>
    <x v="67"/>
  </r>
  <r>
    <x v="4"/>
    <x v="8"/>
    <x v="68"/>
    <n v="2927"/>
    <n v="3131.8900000000003"/>
    <x v="68"/>
    <n v="1523"/>
    <n v="4457821"/>
    <x v="68"/>
  </r>
  <r>
    <x v="4"/>
    <x v="9"/>
    <x v="69"/>
    <n v="1049"/>
    <n v="1122.43"/>
    <x v="69"/>
    <n v="754"/>
    <n v="790946"/>
    <x v="69"/>
  </r>
  <r>
    <x v="4"/>
    <x v="10"/>
    <x v="70"/>
    <n v="1931"/>
    <n v="2066.17"/>
    <x v="70"/>
    <n v="1012"/>
    <n v="1954172"/>
    <x v="70"/>
  </r>
  <r>
    <x v="4"/>
    <x v="11"/>
    <x v="71"/>
    <n v="125"/>
    <n v="133.75"/>
    <x v="71"/>
    <n v="69"/>
    <n v="8625"/>
    <x v="71"/>
  </r>
  <r>
    <x v="4"/>
    <x v="12"/>
    <x v="72"/>
    <n v="222"/>
    <n v="237.54000000000002"/>
    <x v="72"/>
    <n v="1032"/>
    <n v="229104"/>
    <x v="72"/>
  </r>
  <r>
    <x v="4"/>
    <x v="13"/>
    <x v="73"/>
    <n v="887"/>
    <n v="949.09"/>
    <x v="73"/>
    <n v="195"/>
    <n v="172965"/>
    <x v="73"/>
  </r>
  <r>
    <x v="4"/>
    <x v="14"/>
    <x v="74"/>
    <n v="531"/>
    <n v="568.17000000000007"/>
    <x v="74"/>
    <n v="1302"/>
    <n v="691362"/>
    <x v="74"/>
  </r>
  <r>
    <x v="4"/>
    <x v="15"/>
    <x v="75"/>
    <n v="903"/>
    <n v="966.21"/>
    <x v="75"/>
    <n v="399"/>
    <n v="360297"/>
    <x v="75"/>
  </r>
  <r>
    <x v="4"/>
    <x v="16"/>
    <x v="76"/>
    <n v="2616"/>
    <n v="2799.1200000000003"/>
    <x v="76"/>
    <n v="382"/>
    <n v="999312"/>
    <x v="76"/>
  </r>
  <r>
    <x v="4"/>
    <x v="17"/>
    <x v="77"/>
    <n v="1019"/>
    <n v="1090.3300000000002"/>
    <x v="77"/>
    <n v="864"/>
    <n v="880416"/>
    <x v="77"/>
  </r>
  <r>
    <x v="4"/>
    <x v="18"/>
    <x v="78"/>
    <n v="457"/>
    <n v="488.99"/>
    <x v="78"/>
    <n v="818"/>
    <n v="373826"/>
    <x v="78"/>
  </r>
  <r>
    <x v="4"/>
    <x v="19"/>
    <x v="79"/>
    <n v="511"/>
    <n v="546.77"/>
    <x v="79"/>
    <n v="557"/>
    <n v="284627"/>
    <x v="79"/>
  </r>
  <r>
    <x v="4"/>
    <x v="20"/>
    <x v="80"/>
    <n v="431"/>
    <n v="461.17"/>
    <x v="80"/>
    <n v="828"/>
    <n v="356868"/>
    <x v="80"/>
  </r>
  <r>
    <x v="5"/>
    <x v="1"/>
    <x v="81"/>
    <n v="305"/>
    <n v="326.35000000000002"/>
    <x v="81"/>
    <n v="267"/>
    <n v="81435"/>
    <x v="81"/>
  </r>
  <r>
    <x v="5"/>
    <x v="2"/>
    <x v="82"/>
    <n v="782"/>
    <n v="836.74"/>
    <x v="82"/>
    <n v="1280"/>
    <n v="1000960"/>
    <x v="82"/>
  </r>
  <r>
    <x v="5"/>
    <x v="3"/>
    <x v="83"/>
    <n v="1701"/>
    <n v="1820.0700000000002"/>
    <x v="83"/>
    <n v="704"/>
    <n v="1197504"/>
    <x v="83"/>
  </r>
  <r>
    <x v="5"/>
    <x v="4"/>
    <x v="84"/>
    <n v="1762"/>
    <n v="1885.3400000000001"/>
    <x v="84"/>
    <n v="179"/>
    <n v="315398"/>
    <x v="84"/>
  </r>
  <r>
    <x v="5"/>
    <x v="5"/>
    <x v="85"/>
    <n v="1754"/>
    <n v="1876.7800000000002"/>
    <x v="85"/>
    <n v="587"/>
    <n v="1029598"/>
    <x v="85"/>
  </r>
  <r>
    <x v="5"/>
    <x v="6"/>
    <x v="86"/>
    <n v="1355"/>
    <n v="1449.8500000000001"/>
    <x v="86"/>
    <n v="317"/>
    <n v="429535"/>
    <x v="86"/>
  </r>
  <r>
    <x v="5"/>
    <x v="7"/>
    <x v="87"/>
    <n v="703"/>
    <n v="752.21"/>
    <x v="87"/>
    <n v="491"/>
    <n v="345173"/>
    <x v="87"/>
  </r>
  <r>
    <x v="5"/>
    <x v="8"/>
    <x v="88"/>
    <n v="2988"/>
    <n v="3197.1600000000003"/>
    <x v="88"/>
    <n v="332"/>
    <n v="992016"/>
    <x v="88"/>
  </r>
  <r>
    <x v="5"/>
    <x v="9"/>
    <x v="89"/>
    <n v="864"/>
    <n v="924.48"/>
    <x v="89"/>
    <n v="567"/>
    <n v="489888"/>
    <x v="89"/>
  </r>
  <r>
    <x v="5"/>
    <x v="10"/>
    <x v="90"/>
    <n v="1569"/>
    <n v="1678.8300000000002"/>
    <x v="90"/>
    <n v="334"/>
    <n v="524046"/>
    <x v="90"/>
  </r>
  <r>
    <x v="5"/>
    <x v="11"/>
    <x v="91"/>
    <n v="114"/>
    <n v="121.98"/>
    <x v="91"/>
    <n v="824"/>
    <n v="93936"/>
    <x v="91"/>
  </r>
  <r>
    <x v="5"/>
    <x v="12"/>
    <x v="92"/>
    <n v="345"/>
    <n v="369.15000000000003"/>
    <x v="92"/>
    <n v="122"/>
    <n v="42090"/>
    <x v="92"/>
  </r>
  <r>
    <x v="5"/>
    <x v="13"/>
    <x v="93"/>
    <n v="795"/>
    <n v="850.65000000000009"/>
    <x v="93"/>
    <n v="227"/>
    <n v="180465"/>
    <x v="93"/>
  </r>
  <r>
    <x v="5"/>
    <x v="14"/>
    <x v="94"/>
    <n v="906"/>
    <n v="969.42000000000007"/>
    <x v="94"/>
    <n v="737"/>
    <n v="667722"/>
    <x v="94"/>
  </r>
  <r>
    <x v="5"/>
    <x v="15"/>
    <x v="95"/>
    <n v="1178"/>
    <n v="1260.46"/>
    <x v="95"/>
    <n v="1123"/>
    <n v="1322894"/>
    <x v="95"/>
  </r>
  <r>
    <x v="5"/>
    <x v="16"/>
    <x v="96"/>
    <n v="1339"/>
    <n v="1432.73"/>
    <x v="96"/>
    <n v="369"/>
    <n v="494091"/>
    <x v="96"/>
  </r>
  <r>
    <x v="5"/>
    <x v="17"/>
    <x v="97"/>
    <n v="1263"/>
    <n v="1351.41"/>
    <x v="97"/>
    <n v="253"/>
    <n v="319539"/>
    <x v="97"/>
  </r>
  <r>
    <x v="5"/>
    <x v="18"/>
    <x v="98"/>
    <n v="549"/>
    <n v="587.43000000000006"/>
    <x v="98"/>
    <n v="207"/>
    <n v="113643"/>
    <x v="98"/>
  </r>
  <r>
    <x v="5"/>
    <x v="19"/>
    <x v="99"/>
    <n v="537"/>
    <n v="574.59"/>
    <x v="99"/>
    <n v="544"/>
    <n v="292128"/>
    <x v="99"/>
  </r>
  <r>
    <x v="5"/>
    <x v="20"/>
    <x v="100"/>
    <n v="519"/>
    <n v="555.33000000000004"/>
    <x v="100"/>
    <n v="136"/>
    <n v="70584"/>
    <x v="100"/>
  </r>
  <r>
    <x v="6"/>
    <x v="1"/>
    <x v="101"/>
    <n v="933"/>
    <n v="998.31000000000006"/>
    <x v="101"/>
    <n v="494"/>
    <n v="460902"/>
    <x v="101"/>
  </r>
  <r>
    <x v="6"/>
    <x v="2"/>
    <x v="102"/>
    <n v="1009"/>
    <n v="1079.6300000000001"/>
    <x v="102"/>
    <n v="281"/>
    <n v="283529"/>
    <x v="102"/>
  </r>
  <r>
    <x v="6"/>
    <x v="3"/>
    <x v="103"/>
    <n v="1673"/>
    <n v="1790.1100000000001"/>
    <x v="103"/>
    <n v="394"/>
    <n v="659162"/>
    <x v="103"/>
  </r>
  <r>
    <x v="6"/>
    <x v="4"/>
    <x v="104"/>
    <n v="1119"/>
    <n v="1197.3300000000002"/>
    <x v="104"/>
    <n v="334"/>
    <n v="373746"/>
    <x v="104"/>
  </r>
  <r>
    <x v="6"/>
    <x v="5"/>
    <x v="105"/>
    <n v="808"/>
    <n v="864.56000000000006"/>
    <x v="105"/>
    <n v="824"/>
    <n v="665792"/>
    <x v="105"/>
  </r>
  <r>
    <x v="6"/>
    <x v="6"/>
    <x v="106"/>
    <n v="1748"/>
    <n v="1870.3600000000001"/>
    <x v="106"/>
    <n v="611"/>
    <n v="1068028"/>
    <x v="106"/>
  </r>
  <r>
    <x v="6"/>
    <x v="7"/>
    <x v="107"/>
    <n v="528"/>
    <n v="564.96"/>
    <x v="107"/>
    <n v="734"/>
    <n v="387552"/>
    <x v="107"/>
  </r>
  <r>
    <x v="6"/>
    <x v="8"/>
    <x v="108"/>
    <n v="3492"/>
    <n v="3736.44"/>
    <x v="108"/>
    <n v="530"/>
    <n v="1850760"/>
    <x v="108"/>
  </r>
  <r>
    <x v="6"/>
    <x v="9"/>
    <x v="109"/>
    <n v="883"/>
    <n v="944.81000000000006"/>
    <x v="109"/>
    <n v="116"/>
    <n v="102428"/>
    <x v="109"/>
  </r>
  <r>
    <x v="6"/>
    <x v="10"/>
    <x v="110"/>
    <n v="1983"/>
    <n v="2121.81"/>
    <x v="110"/>
    <n v="304"/>
    <n v="602832"/>
    <x v="110"/>
  </r>
  <r>
    <x v="6"/>
    <x v="11"/>
    <x v="111"/>
    <n v="152"/>
    <n v="162.64000000000001"/>
    <x v="111"/>
    <n v="515"/>
    <n v="78280"/>
    <x v="111"/>
  </r>
  <r>
    <x v="6"/>
    <x v="12"/>
    <x v="112"/>
    <n v="226"/>
    <n v="241.82000000000002"/>
    <x v="112"/>
    <n v="590"/>
    <n v="133340"/>
    <x v="112"/>
  </r>
  <r>
    <x v="6"/>
    <x v="13"/>
    <x v="113"/>
    <n v="767"/>
    <n v="820.69"/>
    <x v="113"/>
    <n v="283"/>
    <n v="217061"/>
    <x v="113"/>
  </r>
  <r>
    <x v="6"/>
    <x v="14"/>
    <x v="114"/>
    <n v="453"/>
    <n v="484.71000000000004"/>
    <x v="114"/>
    <n v="373"/>
    <n v="168969"/>
    <x v="114"/>
  </r>
  <r>
    <x v="6"/>
    <x v="15"/>
    <x v="115"/>
    <n v="829"/>
    <n v="887.03000000000009"/>
    <x v="115"/>
    <n v="679"/>
    <n v="562891"/>
    <x v="115"/>
  </r>
  <r>
    <x v="6"/>
    <x v="16"/>
    <x v="116"/>
    <n v="1034"/>
    <n v="1106.3800000000001"/>
    <x v="116"/>
    <n v="254"/>
    <n v="262636"/>
    <x v="116"/>
  </r>
  <r>
    <x v="6"/>
    <x v="17"/>
    <x v="117"/>
    <n v="731"/>
    <n v="782.17000000000007"/>
    <x v="117"/>
    <n v="216"/>
    <n v="157896"/>
    <x v="117"/>
  </r>
  <r>
    <x v="6"/>
    <x v="18"/>
    <x v="118"/>
    <n v="523"/>
    <n v="559.61"/>
    <x v="118"/>
    <n v="731"/>
    <n v="382313"/>
    <x v="118"/>
  </r>
  <r>
    <x v="6"/>
    <x v="19"/>
    <x v="119"/>
    <n v="469"/>
    <n v="501.83000000000004"/>
    <x v="119"/>
    <n v="117"/>
    <n v="54873"/>
    <x v="119"/>
  </r>
  <r>
    <x v="6"/>
    <x v="20"/>
    <x v="120"/>
    <n v="518"/>
    <n v="554.26"/>
    <x v="120"/>
    <n v="350"/>
    <n v="181300"/>
    <x v="120"/>
  </r>
  <r>
    <x v="7"/>
    <x v="1"/>
    <x v="121"/>
    <n v="705"/>
    <n v="754.35"/>
    <x v="121"/>
    <n v="711"/>
    <n v="501255"/>
    <x v="121"/>
  </r>
  <r>
    <x v="7"/>
    <x v="2"/>
    <x v="122"/>
    <n v="723"/>
    <n v="773.61"/>
    <x v="122"/>
    <n v="458"/>
    <n v="331134"/>
    <x v="122"/>
  </r>
  <r>
    <x v="7"/>
    <x v="3"/>
    <x v="123"/>
    <n v="2859"/>
    <n v="3059.13"/>
    <x v="123"/>
    <n v="462"/>
    <n v="1320858"/>
    <x v="123"/>
  </r>
  <r>
    <x v="7"/>
    <x v="4"/>
    <x v="124"/>
    <n v="1849"/>
    <n v="1978.43"/>
    <x v="124"/>
    <n v="677"/>
    <n v="1251773"/>
    <x v="124"/>
  </r>
  <r>
    <x v="7"/>
    <x v="5"/>
    <x v="125"/>
    <n v="1459"/>
    <n v="1561.13"/>
    <x v="125"/>
    <n v="502"/>
    <n v="732418"/>
    <x v="125"/>
  </r>
  <r>
    <x v="7"/>
    <x v="6"/>
    <x v="126"/>
    <n v="941"/>
    <n v="1006.87"/>
    <x v="126"/>
    <n v="555"/>
    <n v="522255"/>
    <x v="126"/>
  </r>
  <r>
    <x v="7"/>
    <x v="7"/>
    <x v="127"/>
    <n v="655"/>
    <n v="700.85"/>
    <x v="127"/>
    <n v="890"/>
    <n v="582950"/>
    <x v="127"/>
  </r>
  <r>
    <x v="7"/>
    <x v="8"/>
    <x v="128"/>
    <n v="3627"/>
    <n v="3880.8900000000003"/>
    <x v="128"/>
    <n v="505"/>
    <n v="1831635"/>
    <x v="128"/>
  </r>
  <r>
    <x v="7"/>
    <x v="9"/>
    <x v="129"/>
    <n v="905"/>
    <n v="968.35"/>
    <x v="129"/>
    <n v="428"/>
    <n v="387340"/>
    <x v="129"/>
  </r>
  <r>
    <x v="7"/>
    <x v="10"/>
    <x v="130"/>
    <n v="1514"/>
    <n v="1619.98"/>
    <x v="130"/>
    <n v="352"/>
    <n v="532928"/>
    <x v="130"/>
  </r>
  <r>
    <x v="7"/>
    <x v="11"/>
    <x v="131"/>
    <n v="65"/>
    <n v="69.55"/>
    <x v="131"/>
    <n v="478"/>
    <n v="31070"/>
    <x v="131"/>
  </r>
  <r>
    <x v="7"/>
    <x v="12"/>
    <x v="132"/>
    <n v="396"/>
    <n v="423.72"/>
    <x v="132"/>
    <n v="876"/>
    <n v="346896"/>
    <x v="132"/>
  </r>
  <r>
    <x v="7"/>
    <x v="13"/>
    <x v="133"/>
    <n v="889"/>
    <n v="951.23"/>
    <x v="133"/>
    <n v="440"/>
    <n v="391160"/>
    <x v="133"/>
  </r>
  <r>
    <x v="7"/>
    <x v="14"/>
    <x v="134"/>
    <n v="751"/>
    <n v="803.57"/>
    <x v="134"/>
    <n v="713"/>
    <n v="535463"/>
    <x v="134"/>
  </r>
  <r>
    <x v="7"/>
    <x v="15"/>
    <x v="135"/>
    <n v="958"/>
    <n v="1025.0600000000002"/>
    <x v="135"/>
    <n v="576"/>
    <n v="551808"/>
    <x v="135"/>
  </r>
  <r>
    <x v="7"/>
    <x v="16"/>
    <x v="136"/>
    <n v="1297"/>
    <n v="1387.7900000000002"/>
    <x v="136"/>
    <n v="552"/>
    <n v="715944"/>
    <x v="136"/>
  </r>
  <r>
    <x v="7"/>
    <x v="17"/>
    <x v="137"/>
    <n v="793"/>
    <n v="848.5100000000001"/>
    <x v="137"/>
    <n v="730"/>
    <n v="578890"/>
    <x v="137"/>
  </r>
  <r>
    <x v="7"/>
    <x v="18"/>
    <x v="138"/>
    <n v="476"/>
    <n v="509.32000000000005"/>
    <x v="138"/>
    <n v="732"/>
    <n v="348432"/>
    <x v="138"/>
  </r>
  <r>
    <x v="7"/>
    <x v="19"/>
    <x v="139"/>
    <n v="567"/>
    <n v="606.69000000000005"/>
    <x v="139"/>
    <n v="579"/>
    <n v="328293"/>
    <x v="139"/>
  </r>
  <r>
    <x v="7"/>
    <x v="20"/>
    <x v="140"/>
    <n v="188"/>
    <n v="201.16000000000003"/>
    <x v="140"/>
    <n v="176"/>
    <n v="33088"/>
    <x v="140"/>
  </r>
  <r>
    <x v="8"/>
    <x v="1"/>
    <x v="141"/>
    <n v="485"/>
    <n v="518.95000000000005"/>
    <x v="141"/>
    <n v="148"/>
    <n v="71780"/>
    <x v="141"/>
  </r>
  <r>
    <x v="8"/>
    <x v="2"/>
    <x v="142"/>
    <n v="939"/>
    <n v="1004.73"/>
    <x v="142"/>
    <n v="170"/>
    <n v="159630"/>
    <x v="142"/>
  </r>
  <r>
    <x v="8"/>
    <x v="3"/>
    <x v="143"/>
    <n v="1876"/>
    <n v="2007.3200000000002"/>
    <x v="143"/>
    <n v="736"/>
    <n v="1380736"/>
    <x v="143"/>
  </r>
  <r>
    <x v="8"/>
    <x v="4"/>
    <x v="144"/>
    <n v="1333"/>
    <n v="1426.3100000000002"/>
    <x v="144"/>
    <n v="853"/>
    <n v="1137049"/>
    <x v="144"/>
  </r>
  <r>
    <x v="8"/>
    <x v="5"/>
    <x v="145"/>
    <n v="1263"/>
    <n v="1351.41"/>
    <x v="145"/>
    <n v="1197"/>
    <n v="1511811"/>
    <x v="145"/>
  </r>
  <r>
    <x v="8"/>
    <x v="6"/>
    <x v="146"/>
    <n v="1676"/>
    <n v="1793.3200000000002"/>
    <x v="146"/>
    <n v="697"/>
    <n v="1168172"/>
    <x v="146"/>
  </r>
  <r>
    <x v="8"/>
    <x v="7"/>
    <x v="147"/>
    <n v="632"/>
    <n v="676.24"/>
    <x v="147"/>
    <n v="418"/>
    <n v="264176"/>
    <x v="147"/>
  </r>
  <r>
    <x v="8"/>
    <x v="8"/>
    <x v="148"/>
    <n v="3817"/>
    <n v="4084.19"/>
    <x v="148"/>
    <n v="342"/>
    <n v="1305414"/>
    <x v="148"/>
  </r>
  <r>
    <x v="8"/>
    <x v="9"/>
    <x v="149"/>
    <n v="1892"/>
    <n v="2024.44"/>
    <x v="149"/>
    <n v="726"/>
    <n v="1373592"/>
    <x v="149"/>
  </r>
  <r>
    <x v="8"/>
    <x v="10"/>
    <x v="150"/>
    <n v="1853"/>
    <n v="1982.71"/>
    <x v="150"/>
    <n v="1042"/>
    <n v="1930826"/>
    <x v="150"/>
  </r>
  <r>
    <x v="8"/>
    <x v="11"/>
    <x v="151"/>
    <n v="129"/>
    <n v="138.03"/>
    <x v="151"/>
    <n v="99"/>
    <n v="12771"/>
    <x v="151"/>
  </r>
  <r>
    <x v="8"/>
    <x v="12"/>
    <x v="152"/>
    <n v="419"/>
    <n v="448.33000000000004"/>
    <x v="152"/>
    <n v="918"/>
    <n v="384642"/>
    <x v="152"/>
  </r>
  <r>
    <x v="8"/>
    <x v="13"/>
    <x v="153"/>
    <n v="661"/>
    <n v="707.2700000000001"/>
    <x v="153"/>
    <n v="1948"/>
    <n v="1287628"/>
    <x v="153"/>
  </r>
  <r>
    <x v="8"/>
    <x v="14"/>
    <x v="154"/>
    <n v="988"/>
    <n v="1057.1600000000001"/>
    <x v="154"/>
    <n v="209"/>
    <n v="206492"/>
    <x v="154"/>
  </r>
  <r>
    <x v="8"/>
    <x v="15"/>
    <x v="155"/>
    <n v="742"/>
    <n v="793.94"/>
    <x v="155"/>
    <n v="541"/>
    <n v="401422"/>
    <x v="155"/>
  </r>
  <r>
    <x v="8"/>
    <x v="16"/>
    <x v="156"/>
    <n v="1653"/>
    <n v="1768.71"/>
    <x v="156"/>
    <n v="190"/>
    <n v="314070"/>
    <x v="156"/>
  </r>
  <r>
    <x v="8"/>
    <x v="17"/>
    <x v="157"/>
    <n v="461"/>
    <n v="493.27000000000004"/>
    <x v="157"/>
    <n v="682"/>
    <n v="314402"/>
    <x v="157"/>
  </r>
  <r>
    <x v="8"/>
    <x v="18"/>
    <x v="158"/>
    <n v="523"/>
    <n v="559.61"/>
    <x v="158"/>
    <n v="300"/>
    <n v="156900"/>
    <x v="158"/>
  </r>
  <r>
    <x v="8"/>
    <x v="19"/>
    <x v="159"/>
    <n v="415"/>
    <n v="444.05"/>
    <x v="159"/>
    <n v="787"/>
    <n v="326605"/>
    <x v="159"/>
  </r>
  <r>
    <x v="8"/>
    <x v="20"/>
    <x v="160"/>
    <n v="359"/>
    <n v="384.13"/>
    <x v="160"/>
    <n v="456"/>
    <n v="163704"/>
    <x v="160"/>
  </r>
  <r>
    <x v="9"/>
    <x v="1"/>
    <x v="161"/>
    <n v="728"/>
    <n v="778.96"/>
    <x v="161"/>
    <n v="521"/>
    <n v="379288"/>
    <x v="161"/>
  </r>
  <r>
    <x v="9"/>
    <x v="2"/>
    <x v="162"/>
    <n v="1221"/>
    <n v="1306.47"/>
    <x v="162"/>
    <n v="711"/>
    <n v="868131"/>
    <x v="162"/>
  </r>
  <r>
    <x v="9"/>
    <x v="3"/>
    <x v="163"/>
    <n v="2305"/>
    <n v="2466.3500000000004"/>
    <x v="163"/>
    <n v="752"/>
    <n v="1733360"/>
    <x v="163"/>
  </r>
  <r>
    <x v="9"/>
    <x v="4"/>
    <x v="164"/>
    <n v="1524"/>
    <n v="1630.68"/>
    <x v="164"/>
    <n v="334"/>
    <n v="509016"/>
    <x v="164"/>
  </r>
  <r>
    <x v="9"/>
    <x v="5"/>
    <x v="165"/>
    <n v="1198"/>
    <n v="1281.8600000000001"/>
    <x v="165"/>
    <n v="1112"/>
    <n v="1332176"/>
    <x v="165"/>
  </r>
  <r>
    <x v="9"/>
    <x v="6"/>
    <x v="166"/>
    <n v="1359"/>
    <n v="1454.13"/>
    <x v="166"/>
    <n v="869"/>
    <n v="1180971"/>
    <x v="166"/>
  </r>
  <r>
    <x v="9"/>
    <x v="7"/>
    <x v="167"/>
    <n v="668"/>
    <n v="714.76"/>
    <x v="167"/>
    <n v="510"/>
    <n v="340680"/>
    <x v="167"/>
  </r>
  <r>
    <x v="9"/>
    <x v="8"/>
    <x v="168"/>
    <n v="2917"/>
    <n v="3121.19"/>
    <x v="168"/>
    <n v="1027"/>
    <n v="2995759"/>
    <x v="168"/>
  </r>
  <r>
    <x v="9"/>
    <x v="9"/>
    <x v="169"/>
    <n v="885"/>
    <n v="946.95"/>
    <x v="169"/>
    <n v="685"/>
    <n v="606225"/>
    <x v="169"/>
  </r>
  <r>
    <x v="9"/>
    <x v="10"/>
    <x v="170"/>
    <n v="1722"/>
    <n v="1842.5400000000002"/>
    <x v="170"/>
    <n v="791"/>
    <n v="1362102"/>
    <x v="170"/>
  </r>
  <r>
    <x v="9"/>
    <x v="11"/>
    <x v="171"/>
    <n v="84"/>
    <n v="89.88000000000001"/>
    <x v="171"/>
    <n v="105"/>
    <n v="8820"/>
    <x v="171"/>
  </r>
  <r>
    <x v="9"/>
    <x v="12"/>
    <x v="172"/>
    <n v="375"/>
    <n v="401.25"/>
    <x v="172"/>
    <n v="781"/>
    <n v="292875"/>
    <x v="172"/>
  </r>
  <r>
    <x v="9"/>
    <x v="13"/>
    <x v="173"/>
    <n v="933"/>
    <n v="998.31000000000006"/>
    <x v="173"/>
    <n v="834"/>
    <n v="778122"/>
    <x v="173"/>
  </r>
  <r>
    <x v="9"/>
    <x v="14"/>
    <x v="174"/>
    <n v="1123"/>
    <n v="1201.6100000000001"/>
    <x v="174"/>
    <n v="1674"/>
    <n v="1879902"/>
    <x v="174"/>
  </r>
  <r>
    <x v="9"/>
    <x v="15"/>
    <x v="175"/>
    <n v="891"/>
    <n v="953.37"/>
    <x v="175"/>
    <n v="237"/>
    <n v="211167"/>
    <x v="175"/>
  </r>
  <r>
    <x v="9"/>
    <x v="16"/>
    <x v="176"/>
    <n v="3716"/>
    <n v="3976.1200000000003"/>
    <x v="176"/>
    <n v="1264"/>
    <n v="4697024"/>
    <x v="176"/>
  </r>
  <r>
    <x v="9"/>
    <x v="17"/>
    <x v="177"/>
    <n v="478"/>
    <n v="511.46000000000004"/>
    <x v="177"/>
    <n v="485"/>
    <n v="231830"/>
    <x v="177"/>
  </r>
  <r>
    <x v="9"/>
    <x v="18"/>
    <x v="178"/>
    <n v="451"/>
    <n v="482.57000000000005"/>
    <x v="178"/>
    <n v="679"/>
    <n v="306229"/>
    <x v="178"/>
  </r>
  <r>
    <x v="9"/>
    <x v="19"/>
    <x v="179"/>
    <n v="453"/>
    <n v="484.71000000000004"/>
    <x v="179"/>
    <n v="1486"/>
    <n v="673158"/>
    <x v="179"/>
  </r>
  <r>
    <x v="9"/>
    <x v="20"/>
    <x v="180"/>
    <n v="133"/>
    <n v="142.31"/>
    <x v="180"/>
    <n v="531"/>
    <n v="70623"/>
    <x v="180"/>
  </r>
  <r>
    <x v="10"/>
    <x v="1"/>
    <x v="181"/>
    <n v="462"/>
    <n v="494.34000000000003"/>
    <x v="181"/>
    <n v="469"/>
    <n v="216678"/>
    <x v="181"/>
  </r>
  <r>
    <x v="10"/>
    <x v="2"/>
    <x v="182"/>
    <n v="1298"/>
    <n v="1388.8600000000001"/>
    <x v="182"/>
    <n v="187"/>
    <n v="242726"/>
    <x v="182"/>
  </r>
  <r>
    <x v="10"/>
    <x v="3"/>
    <x v="183"/>
    <n v="2618"/>
    <n v="2801.26"/>
    <x v="183"/>
    <n v="479"/>
    <n v="1254022"/>
    <x v="183"/>
  </r>
  <r>
    <x v="10"/>
    <x v="4"/>
    <x v="184"/>
    <n v="1122"/>
    <n v="1200.54"/>
    <x v="184"/>
    <n v="829"/>
    <n v="930138"/>
    <x v="184"/>
  </r>
  <r>
    <x v="10"/>
    <x v="5"/>
    <x v="185"/>
    <n v="971"/>
    <n v="1038.97"/>
    <x v="185"/>
    <n v="117"/>
    <n v="113607"/>
    <x v="185"/>
  </r>
  <r>
    <x v="10"/>
    <x v="6"/>
    <x v="186"/>
    <n v="825"/>
    <n v="882.75"/>
    <x v="186"/>
    <n v="1365"/>
    <n v="1126125"/>
    <x v="186"/>
  </r>
  <r>
    <x v="10"/>
    <x v="7"/>
    <x v="187"/>
    <n v="995"/>
    <n v="1064.6500000000001"/>
    <x v="187"/>
    <n v="489"/>
    <n v="486555"/>
    <x v="187"/>
  </r>
  <r>
    <x v="10"/>
    <x v="8"/>
    <x v="188"/>
    <n v="3615"/>
    <n v="3868.05"/>
    <x v="188"/>
    <n v="288"/>
    <n v="1041120"/>
    <x v="188"/>
  </r>
  <r>
    <x v="10"/>
    <x v="9"/>
    <x v="189"/>
    <n v="1214"/>
    <n v="1298.98"/>
    <x v="189"/>
    <n v="356"/>
    <n v="432184"/>
    <x v="189"/>
  </r>
  <r>
    <x v="10"/>
    <x v="10"/>
    <x v="190"/>
    <n v="565"/>
    <n v="604.55000000000007"/>
    <x v="190"/>
    <n v="420"/>
    <n v="237300"/>
    <x v="190"/>
  </r>
  <r>
    <x v="10"/>
    <x v="11"/>
    <x v="191"/>
    <n v="87"/>
    <n v="93.09"/>
    <x v="191"/>
    <n v="536"/>
    <n v="46632"/>
    <x v="191"/>
  </r>
  <r>
    <x v="10"/>
    <x v="12"/>
    <x v="192"/>
    <n v="290"/>
    <n v="310.3"/>
    <x v="192"/>
    <n v="461"/>
    <n v="133690"/>
    <x v="192"/>
  </r>
  <r>
    <x v="10"/>
    <x v="13"/>
    <x v="193"/>
    <n v="666"/>
    <n v="712.62"/>
    <x v="193"/>
    <n v="650"/>
    <n v="432900"/>
    <x v="193"/>
  </r>
  <r>
    <x v="10"/>
    <x v="14"/>
    <x v="194"/>
    <n v="577"/>
    <n v="617.39"/>
    <x v="194"/>
    <n v="407"/>
    <n v="234839"/>
    <x v="194"/>
  </r>
  <r>
    <x v="10"/>
    <x v="15"/>
    <x v="195"/>
    <n v="431"/>
    <n v="461.17"/>
    <x v="195"/>
    <n v="941"/>
    <n v="405571"/>
    <x v="195"/>
  </r>
  <r>
    <x v="10"/>
    <x v="16"/>
    <x v="196"/>
    <n v="2879"/>
    <n v="3080.53"/>
    <x v="196"/>
    <n v="1341"/>
    <n v="3860739"/>
    <x v="196"/>
  </r>
  <r>
    <x v="10"/>
    <x v="17"/>
    <x v="197"/>
    <n v="893"/>
    <n v="955.5100000000001"/>
    <x v="197"/>
    <n v="402"/>
    <n v="358986"/>
    <x v="197"/>
  </r>
  <r>
    <x v="10"/>
    <x v="18"/>
    <x v="198"/>
    <n v="47.71"/>
    <n v="51.049700000000001"/>
    <x v="198"/>
    <n v="449"/>
    <n v="21421.79"/>
    <x v="198"/>
  </r>
  <r>
    <x v="10"/>
    <x v="19"/>
    <x v="199"/>
    <n v="304"/>
    <n v="325.28000000000003"/>
    <x v="199"/>
    <n v="321"/>
    <n v="97584"/>
    <x v="199"/>
  </r>
  <r>
    <x v="10"/>
    <x v="20"/>
    <x v="200"/>
    <n v="265"/>
    <n v="283.55"/>
    <x v="200"/>
    <n v="985"/>
    <n v="261025"/>
    <x v="2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5">
  <location ref="A3:M26" firstHeaderRow="1" firstDataRow="2" firstDataCol="1"/>
  <pivotFields count="9">
    <pivotField axis="axisCol" showAll="0">
      <items count="12">
        <item x="1"/>
        <item x="2"/>
        <item x="3"/>
        <item x="4"/>
        <item x="5"/>
        <item x="6"/>
        <item x="7"/>
        <item x="8"/>
        <item x="9"/>
        <item x="10"/>
        <item x="0"/>
        <item t="default"/>
      </items>
    </pivotField>
    <pivotField axis="axisRow" showAll="0">
      <items count="22">
        <item x="8"/>
        <item x="14"/>
        <item x="5"/>
        <item x="13"/>
        <item x="19"/>
        <item x="20"/>
        <item x="10"/>
        <item x="3"/>
        <item x="2"/>
        <item x="18"/>
        <item x="7"/>
        <item x="9"/>
        <item x="6"/>
        <item x="11"/>
        <item x="15"/>
        <item x="4"/>
        <item x="17"/>
        <item x="1"/>
        <item x="12"/>
        <item x="16"/>
        <item x="0"/>
        <item t="default"/>
      </items>
    </pivotField>
    <pivotField showAll="0">
      <items count="202">
        <item x="7"/>
        <item x="114"/>
        <item x="189"/>
        <item x="110"/>
        <item x="8"/>
        <item x="117"/>
        <item x="66"/>
        <item x="98"/>
        <item x="120"/>
        <item x="101"/>
        <item x="67"/>
        <item x="161"/>
        <item x="89"/>
        <item x="52"/>
        <item x="42"/>
        <item x="103"/>
        <item x="155"/>
        <item x="181"/>
        <item x="99"/>
        <item x="30"/>
        <item x="55"/>
        <item x="190"/>
        <item x="86"/>
        <item x="149"/>
        <item x="184"/>
        <item x="53"/>
        <item x="188"/>
        <item x="105"/>
        <item x="21"/>
        <item x="36"/>
        <item x="102"/>
        <item x="130"/>
        <item x="20"/>
        <item x="191"/>
        <item x="112"/>
        <item x="14"/>
        <item x="56"/>
        <item x="157"/>
        <item x="51"/>
        <item x="164"/>
        <item x="104"/>
        <item x="17"/>
        <item x="49"/>
        <item x="160"/>
        <item x="115"/>
        <item x="118"/>
        <item x="44"/>
        <item x="47"/>
        <item x="192"/>
        <item x="163"/>
        <item x="77"/>
        <item x="129"/>
        <item x="19"/>
        <item x="25"/>
        <item x="3"/>
        <item x="97"/>
        <item x="1"/>
        <item x="63"/>
        <item x="109"/>
        <item x="151"/>
        <item x="176"/>
        <item x="24"/>
        <item x="178"/>
        <item x="54"/>
        <item x="150"/>
        <item x="13"/>
        <item x="137"/>
        <item x="140"/>
        <item x="27"/>
        <item x="170"/>
        <item x="131"/>
        <item x="10"/>
        <item x="145"/>
        <item x="128"/>
        <item x="185"/>
        <item x="93"/>
        <item x="96"/>
        <item x="142"/>
        <item x="111"/>
        <item x="16"/>
        <item x="37"/>
        <item x="123"/>
        <item x="72"/>
        <item x="119"/>
        <item x="87"/>
        <item x="171"/>
        <item x="106"/>
        <item x="75"/>
        <item x="70"/>
        <item x="158"/>
        <item x="64"/>
        <item x="162"/>
        <item x="124"/>
        <item x="59"/>
        <item x="46"/>
        <item x="166"/>
        <item x="198"/>
        <item x="147"/>
        <item x="122"/>
        <item x="57"/>
        <item x="23"/>
        <item x="48"/>
        <item x="76"/>
        <item x="71"/>
        <item x="22"/>
        <item x="182"/>
        <item x="35"/>
        <item x="159"/>
        <item x="95"/>
        <item x="180"/>
        <item x="91"/>
        <item x="12"/>
        <item x="34"/>
        <item x="69"/>
        <item x="196"/>
        <item x="177"/>
        <item x="45"/>
        <item x="169"/>
        <item x="73"/>
        <item x="11"/>
        <item x="134"/>
        <item x="83"/>
        <item x="165"/>
        <item x="121"/>
        <item x="84"/>
        <item x="33"/>
        <item x="187"/>
        <item x="168"/>
        <item x="194"/>
        <item x="143"/>
        <item x="100"/>
        <item x="79"/>
        <item x="107"/>
        <item x="50"/>
        <item x="85"/>
        <item x="167"/>
        <item x="108"/>
        <item x="61"/>
        <item x="199"/>
        <item x="173"/>
        <item x="132"/>
        <item x="32"/>
        <item x="139"/>
        <item x="116"/>
        <item x="43"/>
        <item x="193"/>
        <item x="186"/>
        <item x="62"/>
        <item x="125"/>
        <item x="146"/>
        <item x="148"/>
        <item x="78"/>
        <item x="195"/>
        <item x="144"/>
        <item x="15"/>
        <item x="138"/>
        <item x="31"/>
        <item x="4"/>
        <item x="197"/>
        <item x="135"/>
        <item x="179"/>
        <item x="88"/>
        <item x="156"/>
        <item x="9"/>
        <item x="80"/>
        <item x="74"/>
        <item x="175"/>
        <item x="174"/>
        <item x="39"/>
        <item x="154"/>
        <item x="200"/>
        <item x="141"/>
        <item x="153"/>
        <item x="60"/>
        <item x="136"/>
        <item x="29"/>
        <item x="92"/>
        <item x="40"/>
        <item x="172"/>
        <item x="6"/>
        <item x="58"/>
        <item x="26"/>
        <item x="18"/>
        <item x="82"/>
        <item x="127"/>
        <item x="133"/>
        <item x="65"/>
        <item x="113"/>
        <item x="68"/>
        <item x="28"/>
        <item x="126"/>
        <item x="5"/>
        <item x="90"/>
        <item x="81"/>
        <item x="94"/>
        <item x="2"/>
        <item x="152"/>
        <item x="183"/>
        <item x="38"/>
        <item x="41"/>
        <item x="0"/>
        <item t="default"/>
      </items>
    </pivotField>
    <pivotField showAll="0"/>
    <pivotField showAll="0"/>
    <pivotField showAll="0">
      <items count="202">
        <item x="191"/>
        <item x="198"/>
        <item x="131"/>
        <item x="52"/>
        <item x="171"/>
        <item x="151"/>
        <item x="114"/>
        <item x="51"/>
        <item x="112"/>
        <item x="91"/>
        <item x="71"/>
        <item x="11"/>
        <item x="111"/>
        <item x="180"/>
        <item x="120"/>
        <item x="98"/>
        <item x="7"/>
        <item x="140"/>
        <item x="181"/>
        <item x="192"/>
        <item x="117"/>
        <item x="60"/>
        <item x="67"/>
        <item x="72"/>
        <item x="160"/>
        <item x="20"/>
        <item x="99"/>
        <item x="161"/>
        <item x="190"/>
        <item x="157"/>
        <item x="101"/>
        <item x="155"/>
        <item x="189"/>
        <item x="89"/>
        <item x="118"/>
        <item x="12"/>
        <item x="40"/>
        <item x="21"/>
        <item x="1"/>
        <item x="178"/>
        <item x="53"/>
        <item x="105"/>
        <item x="19"/>
        <item x="199"/>
        <item x="200"/>
        <item x="159"/>
        <item x="119"/>
        <item x="59"/>
        <item x="14"/>
        <item x="102"/>
        <item x="110"/>
        <item x="158"/>
        <item x="115"/>
        <item x="66"/>
        <item x="42"/>
        <item x="184"/>
        <item x="132"/>
        <item x="177"/>
        <item x="27"/>
        <item x="81"/>
        <item x="92"/>
        <item x="86"/>
        <item x="172"/>
        <item x="195"/>
        <item x="129"/>
        <item x="147"/>
        <item x="47"/>
        <item x="103"/>
        <item x="104"/>
        <item x="79"/>
        <item x="78"/>
        <item x="100"/>
        <item x="41"/>
        <item x="54"/>
        <item x="107"/>
        <item x="87"/>
        <item x="137"/>
        <item x="109"/>
        <item x="77"/>
        <item x="13"/>
        <item x="80"/>
        <item x="179"/>
        <item x="138"/>
        <item x="55"/>
        <item x="61"/>
        <item x="93"/>
        <item x="194"/>
        <item x="122"/>
        <item x="130"/>
        <item x="49"/>
        <item x="139"/>
        <item x="34"/>
        <item x="141"/>
        <item x="31"/>
        <item x="152"/>
        <item x="17"/>
        <item x="149"/>
        <item x="74"/>
        <item x="121"/>
        <item x="167"/>
        <item x="142"/>
        <item x="3"/>
        <item x="185"/>
        <item x="164"/>
        <item x="75"/>
        <item x="32"/>
        <item x="134"/>
        <item x="8"/>
        <item x="193"/>
        <item x="97"/>
        <item x="22"/>
        <item x="57"/>
        <item x="39"/>
        <item x="169"/>
        <item x="73"/>
        <item x="62"/>
        <item x="29"/>
        <item x="33"/>
        <item x="23"/>
        <item x="153"/>
        <item x="30"/>
        <item x="127"/>
        <item x="145"/>
        <item x="186"/>
        <item x="44"/>
        <item x="69"/>
        <item x="162"/>
        <item x="187"/>
        <item x="96"/>
        <item x="173"/>
        <item x="95"/>
        <item x="82"/>
        <item x="113"/>
        <item x="24"/>
        <item x="56"/>
        <item x="182"/>
        <item x="166"/>
        <item x="197"/>
        <item x="63"/>
        <item x="116"/>
        <item x="46"/>
        <item x="36"/>
        <item x="175"/>
        <item x="165"/>
        <item x="135"/>
        <item x="133"/>
        <item x="170"/>
        <item x="163"/>
        <item x="150"/>
        <item x="45"/>
        <item x="9"/>
        <item x="25"/>
        <item x="154"/>
        <item x="94"/>
        <item x="64"/>
        <item x="126"/>
        <item x="106"/>
        <item x="188"/>
        <item x="58"/>
        <item x="37"/>
        <item x="174"/>
        <item x="124"/>
        <item x="2"/>
        <item x="16"/>
        <item x="70"/>
        <item x="144"/>
        <item x="83"/>
        <item x="125"/>
        <item x="15"/>
        <item x="136"/>
        <item x="18"/>
        <item x="84"/>
        <item x="85"/>
        <item x="65"/>
        <item x="35"/>
        <item x="143"/>
        <item x="146"/>
        <item x="43"/>
        <item x="26"/>
        <item x="50"/>
        <item x="156"/>
        <item x="6"/>
        <item x="38"/>
        <item x="123"/>
        <item x="76"/>
        <item x="5"/>
        <item x="4"/>
        <item x="90"/>
        <item x="176"/>
        <item x="196"/>
        <item x="128"/>
        <item x="48"/>
        <item x="168"/>
        <item x="108"/>
        <item x="88"/>
        <item x="68"/>
        <item x="28"/>
        <item x="183"/>
        <item x="148"/>
        <item x="10"/>
        <item x="0"/>
        <item t="default"/>
      </items>
    </pivotField>
    <pivotField showAll="0"/>
    <pivotField showAll="0"/>
    <pivotField dataField="1" showAll="0">
      <items count="202">
        <item x="53"/>
        <item x="114"/>
        <item x="191"/>
        <item x="52"/>
        <item x="101"/>
        <item x="67"/>
        <item x="7"/>
        <item x="198"/>
        <item x="184"/>
        <item x="105"/>
        <item x="131"/>
        <item x="120"/>
        <item x="161"/>
        <item x="112"/>
        <item x="89"/>
        <item x="1"/>
        <item x="49"/>
        <item x="189"/>
        <item x="181"/>
        <item x="99"/>
        <item x="171"/>
        <item x="91"/>
        <item x="8"/>
        <item x="155"/>
        <item x="20"/>
        <item x="11"/>
        <item x="72"/>
        <item x="151"/>
        <item x="98"/>
        <item x="157"/>
        <item x="51"/>
        <item x="111"/>
        <item x="180"/>
        <item x="21"/>
        <item x="117"/>
        <item x="192"/>
        <item x="71"/>
        <item x="190"/>
        <item x="118"/>
        <item x="160"/>
        <item x="14"/>
        <item x="149"/>
        <item x="140"/>
        <item x="17"/>
        <item x="42"/>
        <item x="60"/>
        <item x="110"/>
        <item x="178"/>
        <item x="115"/>
        <item x="77"/>
        <item x="12"/>
        <item x="159"/>
        <item x="200"/>
        <item x="103"/>
        <item x="40"/>
        <item x="19"/>
        <item x="61"/>
        <item x="145"/>
        <item x="102"/>
        <item x="199"/>
        <item x="132"/>
        <item x="179"/>
        <item x="3"/>
        <item x="27"/>
        <item x="137"/>
        <item x="86"/>
        <item x="66"/>
        <item x="59"/>
        <item x="39"/>
        <item x="195"/>
        <item x="153"/>
        <item x="119"/>
        <item x="177"/>
        <item x="158"/>
        <item x="129"/>
        <item x="104"/>
        <item x="78"/>
        <item x="47"/>
        <item x="172"/>
        <item x="107"/>
        <item x="130"/>
        <item x="56"/>
        <item x="87"/>
        <item x="74"/>
        <item x="81"/>
        <item x="36"/>
        <item x="79"/>
        <item x="147"/>
        <item x="80"/>
        <item x="32"/>
        <item x="138"/>
        <item x="176"/>
        <item x="31"/>
        <item x="150"/>
        <item x="92"/>
        <item x="186"/>
        <item x="54"/>
        <item x="122"/>
        <item x="121"/>
        <item x="139"/>
        <item x="95"/>
        <item x="194"/>
        <item x="134"/>
        <item x="13"/>
        <item x="57"/>
        <item x="164"/>
        <item x="100"/>
        <item x="63"/>
        <item x="55"/>
        <item x="109"/>
        <item x="93"/>
        <item x="163"/>
        <item x="41"/>
        <item x="152"/>
        <item x="34"/>
        <item x="62"/>
        <item x="75"/>
        <item x="167"/>
        <item x="193"/>
        <item x="33"/>
        <item x="169"/>
        <item x="166"/>
        <item x="165"/>
        <item x="141"/>
        <item x="23"/>
        <item x="162"/>
        <item x="69"/>
        <item x="45"/>
        <item x="97"/>
        <item x="142"/>
        <item x="30"/>
        <item x="82"/>
        <item x="127"/>
        <item x="44"/>
        <item x="22"/>
        <item x="185"/>
        <item x="170"/>
        <item x="174"/>
        <item x="173"/>
        <item x="70"/>
        <item x="73"/>
        <item x="29"/>
        <item x="187"/>
        <item x="96"/>
        <item x="16"/>
        <item x="46"/>
        <item x="24"/>
        <item x="106"/>
        <item x="197"/>
        <item x="188"/>
        <item x="135"/>
        <item x="124"/>
        <item x="113"/>
        <item x="37"/>
        <item x="182"/>
        <item x="5"/>
        <item x="196"/>
        <item x="4"/>
        <item x="116"/>
        <item x="94"/>
        <item x="133"/>
        <item x="175"/>
        <item x="9"/>
        <item x="144"/>
        <item x="83"/>
        <item x="126"/>
        <item x="64"/>
        <item x="38"/>
        <item x="25"/>
        <item x="58"/>
        <item x="154"/>
        <item x="143"/>
        <item x="125"/>
        <item x="2"/>
        <item x="18"/>
        <item x="85"/>
        <item x="136"/>
        <item x="146"/>
        <item x="35"/>
        <item x="84"/>
        <item x="15"/>
        <item x="123"/>
        <item x="50"/>
        <item x="168"/>
        <item x="26"/>
        <item x="43"/>
        <item x="76"/>
        <item x="65"/>
        <item x="48"/>
        <item x="128"/>
        <item x="156"/>
        <item x="6"/>
        <item x="90"/>
        <item x="68"/>
        <item x="108"/>
        <item x="28"/>
        <item x="88"/>
        <item x="183"/>
        <item x="148"/>
        <item x="10"/>
        <item x="0"/>
        <item t="default"/>
      </items>
    </pivotField>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0"/>
  </colFields>
  <colItems count="12">
    <i>
      <x/>
    </i>
    <i>
      <x v="1"/>
    </i>
    <i>
      <x v="2"/>
    </i>
    <i>
      <x v="3"/>
    </i>
    <i>
      <x v="4"/>
    </i>
    <i>
      <x v="5"/>
    </i>
    <i>
      <x v="6"/>
    </i>
    <i>
      <x v="7"/>
    </i>
    <i>
      <x v="8"/>
    </i>
    <i>
      <x v="9"/>
    </i>
    <i>
      <x v="10"/>
    </i>
    <i t="grand">
      <x/>
    </i>
  </colItems>
  <dataFields count="1">
    <dataField name="Sum of Net income" fld="8" baseField="0" baseItem="0"/>
  </dataFields>
  <chartFormats count="44">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2"/>
          </reference>
        </references>
      </pivotArea>
    </chartFormat>
    <chartFormat chart="2" format="3" series="1">
      <pivotArea type="data" outline="0" fieldPosition="0">
        <references count="2">
          <reference field="4294967294" count="1" selected="0">
            <x v="0"/>
          </reference>
          <reference field="0" count="1" selected="0">
            <x v="3"/>
          </reference>
        </references>
      </pivotArea>
    </chartFormat>
    <chartFormat chart="2" format="4" series="1">
      <pivotArea type="data" outline="0" fieldPosition="0">
        <references count="2">
          <reference field="4294967294" count="1" selected="0">
            <x v="0"/>
          </reference>
          <reference field="0" count="1" selected="0">
            <x v="4"/>
          </reference>
        </references>
      </pivotArea>
    </chartFormat>
    <chartFormat chart="2" format="5" series="1">
      <pivotArea type="data" outline="0" fieldPosition="0">
        <references count="2">
          <reference field="4294967294" count="1" selected="0">
            <x v="0"/>
          </reference>
          <reference field="0" count="1" selected="0">
            <x v="5"/>
          </reference>
        </references>
      </pivotArea>
    </chartFormat>
    <chartFormat chart="2" format="6" series="1">
      <pivotArea type="data" outline="0" fieldPosition="0">
        <references count="2">
          <reference field="4294967294" count="1" selected="0">
            <x v="0"/>
          </reference>
          <reference field="0" count="1" selected="0">
            <x v="6"/>
          </reference>
        </references>
      </pivotArea>
    </chartFormat>
    <chartFormat chart="2" format="7" series="1">
      <pivotArea type="data" outline="0" fieldPosition="0">
        <references count="2">
          <reference field="4294967294" count="1" selected="0">
            <x v="0"/>
          </reference>
          <reference field="0" count="1" selected="0">
            <x v="7"/>
          </reference>
        </references>
      </pivotArea>
    </chartFormat>
    <chartFormat chart="2" format="8" series="1">
      <pivotArea type="data" outline="0" fieldPosition="0">
        <references count="2">
          <reference field="4294967294" count="1" selected="0">
            <x v="0"/>
          </reference>
          <reference field="0" count="1" selected="0">
            <x v="8"/>
          </reference>
        </references>
      </pivotArea>
    </chartFormat>
    <chartFormat chart="2" format="9" series="1">
      <pivotArea type="data" outline="0" fieldPosition="0">
        <references count="2">
          <reference field="4294967294" count="1" selected="0">
            <x v="0"/>
          </reference>
          <reference field="0" count="1" selected="0">
            <x v="9"/>
          </reference>
        </references>
      </pivotArea>
    </chartFormat>
    <chartFormat chart="19" format="20" series="1">
      <pivotArea type="data" outline="0" fieldPosition="0">
        <references count="2">
          <reference field="4294967294" count="1" selected="0">
            <x v="0"/>
          </reference>
          <reference field="0" count="1" selected="0">
            <x v="0"/>
          </reference>
        </references>
      </pivotArea>
    </chartFormat>
    <chartFormat chart="19" format="21" series="1">
      <pivotArea type="data" outline="0" fieldPosition="0">
        <references count="2">
          <reference field="4294967294" count="1" selected="0">
            <x v="0"/>
          </reference>
          <reference field="0" count="1" selected="0">
            <x v="1"/>
          </reference>
        </references>
      </pivotArea>
    </chartFormat>
    <chartFormat chart="19" format="22" series="1">
      <pivotArea type="data" outline="0" fieldPosition="0">
        <references count="2">
          <reference field="4294967294" count="1" selected="0">
            <x v="0"/>
          </reference>
          <reference field="0" count="1" selected="0">
            <x v="2"/>
          </reference>
        </references>
      </pivotArea>
    </chartFormat>
    <chartFormat chart="19" format="23" series="1">
      <pivotArea type="data" outline="0" fieldPosition="0">
        <references count="2">
          <reference field="4294967294" count="1" selected="0">
            <x v="0"/>
          </reference>
          <reference field="0" count="1" selected="0">
            <x v="3"/>
          </reference>
        </references>
      </pivotArea>
    </chartFormat>
    <chartFormat chart="19" format="24" series="1">
      <pivotArea type="data" outline="0" fieldPosition="0">
        <references count="2">
          <reference field="4294967294" count="1" selected="0">
            <x v="0"/>
          </reference>
          <reference field="0" count="1" selected="0">
            <x v="4"/>
          </reference>
        </references>
      </pivotArea>
    </chartFormat>
    <chartFormat chart="19" format="25" series="1">
      <pivotArea type="data" outline="0" fieldPosition="0">
        <references count="2">
          <reference field="4294967294" count="1" selected="0">
            <x v="0"/>
          </reference>
          <reference field="0" count="1" selected="0">
            <x v="5"/>
          </reference>
        </references>
      </pivotArea>
    </chartFormat>
    <chartFormat chart="19" format="26" series="1">
      <pivotArea type="data" outline="0" fieldPosition="0">
        <references count="2">
          <reference field="4294967294" count="1" selected="0">
            <x v="0"/>
          </reference>
          <reference field="0" count="1" selected="0">
            <x v="6"/>
          </reference>
        </references>
      </pivotArea>
    </chartFormat>
    <chartFormat chart="19" format="27" series="1">
      <pivotArea type="data" outline="0" fieldPosition="0">
        <references count="2">
          <reference field="4294967294" count="1" selected="0">
            <x v="0"/>
          </reference>
          <reference field="0" count="1" selected="0">
            <x v="7"/>
          </reference>
        </references>
      </pivotArea>
    </chartFormat>
    <chartFormat chart="19" format="28" series="1">
      <pivotArea type="data" outline="0" fieldPosition="0">
        <references count="2">
          <reference field="4294967294" count="1" selected="0">
            <x v="0"/>
          </reference>
          <reference field="0" count="1" selected="0">
            <x v="8"/>
          </reference>
        </references>
      </pivotArea>
    </chartFormat>
    <chartFormat chart="19" format="29" series="1">
      <pivotArea type="data" outline="0" fieldPosition="0">
        <references count="2">
          <reference field="4294967294" count="1" selected="0">
            <x v="0"/>
          </reference>
          <reference field="0" count="1" selected="0">
            <x v="9"/>
          </reference>
        </references>
      </pivotArea>
    </chartFormat>
    <chartFormat chart="19" format="30"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 chart="2" format="11" series="1">
      <pivotArea type="data" outline="0" fieldPosition="0">
        <references count="2">
          <reference field="4294967294" count="1" selected="0">
            <x v="0"/>
          </reference>
          <reference field="0" count="1" selected="0">
            <x v="10"/>
          </reference>
        </references>
      </pivotArea>
    </chartFormat>
    <chartFormat chart="28" format="12" series="1">
      <pivotArea type="data" outline="0" fieldPosition="0">
        <references count="2">
          <reference field="4294967294" count="1" selected="0">
            <x v="0"/>
          </reference>
          <reference field="0" count="1" selected="0">
            <x v="0"/>
          </reference>
        </references>
      </pivotArea>
    </chartFormat>
    <chartFormat chart="28" format="13" series="1">
      <pivotArea type="data" outline="0" fieldPosition="0">
        <references count="2">
          <reference field="4294967294" count="1" selected="0">
            <x v="0"/>
          </reference>
          <reference field="0" count="1" selected="0">
            <x v="1"/>
          </reference>
        </references>
      </pivotArea>
    </chartFormat>
    <chartFormat chart="28" format="14" series="1">
      <pivotArea type="data" outline="0" fieldPosition="0">
        <references count="2">
          <reference field="4294967294" count="1" selected="0">
            <x v="0"/>
          </reference>
          <reference field="0" count="1" selected="0">
            <x v="2"/>
          </reference>
        </references>
      </pivotArea>
    </chartFormat>
    <chartFormat chart="28" format="15" series="1">
      <pivotArea type="data" outline="0" fieldPosition="0">
        <references count="2">
          <reference field="4294967294" count="1" selected="0">
            <x v="0"/>
          </reference>
          <reference field="0" count="1" selected="0">
            <x v="3"/>
          </reference>
        </references>
      </pivotArea>
    </chartFormat>
    <chartFormat chart="28" format="16" series="1">
      <pivotArea type="data" outline="0" fieldPosition="0">
        <references count="2">
          <reference field="4294967294" count="1" selected="0">
            <x v="0"/>
          </reference>
          <reference field="0" count="1" selected="0">
            <x v="4"/>
          </reference>
        </references>
      </pivotArea>
    </chartFormat>
    <chartFormat chart="28" format="17" series="1">
      <pivotArea type="data" outline="0" fieldPosition="0">
        <references count="2">
          <reference field="4294967294" count="1" selected="0">
            <x v="0"/>
          </reference>
          <reference field="0" count="1" selected="0">
            <x v="5"/>
          </reference>
        </references>
      </pivotArea>
    </chartFormat>
    <chartFormat chart="28" format="18" series="1">
      <pivotArea type="data" outline="0" fieldPosition="0">
        <references count="2">
          <reference field="4294967294" count="1" selected="0">
            <x v="0"/>
          </reference>
          <reference field="0" count="1" selected="0">
            <x v="6"/>
          </reference>
        </references>
      </pivotArea>
    </chartFormat>
    <chartFormat chart="28" format="19" series="1">
      <pivotArea type="data" outline="0" fieldPosition="0">
        <references count="2">
          <reference field="4294967294" count="1" selected="0">
            <x v="0"/>
          </reference>
          <reference field="0" count="1" selected="0">
            <x v="7"/>
          </reference>
        </references>
      </pivotArea>
    </chartFormat>
    <chartFormat chart="28" format="20" series="1">
      <pivotArea type="data" outline="0" fieldPosition="0">
        <references count="2">
          <reference field="4294967294" count="1" selected="0">
            <x v="0"/>
          </reference>
          <reference field="0" count="1" selected="0">
            <x v="8"/>
          </reference>
        </references>
      </pivotArea>
    </chartFormat>
    <chartFormat chart="28" format="21" series="1">
      <pivotArea type="data" outline="0" fieldPosition="0">
        <references count="2">
          <reference field="4294967294" count="1" selected="0">
            <x v="0"/>
          </reference>
          <reference field="0" count="1" selected="0">
            <x v="9"/>
          </reference>
        </references>
      </pivotArea>
    </chartFormat>
    <chartFormat chart="29" format="22" series="1">
      <pivotArea type="data" outline="0" fieldPosition="0">
        <references count="2">
          <reference field="4294967294" count="1" selected="0">
            <x v="0"/>
          </reference>
          <reference field="0" count="1" selected="0">
            <x v="0"/>
          </reference>
        </references>
      </pivotArea>
    </chartFormat>
    <chartFormat chart="29" format="23" series="1">
      <pivotArea type="data" outline="0" fieldPosition="0">
        <references count="2">
          <reference field="4294967294" count="1" selected="0">
            <x v="0"/>
          </reference>
          <reference field="0" count="1" selected="0">
            <x v="1"/>
          </reference>
        </references>
      </pivotArea>
    </chartFormat>
    <chartFormat chart="29" format="24" series="1">
      <pivotArea type="data" outline="0" fieldPosition="0">
        <references count="2">
          <reference field="4294967294" count="1" selected="0">
            <x v="0"/>
          </reference>
          <reference field="0" count="1" selected="0">
            <x v="2"/>
          </reference>
        </references>
      </pivotArea>
    </chartFormat>
    <chartFormat chart="29" format="25" series="1">
      <pivotArea type="data" outline="0" fieldPosition="0">
        <references count="2">
          <reference field="4294967294" count="1" selected="0">
            <x v="0"/>
          </reference>
          <reference field="0" count="1" selected="0">
            <x v="3"/>
          </reference>
        </references>
      </pivotArea>
    </chartFormat>
    <chartFormat chart="29" format="26" series="1">
      <pivotArea type="data" outline="0" fieldPosition="0">
        <references count="2">
          <reference field="4294967294" count="1" selected="0">
            <x v="0"/>
          </reference>
          <reference field="0" count="1" selected="0">
            <x v="4"/>
          </reference>
        </references>
      </pivotArea>
    </chartFormat>
    <chartFormat chart="29" format="27" series="1">
      <pivotArea type="data" outline="0" fieldPosition="0">
        <references count="2">
          <reference field="4294967294" count="1" selected="0">
            <x v="0"/>
          </reference>
          <reference field="0" count="1" selected="0">
            <x v="5"/>
          </reference>
        </references>
      </pivotArea>
    </chartFormat>
    <chartFormat chart="29" format="28" series="1">
      <pivotArea type="data" outline="0" fieldPosition="0">
        <references count="2">
          <reference field="4294967294" count="1" selected="0">
            <x v="0"/>
          </reference>
          <reference field="0" count="1" selected="0">
            <x v="6"/>
          </reference>
        </references>
      </pivotArea>
    </chartFormat>
    <chartFormat chart="29" format="29" series="1">
      <pivotArea type="data" outline="0" fieldPosition="0">
        <references count="2">
          <reference field="4294967294" count="1" selected="0">
            <x v="0"/>
          </reference>
          <reference field="0" count="1" selected="0">
            <x v="7"/>
          </reference>
        </references>
      </pivotArea>
    </chartFormat>
    <chartFormat chart="29" format="30" series="1">
      <pivotArea type="data" outline="0" fieldPosition="0">
        <references count="2">
          <reference field="4294967294" count="1" selected="0">
            <x v="0"/>
          </reference>
          <reference field="0" count="1" selected="0">
            <x v="8"/>
          </reference>
        </references>
      </pivotArea>
    </chartFormat>
    <chartFormat chart="29" format="31" series="1">
      <pivotArea type="data" outline="0" fieldPosition="0">
        <references count="2">
          <reference field="4294967294" count="1" selected="0">
            <x v="0"/>
          </reference>
          <reference field="0" count="1" selected="0">
            <x v="9"/>
          </reference>
        </references>
      </pivotArea>
    </chartFormat>
    <chartFormat chart="19" format="32" series="1">
      <pivotArea type="data" outline="0" fieldPosition="0">
        <references count="2">
          <reference field="4294967294" count="1" selected="0">
            <x v="0"/>
          </reference>
          <reference field="0" count="1" selected="0">
            <x v="1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A3:M26" firstHeaderRow="1" firstDataRow="2" firstDataCol="1"/>
  <pivotFields count="9">
    <pivotField axis="axisCol" showAll="0">
      <items count="12">
        <item x="1"/>
        <item x="2"/>
        <item x="3"/>
        <item x="4"/>
        <item x="5"/>
        <item x="6"/>
        <item x="7"/>
        <item x="8"/>
        <item x="9"/>
        <item x="10"/>
        <item x="0"/>
        <item t="default"/>
      </items>
    </pivotField>
    <pivotField axis="axisRow" showAll="0">
      <items count="22">
        <item x="8"/>
        <item x="14"/>
        <item x="5"/>
        <item x="13"/>
        <item x="19"/>
        <item x="20"/>
        <item x="10"/>
        <item x="3"/>
        <item x="2"/>
        <item x="18"/>
        <item x="7"/>
        <item x="9"/>
        <item x="6"/>
        <item x="11"/>
        <item x="15"/>
        <item x="4"/>
        <item x="17"/>
        <item x="1"/>
        <item x="12"/>
        <item x="16"/>
        <item x="0"/>
        <item t="default"/>
      </items>
    </pivotField>
    <pivotField showAll="0">
      <items count="202">
        <item x="7"/>
        <item x="114"/>
        <item x="189"/>
        <item x="110"/>
        <item x="8"/>
        <item x="117"/>
        <item x="66"/>
        <item x="98"/>
        <item x="120"/>
        <item x="101"/>
        <item x="67"/>
        <item x="161"/>
        <item x="89"/>
        <item x="52"/>
        <item x="42"/>
        <item x="103"/>
        <item x="155"/>
        <item x="181"/>
        <item x="99"/>
        <item x="30"/>
        <item x="55"/>
        <item x="190"/>
        <item x="86"/>
        <item x="149"/>
        <item x="184"/>
        <item x="53"/>
        <item x="188"/>
        <item x="105"/>
        <item x="21"/>
        <item x="36"/>
        <item x="102"/>
        <item x="130"/>
        <item x="20"/>
        <item x="191"/>
        <item x="112"/>
        <item x="14"/>
        <item x="56"/>
        <item x="157"/>
        <item x="51"/>
        <item x="164"/>
        <item x="104"/>
        <item x="17"/>
        <item x="49"/>
        <item x="160"/>
        <item x="115"/>
        <item x="118"/>
        <item x="44"/>
        <item x="47"/>
        <item x="192"/>
        <item x="163"/>
        <item x="77"/>
        <item x="129"/>
        <item x="19"/>
        <item x="25"/>
        <item x="3"/>
        <item x="97"/>
        <item x="1"/>
        <item x="63"/>
        <item x="109"/>
        <item x="151"/>
        <item x="176"/>
        <item x="24"/>
        <item x="178"/>
        <item x="54"/>
        <item x="150"/>
        <item x="13"/>
        <item x="137"/>
        <item x="140"/>
        <item x="27"/>
        <item x="170"/>
        <item x="131"/>
        <item x="10"/>
        <item x="145"/>
        <item x="128"/>
        <item x="185"/>
        <item x="93"/>
        <item x="96"/>
        <item x="142"/>
        <item x="111"/>
        <item x="16"/>
        <item x="37"/>
        <item x="123"/>
        <item x="72"/>
        <item x="119"/>
        <item x="87"/>
        <item x="171"/>
        <item x="106"/>
        <item x="75"/>
        <item x="70"/>
        <item x="158"/>
        <item x="64"/>
        <item x="162"/>
        <item x="124"/>
        <item x="59"/>
        <item x="46"/>
        <item x="166"/>
        <item x="198"/>
        <item x="147"/>
        <item x="122"/>
        <item x="57"/>
        <item x="23"/>
        <item x="48"/>
        <item x="76"/>
        <item x="71"/>
        <item x="22"/>
        <item x="182"/>
        <item x="35"/>
        <item x="159"/>
        <item x="95"/>
        <item x="180"/>
        <item x="91"/>
        <item x="12"/>
        <item x="34"/>
        <item x="69"/>
        <item x="196"/>
        <item x="177"/>
        <item x="45"/>
        <item x="169"/>
        <item x="73"/>
        <item x="11"/>
        <item x="134"/>
        <item x="83"/>
        <item x="165"/>
        <item x="121"/>
        <item x="84"/>
        <item x="33"/>
        <item x="187"/>
        <item x="168"/>
        <item x="194"/>
        <item x="143"/>
        <item x="100"/>
        <item x="79"/>
        <item x="107"/>
        <item x="50"/>
        <item x="85"/>
        <item x="167"/>
        <item x="108"/>
        <item x="61"/>
        <item x="199"/>
        <item x="173"/>
        <item x="132"/>
        <item x="32"/>
        <item x="139"/>
        <item x="116"/>
        <item x="43"/>
        <item x="193"/>
        <item x="186"/>
        <item x="62"/>
        <item x="125"/>
        <item x="146"/>
        <item x="148"/>
        <item x="78"/>
        <item x="195"/>
        <item x="144"/>
        <item x="15"/>
        <item x="138"/>
        <item x="31"/>
        <item x="4"/>
        <item x="197"/>
        <item x="135"/>
        <item x="179"/>
        <item x="88"/>
        <item x="156"/>
        <item x="9"/>
        <item x="80"/>
        <item x="74"/>
        <item x="175"/>
        <item x="174"/>
        <item x="39"/>
        <item x="154"/>
        <item x="200"/>
        <item x="141"/>
        <item x="153"/>
        <item x="60"/>
        <item x="136"/>
        <item x="29"/>
        <item x="92"/>
        <item x="40"/>
        <item x="172"/>
        <item x="6"/>
        <item x="58"/>
        <item x="26"/>
        <item x="18"/>
        <item x="82"/>
        <item x="127"/>
        <item x="133"/>
        <item x="65"/>
        <item x="113"/>
        <item x="68"/>
        <item x="28"/>
        <item x="126"/>
        <item x="5"/>
        <item x="90"/>
        <item x="81"/>
        <item x="94"/>
        <item x="2"/>
        <item x="152"/>
        <item x="183"/>
        <item x="38"/>
        <item x="41"/>
        <item x="0"/>
        <item t="default"/>
      </items>
    </pivotField>
    <pivotField showAll="0"/>
    <pivotField showAll="0"/>
    <pivotField dataField="1" showAll="0">
      <items count="202">
        <item x="191"/>
        <item x="198"/>
        <item x="131"/>
        <item x="52"/>
        <item x="171"/>
        <item x="151"/>
        <item x="114"/>
        <item x="51"/>
        <item x="112"/>
        <item x="91"/>
        <item x="71"/>
        <item x="11"/>
        <item x="111"/>
        <item x="180"/>
        <item x="120"/>
        <item x="98"/>
        <item x="7"/>
        <item x="140"/>
        <item x="181"/>
        <item x="192"/>
        <item x="117"/>
        <item x="60"/>
        <item x="67"/>
        <item x="72"/>
        <item x="160"/>
        <item x="20"/>
        <item x="99"/>
        <item x="161"/>
        <item x="190"/>
        <item x="157"/>
        <item x="101"/>
        <item x="155"/>
        <item x="189"/>
        <item x="89"/>
        <item x="118"/>
        <item x="12"/>
        <item x="40"/>
        <item x="21"/>
        <item x="1"/>
        <item x="178"/>
        <item x="53"/>
        <item x="105"/>
        <item x="19"/>
        <item x="199"/>
        <item x="200"/>
        <item x="159"/>
        <item x="119"/>
        <item x="59"/>
        <item x="14"/>
        <item x="102"/>
        <item x="110"/>
        <item x="158"/>
        <item x="115"/>
        <item x="66"/>
        <item x="42"/>
        <item x="184"/>
        <item x="132"/>
        <item x="177"/>
        <item x="27"/>
        <item x="81"/>
        <item x="92"/>
        <item x="86"/>
        <item x="172"/>
        <item x="195"/>
        <item x="129"/>
        <item x="147"/>
        <item x="47"/>
        <item x="103"/>
        <item x="104"/>
        <item x="79"/>
        <item x="78"/>
        <item x="100"/>
        <item x="41"/>
        <item x="54"/>
        <item x="107"/>
        <item x="87"/>
        <item x="137"/>
        <item x="109"/>
        <item x="77"/>
        <item x="13"/>
        <item x="80"/>
        <item x="179"/>
        <item x="138"/>
        <item x="55"/>
        <item x="61"/>
        <item x="93"/>
        <item x="194"/>
        <item x="122"/>
        <item x="130"/>
        <item x="49"/>
        <item x="139"/>
        <item x="34"/>
        <item x="141"/>
        <item x="31"/>
        <item x="152"/>
        <item x="17"/>
        <item x="149"/>
        <item x="74"/>
        <item x="121"/>
        <item x="167"/>
        <item x="142"/>
        <item x="3"/>
        <item x="185"/>
        <item x="164"/>
        <item x="75"/>
        <item x="32"/>
        <item x="134"/>
        <item x="8"/>
        <item x="193"/>
        <item x="97"/>
        <item x="22"/>
        <item x="57"/>
        <item x="39"/>
        <item x="169"/>
        <item x="73"/>
        <item x="62"/>
        <item x="29"/>
        <item x="33"/>
        <item x="23"/>
        <item x="153"/>
        <item x="30"/>
        <item x="127"/>
        <item x="145"/>
        <item x="186"/>
        <item x="44"/>
        <item x="69"/>
        <item x="162"/>
        <item x="187"/>
        <item x="96"/>
        <item x="173"/>
        <item x="95"/>
        <item x="82"/>
        <item x="113"/>
        <item x="24"/>
        <item x="56"/>
        <item x="182"/>
        <item x="166"/>
        <item x="197"/>
        <item x="63"/>
        <item x="116"/>
        <item x="46"/>
        <item x="36"/>
        <item x="175"/>
        <item x="165"/>
        <item x="135"/>
        <item x="133"/>
        <item x="170"/>
        <item x="163"/>
        <item x="150"/>
        <item x="45"/>
        <item x="9"/>
        <item x="25"/>
        <item x="154"/>
        <item x="94"/>
        <item x="64"/>
        <item x="126"/>
        <item x="106"/>
        <item x="188"/>
        <item x="58"/>
        <item x="37"/>
        <item x="174"/>
        <item x="124"/>
        <item x="2"/>
        <item x="16"/>
        <item x="70"/>
        <item x="144"/>
        <item x="83"/>
        <item x="125"/>
        <item x="15"/>
        <item x="136"/>
        <item x="18"/>
        <item x="84"/>
        <item x="85"/>
        <item x="65"/>
        <item x="35"/>
        <item x="143"/>
        <item x="146"/>
        <item x="43"/>
        <item x="26"/>
        <item x="50"/>
        <item x="156"/>
        <item x="6"/>
        <item x="38"/>
        <item x="123"/>
        <item x="76"/>
        <item x="5"/>
        <item x="4"/>
        <item x="90"/>
        <item x="176"/>
        <item x="196"/>
        <item x="128"/>
        <item x="48"/>
        <item x="168"/>
        <item x="108"/>
        <item x="88"/>
        <item x="68"/>
        <item x="28"/>
        <item x="183"/>
        <item x="148"/>
        <item x="10"/>
        <item x="0"/>
        <item t="default"/>
      </items>
    </pivotField>
    <pivotField showAll="0"/>
    <pivotField showAll="0"/>
    <pivotField showAll="0">
      <items count="202">
        <item x="53"/>
        <item x="114"/>
        <item x="191"/>
        <item x="52"/>
        <item x="101"/>
        <item x="67"/>
        <item x="7"/>
        <item x="198"/>
        <item x="184"/>
        <item x="105"/>
        <item x="131"/>
        <item x="120"/>
        <item x="161"/>
        <item x="112"/>
        <item x="89"/>
        <item x="1"/>
        <item x="49"/>
        <item x="189"/>
        <item x="181"/>
        <item x="99"/>
        <item x="171"/>
        <item x="91"/>
        <item x="8"/>
        <item x="155"/>
        <item x="20"/>
        <item x="11"/>
        <item x="72"/>
        <item x="151"/>
        <item x="98"/>
        <item x="157"/>
        <item x="51"/>
        <item x="111"/>
        <item x="180"/>
        <item x="21"/>
        <item x="117"/>
        <item x="192"/>
        <item x="71"/>
        <item x="190"/>
        <item x="118"/>
        <item x="160"/>
        <item x="14"/>
        <item x="149"/>
        <item x="140"/>
        <item x="17"/>
        <item x="42"/>
        <item x="60"/>
        <item x="110"/>
        <item x="178"/>
        <item x="115"/>
        <item x="77"/>
        <item x="12"/>
        <item x="159"/>
        <item x="200"/>
        <item x="103"/>
        <item x="40"/>
        <item x="19"/>
        <item x="61"/>
        <item x="145"/>
        <item x="102"/>
        <item x="199"/>
        <item x="132"/>
        <item x="179"/>
        <item x="3"/>
        <item x="27"/>
        <item x="137"/>
        <item x="86"/>
        <item x="66"/>
        <item x="59"/>
        <item x="39"/>
        <item x="195"/>
        <item x="153"/>
        <item x="119"/>
        <item x="177"/>
        <item x="158"/>
        <item x="129"/>
        <item x="104"/>
        <item x="78"/>
        <item x="47"/>
        <item x="172"/>
        <item x="107"/>
        <item x="130"/>
        <item x="56"/>
        <item x="87"/>
        <item x="74"/>
        <item x="81"/>
        <item x="36"/>
        <item x="79"/>
        <item x="147"/>
        <item x="80"/>
        <item x="32"/>
        <item x="138"/>
        <item x="176"/>
        <item x="31"/>
        <item x="150"/>
        <item x="92"/>
        <item x="186"/>
        <item x="54"/>
        <item x="122"/>
        <item x="121"/>
        <item x="139"/>
        <item x="95"/>
        <item x="194"/>
        <item x="134"/>
        <item x="13"/>
        <item x="57"/>
        <item x="164"/>
        <item x="100"/>
        <item x="63"/>
        <item x="55"/>
        <item x="109"/>
        <item x="93"/>
        <item x="163"/>
        <item x="41"/>
        <item x="152"/>
        <item x="34"/>
        <item x="62"/>
        <item x="75"/>
        <item x="167"/>
        <item x="193"/>
        <item x="33"/>
        <item x="169"/>
        <item x="166"/>
        <item x="165"/>
        <item x="141"/>
        <item x="23"/>
        <item x="162"/>
        <item x="69"/>
        <item x="45"/>
        <item x="97"/>
        <item x="142"/>
        <item x="30"/>
        <item x="82"/>
        <item x="127"/>
        <item x="44"/>
        <item x="22"/>
        <item x="185"/>
        <item x="170"/>
        <item x="174"/>
        <item x="173"/>
        <item x="70"/>
        <item x="73"/>
        <item x="29"/>
        <item x="187"/>
        <item x="96"/>
        <item x="16"/>
        <item x="46"/>
        <item x="24"/>
        <item x="106"/>
        <item x="197"/>
        <item x="188"/>
        <item x="135"/>
        <item x="124"/>
        <item x="113"/>
        <item x="37"/>
        <item x="182"/>
        <item x="5"/>
        <item x="196"/>
        <item x="4"/>
        <item x="116"/>
        <item x="94"/>
        <item x="133"/>
        <item x="175"/>
        <item x="9"/>
        <item x="144"/>
        <item x="83"/>
        <item x="126"/>
        <item x="64"/>
        <item x="38"/>
        <item x="25"/>
        <item x="58"/>
        <item x="154"/>
        <item x="143"/>
        <item x="125"/>
        <item x="2"/>
        <item x="18"/>
        <item x="85"/>
        <item x="136"/>
        <item x="146"/>
        <item x="35"/>
        <item x="84"/>
        <item x="15"/>
        <item x="123"/>
        <item x="50"/>
        <item x="168"/>
        <item x="26"/>
        <item x="43"/>
        <item x="76"/>
        <item x="65"/>
        <item x="48"/>
        <item x="128"/>
        <item x="156"/>
        <item x="6"/>
        <item x="90"/>
        <item x="68"/>
        <item x="108"/>
        <item x="28"/>
        <item x="88"/>
        <item x="183"/>
        <item x="148"/>
        <item x="10"/>
        <item x="0"/>
        <item t="default"/>
      </items>
    </pivotField>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0"/>
  </colFields>
  <colItems count="12">
    <i>
      <x/>
    </i>
    <i>
      <x v="1"/>
    </i>
    <i>
      <x v="2"/>
    </i>
    <i>
      <x v="3"/>
    </i>
    <i>
      <x v="4"/>
    </i>
    <i>
      <x v="5"/>
    </i>
    <i>
      <x v="6"/>
    </i>
    <i>
      <x v="7"/>
    </i>
    <i>
      <x v="8"/>
    </i>
    <i>
      <x v="9"/>
    </i>
    <i>
      <x v="10"/>
    </i>
    <i t="grand">
      <x/>
    </i>
  </colItems>
  <dataFields count="1">
    <dataField name="Sum of Total sales" fld="5" baseField="0" baseItem="0"/>
  </dataFields>
  <chartFormats count="2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4" format="20" series="1">
      <pivotArea type="data" outline="0" fieldPosition="0">
        <references count="2">
          <reference field="4294967294" count="1" selected="0">
            <x v="0"/>
          </reference>
          <reference field="0" count="1" selected="0">
            <x v="0"/>
          </reference>
        </references>
      </pivotArea>
    </chartFormat>
    <chartFormat chart="4" format="21" series="1">
      <pivotArea type="data" outline="0" fieldPosition="0">
        <references count="2">
          <reference field="4294967294" count="1" selected="0">
            <x v="0"/>
          </reference>
          <reference field="0" count="1" selected="0">
            <x v="1"/>
          </reference>
        </references>
      </pivotArea>
    </chartFormat>
    <chartFormat chart="4" format="22" series="1">
      <pivotArea type="data" outline="0" fieldPosition="0">
        <references count="2">
          <reference field="4294967294" count="1" selected="0">
            <x v="0"/>
          </reference>
          <reference field="0" count="1" selected="0">
            <x v="2"/>
          </reference>
        </references>
      </pivotArea>
    </chartFormat>
    <chartFormat chart="4" format="23" series="1">
      <pivotArea type="data" outline="0" fieldPosition="0">
        <references count="2">
          <reference field="4294967294" count="1" selected="0">
            <x v="0"/>
          </reference>
          <reference field="0" count="1" selected="0">
            <x v="3"/>
          </reference>
        </references>
      </pivotArea>
    </chartFormat>
    <chartFormat chart="4" format="24" series="1">
      <pivotArea type="data" outline="0" fieldPosition="0">
        <references count="2">
          <reference field="4294967294" count="1" selected="0">
            <x v="0"/>
          </reference>
          <reference field="0" count="1" selected="0">
            <x v="4"/>
          </reference>
        </references>
      </pivotArea>
    </chartFormat>
    <chartFormat chart="4" format="25" series="1">
      <pivotArea type="data" outline="0" fieldPosition="0">
        <references count="2">
          <reference field="4294967294" count="1" selected="0">
            <x v="0"/>
          </reference>
          <reference field="0" count="1" selected="0">
            <x v="5"/>
          </reference>
        </references>
      </pivotArea>
    </chartFormat>
    <chartFormat chart="4" format="26" series="1">
      <pivotArea type="data" outline="0" fieldPosition="0">
        <references count="2">
          <reference field="4294967294" count="1" selected="0">
            <x v="0"/>
          </reference>
          <reference field="0" count="1" selected="0">
            <x v="6"/>
          </reference>
        </references>
      </pivotArea>
    </chartFormat>
    <chartFormat chart="4" format="27" series="1">
      <pivotArea type="data" outline="0" fieldPosition="0">
        <references count="2">
          <reference field="4294967294" count="1" selected="0">
            <x v="0"/>
          </reference>
          <reference field="0" count="1" selected="0">
            <x v="7"/>
          </reference>
        </references>
      </pivotArea>
    </chartFormat>
    <chartFormat chart="4" format="28" series="1">
      <pivotArea type="data" outline="0" fieldPosition="0">
        <references count="2">
          <reference field="4294967294" count="1" selected="0">
            <x v="0"/>
          </reference>
          <reference field="0" count="1" selected="0">
            <x v="8"/>
          </reference>
        </references>
      </pivotArea>
    </chartFormat>
    <chartFormat chart="4" format="29" series="1">
      <pivotArea type="data" outline="0" fieldPosition="0">
        <references count="2">
          <reference field="4294967294" count="1" selected="0">
            <x v="0"/>
          </reference>
          <reference field="0" count="1" selected="0">
            <x v="9"/>
          </reference>
        </references>
      </pivotArea>
    </chartFormat>
    <chartFormat chart="4" format="30" series="1">
      <pivotArea type="data" outline="0" fieldPosition="0">
        <references count="1">
          <reference field="4294967294" count="1" selected="0">
            <x v="0"/>
          </reference>
        </references>
      </pivotArea>
    </chartFormat>
    <chartFormat chart="0" format="10" series="1">
      <pivotArea type="data" outline="0" fieldPosition="0">
        <references count="1">
          <reference field="4294967294" count="1" selected="0">
            <x v="0"/>
          </reference>
        </references>
      </pivotArea>
    </chartFormat>
    <chartFormat chart="4" format="31"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3:M26" firstHeaderRow="1" firstDataRow="2" firstDataCol="1"/>
  <pivotFields count="9">
    <pivotField axis="axisCol" showAll="0">
      <items count="12">
        <item x="1"/>
        <item x="2"/>
        <item x="3"/>
        <item x="4"/>
        <item x="5"/>
        <item x="6"/>
        <item x="7"/>
        <item x="8"/>
        <item x="9"/>
        <item x="10"/>
        <item x="0"/>
        <item t="default"/>
      </items>
    </pivotField>
    <pivotField axis="axisRow" showAll="0">
      <items count="22">
        <item x="8"/>
        <item x="14"/>
        <item x="5"/>
        <item x="13"/>
        <item x="19"/>
        <item x="20"/>
        <item x="10"/>
        <item x="3"/>
        <item x="2"/>
        <item x="18"/>
        <item x="7"/>
        <item x="9"/>
        <item x="6"/>
        <item x="11"/>
        <item x="15"/>
        <item x="4"/>
        <item x="17"/>
        <item x="1"/>
        <item x="12"/>
        <item x="16"/>
        <item x="0"/>
        <item t="default"/>
      </items>
    </pivotField>
    <pivotField dataField="1" showAll="0">
      <items count="202">
        <item x="7"/>
        <item x="114"/>
        <item x="189"/>
        <item x="110"/>
        <item x="8"/>
        <item x="117"/>
        <item x="66"/>
        <item x="98"/>
        <item x="120"/>
        <item x="101"/>
        <item x="67"/>
        <item x="161"/>
        <item x="89"/>
        <item x="52"/>
        <item x="42"/>
        <item x="103"/>
        <item x="155"/>
        <item x="181"/>
        <item x="99"/>
        <item x="30"/>
        <item x="55"/>
        <item x="190"/>
        <item x="86"/>
        <item x="149"/>
        <item x="184"/>
        <item x="53"/>
        <item x="188"/>
        <item x="105"/>
        <item x="21"/>
        <item x="36"/>
        <item x="102"/>
        <item x="130"/>
        <item x="20"/>
        <item x="191"/>
        <item x="112"/>
        <item x="14"/>
        <item x="56"/>
        <item x="157"/>
        <item x="51"/>
        <item x="164"/>
        <item x="104"/>
        <item x="17"/>
        <item x="49"/>
        <item x="160"/>
        <item x="115"/>
        <item x="118"/>
        <item x="44"/>
        <item x="47"/>
        <item x="192"/>
        <item x="163"/>
        <item x="77"/>
        <item x="129"/>
        <item x="19"/>
        <item x="25"/>
        <item x="3"/>
        <item x="97"/>
        <item x="1"/>
        <item x="63"/>
        <item x="109"/>
        <item x="151"/>
        <item x="176"/>
        <item x="24"/>
        <item x="178"/>
        <item x="54"/>
        <item x="150"/>
        <item x="13"/>
        <item x="137"/>
        <item x="140"/>
        <item x="27"/>
        <item x="170"/>
        <item x="131"/>
        <item x="10"/>
        <item x="145"/>
        <item x="128"/>
        <item x="185"/>
        <item x="93"/>
        <item x="96"/>
        <item x="142"/>
        <item x="111"/>
        <item x="16"/>
        <item x="37"/>
        <item x="123"/>
        <item x="72"/>
        <item x="119"/>
        <item x="87"/>
        <item x="171"/>
        <item x="106"/>
        <item x="75"/>
        <item x="70"/>
        <item x="158"/>
        <item x="64"/>
        <item x="162"/>
        <item x="124"/>
        <item x="59"/>
        <item x="46"/>
        <item x="166"/>
        <item x="198"/>
        <item x="147"/>
        <item x="122"/>
        <item x="57"/>
        <item x="23"/>
        <item x="48"/>
        <item x="76"/>
        <item x="71"/>
        <item x="22"/>
        <item x="182"/>
        <item x="35"/>
        <item x="159"/>
        <item x="95"/>
        <item x="180"/>
        <item x="91"/>
        <item x="12"/>
        <item x="34"/>
        <item x="69"/>
        <item x="196"/>
        <item x="177"/>
        <item x="45"/>
        <item x="169"/>
        <item x="73"/>
        <item x="11"/>
        <item x="134"/>
        <item x="83"/>
        <item x="165"/>
        <item x="121"/>
        <item x="84"/>
        <item x="33"/>
        <item x="187"/>
        <item x="168"/>
        <item x="194"/>
        <item x="143"/>
        <item x="100"/>
        <item x="79"/>
        <item x="107"/>
        <item x="50"/>
        <item x="85"/>
        <item x="167"/>
        <item x="108"/>
        <item x="61"/>
        <item x="199"/>
        <item x="173"/>
        <item x="132"/>
        <item x="32"/>
        <item x="139"/>
        <item x="116"/>
        <item x="43"/>
        <item x="193"/>
        <item x="186"/>
        <item x="62"/>
        <item x="125"/>
        <item x="146"/>
        <item x="148"/>
        <item x="78"/>
        <item x="195"/>
        <item x="144"/>
        <item x="15"/>
        <item x="138"/>
        <item x="31"/>
        <item x="4"/>
        <item x="197"/>
        <item x="135"/>
        <item x="179"/>
        <item x="88"/>
        <item x="156"/>
        <item x="9"/>
        <item x="80"/>
        <item x="74"/>
        <item x="175"/>
        <item x="174"/>
        <item x="39"/>
        <item x="154"/>
        <item x="200"/>
        <item x="141"/>
        <item x="153"/>
        <item x="60"/>
        <item x="136"/>
        <item x="29"/>
        <item x="92"/>
        <item x="40"/>
        <item x="172"/>
        <item x="6"/>
        <item x="58"/>
        <item x="26"/>
        <item x="18"/>
        <item x="82"/>
        <item x="127"/>
        <item x="133"/>
        <item x="65"/>
        <item x="113"/>
        <item x="68"/>
        <item x="28"/>
        <item x="126"/>
        <item x="5"/>
        <item x="90"/>
        <item x="81"/>
        <item x="94"/>
        <item x="2"/>
        <item x="152"/>
        <item x="183"/>
        <item x="38"/>
        <item x="41"/>
        <item x="0"/>
        <item t="default"/>
      </items>
    </pivotField>
    <pivotField showAll="0"/>
    <pivotField showAll="0"/>
    <pivotField showAll="0">
      <items count="202">
        <item x="191"/>
        <item x="198"/>
        <item x="131"/>
        <item x="52"/>
        <item x="171"/>
        <item x="151"/>
        <item x="114"/>
        <item x="51"/>
        <item x="112"/>
        <item x="91"/>
        <item x="71"/>
        <item x="11"/>
        <item x="111"/>
        <item x="180"/>
        <item x="120"/>
        <item x="98"/>
        <item x="7"/>
        <item x="140"/>
        <item x="181"/>
        <item x="192"/>
        <item x="117"/>
        <item x="60"/>
        <item x="67"/>
        <item x="72"/>
        <item x="160"/>
        <item x="20"/>
        <item x="99"/>
        <item x="161"/>
        <item x="190"/>
        <item x="157"/>
        <item x="101"/>
        <item x="155"/>
        <item x="189"/>
        <item x="89"/>
        <item x="118"/>
        <item x="12"/>
        <item x="40"/>
        <item x="21"/>
        <item x="1"/>
        <item x="178"/>
        <item x="53"/>
        <item x="105"/>
        <item x="19"/>
        <item x="199"/>
        <item x="200"/>
        <item x="159"/>
        <item x="119"/>
        <item x="59"/>
        <item x="14"/>
        <item x="102"/>
        <item x="110"/>
        <item x="158"/>
        <item x="115"/>
        <item x="66"/>
        <item x="42"/>
        <item x="184"/>
        <item x="132"/>
        <item x="177"/>
        <item x="27"/>
        <item x="81"/>
        <item x="92"/>
        <item x="86"/>
        <item x="172"/>
        <item x="195"/>
        <item x="129"/>
        <item x="147"/>
        <item x="47"/>
        <item x="103"/>
        <item x="104"/>
        <item x="79"/>
        <item x="78"/>
        <item x="100"/>
        <item x="41"/>
        <item x="54"/>
        <item x="107"/>
        <item x="87"/>
        <item x="137"/>
        <item x="109"/>
        <item x="77"/>
        <item x="13"/>
        <item x="80"/>
        <item x="179"/>
        <item x="138"/>
        <item x="55"/>
        <item x="61"/>
        <item x="93"/>
        <item x="194"/>
        <item x="122"/>
        <item x="130"/>
        <item x="49"/>
        <item x="139"/>
        <item x="34"/>
        <item x="141"/>
        <item x="31"/>
        <item x="152"/>
        <item x="17"/>
        <item x="149"/>
        <item x="74"/>
        <item x="121"/>
        <item x="167"/>
        <item x="142"/>
        <item x="3"/>
        <item x="185"/>
        <item x="164"/>
        <item x="75"/>
        <item x="32"/>
        <item x="134"/>
        <item x="8"/>
        <item x="193"/>
        <item x="97"/>
        <item x="22"/>
        <item x="57"/>
        <item x="39"/>
        <item x="169"/>
        <item x="73"/>
        <item x="62"/>
        <item x="29"/>
        <item x="33"/>
        <item x="23"/>
        <item x="153"/>
        <item x="30"/>
        <item x="127"/>
        <item x="145"/>
        <item x="186"/>
        <item x="44"/>
        <item x="69"/>
        <item x="162"/>
        <item x="187"/>
        <item x="96"/>
        <item x="173"/>
        <item x="95"/>
        <item x="82"/>
        <item x="113"/>
        <item x="24"/>
        <item x="56"/>
        <item x="182"/>
        <item x="166"/>
        <item x="197"/>
        <item x="63"/>
        <item x="116"/>
        <item x="46"/>
        <item x="36"/>
        <item x="175"/>
        <item x="165"/>
        <item x="135"/>
        <item x="133"/>
        <item x="170"/>
        <item x="163"/>
        <item x="150"/>
        <item x="45"/>
        <item x="9"/>
        <item x="25"/>
        <item x="154"/>
        <item x="94"/>
        <item x="64"/>
        <item x="126"/>
        <item x="106"/>
        <item x="188"/>
        <item x="58"/>
        <item x="37"/>
        <item x="174"/>
        <item x="124"/>
        <item x="2"/>
        <item x="16"/>
        <item x="70"/>
        <item x="144"/>
        <item x="83"/>
        <item x="125"/>
        <item x="15"/>
        <item x="136"/>
        <item x="18"/>
        <item x="84"/>
        <item x="85"/>
        <item x="65"/>
        <item x="35"/>
        <item x="143"/>
        <item x="146"/>
        <item x="43"/>
        <item x="26"/>
        <item x="50"/>
        <item x="156"/>
        <item x="6"/>
        <item x="38"/>
        <item x="123"/>
        <item x="76"/>
        <item x="5"/>
        <item x="4"/>
        <item x="90"/>
        <item x="176"/>
        <item x="196"/>
        <item x="128"/>
        <item x="48"/>
        <item x="168"/>
        <item x="108"/>
        <item x="88"/>
        <item x="68"/>
        <item x="28"/>
        <item x="183"/>
        <item x="148"/>
        <item x="10"/>
        <item x="0"/>
        <item t="default"/>
      </items>
    </pivotField>
    <pivotField showAll="0"/>
    <pivotField showAll="0"/>
    <pivotField showAll="0">
      <items count="202">
        <item x="53"/>
        <item x="114"/>
        <item x="191"/>
        <item x="52"/>
        <item x="101"/>
        <item x="67"/>
        <item x="7"/>
        <item x="198"/>
        <item x="184"/>
        <item x="105"/>
        <item x="131"/>
        <item x="120"/>
        <item x="161"/>
        <item x="112"/>
        <item x="89"/>
        <item x="1"/>
        <item x="49"/>
        <item x="189"/>
        <item x="181"/>
        <item x="99"/>
        <item x="171"/>
        <item x="91"/>
        <item x="8"/>
        <item x="155"/>
        <item x="20"/>
        <item x="11"/>
        <item x="72"/>
        <item x="151"/>
        <item x="98"/>
        <item x="157"/>
        <item x="51"/>
        <item x="111"/>
        <item x="180"/>
        <item x="21"/>
        <item x="117"/>
        <item x="192"/>
        <item x="71"/>
        <item x="190"/>
        <item x="118"/>
        <item x="160"/>
        <item x="14"/>
        <item x="149"/>
        <item x="140"/>
        <item x="17"/>
        <item x="42"/>
        <item x="60"/>
        <item x="110"/>
        <item x="178"/>
        <item x="115"/>
        <item x="77"/>
        <item x="12"/>
        <item x="159"/>
        <item x="200"/>
        <item x="103"/>
        <item x="40"/>
        <item x="19"/>
        <item x="61"/>
        <item x="145"/>
        <item x="102"/>
        <item x="199"/>
        <item x="132"/>
        <item x="179"/>
        <item x="3"/>
        <item x="27"/>
        <item x="137"/>
        <item x="86"/>
        <item x="66"/>
        <item x="59"/>
        <item x="39"/>
        <item x="195"/>
        <item x="153"/>
        <item x="119"/>
        <item x="177"/>
        <item x="158"/>
        <item x="129"/>
        <item x="104"/>
        <item x="78"/>
        <item x="47"/>
        <item x="172"/>
        <item x="107"/>
        <item x="130"/>
        <item x="56"/>
        <item x="87"/>
        <item x="74"/>
        <item x="81"/>
        <item x="36"/>
        <item x="79"/>
        <item x="147"/>
        <item x="80"/>
        <item x="32"/>
        <item x="138"/>
        <item x="176"/>
        <item x="31"/>
        <item x="150"/>
        <item x="92"/>
        <item x="186"/>
        <item x="54"/>
        <item x="122"/>
        <item x="121"/>
        <item x="139"/>
        <item x="95"/>
        <item x="194"/>
        <item x="134"/>
        <item x="13"/>
        <item x="57"/>
        <item x="164"/>
        <item x="100"/>
        <item x="63"/>
        <item x="55"/>
        <item x="109"/>
        <item x="93"/>
        <item x="163"/>
        <item x="41"/>
        <item x="152"/>
        <item x="34"/>
        <item x="62"/>
        <item x="75"/>
        <item x="167"/>
        <item x="193"/>
        <item x="33"/>
        <item x="169"/>
        <item x="166"/>
        <item x="165"/>
        <item x="141"/>
        <item x="23"/>
        <item x="162"/>
        <item x="69"/>
        <item x="45"/>
        <item x="97"/>
        <item x="142"/>
        <item x="30"/>
        <item x="82"/>
        <item x="127"/>
        <item x="44"/>
        <item x="22"/>
        <item x="185"/>
        <item x="170"/>
        <item x="174"/>
        <item x="173"/>
        <item x="70"/>
        <item x="73"/>
        <item x="29"/>
        <item x="187"/>
        <item x="96"/>
        <item x="16"/>
        <item x="46"/>
        <item x="24"/>
        <item x="106"/>
        <item x="197"/>
        <item x="188"/>
        <item x="135"/>
        <item x="124"/>
        <item x="113"/>
        <item x="37"/>
        <item x="182"/>
        <item x="5"/>
        <item x="196"/>
        <item x="4"/>
        <item x="116"/>
        <item x="94"/>
        <item x="133"/>
        <item x="175"/>
        <item x="9"/>
        <item x="144"/>
        <item x="83"/>
        <item x="126"/>
        <item x="64"/>
        <item x="38"/>
        <item x="25"/>
        <item x="58"/>
        <item x="154"/>
        <item x="143"/>
        <item x="125"/>
        <item x="2"/>
        <item x="18"/>
        <item x="85"/>
        <item x="136"/>
        <item x="146"/>
        <item x="35"/>
        <item x="84"/>
        <item x="15"/>
        <item x="123"/>
        <item x="50"/>
        <item x="168"/>
        <item x="26"/>
        <item x="43"/>
        <item x="76"/>
        <item x="65"/>
        <item x="48"/>
        <item x="128"/>
        <item x="156"/>
        <item x="6"/>
        <item x="90"/>
        <item x="68"/>
        <item x="108"/>
        <item x="28"/>
        <item x="88"/>
        <item x="183"/>
        <item x="148"/>
        <item x="10"/>
        <item x="0"/>
        <item t="default"/>
      </items>
    </pivotField>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0"/>
  </colFields>
  <colItems count="12">
    <i>
      <x/>
    </i>
    <i>
      <x v="1"/>
    </i>
    <i>
      <x v="2"/>
    </i>
    <i>
      <x v="3"/>
    </i>
    <i>
      <x v="4"/>
    </i>
    <i>
      <x v="5"/>
    </i>
    <i>
      <x v="6"/>
    </i>
    <i>
      <x v="7"/>
    </i>
    <i>
      <x v="8"/>
    </i>
    <i>
      <x v="9"/>
    </i>
    <i>
      <x v="10"/>
    </i>
    <i t="grand">
      <x/>
    </i>
  </colItems>
  <dataFields count="1">
    <dataField name="Sum of Units sold" fld="2" baseField="0" baseItem="0"/>
  </dataFields>
  <chartFormats count="4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5" format="20" series="1">
      <pivotArea type="data" outline="0" fieldPosition="0">
        <references count="2">
          <reference field="4294967294" count="1" selected="0">
            <x v="0"/>
          </reference>
          <reference field="0" count="1" selected="0">
            <x v="0"/>
          </reference>
        </references>
      </pivotArea>
    </chartFormat>
    <chartFormat chart="5" format="21" series="1">
      <pivotArea type="data" outline="0" fieldPosition="0">
        <references count="2">
          <reference field="4294967294" count="1" selected="0">
            <x v="0"/>
          </reference>
          <reference field="0" count="1" selected="0">
            <x v="1"/>
          </reference>
        </references>
      </pivotArea>
    </chartFormat>
    <chartFormat chart="5" format="22" series="1">
      <pivotArea type="data" outline="0" fieldPosition="0">
        <references count="2">
          <reference field="4294967294" count="1" selected="0">
            <x v="0"/>
          </reference>
          <reference field="0" count="1" selected="0">
            <x v="2"/>
          </reference>
        </references>
      </pivotArea>
    </chartFormat>
    <chartFormat chart="5" format="23" series="1">
      <pivotArea type="data" outline="0" fieldPosition="0">
        <references count="2">
          <reference field="4294967294" count="1" selected="0">
            <x v="0"/>
          </reference>
          <reference field="0" count="1" selected="0">
            <x v="3"/>
          </reference>
        </references>
      </pivotArea>
    </chartFormat>
    <chartFormat chart="5" format="24" series="1">
      <pivotArea type="data" outline="0" fieldPosition="0">
        <references count="2">
          <reference field="4294967294" count="1" selected="0">
            <x v="0"/>
          </reference>
          <reference field="0" count="1" selected="0">
            <x v="4"/>
          </reference>
        </references>
      </pivotArea>
    </chartFormat>
    <chartFormat chart="5" format="25" series="1">
      <pivotArea type="data" outline="0" fieldPosition="0">
        <references count="2">
          <reference field="4294967294" count="1" selected="0">
            <x v="0"/>
          </reference>
          <reference field="0" count="1" selected="0">
            <x v="5"/>
          </reference>
        </references>
      </pivotArea>
    </chartFormat>
    <chartFormat chart="5" format="26" series="1">
      <pivotArea type="data" outline="0" fieldPosition="0">
        <references count="2">
          <reference field="4294967294" count="1" selected="0">
            <x v="0"/>
          </reference>
          <reference field="0" count="1" selected="0">
            <x v="6"/>
          </reference>
        </references>
      </pivotArea>
    </chartFormat>
    <chartFormat chart="5" format="27" series="1">
      <pivotArea type="data" outline="0" fieldPosition="0">
        <references count="2">
          <reference field="4294967294" count="1" selected="0">
            <x v="0"/>
          </reference>
          <reference field="0" count="1" selected="0">
            <x v="7"/>
          </reference>
        </references>
      </pivotArea>
    </chartFormat>
    <chartFormat chart="5" format="28" series="1">
      <pivotArea type="data" outline="0" fieldPosition="0">
        <references count="2">
          <reference field="4294967294" count="1" selected="0">
            <x v="0"/>
          </reference>
          <reference field="0" count="1" selected="0">
            <x v="8"/>
          </reference>
        </references>
      </pivotArea>
    </chartFormat>
    <chartFormat chart="5" format="29" series="1">
      <pivotArea type="data" outline="0" fieldPosition="0">
        <references count="2">
          <reference field="4294967294" count="1" selected="0">
            <x v="0"/>
          </reference>
          <reference field="0" count="1" selected="0">
            <x v="9"/>
          </reference>
        </references>
      </pivotArea>
    </chartFormat>
    <chartFormat chart="5" format="30" series="1">
      <pivotArea type="data" outline="0" fieldPosition="0">
        <references count="1">
          <reference field="4294967294" count="1" selected="0">
            <x v="0"/>
          </reference>
        </references>
      </pivotArea>
    </chartFormat>
    <chartFormat chart="0" format="10" series="1">
      <pivotArea type="data" outline="0" fieldPosition="0">
        <references count="1">
          <reference field="4294967294" count="1" selected="0">
            <x v="0"/>
          </reference>
        </references>
      </pivotArea>
    </chartFormat>
    <chartFormat chart="0" format="11" series="1">
      <pivotArea type="data" outline="0" fieldPosition="0">
        <references count="2">
          <reference field="4294967294" count="1" selected="0">
            <x v="0"/>
          </reference>
          <reference field="0" count="1" selected="0">
            <x v="10"/>
          </reference>
        </references>
      </pivotArea>
    </chartFormat>
    <chartFormat chart="6" format="31" series="1">
      <pivotArea type="data" outline="0" fieldPosition="0">
        <references count="2">
          <reference field="4294967294" count="1" selected="0">
            <x v="0"/>
          </reference>
          <reference field="0" count="1" selected="0">
            <x v="0"/>
          </reference>
        </references>
      </pivotArea>
    </chartFormat>
    <chartFormat chart="6" format="32" series="1">
      <pivotArea type="data" outline="0" fieldPosition="0">
        <references count="2">
          <reference field="4294967294" count="1" selected="0">
            <x v="0"/>
          </reference>
          <reference field="0" count="1" selected="0">
            <x v="1"/>
          </reference>
        </references>
      </pivotArea>
    </chartFormat>
    <chartFormat chart="6" format="33" series="1">
      <pivotArea type="data" outline="0" fieldPosition="0">
        <references count="2">
          <reference field="4294967294" count="1" selected="0">
            <x v="0"/>
          </reference>
          <reference field="0" count="1" selected="0">
            <x v="2"/>
          </reference>
        </references>
      </pivotArea>
    </chartFormat>
    <chartFormat chart="6" format="34" series="1">
      <pivotArea type="data" outline="0" fieldPosition="0">
        <references count="2">
          <reference field="4294967294" count="1" selected="0">
            <x v="0"/>
          </reference>
          <reference field="0" count="1" selected="0">
            <x v="3"/>
          </reference>
        </references>
      </pivotArea>
    </chartFormat>
    <chartFormat chart="6" format="35" series="1">
      <pivotArea type="data" outline="0" fieldPosition="0">
        <references count="2">
          <reference field="4294967294" count="1" selected="0">
            <x v="0"/>
          </reference>
          <reference field="0" count="1" selected="0">
            <x v="4"/>
          </reference>
        </references>
      </pivotArea>
    </chartFormat>
    <chartFormat chart="6" format="36" series="1">
      <pivotArea type="data" outline="0" fieldPosition="0">
        <references count="2">
          <reference field="4294967294" count="1" selected="0">
            <x v="0"/>
          </reference>
          <reference field="0" count="1" selected="0">
            <x v="5"/>
          </reference>
        </references>
      </pivotArea>
    </chartFormat>
    <chartFormat chart="6" format="37" series="1">
      <pivotArea type="data" outline="0" fieldPosition="0">
        <references count="2">
          <reference field="4294967294" count="1" selected="0">
            <x v="0"/>
          </reference>
          <reference field="0" count="1" selected="0">
            <x v="6"/>
          </reference>
        </references>
      </pivotArea>
    </chartFormat>
    <chartFormat chart="6" format="38" series="1">
      <pivotArea type="data" outline="0" fieldPosition="0">
        <references count="2">
          <reference field="4294967294" count="1" selected="0">
            <x v="0"/>
          </reference>
          <reference field="0" count="1" selected="0">
            <x v="7"/>
          </reference>
        </references>
      </pivotArea>
    </chartFormat>
    <chartFormat chart="6" format="39" series="1">
      <pivotArea type="data" outline="0" fieldPosition="0">
        <references count="2">
          <reference field="4294967294" count="1" selected="0">
            <x v="0"/>
          </reference>
          <reference field="0" count="1" selected="0">
            <x v="8"/>
          </reference>
        </references>
      </pivotArea>
    </chartFormat>
    <chartFormat chart="6" format="40" series="1">
      <pivotArea type="data" outline="0" fieldPosition="0">
        <references count="2">
          <reference field="4294967294" count="1" selected="0">
            <x v="0"/>
          </reference>
          <reference field="0" count="1" selected="0">
            <x v="9"/>
          </reference>
        </references>
      </pivotArea>
    </chartFormat>
    <chartFormat chart="7" format="41" series="1">
      <pivotArea type="data" outline="0" fieldPosition="0">
        <references count="2">
          <reference field="4294967294" count="1" selected="0">
            <x v="0"/>
          </reference>
          <reference field="0" count="1" selected="0">
            <x v="0"/>
          </reference>
        </references>
      </pivotArea>
    </chartFormat>
    <chartFormat chart="7" format="42" series="1">
      <pivotArea type="data" outline="0" fieldPosition="0">
        <references count="2">
          <reference field="4294967294" count="1" selected="0">
            <x v="0"/>
          </reference>
          <reference field="0" count="1" selected="0">
            <x v="1"/>
          </reference>
        </references>
      </pivotArea>
    </chartFormat>
    <chartFormat chart="7" format="43" series="1">
      <pivotArea type="data" outline="0" fieldPosition="0">
        <references count="2">
          <reference field="4294967294" count="1" selected="0">
            <x v="0"/>
          </reference>
          <reference field="0" count="1" selected="0">
            <x v="2"/>
          </reference>
        </references>
      </pivotArea>
    </chartFormat>
    <chartFormat chart="7" format="44" series="1">
      <pivotArea type="data" outline="0" fieldPosition="0">
        <references count="2">
          <reference field="4294967294" count="1" selected="0">
            <x v="0"/>
          </reference>
          <reference field="0" count="1" selected="0">
            <x v="3"/>
          </reference>
        </references>
      </pivotArea>
    </chartFormat>
    <chartFormat chart="7" format="45" series="1">
      <pivotArea type="data" outline="0" fieldPosition="0">
        <references count="2">
          <reference field="4294967294" count="1" selected="0">
            <x v="0"/>
          </reference>
          <reference field="0" count="1" selected="0">
            <x v="4"/>
          </reference>
        </references>
      </pivotArea>
    </chartFormat>
    <chartFormat chart="7" format="46" series="1">
      <pivotArea type="data" outline="0" fieldPosition="0">
        <references count="2">
          <reference field="4294967294" count="1" selected="0">
            <x v="0"/>
          </reference>
          <reference field="0" count="1" selected="0">
            <x v="5"/>
          </reference>
        </references>
      </pivotArea>
    </chartFormat>
    <chartFormat chart="7" format="47" series="1">
      <pivotArea type="data" outline="0" fieldPosition="0">
        <references count="2">
          <reference field="4294967294" count="1" selected="0">
            <x v="0"/>
          </reference>
          <reference field="0" count="1" selected="0">
            <x v="6"/>
          </reference>
        </references>
      </pivotArea>
    </chartFormat>
    <chartFormat chart="7" format="48" series="1">
      <pivotArea type="data" outline="0" fieldPosition="0">
        <references count="2">
          <reference field="4294967294" count="1" selected="0">
            <x v="0"/>
          </reference>
          <reference field="0" count="1" selected="0">
            <x v="7"/>
          </reference>
        </references>
      </pivotArea>
    </chartFormat>
    <chartFormat chart="7" format="49" series="1">
      <pivotArea type="data" outline="0" fieldPosition="0">
        <references count="2">
          <reference field="4294967294" count="1" selected="0">
            <x v="0"/>
          </reference>
          <reference field="0" count="1" selected="0">
            <x v="8"/>
          </reference>
        </references>
      </pivotArea>
    </chartFormat>
    <chartFormat chart="7" format="50" series="1">
      <pivotArea type="data" outline="0" fieldPosition="0">
        <references count="2">
          <reference field="4294967294" count="1" selected="0">
            <x v="0"/>
          </reference>
          <reference field="0" count="1" selected="0">
            <x v="9"/>
          </reference>
        </references>
      </pivotArea>
    </chartFormat>
    <chartFormat chart="5" format="32" series="1">
      <pivotArea type="data" outline="0" fieldPosition="0">
        <references count="2">
          <reference field="4294967294" count="1" selected="0">
            <x v="0"/>
          </reference>
          <reference field="0" count="1" selected="0">
            <x v="1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5" name="PivotTable5"/>
    <pivotTable tabId="3" name="PivotTable1"/>
    <pivotTable tabId="4" name="PivotTable3"/>
  </pivotTables>
  <data>
    <tabular pivotCacheId="1">
      <items count="11">
        <i x="1" s="1"/>
        <i x="2" s="1"/>
        <i x="3" s="1"/>
        <i x="4" s="1"/>
        <i x="5" s="1"/>
        <i x="6" s="1"/>
        <i x="7" s="1"/>
        <i x="8" s="1"/>
        <i x="9" s="1"/>
        <i x="10" s="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s" sourceName="Products">
  <pivotTables>
    <pivotTable tabId="5" name="PivotTable5"/>
    <pivotTable tabId="3" name="PivotTable1"/>
    <pivotTable tabId="4" name="PivotTable3"/>
  </pivotTables>
  <data>
    <tabular pivotCacheId="1">
      <items count="21">
        <i x="8" s="1"/>
        <i x="14" s="1"/>
        <i x="5" s="1"/>
        <i x="13" s="1"/>
        <i x="19" s="1"/>
        <i x="20" s="1"/>
        <i x="10" s="1"/>
        <i x="3" s="1"/>
        <i x="2" s="1"/>
        <i x="18" s="1"/>
        <i x="7" s="1"/>
        <i x="9" s="1"/>
        <i x="6" s="1"/>
        <i x="11" s="1"/>
        <i x="15" s="1"/>
        <i x="4" s="1"/>
        <i x="17" s="1"/>
        <i x="1" s="1"/>
        <i x="12" s="1"/>
        <i x="16" s="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Units_sold" sourceName="Units sold">
  <pivotTables>
    <pivotTable tabId="5" name="PivotTable5"/>
    <pivotTable tabId="3" name="PivotTable1"/>
    <pivotTable tabId="4" name="PivotTable3"/>
  </pivotTables>
  <data>
    <tabular pivotCacheId="1">
      <items count="201">
        <i x="7" s="1"/>
        <i x="114" s="1"/>
        <i x="189" s="1"/>
        <i x="110" s="1"/>
        <i x="8" s="1"/>
        <i x="117" s="1"/>
        <i x="66" s="1"/>
        <i x="98" s="1"/>
        <i x="120" s="1"/>
        <i x="101" s="1"/>
        <i x="67" s="1"/>
        <i x="161" s="1"/>
        <i x="89" s="1"/>
        <i x="52" s="1"/>
        <i x="42" s="1"/>
        <i x="103" s="1"/>
        <i x="155" s="1"/>
        <i x="181" s="1"/>
        <i x="99" s="1"/>
        <i x="30" s="1"/>
        <i x="55" s="1"/>
        <i x="190" s="1"/>
        <i x="86" s="1"/>
        <i x="149" s="1"/>
        <i x="184" s="1"/>
        <i x="53" s="1"/>
        <i x="188" s="1"/>
        <i x="105" s="1"/>
        <i x="21" s="1"/>
        <i x="36" s="1"/>
        <i x="102" s="1"/>
        <i x="130" s="1"/>
        <i x="20" s="1"/>
        <i x="191" s="1"/>
        <i x="112" s="1"/>
        <i x="14" s="1"/>
        <i x="56" s="1"/>
        <i x="157" s="1"/>
        <i x="51" s="1"/>
        <i x="164" s="1"/>
        <i x="104" s="1"/>
        <i x="17" s="1"/>
        <i x="49" s="1"/>
        <i x="160" s="1"/>
        <i x="115" s="1"/>
        <i x="118" s="1"/>
        <i x="44" s="1"/>
        <i x="47" s="1"/>
        <i x="192" s="1"/>
        <i x="163" s="1"/>
        <i x="77" s="1"/>
        <i x="129" s="1"/>
        <i x="19" s="1"/>
        <i x="25" s="1"/>
        <i x="3" s="1"/>
        <i x="97" s="1"/>
        <i x="1" s="1"/>
        <i x="63" s="1"/>
        <i x="109" s="1"/>
        <i x="151" s="1"/>
        <i x="176" s="1"/>
        <i x="24" s="1"/>
        <i x="178" s="1"/>
        <i x="54" s="1"/>
        <i x="150" s="1"/>
        <i x="13" s="1"/>
        <i x="137" s="1"/>
        <i x="140" s="1"/>
        <i x="27" s="1"/>
        <i x="170" s="1"/>
        <i x="131" s="1"/>
        <i x="10" s="1"/>
        <i x="145" s="1"/>
        <i x="128" s="1"/>
        <i x="185" s="1"/>
        <i x="93" s="1"/>
        <i x="96" s="1"/>
        <i x="142" s="1"/>
        <i x="111" s="1"/>
        <i x="16" s="1"/>
        <i x="37" s="1"/>
        <i x="123" s="1"/>
        <i x="72" s="1"/>
        <i x="119" s="1"/>
        <i x="87" s="1"/>
        <i x="171" s="1"/>
        <i x="106" s="1"/>
        <i x="75" s="1"/>
        <i x="70" s="1"/>
        <i x="158" s="1"/>
        <i x="64" s="1"/>
        <i x="162" s="1"/>
        <i x="124" s="1"/>
        <i x="59" s="1"/>
        <i x="46" s="1"/>
        <i x="166" s="1"/>
        <i x="198" s="1"/>
        <i x="147" s="1"/>
        <i x="122" s="1"/>
        <i x="57" s="1"/>
        <i x="23" s="1"/>
        <i x="48" s="1"/>
        <i x="76" s="1"/>
        <i x="71" s="1"/>
        <i x="22" s="1"/>
        <i x="182" s="1"/>
        <i x="35" s="1"/>
        <i x="159" s="1"/>
        <i x="95" s="1"/>
        <i x="180" s="1"/>
        <i x="91" s="1"/>
        <i x="12" s="1"/>
        <i x="34" s="1"/>
        <i x="69" s="1"/>
        <i x="196" s="1"/>
        <i x="177" s="1"/>
        <i x="45" s="1"/>
        <i x="169" s="1"/>
        <i x="73" s="1"/>
        <i x="11" s="1"/>
        <i x="134" s="1"/>
        <i x="83" s="1"/>
        <i x="165" s="1"/>
        <i x="121" s="1"/>
        <i x="84" s="1"/>
        <i x="33" s="1"/>
        <i x="187" s="1"/>
        <i x="168" s="1"/>
        <i x="194" s="1"/>
        <i x="143" s="1"/>
        <i x="100" s="1"/>
        <i x="79" s="1"/>
        <i x="107" s="1"/>
        <i x="50" s="1"/>
        <i x="85" s="1"/>
        <i x="167" s="1"/>
        <i x="108" s="1"/>
        <i x="61" s="1"/>
        <i x="199" s="1"/>
        <i x="173" s="1"/>
        <i x="132" s="1"/>
        <i x="32" s="1"/>
        <i x="139" s="1"/>
        <i x="116" s="1"/>
        <i x="43" s="1"/>
        <i x="193" s="1"/>
        <i x="186" s="1"/>
        <i x="62" s="1"/>
        <i x="125" s="1"/>
        <i x="146" s="1"/>
        <i x="148" s="1"/>
        <i x="78" s="1"/>
        <i x="195" s="1"/>
        <i x="144" s="1"/>
        <i x="15" s="1"/>
        <i x="138" s="1"/>
        <i x="31" s="1"/>
        <i x="4" s="1"/>
        <i x="197" s="1"/>
        <i x="135" s="1"/>
        <i x="179" s="1"/>
        <i x="88" s="1"/>
        <i x="156" s="1"/>
        <i x="9" s="1"/>
        <i x="80" s="1"/>
        <i x="74" s="1"/>
        <i x="175" s="1"/>
        <i x="174" s="1"/>
        <i x="39" s="1"/>
        <i x="154" s="1"/>
        <i x="200" s="1"/>
        <i x="141" s="1"/>
        <i x="153" s="1"/>
        <i x="60" s="1"/>
        <i x="136" s="1"/>
        <i x="29" s="1"/>
        <i x="92" s="1"/>
        <i x="40" s="1"/>
        <i x="172" s="1"/>
        <i x="6" s="1"/>
        <i x="58" s="1"/>
        <i x="26" s="1"/>
        <i x="18" s="1"/>
        <i x="82" s="1"/>
        <i x="127" s="1"/>
        <i x="133" s="1"/>
        <i x="65" s="1"/>
        <i x="113" s="1"/>
        <i x="68" s="1"/>
        <i x="28" s="1"/>
        <i x="126" s="1"/>
        <i x="5" s="1"/>
        <i x="90" s="1"/>
        <i x="81" s="1"/>
        <i x="94" s="1"/>
        <i x="2" s="1"/>
        <i x="152" s="1"/>
        <i x="183" s="1"/>
        <i x="38" s="1"/>
        <i x="41" s="1"/>
        <i x="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otal_sales" sourceName="Total sales">
  <pivotTables>
    <pivotTable tabId="5" name="PivotTable5"/>
    <pivotTable tabId="3" name="PivotTable1"/>
    <pivotTable tabId="4" name="PivotTable3"/>
  </pivotTables>
  <data>
    <tabular pivotCacheId="1">
      <items count="201">
        <i x="191" s="1"/>
        <i x="198" s="1"/>
        <i x="131" s="1"/>
        <i x="52" s="1"/>
        <i x="171" s="1"/>
        <i x="151" s="1"/>
        <i x="114" s="1"/>
        <i x="51" s="1"/>
        <i x="112" s="1"/>
        <i x="91" s="1"/>
        <i x="71" s="1"/>
        <i x="11" s="1"/>
        <i x="111" s="1"/>
        <i x="180" s="1"/>
        <i x="120" s="1"/>
        <i x="98" s="1"/>
        <i x="7" s="1"/>
        <i x="140" s="1"/>
        <i x="181" s="1"/>
        <i x="192" s="1"/>
        <i x="117" s="1"/>
        <i x="60" s="1"/>
        <i x="67" s="1"/>
        <i x="72" s="1"/>
        <i x="160" s="1"/>
        <i x="20" s="1"/>
        <i x="99" s="1"/>
        <i x="161" s="1"/>
        <i x="190" s="1"/>
        <i x="157" s="1"/>
        <i x="101" s="1"/>
        <i x="155" s="1"/>
        <i x="189" s="1"/>
        <i x="89" s="1"/>
        <i x="118" s="1"/>
        <i x="12" s="1"/>
        <i x="40" s="1"/>
        <i x="21" s="1"/>
        <i x="1" s="1"/>
        <i x="178" s="1"/>
        <i x="53" s="1"/>
        <i x="105" s="1"/>
        <i x="19" s="1"/>
        <i x="199" s="1"/>
        <i x="200" s="1"/>
        <i x="159" s="1"/>
        <i x="119" s="1"/>
        <i x="59" s="1"/>
        <i x="14" s="1"/>
        <i x="102" s="1"/>
        <i x="110" s="1"/>
        <i x="158" s="1"/>
        <i x="115" s="1"/>
        <i x="66" s="1"/>
        <i x="42" s="1"/>
        <i x="184" s="1"/>
        <i x="132" s="1"/>
        <i x="177" s="1"/>
        <i x="27" s="1"/>
        <i x="81" s="1"/>
        <i x="92" s="1"/>
        <i x="86" s="1"/>
        <i x="172" s="1"/>
        <i x="195" s="1"/>
        <i x="129" s="1"/>
        <i x="147" s="1"/>
        <i x="47" s="1"/>
        <i x="103" s="1"/>
        <i x="104" s="1"/>
        <i x="79" s="1"/>
        <i x="78" s="1"/>
        <i x="100" s="1"/>
        <i x="41" s="1"/>
        <i x="54" s="1"/>
        <i x="107" s="1"/>
        <i x="87" s="1"/>
        <i x="137" s="1"/>
        <i x="109" s="1"/>
        <i x="77" s="1"/>
        <i x="13" s="1"/>
        <i x="80" s="1"/>
        <i x="179" s="1"/>
        <i x="138" s="1"/>
        <i x="55" s="1"/>
        <i x="61" s="1"/>
        <i x="93" s="1"/>
        <i x="194" s="1"/>
        <i x="122" s="1"/>
        <i x="130" s="1"/>
        <i x="49" s="1"/>
        <i x="139" s="1"/>
        <i x="34" s="1"/>
        <i x="141" s="1"/>
        <i x="31" s="1"/>
        <i x="152" s="1"/>
        <i x="17" s="1"/>
        <i x="149" s="1"/>
        <i x="74" s="1"/>
        <i x="121" s="1"/>
        <i x="167" s="1"/>
        <i x="142" s="1"/>
        <i x="3" s="1"/>
        <i x="185" s="1"/>
        <i x="164" s="1"/>
        <i x="75" s="1"/>
        <i x="32" s="1"/>
        <i x="134" s="1"/>
        <i x="8" s="1"/>
        <i x="193" s="1"/>
        <i x="97" s="1"/>
        <i x="22" s="1"/>
        <i x="57" s="1"/>
        <i x="39" s="1"/>
        <i x="169" s="1"/>
        <i x="73" s="1"/>
        <i x="62" s="1"/>
        <i x="29" s="1"/>
        <i x="33" s="1"/>
        <i x="23" s="1"/>
        <i x="153" s="1"/>
        <i x="30" s="1"/>
        <i x="127" s="1"/>
        <i x="145" s="1"/>
        <i x="186" s="1"/>
        <i x="44" s="1"/>
        <i x="69" s="1"/>
        <i x="162" s="1"/>
        <i x="187" s="1"/>
        <i x="96" s="1"/>
        <i x="173" s="1"/>
        <i x="95" s="1"/>
        <i x="82" s="1"/>
        <i x="113" s="1"/>
        <i x="24" s="1"/>
        <i x="56" s="1"/>
        <i x="182" s="1"/>
        <i x="166" s="1"/>
        <i x="197" s="1"/>
        <i x="63" s="1"/>
        <i x="116" s="1"/>
        <i x="46" s="1"/>
        <i x="36" s="1"/>
        <i x="175" s="1"/>
        <i x="165" s="1"/>
        <i x="135" s="1"/>
        <i x="133" s="1"/>
        <i x="170" s="1"/>
        <i x="163" s="1"/>
        <i x="150" s="1"/>
        <i x="45" s="1"/>
        <i x="9" s="1"/>
        <i x="25" s="1"/>
        <i x="154" s="1"/>
        <i x="94" s="1"/>
        <i x="64" s="1"/>
        <i x="126" s="1"/>
        <i x="106" s="1"/>
        <i x="188" s="1"/>
        <i x="58" s="1"/>
        <i x="37" s="1"/>
        <i x="174" s="1"/>
        <i x="124" s="1"/>
        <i x="2" s="1"/>
        <i x="16" s="1"/>
        <i x="70" s="1"/>
        <i x="144" s="1"/>
        <i x="83" s="1"/>
        <i x="125" s="1"/>
        <i x="15" s="1"/>
        <i x="136" s="1"/>
        <i x="18" s="1"/>
        <i x="84" s="1"/>
        <i x="85" s="1"/>
        <i x="65" s="1"/>
        <i x="35" s="1"/>
        <i x="143" s="1"/>
        <i x="146" s="1"/>
        <i x="43" s="1"/>
        <i x="26" s="1"/>
        <i x="50" s="1"/>
        <i x="156" s="1"/>
        <i x="6" s="1"/>
        <i x="38" s="1"/>
        <i x="123" s="1"/>
        <i x="76" s="1"/>
        <i x="5" s="1"/>
        <i x="4" s="1"/>
        <i x="90" s="1"/>
        <i x="176" s="1"/>
        <i x="196" s="1"/>
        <i x="128" s="1"/>
        <i x="48" s="1"/>
        <i x="168" s="1"/>
        <i x="108" s="1"/>
        <i x="88" s="1"/>
        <i x="68" s="1"/>
        <i x="28" s="1"/>
        <i x="183" s="1"/>
        <i x="148" s="1"/>
        <i x="10" s="1"/>
        <i x="0"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Net_income" sourceName="Net income">
  <pivotTables>
    <pivotTable tabId="5" name="PivotTable5"/>
    <pivotTable tabId="3" name="PivotTable1"/>
    <pivotTable tabId="4" name="PivotTable3"/>
  </pivotTables>
  <data>
    <tabular pivotCacheId="1">
      <items count="201">
        <i x="53" s="1"/>
        <i x="114" s="1"/>
        <i x="191" s="1"/>
        <i x="52" s="1"/>
        <i x="101" s="1"/>
        <i x="67" s="1"/>
        <i x="7" s="1"/>
        <i x="198" s="1"/>
        <i x="184" s="1"/>
        <i x="105" s="1"/>
        <i x="131" s="1"/>
        <i x="120" s="1"/>
        <i x="161" s="1"/>
        <i x="112" s="1"/>
        <i x="89" s="1"/>
        <i x="1" s="1"/>
        <i x="49" s="1"/>
        <i x="189" s="1"/>
        <i x="181" s="1"/>
        <i x="99" s="1"/>
        <i x="171" s="1"/>
        <i x="91" s="1"/>
        <i x="8" s="1"/>
        <i x="155" s="1"/>
        <i x="20" s="1"/>
        <i x="11" s="1"/>
        <i x="72" s="1"/>
        <i x="151" s="1"/>
        <i x="98" s="1"/>
        <i x="157" s="1"/>
        <i x="51" s="1"/>
        <i x="111" s="1"/>
        <i x="180" s="1"/>
        <i x="21" s="1"/>
        <i x="117" s="1"/>
        <i x="192" s="1"/>
        <i x="71" s="1"/>
        <i x="190" s="1"/>
        <i x="118" s="1"/>
        <i x="160" s="1"/>
        <i x="14" s="1"/>
        <i x="149" s="1"/>
        <i x="140" s="1"/>
        <i x="17" s="1"/>
        <i x="42" s="1"/>
        <i x="60" s="1"/>
        <i x="110" s="1"/>
        <i x="178" s="1"/>
        <i x="115" s="1"/>
        <i x="77" s="1"/>
        <i x="12" s="1"/>
        <i x="159" s="1"/>
        <i x="200" s="1"/>
        <i x="103" s="1"/>
        <i x="40" s="1"/>
        <i x="19" s="1"/>
        <i x="61" s="1"/>
        <i x="145" s="1"/>
        <i x="102" s="1"/>
        <i x="199" s="1"/>
        <i x="132" s="1"/>
        <i x="179" s="1"/>
        <i x="3" s="1"/>
        <i x="27" s="1"/>
        <i x="137" s="1"/>
        <i x="86" s="1"/>
        <i x="66" s="1"/>
        <i x="59" s="1"/>
        <i x="39" s="1"/>
        <i x="195" s="1"/>
        <i x="153" s="1"/>
        <i x="119" s="1"/>
        <i x="177" s="1"/>
        <i x="158" s="1"/>
        <i x="129" s="1"/>
        <i x="104" s="1"/>
        <i x="78" s="1"/>
        <i x="47" s="1"/>
        <i x="172" s="1"/>
        <i x="107" s="1"/>
        <i x="130" s="1"/>
        <i x="56" s="1"/>
        <i x="87" s="1"/>
        <i x="74" s="1"/>
        <i x="81" s="1"/>
        <i x="36" s="1"/>
        <i x="79" s="1"/>
        <i x="147" s="1"/>
        <i x="80" s="1"/>
        <i x="32" s="1"/>
        <i x="138" s="1"/>
        <i x="176" s="1"/>
        <i x="31" s="1"/>
        <i x="150" s="1"/>
        <i x="92" s="1"/>
        <i x="186" s="1"/>
        <i x="54" s="1"/>
        <i x="122" s="1"/>
        <i x="121" s="1"/>
        <i x="139" s="1"/>
        <i x="95" s="1"/>
        <i x="194" s="1"/>
        <i x="134" s="1"/>
        <i x="13" s="1"/>
        <i x="57" s="1"/>
        <i x="164" s="1"/>
        <i x="100" s="1"/>
        <i x="63" s="1"/>
        <i x="55" s="1"/>
        <i x="109" s="1"/>
        <i x="93" s="1"/>
        <i x="163" s="1"/>
        <i x="41" s="1"/>
        <i x="152" s="1"/>
        <i x="34" s="1"/>
        <i x="62" s="1"/>
        <i x="75" s="1"/>
        <i x="167" s="1"/>
        <i x="193" s="1"/>
        <i x="33" s="1"/>
        <i x="169" s="1"/>
        <i x="166" s="1"/>
        <i x="165" s="1"/>
        <i x="141" s="1"/>
        <i x="23" s="1"/>
        <i x="162" s="1"/>
        <i x="69" s="1"/>
        <i x="45" s="1"/>
        <i x="97" s="1"/>
        <i x="142" s="1"/>
        <i x="30" s="1"/>
        <i x="82" s="1"/>
        <i x="127" s="1"/>
        <i x="44" s="1"/>
        <i x="22" s="1"/>
        <i x="185" s="1"/>
        <i x="170" s="1"/>
        <i x="174" s="1"/>
        <i x="173" s="1"/>
        <i x="70" s="1"/>
        <i x="73" s="1"/>
        <i x="29" s="1"/>
        <i x="187" s="1"/>
        <i x="96" s="1"/>
        <i x="16" s="1"/>
        <i x="46" s="1"/>
        <i x="24" s="1"/>
        <i x="106" s="1"/>
        <i x="197" s="1"/>
        <i x="188" s="1"/>
        <i x="135" s="1"/>
        <i x="124" s="1"/>
        <i x="113" s="1"/>
        <i x="37" s="1"/>
        <i x="182" s="1"/>
        <i x="5" s="1"/>
        <i x="196" s="1"/>
        <i x="4" s="1"/>
        <i x="116" s="1"/>
        <i x="94" s="1"/>
        <i x="133" s="1"/>
        <i x="175" s="1"/>
        <i x="9" s="1"/>
        <i x="144" s="1"/>
        <i x="83" s="1"/>
        <i x="126" s="1"/>
        <i x="64" s="1"/>
        <i x="38" s="1"/>
        <i x="25" s="1"/>
        <i x="58" s="1"/>
        <i x="154" s="1"/>
        <i x="143" s="1"/>
        <i x="125" s="1"/>
        <i x="2" s="1"/>
        <i x="18" s="1"/>
        <i x="85" s="1"/>
        <i x="136" s="1"/>
        <i x="146" s="1"/>
        <i x="35" s="1"/>
        <i x="84" s="1"/>
        <i x="15" s="1"/>
        <i x="123" s="1"/>
        <i x="50" s="1"/>
        <i x="168" s="1"/>
        <i x="26" s="1"/>
        <i x="43" s="1"/>
        <i x="76" s="1"/>
        <i x="65" s="1"/>
        <i x="48" s="1"/>
        <i x="128" s="1"/>
        <i x="156" s="1"/>
        <i x="6" s="1"/>
        <i x="90" s="1"/>
        <i x="68" s="1"/>
        <i x="108" s="1"/>
        <i x="28" s="1"/>
        <i x="88" s="1"/>
        <i x="183" s="1"/>
        <i x="148" s="1"/>
        <i x="10" s="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rowHeight="241300"/>
  <slicer name="Products" cache="Slicer_Products" caption="Products" rowHeight="241300"/>
  <slicer name="Units sold" cache="Slicer_Units_sold" caption="Units sold" rowHeight="241300"/>
  <slicer name="Total sales" cache="Slicer_Total_sales" caption="Total sales" rowHeight="241300"/>
  <slicer name="Net income" cache="Slicer_Net_income" caption="Net inco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K4" sqref="K4"/>
    </sheetView>
  </sheetViews>
  <sheetFormatPr defaultRowHeight="14.4" x14ac:dyDescent="0.3"/>
  <cols>
    <col min="2" max="2" width="11.33203125" customWidth="1"/>
    <col min="3" max="3" width="11.109375" customWidth="1"/>
    <col min="4" max="4" width="12.88671875" customWidth="1"/>
    <col min="9" max="9" width="13.5546875" customWidth="1"/>
    <col min="10" max="10" width="44.6640625" customWidth="1"/>
    <col min="11" max="11" width="10.33203125" customWidth="1"/>
  </cols>
  <sheetData>
    <row r="1" spans="1:11" ht="46.8" x14ac:dyDescent="0.3">
      <c r="A1" s="33" t="s">
        <v>28</v>
      </c>
      <c r="B1" s="33" t="s">
        <v>41</v>
      </c>
      <c r="C1" s="33" t="s">
        <v>39</v>
      </c>
      <c r="D1" s="33" t="s">
        <v>40</v>
      </c>
      <c r="E1" s="33" t="s">
        <v>39</v>
      </c>
      <c r="F1" s="33" t="s">
        <v>38</v>
      </c>
      <c r="H1" s="28" t="s">
        <v>28</v>
      </c>
      <c r="I1" s="28" t="s">
        <v>37</v>
      </c>
      <c r="J1" s="28" t="s">
        <v>36</v>
      </c>
      <c r="K1" s="28" t="s">
        <v>35</v>
      </c>
    </row>
    <row r="2" spans="1:11" ht="15.6" x14ac:dyDescent="0.3">
      <c r="A2" s="30">
        <v>2020</v>
      </c>
      <c r="B2" s="32">
        <v>1328</v>
      </c>
      <c r="C2" s="30">
        <v>840</v>
      </c>
      <c r="D2" s="30">
        <v>525.25</v>
      </c>
      <c r="E2" s="30">
        <v>427</v>
      </c>
      <c r="F2" s="27" t="str">
        <f>IF(C2&lt;=1000,"Good","Best")</f>
        <v>Good</v>
      </c>
      <c r="H2" s="30">
        <v>2015</v>
      </c>
      <c r="I2" s="30">
        <v>406.7</v>
      </c>
      <c r="J2" s="30">
        <v>3.55</v>
      </c>
      <c r="K2" s="27" t="b">
        <f t="shared" ref="K2:K11" si="0">AND(I2&lt;=1000,J2&lt;=30)</f>
        <v>1</v>
      </c>
    </row>
    <row r="3" spans="1:11" ht="15.6" x14ac:dyDescent="0.3">
      <c r="A3" s="30">
        <v>2021</v>
      </c>
      <c r="B3" s="32">
        <v>1578</v>
      </c>
      <c r="C3" s="30">
        <v>1277</v>
      </c>
      <c r="D3" s="30">
        <v>703.19</v>
      </c>
      <c r="E3" s="30">
        <v>647</v>
      </c>
      <c r="F3" s="27" t="str">
        <f>IF(C3&lt;=1000,"Good","Best")</f>
        <v>Best</v>
      </c>
      <c r="H3" s="30">
        <v>2016</v>
      </c>
      <c r="I3" s="30">
        <v>11.26</v>
      </c>
      <c r="J3" s="30">
        <v>10.17</v>
      </c>
      <c r="K3" s="27" t="b">
        <f t="shared" si="0"/>
        <v>1</v>
      </c>
    </row>
    <row r="4" spans="1:11" ht="15.6" x14ac:dyDescent="0.3">
      <c r="A4" s="30">
        <v>2022</v>
      </c>
      <c r="B4" s="30">
        <v>663</v>
      </c>
      <c r="C4" s="30">
        <v>520</v>
      </c>
      <c r="D4" s="30">
        <v>316.79000000000002</v>
      </c>
      <c r="E4" s="30">
        <v>313</v>
      </c>
      <c r="F4" s="27" t="str">
        <f>IF(C4&lt;=1000,"Good","Best")</f>
        <v>Good</v>
      </c>
      <c r="H4" s="30">
        <v>2017</v>
      </c>
      <c r="I4" s="30">
        <v>35.96</v>
      </c>
      <c r="J4" s="30">
        <v>5.21</v>
      </c>
      <c r="K4" s="27" t="b">
        <f t="shared" si="0"/>
        <v>1</v>
      </c>
    </row>
    <row r="5" spans="1:11" ht="15.6" x14ac:dyDescent="0.3">
      <c r="A5" s="30">
        <v>2023</v>
      </c>
      <c r="B5" s="30">
        <v>283</v>
      </c>
      <c r="C5" s="30">
        <v>286</v>
      </c>
      <c r="D5" s="30">
        <v>147.93</v>
      </c>
      <c r="E5" s="30">
        <v>117</v>
      </c>
      <c r="F5" s="27" t="str">
        <f>IF(C5&lt;=1000,"Good","Best")</f>
        <v>Good</v>
      </c>
      <c r="H5" s="30">
        <v>2018</v>
      </c>
      <c r="I5" s="30">
        <v>83.52</v>
      </c>
      <c r="J5" s="30">
        <v>10.94</v>
      </c>
      <c r="K5" s="27" t="b">
        <f t="shared" si="0"/>
        <v>1</v>
      </c>
    </row>
    <row r="6" spans="1:11" ht="15.6" x14ac:dyDescent="0.3">
      <c r="A6" s="30">
        <v>2024</v>
      </c>
      <c r="B6" s="32">
        <v>2650</v>
      </c>
      <c r="C6" s="30">
        <v>1334</v>
      </c>
      <c r="D6" s="31">
        <v>1244.8900000000001</v>
      </c>
      <c r="E6" s="30">
        <v>713</v>
      </c>
      <c r="F6" s="27" t="str">
        <f>IF(C6&lt;=1000,"Good","Best")</f>
        <v>Best</v>
      </c>
      <c r="H6" s="30">
        <v>2019</v>
      </c>
      <c r="I6" s="30">
        <v>224.81</v>
      </c>
      <c r="J6" s="30">
        <v>56.24</v>
      </c>
      <c r="K6" s="27" t="b">
        <f t="shared" si="0"/>
        <v>0</v>
      </c>
    </row>
    <row r="7" spans="1:11" ht="15.6" x14ac:dyDescent="0.3">
      <c r="H7" s="30">
        <v>2020</v>
      </c>
      <c r="I7" s="31">
        <v>3197.62</v>
      </c>
      <c r="J7" s="30">
        <v>16.14</v>
      </c>
      <c r="K7" s="27" t="b">
        <f t="shared" si="0"/>
        <v>0</v>
      </c>
    </row>
    <row r="8" spans="1:11" ht="15.6" x14ac:dyDescent="0.3">
      <c r="H8" s="30">
        <v>2021</v>
      </c>
      <c r="I8" s="31">
        <v>1120.82</v>
      </c>
      <c r="J8" s="30">
        <v>11.61</v>
      </c>
      <c r="K8" s="27" t="b">
        <f t="shared" si="0"/>
        <v>0</v>
      </c>
    </row>
    <row r="9" spans="1:11" ht="15.6" x14ac:dyDescent="0.3">
      <c r="H9" s="30">
        <v>2022</v>
      </c>
      <c r="I9" s="30">
        <v>55.16</v>
      </c>
      <c r="J9" s="30">
        <v>33.659999999999997</v>
      </c>
      <c r="K9" s="27" t="b">
        <f t="shared" si="0"/>
        <v>0</v>
      </c>
    </row>
    <row r="10" spans="1:11" ht="15.6" x14ac:dyDescent="0.3">
      <c r="H10" s="30">
        <v>2023</v>
      </c>
      <c r="I10" s="30">
        <v>65.58</v>
      </c>
      <c r="J10" s="30">
        <v>6.19</v>
      </c>
      <c r="K10" s="27" t="b">
        <f t="shared" si="0"/>
        <v>1</v>
      </c>
    </row>
    <row r="11" spans="1:11" ht="15.6" x14ac:dyDescent="0.3">
      <c r="H11" s="30">
        <v>2024</v>
      </c>
      <c r="I11" s="30">
        <v>44.69</v>
      </c>
      <c r="J11" s="30">
        <v>20.49</v>
      </c>
      <c r="K11" s="27" t="b">
        <f t="shared" si="0"/>
        <v>1</v>
      </c>
    </row>
    <row r="12" spans="1:11" ht="15.6" x14ac:dyDescent="0.3">
      <c r="H12" s="28" t="s">
        <v>0</v>
      </c>
      <c r="I12" s="29">
        <f>SUM(I2,I3,I4,I5,I6,I7,I8,I9,I10,I11)</f>
        <v>5246.119999999999</v>
      </c>
      <c r="J12" s="28">
        <f>SUM(J2,J3,J4,J5,J6,J7,J8,J9,J10,J11)</f>
        <v>174.2</v>
      </c>
      <c r="K12" s="2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26"/>
  <sheetViews>
    <sheetView workbookViewId="0">
      <selection activeCell="K35" sqref="K35"/>
    </sheetView>
  </sheetViews>
  <sheetFormatPr defaultRowHeight="14.4" x14ac:dyDescent="0.3"/>
  <cols>
    <col min="1" max="1" width="17.33203125" bestFit="1" customWidth="1"/>
    <col min="2" max="2" width="15.5546875" bestFit="1" customWidth="1"/>
    <col min="3" max="11" width="12" bestFit="1" customWidth="1"/>
    <col min="12" max="12" width="7" bestFit="1" customWidth="1"/>
    <col min="13" max="13" width="12" bestFit="1" customWidth="1"/>
  </cols>
  <sheetData>
    <row r="3" spans="1:13" x14ac:dyDescent="0.3">
      <c r="A3" s="24" t="s">
        <v>33</v>
      </c>
      <c r="B3" s="24" t="s">
        <v>29</v>
      </c>
    </row>
    <row r="4" spans="1:13" x14ac:dyDescent="0.3">
      <c r="A4" s="24" t="s">
        <v>30</v>
      </c>
      <c r="B4">
        <v>2015</v>
      </c>
      <c r="C4">
        <v>2016</v>
      </c>
      <c r="D4">
        <v>2017</v>
      </c>
      <c r="E4">
        <v>2018</v>
      </c>
      <c r="F4">
        <v>2019</v>
      </c>
      <c r="G4">
        <v>2020</v>
      </c>
      <c r="H4">
        <v>2021</v>
      </c>
      <c r="I4">
        <v>2022</v>
      </c>
      <c r="J4">
        <v>2023</v>
      </c>
      <c r="K4">
        <v>2024</v>
      </c>
      <c r="L4" t="s">
        <v>53</v>
      </c>
      <c r="M4" t="s">
        <v>31</v>
      </c>
    </row>
    <row r="5" spans="1:13" x14ac:dyDescent="0.3">
      <c r="A5" s="25" t="s">
        <v>13</v>
      </c>
      <c r="B5" s="26">
        <v>153656.58000000194</v>
      </c>
      <c r="C5" s="26">
        <v>7823974.4800000191</v>
      </c>
      <c r="D5" s="26">
        <v>4379336.1700000167</v>
      </c>
      <c r="E5" s="26">
        <v>5364810.4900000095</v>
      </c>
      <c r="F5" s="26">
        <v>8118784.4400000274</v>
      </c>
      <c r="G5" s="26">
        <v>6964968.599999994</v>
      </c>
      <c r="H5" s="26">
        <v>4472453.700000003</v>
      </c>
      <c r="I5" s="26">
        <v>9292142.9699999988</v>
      </c>
      <c r="J5" s="26">
        <v>4099639.3100000024</v>
      </c>
      <c r="K5" s="26">
        <v>2281426.5</v>
      </c>
      <c r="L5" s="26"/>
      <c r="M5" s="26">
        <v>52951193.240000069</v>
      </c>
    </row>
    <row r="6" spans="1:13" x14ac:dyDescent="0.3">
      <c r="A6" s="25" t="s">
        <v>7</v>
      </c>
      <c r="B6" s="26">
        <v>272608.84000000171</v>
      </c>
      <c r="C6" s="26">
        <v>1257041.2800000012</v>
      </c>
      <c r="D6" s="26">
        <v>1099273.8399999999</v>
      </c>
      <c r="E6" s="26">
        <v>961736.58000000194</v>
      </c>
      <c r="F6" s="26">
        <v>2474231.6400000006</v>
      </c>
      <c r="G6" s="26">
        <v>26174.340000000317</v>
      </c>
      <c r="H6" s="26">
        <v>1180579.5100000016</v>
      </c>
      <c r="I6" s="26">
        <v>2913384.7600000054</v>
      </c>
      <c r="J6" s="26">
        <v>1636637.7400000021</v>
      </c>
      <c r="K6" s="26">
        <v>1174731.6099999994</v>
      </c>
      <c r="L6" s="26"/>
      <c r="M6" s="26">
        <v>12996400.140000014</v>
      </c>
    </row>
    <row r="7" spans="1:13" x14ac:dyDescent="0.3">
      <c r="A7" s="25" t="s">
        <v>16</v>
      </c>
      <c r="B7" s="26">
        <v>2422772.3100000024</v>
      </c>
      <c r="C7" s="26">
        <v>2804585.9400000051</v>
      </c>
      <c r="D7" s="26">
        <v>1501178.5399999991</v>
      </c>
      <c r="E7" s="26">
        <v>4294681.650000006</v>
      </c>
      <c r="F7" s="26">
        <v>3372556.1200000048</v>
      </c>
      <c r="G7" s="26">
        <v>78254.800000000745</v>
      </c>
      <c r="H7" s="26">
        <v>3249222.1800000072</v>
      </c>
      <c r="I7" s="26">
        <v>678811.98000000045</v>
      </c>
      <c r="J7" s="26">
        <v>1461368.3200000077</v>
      </c>
      <c r="K7" s="26">
        <v>1589449.3200000003</v>
      </c>
      <c r="L7" s="26"/>
      <c r="M7" s="26">
        <v>21452881.160000034</v>
      </c>
    </row>
    <row r="8" spans="1:13" x14ac:dyDescent="0.3">
      <c r="A8" s="25" t="s">
        <v>8</v>
      </c>
      <c r="B8" s="26">
        <v>1185148.5500000007</v>
      </c>
      <c r="C8" s="26">
        <v>1370631.6300000027</v>
      </c>
      <c r="D8" s="26">
        <v>5165.7000000011176</v>
      </c>
      <c r="E8" s="26">
        <v>1829499.5899999999</v>
      </c>
      <c r="F8" s="26">
        <v>1221748.0500000007</v>
      </c>
      <c r="G8" s="26">
        <v>2340837.9800000042</v>
      </c>
      <c r="H8" s="26">
        <v>2528609.3699999973</v>
      </c>
      <c r="I8" s="26">
        <v>809698.56000000611</v>
      </c>
      <c r="J8" s="26">
        <v>1644421.8300000057</v>
      </c>
      <c r="K8" s="26">
        <v>1350081.8999999985</v>
      </c>
      <c r="L8" s="26"/>
      <c r="M8" s="26">
        <v>14285843.160000017</v>
      </c>
    </row>
    <row r="9" spans="1:13" x14ac:dyDescent="0.3">
      <c r="A9" s="25" t="s">
        <v>2</v>
      </c>
      <c r="B9" s="26">
        <v>630054.10000000149</v>
      </c>
      <c r="C9" s="26">
        <v>808543.56000000238</v>
      </c>
      <c r="D9" s="26">
        <v>799669.6400000006</v>
      </c>
      <c r="E9" s="26">
        <v>978161.30999999866</v>
      </c>
      <c r="F9" s="26">
        <v>141886.1400000006</v>
      </c>
      <c r="G9" s="26">
        <v>810427.31000000052</v>
      </c>
      <c r="H9" s="26">
        <v>1165440.1500000022</v>
      </c>
      <c r="I9" s="26">
        <v>538504</v>
      </c>
      <c r="J9" s="26">
        <v>688627.95000000298</v>
      </c>
      <c r="K9" s="26">
        <v>686435.04000000097</v>
      </c>
      <c r="L9" s="26"/>
      <c r="M9" s="26">
        <v>7247749.2000000104</v>
      </c>
    </row>
    <row r="10" spans="1:13" x14ac:dyDescent="0.3">
      <c r="A10" s="25" t="s">
        <v>1</v>
      </c>
      <c r="B10" s="26">
        <v>159950.80000000075</v>
      </c>
      <c r="C10" s="26">
        <v>619136.90000000037</v>
      </c>
      <c r="D10" s="26">
        <v>351840.68000000063</v>
      </c>
      <c r="E10" s="26">
        <v>981262.01000000164</v>
      </c>
      <c r="F10" s="26">
        <v>1208449.9800000004</v>
      </c>
      <c r="G10" s="26">
        <v>104029.93999999948</v>
      </c>
      <c r="H10" s="26">
        <v>278948.76000000071</v>
      </c>
      <c r="I10" s="26">
        <v>264486.0700000003</v>
      </c>
      <c r="J10" s="26">
        <v>211618.95999999996</v>
      </c>
      <c r="K10" s="26">
        <v>576655.90000000037</v>
      </c>
      <c r="L10" s="26"/>
      <c r="M10" s="26">
        <v>4756380.0000000047</v>
      </c>
    </row>
    <row r="11" spans="1:13" x14ac:dyDescent="0.3">
      <c r="A11" s="25" t="s">
        <v>11</v>
      </c>
      <c r="B11" s="26">
        <v>19430712.629999995</v>
      </c>
      <c r="C11" s="26">
        <v>1550013.6400000043</v>
      </c>
      <c r="D11" s="26">
        <v>4022520.8599999994</v>
      </c>
      <c r="E11" s="26">
        <v>1692173.9200000018</v>
      </c>
      <c r="F11" s="26">
        <v>4881237.450000003</v>
      </c>
      <c r="G11" s="26">
        <v>375639.68999999948</v>
      </c>
      <c r="H11" s="26">
        <v>924720.92000000179</v>
      </c>
      <c r="I11" s="26">
        <v>1061583.700000003</v>
      </c>
      <c r="J11" s="26">
        <v>1592092.3200000077</v>
      </c>
      <c r="K11" s="26">
        <v>247306.15000000037</v>
      </c>
      <c r="L11" s="26"/>
      <c r="M11" s="26">
        <v>35778001.280000016</v>
      </c>
    </row>
    <row r="12" spans="1:13" x14ac:dyDescent="0.3">
      <c r="A12" s="25" t="s">
        <v>18</v>
      </c>
      <c r="B12" s="26">
        <v>699060</v>
      </c>
      <c r="C12" s="26">
        <v>1467351.6900000013</v>
      </c>
      <c r="D12" s="26">
        <v>4183800.5300000012</v>
      </c>
      <c r="E12" s="26">
        <v>1213839.4400000051</v>
      </c>
      <c r="F12" s="26">
        <v>2699418.9600000083</v>
      </c>
      <c r="G12" s="26">
        <v>600824.49000000209</v>
      </c>
      <c r="H12" s="26">
        <v>3941560.3500000089</v>
      </c>
      <c r="I12" s="26">
        <v>3240414.8000000119</v>
      </c>
      <c r="J12" s="26">
        <v>1235964.0500000045</v>
      </c>
      <c r="K12" s="26">
        <v>9023382.0600000024</v>
      </c>
      <c r="L12" s="26"/>
      <c r="M12" s="26">
        <v>28305616.370000046</v>
      </c>
    </row>
    <row r="13" spans="1:13" x14ac:dyDescent="0.3">
      <c r="A13" s="25" t="s">
        <v>19</v>
      </c>
      <c r="B13" s="26">
        <v>3287704.8000000045</v>
      </c>
      <c r="C13" s="26">
        <v>1586973.1300000027</v>
      </c>
      <c r="D13" s="26">
        <v>309773.70000000112</v>
      </c>
      <c r="E13" s="26">
        <v>1326173.2699999996</v>
      </c>
      <c r="F13" s="26">
        <v>1551894.6400000006</v>
      </c>
      <c r="G13" s="26">
        <v>682689.40000000224</v>
      </c>
      <c r="H13" s="26">
        <v>1102546.0800000019</v>
      </c>
      <c r="I13" s="26">
        <v>1529565.2699999996</v>
      </c>
      <c r="J13" s="26">
        <v>1472550.4200000018</v>
      </c>
      <c r="K13" s="26">
        <v>2387125.8400000036</v>
      </c>
      <c r="L13" s="26"/>
      <c r="M13" s="26">
        <v>15236996.550000018</v>
      </c>
    </row>
    <row r="14" spans="1:13" x14ac:dyDescent="0.3">
      <c r="A14" s="25" t="s">
        <v>3</v>
      </c>
      <c r="B14" s="26">
        <v>3339077.1400000006</v>
      </c>
      <c r="C14" s="26">
        <v>2749261.3200000077</v>
      </c>
      <c r="D14" s="26">
        <v>2903806.3500000015</v>
      </c>
      <c r="E14" s="26">
        <v>898288.33999999985</v>
      </c>
      <c r="F14" s="26">
        <v>186533.73000000045</v>
      </c>
      <c r="G14" s="26">
        <v>247379</v>
      </c>
      <c r="H14" s="26">
        <v>1024751.8400000036</v>
      </c>
      <c r="I14" s="26">
        <v>831899.49000000022</v>
      </c>
      <c r="J14" s="26">
        <v>395066.98000000045</v>
      </c>
      <c r="K14" s="26">
        <v>72253.45530000006</v>
      </c>
      <c r="L14" s="26"/>
      <c r="M14" s="26">
        <v>12648317.645300014</v>
      </c>
    </row>
    <row r="15" spans="1:13" x14ac:dyDescent="0.3">
      <c r="A15" s="25" t="s">
        <v>14</v>
      </c>
      <c r="B15" s="26">
        <v>62788.669999999925</v>
      </c>
      <c r="C15" s="26">
        <v>721494.87000000291</v>
      </c>
      <c r="D15" s="26">
        <v>901661.41000000015</v>
      </c>
      <c r="E15" s="26">
        <v>61933.860000000335</v>
      </c>
      <c r="F15" s="26">
        <v>961647.76000000164</v>
      </c>
      <c r="G15" s="26">
        <v>917357.76000000164</v>
      </c>
      <c r="H15" s="26">
        <v>1568056.9000000022</v>
      </c>
      <c r="I15" s="26">
        <v>978658.3200000003</v>
      </c>
      <c r="J15" s="26">
        <v>1343802.2399999984</v>
      </c>
      <c r="K15" s="26">
        <v>1907663.75</v>
      </c>
      <c r="L15" s="26"/>
      <c r="M15" s="26">
        <v>9425065.5400000066</v>
      </c>
    </row>
    <row r="16" spans="1:13" x14ac:dyDescent="0.3">
      <c r="A16" s="25" t="s">
        <v>12</v>
      </c>
      <c r="B16" s="26">
        <v>2607233.6400000006</v>
      </c>
      <c r="C16" s="26">
        <v>1847355.5899999999</v>
      </c>
      <c r="D16" s="26">
        <v>127045.17000000179</v>
      </c>
      <c r="E16" s="26">
        <v>1493094.1499999985</v>
      </c>
      <c r="F16" s="26">
        <v>110738.88000000082</v>
      </c>
      <c r="G16" s="26">
        <v>1218513.5100000016</v>
      </c>
      <c r="H16" s="26">
        <v>839939.55000000075</v>
      </c>
      <c r="I16" s="26">
        <v>275948.19999999925</v>
      </c>
      <c r="J16" s="26">
        <v>1390795.200000003</v>
      </c>
      <c r="K16" s="26">
        <v>135397.41999999993</v>
      </c>
      <c r="L16" s="26"/>
      <c r="M16" s="26">
        <v>10046061.310000006</v>
      </c>
    </row>
    <row r="17" spans="1:13" x14ac:dyDescent="0.3">
      <c r="A17" s="25" t="s">
        <v>15</v>
      </c>
      <c r="B17" s="26">
        <v>4865499.900000006</v>
      </c>
      <c r="C17" s="26">
        <v>4152649.950000003</v>
      </c>
      <c r="D17" s="26">
        <v>2096659.5</v>
      </c>
      <c r="E17" s="26">
        <v>792603.54000000097</v>
      </c>
      <c r="F17" s="26">
        <v>745846.20000000298</v>
      </c>
      <c r="G17" s="26">
        <v>2225658.4800000042</v>
      </c>
      <c r="H17" s="26">
        <v>2709590.6799999997</v>
      </c>
      <c r="I17" s="26">
        <v>3475822.8800000101</v>
      </c>
      <c r="J17" s="26">
        <v>1451942.0100000054</v>
      </c>
      <c r="K17" s="26">
        <v>1088183.25</v>
      </c>
      <c r="L17" s="26"/>
      <c r="M17" s="26">
        <v>23604456.39000003</v>
      </c>
    </row>
    <row r="18" spans="1:13" x14ac:dyDescent="0.3">
      <c r="A18" s="25" t="s">
        <v>10</v>
      </c>
      <c r="B18" s="26">
        <v>163680.60000000056</v>
      </c>
      <c r="C18" s="26">
        <v>1048492.8499999978</v>
      </c>
      <c r="D18" s="26">
        <v>195177.60000000009</v>
      </c>
      <c r="E18" s="26">
        <v>243165</v>
      </c>
      <c r="F18" s="26">
        <v>148193.16000000015</v>
      </c>
      <c r="G18" s="26">
        <v>197636.48000000045</v>
      </c>
      <c r="H18" s="26">
        <v>81487.899999999907</v>
      </c>
      <c r="I18" s="26">
        <v>181717.14000000013</v>
      </c>
      <c r="J18" s="26">
        <v>147623.28000000026</v>
      </c>
      <c r="K18" s="26">
        <v>41277.15000000014</v>
      </c>
      <c r="L18" s="26"/>
      <c r="M18" s="26">
        <v>2448451.1599999992</v>
      </c>
    </row>
    <row r="19" spans="1:13" x14ac:dyDescent="0.3">
      <c r="A19" s="25" t="s">
        <v>6</v>
      </c>
      <c r="B19" s="26">
        <v>3872585.8900000006</v>
      </c>
      <c r="C19" s="26">
        <v>3531649.6800000072</v>
      </c>
      <c r="D19" s="26">
        <v>1215376.4000000022</v>
      </c>
      <c r="E19" s="26">
        <v>1343781.3900000006</v>
      </c>
      <c r="F19" s="26">
        <v>1166078.6400000006</v>
      </c>
      <c r="G19" s="26">
        <v>434238.49000000209</v>
      </c>
      <c r="H19" s="26">
        <v>2292206.6000000089</v>
      </c>
      <c r="I19" s="26">
        <v>159581.94000000134</v>
      </c>
      <c r="J19" s="26">
        <v>2568476.7899999991</v>
      </c>
      <c r="K19" s="26">
        <v>808680.99000000209</v>
      </c>
      <c r="L19" s="26"/>
      <c r="M19" s="26">
        <v>17392656.810000025</v>
      </c>
    </row>
    <row r="20" spans="1:13" x14ac:dyDescent="0.3">
      <c r="A20" s="25" t="s">
        <v>17</v>
      </c>
      <c r="B20" s="26">
        <v>2440044</v>
      </c>
      <c r="C20" s="26">
        <v>2193090.150000006</v>
      </c>
      <c r="D20" s="26">
        <v>1579349.4600000009</v>
      </c>
      <c r="E20" s="26">
        <v>2724594.1200000048</v>
      </c>
      <c r="F20" s="26">
        <v>3837829.8200000077</v>
      </c>
      <c r="G20" s="26">
        <v>888228.63000000268</v>
      </c>
      <c r="H20" s="26">
        <v>2294479.5700000003</v>
      </c>
      <c r="I20" s="26">
        <v>2664680.3300000057</v>
      </c>
      <c r="J20" s="26">
        <v>1194236.8800000027</v>
      </c>
      <c r="K20" s="26">
        <v>75566.699999999255</v>
      </c>
      <c r="L20" s="26"/>
      <c r="M20" s="26">
        <v>19892099.66000003</v>
      </c>
    </row>
    <row r="21" spans="1:13" x14ac:dyDescent="0.3">
      <c r="A21" s="25" t="s">
        <v>4</v>
      </c>
      <c r="B21" s="26">
        <v>281048.46000000089</v>
      </c>
      <c r="C21" s="26">
        <v>2375477.8500000015</v>
      </c>
      <c r="D21" s="26">
        <v>1188455.379999999</v>
      </c>
      <c r="E21" s="26">
        <v>442398.85000000149</v>
      </c>
      <c r="F21" s="26">
        <v>1511255.2800000012</v>
      </c>
      <c r="G21" s="26">
        <v>228795.69000000041</v>
      </c>
      <c r="H21" s="26">
        <v>730535.39000000432</v>
      </c>
      <c r="I21" s="26">
        <v>190526.69000000041</v>
      </c>
      <c r="J21" s="26">
        <v>814062.68000000156</v>
      </c>
      <c r="K21" s="26">
        <v>2280186.200000003</v>
      </c>
      <c r="L21" s="26"/>
      <c r="M21" s="26">
        <v>10042742.470000014</v>
      </c>
    </row>
    <row r="22" spans="1:13" x14ac:dyDescent="0.3">
      <c r="A22" s="25" t="s">
        <v>20</v>
      </c>
      <c r="B22" s="26">
        <v>125112</v>
      </c>
      <c r="C22" s="26">
        <v>216023.53999999911</v>
      </c>
      <c r="D22" s="26">
        <v>1239987.6900000013</v>
      </c>
      <c r="E22" s="26">
        <v>637345.94000000134</v>
      </c>
      <c r="F22" s="26">
        <v>973617.95000000112</v>
      </c>
      <c r="G22" s="26">
        <v>55765.410000000149</v>
      </c>
      <c r="H22" s="26">
        <v>1159027.0500000007</v>
      </c>
      <c r="I22" s="26">
        <v>1466188.950000003</v>
      </c>
      <c r="J22" s="26">
        <v>104577.20000000019</v>
      </c>
      <c r="K22" s="26">
        <v>137412.66000000015</v>
      </c>
      <c r="L22" s="26"/>
      <c r="M22" s="26">
        <v>6115058.3900000071</v>
      </c>
    </row>
    <row r="23" spans="1:13" x14ac:dyDescent="0.3">
      <c r="A23" s="25" t="s">
        <v>9</v>
      </c>
      <c r="B23" s="26">
        <v>489779.93999999948</v>
      </c>
      <c r="C23" s="26">
        <v>1004024.1600000001</v>
      </c>
      <c r="D23" s="26">
        <v>50154.240000000224</v>
      </c>
      <c r="E23" s="26">
        <v>179691.24000000022</v>
      </c>
      <c r="F23" s="26">
        <v>1063303.8000000007</v>
      </c>
      <c r="G23" s="26">
        <v>106459.56000000052</v>
      </c>
      <c r="H23" s="26">
        <v>688501.44000000134</v>
      </c>
      <c r="I23" s="26">
        <v>1251502.7200000025</v>
      </c>
      <c r="J23" s="26">
        <v>911370</v>
      </c>
      <c r="K23" s="26">
        <v>237718.79999999981</v>
      </c>
      <c r="L23" s="26"/>
      <c r="M23" s="26">
        <v>5982505.900000005</v>
      </c>
    </row>
    <row r="24" spans="1:13" x14ac:dyDescent="0.3">
      <c r="A24" s="25" t="s">
        <v>5</v>
      </c>
      <c r="B24" s="26">
        <v>2067622.5400000066</v>
      </c>
      <c r="C24" s="26">
        <v>975444.87000000477</v>
      </c>
      <c r="D24" s="26">
        <v>926986.08000000566</v>
      </c>
      <c r="E24" s="26">
        <v>4265021.7600000054</v>
      </c>
      <c r="F24" s="26">
        <v>1911583.1799999997</v>
      </c>
      <c r="G24" s="26">
        <v>2466886.1800000072</v>
      </c>
      <c r="H24" s="26">
        <v>3410189.1300000101</v>
      </c>
      <c r="I24" s="26">
        <v>4748705.3400000036</v>
      </c>
      <c r="J24" s="26">
        <v>1030558.2800000012</v>
      </c>
      <c r="K24" s="26">
        <v>2429213.8300000131</v>
      </c>
      <c r="L24" s="26"/>
      <c r="M24" s="26">
        <v>24232211.190000057</v>
      </c>
    </row>
    <row r="25" spans="1:13" x14ac:dyDescent="0.3">
      <c r="A25" s="25" t="s">
        <v>53</v>
      </c>
      <c r="B25" s="26"/>
      <c r="C25" s="26"/>
      <c r="D25" s="26"/>
      <c r="E25" s="26"/>
      <c r="F25" s="26"/>
      <c r="G25" s="26"/>
      <c r="H25" s="26"/>
      <c r="I25" s="26"/>
      <c r="J25" s="26"/>
      <c r="K25" s="26"/>
      <c r="L25" s="26"/>
      <c r="M25" s="26"/>
    </row>
    <row r="26" spans="1:13" x14ac:dyDescent="0.3">
      <c r="A26" s="25" t="s">
        <v>31</v>
      </c>
      <c r="B26" s="26">
        <v>48556141.390000023</v>
      </c>
      <c r="C26" s="26">
        <v>40103217.080000073</v>
      </c>
      <c r="D26" s="26">
        <v>29077218.940000035</v>
      </c>
      <c r="E26" s="26">
        <v>31724256.450000033</v>
      </c>
      <c r="F26" s="26">
        <v>38286835.82000006</v>
      </c>
      <c r="G26" s="26">
        <v>20970765.740000024</v>
      </c>
      <c r="H26" s="26">
        <v>35642847.070000052</v>
      </c>
      <c r="I26" s="26">
        <v>36553824.110000052</v>
      </c>
      <c r="J26" s="26">
        <v>25395432.440000046</v>
      </c>
      <c r="K26" s="26">
        <v>28530148.525300022</v>
      </c>
      <c r="L26" s="26"/>
      <c r="M26" s="26">
        <v>334840687.56530035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26"/>
  <sheetViews>
    <sheetView workbookViewId="0">
      <selection activeCell="N3" sqref="N3"/>
    </sheetView>
  </sheetViews>
  <sheetFormatPr defaultRowHeight="14.4" x14ac:dyDescent="0.3"/>
  <cols>
    <col min="1" max="1" width="16.21875" bestFit="1" customWidth="1"/>
    <col min="2" max="2" width="15.5546875" bestFit="1" customWidth="1"/>
    <col min="3" max="5" width="12" bestFit="1" customWidth="1"/>
    <col min="6" max="6" width="12" customWidth="1"/>
    <col min="7" max="11" width="12" bestFit="1" customWidth="1"/>
    <col min="12" max="12" width="7" bestFit="1" customWidth="1"/>
    <col min="13" max="13" width="12" bestFit="1" customWidth="1"/>
  </cols>
  <sheetData>
    <row r="3" spans="1:13" x14ac:dyDescent="0.3">
      <c r="A3" s="24" t="s">
        <v>32</v>
      </c>
      <c r="B3" s="24" t="s">
        <v>29</v>
      </c>
    </row>
    <row r="4" spans="1:13" x14ac:dyDescent="0.3">
      <c r="A4" s="24" t="s">
        <v>30</v>
      </c>
      <c r="B4">
        <v>2015</v>
      </c>
      <c r="C4">
        <v>2016</v>
      </c>
      <c r="D4">
        <v>2017</v>
      </c>
      <c r="E4">
        <v>2018</v>
      </c>
      <c r="F4">
        <v>2019</v>
      </c>
      <c r="G4">
        <v>2020</v>
      </c>
      <c r="H4">
        <v>2021</v>
      </c>
      <c r="I4">
        <v>2022</v>
      </c>
      <c r="J4">
        <v>2023</v>
      </c>
      <c r="K4">
        <v>2024</v>
      </c>
      <c r="L4" t="s">
        <v>53</v>
      </c>
      <c r="M4" t="s">
        <v>31</v>
      </c>
    </row>
    <row r="5" spans="1:13" x14ac:dyDescent="0.3">
      <c r="A5" s="25" t="s">
        <v>13</v>
      </c>
      <c r="B5" s="26">
        <v>26389082.580000002</v>
      </c>
      <c r="C5" s="26">
        <v>154256190.48000002</v>
      </c>
      <c r="D5" s="26">
        <v>96974347.170000017</v>
      </c>
      <c r="E5" s="26">
        <v>150145938.49000001</v>
      </c>
      <c r="F5" s="26">
        <v>139265092.44000003</v>
      </c>
      <c r="G5" s="26">
        <v>134754708.59999999</v>
      </c>
      <c r="H5" s="26">
        <v>96362498.700000003</v>
      </c>
      <c r="I5" s="26">
        <v>161991227.97</v>
      </c>
      <c r="J5" s="26">
        <v>108458231.31</v>
      </c>
      <c r="K5" s="26">
        <v>50787496.5</v>
      </c>
      <c r="L5" s="26"/>
      <c r="M5" s="26">
        <v>1119384814.2400002</v>
      </c>
    </row>
    <row r="6" spans="1:13" x14ac:dyDescent="0.3">
      <c r="A6" s="25" t="s">
        <v>7</v>
      </c>
      <c r="B6" s="26">
        <v>14757024.840000002</v>
      </c>
      <c r="C6" s="26">
        <v>23239441.280000001</v>
      </c>
      <c r="D6" s="26">
        <v>19808173.84</v>
      </c>
      <c r="E6" s="26">
        <v>25268792.580000002</v>
      </c>
      <c r="F6" s="26">
        <v>48027005.640000001</v>
      </c>
      <c r="G6" s="26">
        <v>2982905.3400000003</v>
      </c>
      <c r="H6" s="26">
        <v>26230935.510000002</v>
      </c>
      <c r="I6" s="26">
        <v>47689544.760000005</v>
      </c>
      <c r="J6" s="26">
        <v>53752821.740000002</v>
      </c>
      <c r="K6" s="26">
        <v>21546293.609999999</v>
      </c>
      <c r="L6" s="26"/>
      <c r="M6" s="26">
        <v>283302939.14000005</v>
      </c>
    </row>
    <row r="7" spans="1:13" x14ac:dyDescent="0.3">
      <c r="A7" s="25" t="s">
        <v>16</v>
      </c>
      <c r="B7" s="26">
        <v>81115772.310000002</v>
      </c>
      <c r="C7" s="26">
        <v>47295863.940000005</v>
      </c>
      <c r="D7" s="26">
        <v>45774516.539999999</v>
      </c>
      <c r="E7" s="26">
        <v>67932796.650000006</v>
      </c>
      <c r="F7" s="26">
        <v>67290070.120000005</v>
      </c>
      <c r="G7" s="26">
        <v>11373286.800000001</v>
      </c>
      <c r="H7" s="26">
        <v>60862214.180000007</v>
      </c>
      <c r="I7" s="26">
        <v>33485236.98</v>
      </c>
      <c r="J7" s="26">
        <v>42701320.320000008</v>
      </c>
      <c r="K7" s="26">
        <v>26032432.32</v>
      </c>
      <c r="L7" s="26"/>
      <c r="M7" s="26">
        <v>483863510.16000003</v>
      </c>
    </row>
    <row r="8" spans="1:13" x14ac:dyDescent="0.3">
      <c r="A8" s="25" t="s">
        <v>8</v>
      </c>
      <c r="B8" s="26">
        <v>20433003.550000001</v>
      </c>
      <c r="C8" s="26">
        <v>31659276.630000003</v>
      </c>
      <c r="D8" s="26">
        <v>10815356.700000001</v>
      </c>
      <c r="E8" s="26">
        <v>30609101.59</v>
      </c>
      <c r="F8" s="26">
        <v>21433828.050000001</v>
      </c>
      <c r="G8" s="26">
        <v>39099312.980000004</v>
      </c>
      <c r="H8" s="26">
        <v>44630760.369999997</v>
      </c>
      <c r="I8" s="26">
        <v>32059134.560000006</v>
      </c>
      <c r="J8" s="26">
        <v>37030312.830000006</v>
      </c>
      <c r="K8" s="26">
        <v>27254151.899999999</v>
      </c>
      <c r="L8" s="26"/>
      <c r="M8" s="26">
        <v>295024239.16000003</v>
      </c>
    </row>
    <row r="9" spans="1:13" x14ac:dyDescent="0.3">
      <c r="A9" s="25" t="s">
        <v>2</v>
      </c>
      <c r="B9" s="26">
        <v>11789934.100000001</v>
      </c>
      <c r="C9" s="26">
        <v>30462694.560000002</v>
      </c>
      <c r="D9" s="26">
        <v>14191465.640000001</v>
      </c>
      <c r="E9" s="26">
        <v>19302621.309999999</v>
      </c>
      <c r="F9" s="26">
        <v>6634216.1400000006</v>
      </c>
      <c r="G9" s="26">
        <v>13226733.310000001</v>
      </c>
      <c r="H9" s="26">
        <v>22832778.150000002</v>
      </c>
      <c r="I9" s="26">
        <v>13223809</v>
      </c>
      <c r="J9" s="26">
        <v>20815870.950000003</v>
      </c>
      <c r="K9" s="26">
        <v>11984291.040000001</v>
      </c>
      <c r="L9" s="26"/>
      <c r="M9" s="26">
        <v>164464414.20000002</v>
      </c>
    </row>
    <row r="10" spans="1:13" x14ac:dyDescent="0.3">
      <c r="A10" s="25" t="s">
        <v>1</v>
      </c>
      <c r="B10" s="26">
        <v>6567060.8000000007</v>
      </c>
      <c r="C10" s="26">
        <v>10040526.9</v>
      </c>
      <c r="D10" s="26">
        <v>5918944.6800000006</v>
      </c>
      <c r="E10" s="26">
        <v>20454273.010000002</v>
      </c>
      <c r="F10" s="26">
        <v>19550947.98</v>
      </c>
      <c r="G10" s="26">
        <v>4361471.9399999995</v>
      </c>
      <c r="H10" s="26">
        <v>4769704.7600000007</v>
      </c>
      <c r="I10" s="26">
        <v>6545191.0700000003</v>
      </c>
      <c r="J10" s="26">
        <v>4314269.96</v>
      </c>
      <c r="K10" s="26">
        <v>12804550.9</v>
      </c>
      <c r="L10" s="26"/>
      <c r="M10" s="26">
        <v>95326942.000000015</v>
      </c>
    </row>
    <row r="11" spans="1:13" x14ac:dyDescent="0.3">
      <c r="A11" s="25" t="s">
        <v>11</v>
      </c>
      <c r="B11" s="26">
        <v>579378366.63</v>
      </c>
      <c r="C11" s="26">
        <v>32065173.640000004</v>
      </c>
      <c r="D11" s="26">
        <v>75155834.859999999</v>
      </c>
      <c r="E11" s="26">
        <v>55737001.920000002</v>
      </c>
      <c r="F11" s="26">
        <v>82623618.450000003</v>
      </c>
      <c r="G11" s="26">
        <v>14956638.689999999</v>
      </c>
      <c r="H11" s="26">
        <v>22281204.920000002</v>
      </c>
      <c r="I11" s="26">
        <v>45741119.700000003</v>
      </c>
      <c r="J11" s="26">
        <v>45156970.320000008</v>
      </c>
      <c r="K11" s="26">
        <v>7407551.1500000004</v>
      </c>
      <c r="L11" s="26"/>
      <c r="M11" s="26">
        <v>960503480.28000009</v>
      </c>
    </row>
    <row r="12" spans="1:13" x14ac:dyDescent="0.3">
      <c r="A12" s="25" t="s">
        <v>18</v>
      </c>
      <c r="B12" s="26">
        <v>26020260</v>
      </c>
      <c r="C12" s="26">
        <v>31970173.690000001</v>
      </c>
      <c r="D12" s="26">
        <v>72718461.530000001</v>
      </c>
      <c r="E12" s="26">
        <v>40918075.440000005</v>
      </c>
      <c r="F12" s="26">
        <v>59567250.960000008</v>
      </c>
      <c r="G12" s="26">
        <v>19259793.490000002</v>
      </c>
      <c r="H12" s="26">
        <v>80439823.350000009</v>
      </c>
      <c r="I12" s="26">
        <v>70637590.800000012</v>
      </c>
      <c r="J12" s="26">
        <v>45388239.050000004</v>
      </c>
      <c r="K12" s="26">
        <v>157097462.06</v>
      </c>
      <c r="L12" s="26"/>
      <c r="M12" s="26">
        <v>604017130.37000012</v>
      </c>
    </row>
    <row r="13" spans="1:13" x14ac:dyDescent="0.3">
      <c r="A13" s="25" t="s">
        <v>19</v>
      </c>
      <c r="B13" s="26">
        <v>54277504.800000004</v>
      </c>
      <c r="C13" s="26">
        <v>29281041.130000003</v>
      </c>
      <c r="D13" s="26">
        <v>15311603.700000001</v>
      </c>
      <c r="E13" s="26">
        <v>30867853.27</v>
      </c>
      <c r="F13" s="26">
        <v>39022206.640000001</v>
      </c>
      <c r="G13" s="26">
        <v>14769338.400000002</v>
      </c>
      <c r="H13" s="26">
        <v>21914824.080000002</v>
      </c>
      <c r="I13" s="26">
        <v>25820556.27</v>
      </c>
      <c r="J13" s="26">
        <v>35778987.420000002</v>
      </c>
      <c r="K13" s="26">
        <v>40199163.840000004</v>
      </c>
      <c r="L13" s="26"/>
      <c r="M13" s="26">
        <v>307243079.55000007</v>
      </c>
    </row>
    <row r="14" spans="1:13" x14ac:dyDescent="0.3">
      <c r="A14" s="25" t="s">
        <v>3</v>
      </c>
      <c r="B14" s="26">
        <v>63183288.140000001</v>
      </c>
      <c r="C14" s="26">
        <v>80159773.320000008</v>
      </c>
      <c r="D14" s="26">
        <v>51521896.350000001</v>
      </c>
      <c r="E14" s="26">
        <v>19445176.34</v>
      </c>
      <c r="F14" s="26">
        <v>4588415.7300000004</v>
      </c>
      <c r="G14" s="26">
        <v>9625292</v>
      </c>
      <c r="H14" s="26">
        <v>20990095.840000004</v>
      </c>
      <c r="I14" s="26">
        <v>15114506.49</v>
      </c>
      <c r="J14" s="26">
        <v>10719809.98</v>
      </c>
      <c r="K14" s="26">
        <v>1431893.0353000001</v>
      </c>
      <c r="L14" s="26"/>
      <c r="M14" s="26">
        <v>276780147.22530001</v>
      </c>
    </row>
    <row r="15" spans="1:13" x14ac:dyDescent="0.3">
      <c r="A15" s="25" t="s">
        <v>14</v>
      </c>
      <c r="B15" s="26">
        <v>4623449.67</v>
      </c>
      <c r="C15" s="26">
        <v>16041590.870000003</v>
      </c>
      <c r="D15" s="26">
        <v>19119041.41</v>
      </c>
      <c r="E15" s="26">
        <v>6221619.8600000003</v>
      </c>
      <c r="F15" s="26">
        <v>19975688.760000002</v>
      </c>
      <c r="G15" s="26">
        <v>19946477.760000002</v>
      </c>
      <c r="H15" s="26">
        <v>32879676.900000002</v>
      </c>
      <c r="I15" s="26">
        <v>18997610.32</v>
      </c>
      <c r="J15" s="26">
        <v>25748514.239999998</v>
      </c>
      <c r="K15" s="26">
        <v>36597343.75</v>
      </c>
      <c r="L15" s="26"/>
      <c r="M15" s="26">
        <v>200151013.54000002</v>
      </c>
    </row>
    <row r="16" spans="1:13" x14ac:dyDescent="0.3">
      <c r="A16" s="25" t="s">
        <v>12</v>
      </c>
      <c r="B16" s="26">
        <v>46288255.640000001</v>
      </c>
      <c r="C16" s="26">
        <v>31383353.59</v>
      </c>
      <c r="D16" s="26">
        <v>22753690.170000002</v>
      </c>
      <c r="E16" s="26">
        <v>34913185.149999999</v>
      </c>
      <c r="F16" s="26">
        <v>9181010.8800000008</v>
      </c>
      <c r="G16" s="26">
        <v>20191534.510000002</v>
      </c>
      <c r="H16" s="26">
        <v>18759844.550000001</v>
      </c>
      <c r="I16" s="26">
        <v>25214400.199999999</v>
      </c>
      <c r="J16" s="26">
        <v>30525880.200000003</v>
      </c>
      <c r="K16" s="26">
        <v>8675887.4199999999</v>
      </c>
      <c r="L16" s="26"/>
      <c r="M16" s="26">
        <v>247887042.30999997</v>
      </c>
    </row>
    <row r="17" spans="1:13" x14ac:dyDescent="0.3">
      <c r="A17" s="25" t="s">
        <v>15</v>
      </c>
      <c r="B17" s="26">
        <v>78560865.900000006</v>
      </c>
      <c r="C17" s="26">
        <v>73821851.950000003</v>
      </c>
      <c r="D17" s="26">
        <v>42177634.5</v>
      </c>
      <c r="E17" s="26">
        <v>15261219.540000001</v>
      </c>
      <c r="F17" s="26">
        <v>17966541.200000003</v>
      </c>
      <c r="G17" s="26">
        <v>50346350.480000004</v>
      </c>
      <c r="H17" s="26">
        <v>49401069.68</v>
      </c>
      <c r="I17" s="26">
        <v>70986778.88000001</v>
      </c>
      <c r="J17" s="26">
        <v>40245956.010000005</v>
      </c>
      <c r="K17" s="26">
        <v>33847283.25</v>
      </c>
      <c r="L17" s="26"/>
      <c r="M17" s="26">
        <v>472615551.39000005</v>
      </c>
    </row>
    <row r="18" spans="1:13" x14ac:dyDescent="0.3">
      <c r="A18" s="25" t="s">
        <v>10</v>
      </c>
      <c r="B18" s="26">
        <v>3857649.6000000006</v>
      </c>
      <c r="C18" s="26">
        <v>23720032.849999998</v>
      </c>
      <c r="D18" s="26">
        <v>3279849.6</v>
      </c>
      <c r="E18" s="26">
        <v>3848790</v>
      </c>
      <c r="F18" s="26">
        <v>3701117.16</v>
      </c>
      <c r="G18" s="26">
        <v>4217580.4800000004</v>
      </c>
      <c r="H18" s="26">
        <v>1720527.9</v>
      </c>
      <c r="I18" s="26">
        <v>2972890.14</v>
      </c>
      <c r="J18" s="26">
        <v>2391347.2800000003</v>
      </c>
      <c r="K18" s="26">
        <v>1343754.1500000001</v>
      </c>
      <c r="L18" s="26"/>
      <c r="M18" s="26">
        <v>51053539.159999996</v>
      </c>
    </row>
    <row r="19" spans="1:13" x14ac:dyDescent="0.3">
      <c r="A19" s="25" t="s">
        <v>6</v>
      </c>
      <c r="B19" s="26">
        <v>61034326.890000001</v>
      </c>
      <c r="C19" s="26">
        <v>70450644.680000007</v>
      </c>
      <c r="D19" s="26">
        <v>21052592.400000002</v>
      </c>
      <c r="E19" s="26">
        <v>26048055.390000001</v>
      </c>
      <c r="F19" s="26">
        <v>38045724.640000001</v>
      </c>
      <c r="G19" s="26">
        <v>15241836.490000002</v>
      </c>
      <c r="H19" s="26">
        <v>43472794.600000009</v>
      </c>
      <c r="I19" s="26">
        <v>8575345.9400000013</v>
      </c>
      <c r="J19" s="26">
        <v>42488840.789999999</v>
      </c>
      <c r="K19" s="26">
        <v>18560708.990000002</v>
      </c>
      <c r="L19" s="26"/>
      <c r="M19" s="26">
        <v>344970870.81000006</v>
      </c>
    </row>
    <row r="20" spans="1:13" x14ac:dyDescent="0.3">
      <c r="A20" s="25" t="s">
        <v>17</v>
      </c>
      <c r="B20" s="26">
        <v>81265644</v>
      </c>
      <c r="C20" s="26">
        <v>39240265.150000006</v>
      </c>
      <c r="D20" s="26">
        <v>34648502.460000001</v>
      </c>
      <c r="E20" s="26">
        <v>49189522.120000005</v>
      </c>
      <c r="F20" s="26">
        <v>63485053.820000008</v>
      </c>
      <c r="G20" s="26">
        <v>19290183.630000003</v>
      </c>
      <c r="H20" s="26">
        <v>54207003.57</v>
      </c>
      <c r="I20" s="26">
        <v>58112148.330000006</v>
      </c>
      <c r="J20" s="26">
        <v>26035436.880000003</v>
      </c>
      <c r="K20" s="26">
        <v>15372914.699999999</v>
      </c>
      <c r="L20" s="26"/>
      <c r="M20" s="26">
        <v>440846674.65999997</v>
      </c>
    </row>
    <row r="21" spans="1:13" x14ac:dyDescent="0.3">
      <c r="A21" s="25" t="s">
        <v>4</v>
      </c>
      <c r="B21" s="26">
        <v>25207250.460000001</v>
      </c>
      <c r="C21" s="26">
        <v>53549492.850000001</v>
      </c>
      <c r="D21" s="26">
        <v>29982613.379999999</v>
      </c>
      <c r="E21" s="26">
        <v>20220169.850000001</v>
      </c>
      <c r="F21" s="26">
        <v>27984998.280000001</v>
      </c>
      <c r="G21" s="26">
        <v>5910858.6900000004</v>
      </c>
      <c r="H21" s="26">
        <v>20015502.390000004</v>
      </c>
      <c r="I21" s="26">
        <v>7718195.6900000004</v>
      </c>
      <c r="J21" s="26">
        <v>15987216.680000002</v>
      </c>
      <c r="K21" s="26">
        <v>40341632.200000003</v>
      </c>
      <c r="L21" s="26"/>
      <c r="M21" s="26">
        <v>246917930.47000003</v>
      </c>
    </row>
    <row r="22" spans="1:13" x14ac:dyDescent="0.3">
      <c r="A22" s="25" t="s">
        <v>20</v>
      </c>
      <c r="B22" s="26">
        <v>10680312</v>
      </c>
      <c r="C22" s="26">
        <v>10550009.539999999</v>
      </c>
      <c r="D22" s="26">
        <v>19587063.690000001</v>
      </c>
      <c r="E22" s="26">
        <v>21153302.940000001</v>
      </c>
      <c r="F22" s="26">
        <v>16127237.950000001</v>
      </c>
      <c r="G22" s="26">
        <v>7897630.4100000001</v>
      </c>
      <c r="H22" s="26">
        <v>25378597.050000001</v>
      </c>
      <c r="I22" s="26">
        <v>23508953.950000003</v>
      </c>
      <c r="J22" s="26">
        <v>7396225.2000000002</v>
      </c>
      <c r="K22" s="26">
        <v>5412528.6600000001</v>
      </c>
      <c r="L22" s="26"/>
      <c r="M22" s="26">
        <v>147691861.38999999</v>
      </c>
    </row>
    <row r="23" spans="1:13" x14ac:dyDescent="0.3">
      <c r="A23" s="25" t="s">
        <v>9</v>
      </c>
      <c r="B23" s="26">
        <v>9808413.9399999995</v>
      </c>
      <c r="C23" s="26">
        <v>26074496.16</v>
      </c>
      <c r="D23" s="26">
        <v>2388702.2400000002</v>
      </c>
      <c r="E23" s="26">
        <v>6248727.2400000002</v>
      </c>
      <c r="F23" s="26">
        <v>16896733.800000001</v>
      </c>
      <c r="G23" s="26">
        <v>3665507.5600000005</v>
      </c>
      <c r="H23" s="26">
        <v>15826789.440000001</v>
      </c>
      <c r="I23" s="26">
        <v>25009640.720000003</v>
      </c>
      <c r="J23" s="26">
        <v>18407745</v>
      </c>
      <c r="K23" s="26">
        <v>5677248.7999999998</v>
      </c>
      <c r="L23" s="26"/>
      <c r="M23" s="26">
        <v>130004004.90000001</v>
      </c>
    </row>
    <row r="24" spans="1:13" x14ac:dyDescent="0.3">
      <c r="A24" s="25" t="s">
        <v>5</v>
      </c>
      <c r="B24" s="26">
        <v>55255786.540000007</v>
      </c>
      <c r="C24" s="26">
        <v>42400291.870000005</v>
      </c>
      <c r="D24" s="26">
        <v>39439498.080000006</v>
      </c>
      <c r="E24" s="26">
        <v>80469101.760000005</v>
      </c>
      <c r="F24" s="26">
        <v>36772448.18</v>
      </c>
      <c r="G24" s="26">
        <v>41722696.180000007</v>
      </c>
      <c r="H24" s="26">
        <v>63070892.13000001</v>
      </c>
      <c r="I24" s="26">
        <v>77388137.340000004</v>
      </c>
      <c r="J24" s="26">
        <v>87550186.280000001</v>
      </c>
      <c r="K24" s="26">
        <v>96146421.830000013</v>
      </c>
      <c r="L24" s="26"/>
      <c r="M24" s="26">
        <v>620215460.19000006</v>
      </c>
    </row>
    <row r="25" spans="1:13" x14ac:dyDescent="0.3">
      <c r="A25" s="25" t="s">
        <v>53</v>
      </c>
      <c r="B25" s="26"/>
      <c r="C25" s="26"/>
      <c r="D25" s="26"/>
      <c r="E25" s="26"/>
      <c r="F25" s="26"/>
      <c r="G25" s="26"/>
      <c r="H25" s="26"/>
      <c r="I25" s="26"/>
      <c r="J25" s="26"/>
      <c r="K25" s="26"/>
      <c r="L25" s="26"/>
      <c r="M25" s="26"/>
    </row>
    <row r="26" spans="1:13" x14ac:dyDescent="0.3">
      <c r="A26" s="25" t="s">
        <v>31</v>
      </c>
      <c r="B26" s="26">
        <v>1260493252.3899999</v>
      </c>
      <c r="C26" s="26">
        <v>857662185.07999992</v>
      </c>
      <c r="D26" s="26">
        <v>642619788.94000018</v>
      </c>
      <c r="E26" s="26">
        <v>724255324.45000005</v>
      </c>
      <c r="F26" s="26">
        <v>738139206.82000005</v>
      </c>
      <c r="G26" s="26">
        <v>452840137.74000013</v>
      </c>
      <c r="H26" s="26">
        <v>726047538.07000005</v>
      </c>
      <c r="I26" s="26">
        <v>770792019.11000025</v>
      </c>
      <c r="J26" s="26">
        <v>700894182.44000006</v>
      </c>
      <c r="K26" s="26">
        <v>618521010.10530007</v>
      </c>
      <c r="L26" s="26"/>
      <c r="M26" s="26">
        <v>7492264645.1453018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26"/>
  <sheetViews>
    <sheetView topLeftCell="A13" workbookViewId="0">
      <selection activeCell="O7" sqref="O7"/>
    </sheetView>
  </sheetViews>
  <sheetFormatPr defaultRowHeight="14.4" x14ac:dyDescent="0.3"/>
  <cols>
    <col min="1" max="1" width="15.77734375" bestFit="1" customWidth="1"/>
    <col min="2" max="2" width="15.5546875" bestFit="1" customWidth="1"/>
    <col min="3" max="12" width="7" bestFit="1" customWidth="1"/>
    <col min="13" max="13" width="10.77734375" bestFit="1" customWidth="1"/>
  </cols>
  <sheetData>
    <row r="3" spans="1:13" x14ac:dyDescent="0.3">
      <c r="A3" s="24" t="s">
        <v>34</v>
      </c>
      <c r="B3" s="24" t="s">
        <v>29</v>
      </c>
    </row>
    <row r="4" spans="1:13" x14ac:dyDescent="0.3">
      <c r="A4" s="24" t="s">
        <v>30</v>
      </c>
      <c r="B4">
        <v>2015</v>
      </c>
      <c r="C4">
        <v>2016</v>
      </c>
      <c r="D4">
        <v>2017</v>
      </c>
      <c r="E4">
        <v>2018</v>
      </c>
      <c r="F4">
        <v>2019</v>
      </c>
      <c r="G4">
        <v>2020</v>
      </c>
      <c r="H4">
        <v>2021</v>
      </c>
      <c r="I4">
        <v>2022</v>
      </c>
      <c r="J4">
        <v>2023</v>
      </c>
      <c r="K4">
        <v>2024</v>
      </c>
      <c r="L4" t="s">
        <v>53</v>
      </c>
      <c r="M4" t="s">
        <v>31</v>
      </c>
    </row>
    <row r="5" spans="1:13" x14ac:dyDescent="0.3">
      <c r="A5" s="25" t="s">
        <v>13</v>
      </c>
      <c r="B5" s="26">
        <v>7433</v>
      </c>
      <c r="C5" s="26">
        <v>48573</v>
      </c>
      <c r="D5" s="26">
        <v>28599</v>
      </c>
      <c r="E5" s="26">
        <v>47941</v>
      </c>
      <c r="F5" s="26">
        <v>43559</v>
      </c>
      <c r="G5" s="26">
        <v>36065</v>
      </c>
      <c r="H5" s="26">
        <v>24830</v>
      </c>
      <c r="I5" s="26">
        <v>39663</v>
      </c>
      <c r="J5" s="26">
        <v>34749</v>
      </c>
      <c r="K5" s="26">
        <v>13130</v>
      </c>
      <c r="L5" s="26"/>
      <c r="M5" s="26">
        <v>324542</v>
      </c>
    </row>
    <row r="6" spans="1:13" x14ac:dyDescent="0.3">
      <c r="A6" s="25" t="s">
        <v>7</v>
      </c>
      <c r="B6" s="26">
        <v>15189</v>
      </c>
      <c r="C6" s="26">
        <v>30851</v>
      </c>
      <c r="D6" s="26">
        <v>22412</v>
      </c>
      <c r="E6" s="26">
        <v>44474</v>
      </c>
      <c r="F6" s="26">
        <v>49542</v>
      </c>
      <c r="G6" s="26">
        <v>6154</v>
      </c>
      <c r="H6" s="26">
        <v>32643</v>
      </c>
      <c r="I6" s="26">
        <v>45111</v>
      </c>
      <c r="J6" s="26">
        <v>44734</v>
      </c>
      <c r="K6" s="26">
        <v>34899</v>
      </c>
      <c r="L6" s="26"/>
      <c r="M6" s="26">
        <v>326009</v>
      </c>
    </row>
    <row r="7" spans="1:13" x14ac:dyDescent="0.3">
      <c r="A7" s="25" t="s">
        <v>16</v>
      </c>
      <c r="B7" s="26">
        <v>49131</v>
      </c>
      <c r="C7" s="26">
        <v>19541</v>
      </c>
      <c r="D7" s="26">
        <v>31854</v>
      </c>
      <c r="E7" s="26">
        <v>47557</v>
      </c>
      <c r="F7" s="26">
        <v>35854</v>
      </c>
      <c r="G7" s="26">
        <v>13155</v>
      </c>
      <c r="H7" s="26">
        <v>38986</v>
      </c>
      <c r="I7" s="26">
        <v>24778</v>
      </c>
      <c r="J7" s="26">
        <v>33312</v>
      </c>
      <c r="K7" s="26">
        <v>25056</v>
      </c>
      <c r="L7" s="26"/>
      <c r="M7" s="26">
        <v>319224</v>
      </c>
    </row>
    <row r="8" spans="1:13" x14ac:dyDescent="0.3">
      <c r="A8" s="25" t="s">
        <v>8</v>
      </c>
      <c r="B8" s="26">
        <v>23431</v>
      </c>
      <c r="C8" s="26">
        <v>34127</v>
      </c>
      <c r="D8" s="26">
        <v>13110</v>
      </c>
      <c r="E8" s="26">
        <v>32251</v>
      </c>
      <c r="F8" s="26">
        <v>25197</v>
      </c>
      <c r="G8" s="26">
        <v>47642</v>
      </c>
      <c r="H8" s="26">
        <v>46919</v>
      </c>
      <c r="I8" s="26">
        <v>45328</v>
      </c>
      <c r="J8" s="26">
        <v>37093</v>
      </c>
      <c r="K8" s="26">
        <v>38245</v>
      </c>
      <c r="L8" s="26"/>
      <c r="M8" s="26">
        <v>343343</v>
      </c>
    </row>
    <row r="9" spans="1:13" x14ac:dyDescent="0.3">
      <c r="A9" s="25" t="s">
        <v>2</v>
      </c>
      <c r="B9" s="26">
        <v>19502</v>
      </c>
      <c r="C9" s="26">
        <v>44976</v>
      </c>
      <c r="D9" s="26">
        <v>27403</v>
      </c>
      <c r="E9" s="26">
        <v>35303</v>
      </c>
      <c r="F9" s="26">
        <v>11546</v>
      </c>
      <c r="G9" s="26">
        <v>26357</v>
      </c>
      <c r="H9" s="26">
        <v>37635</v>
      </c>
      <c r="I9" s="26">
        <v>29780</v>
      </c>
      <c r="J9" s="26">
        <v>42945</v>
      </c>
      <c r="K9" s="26">
        <v>36843</v>
      </c>
      <c r="L9" s="26"/>
      <c r="M9" s="26">
        <v>312290</v>
      </c>
    </row>
    <row r="10" spans="1:13" x14ac:dyDescent="0.3">
      <c r="A10" s="25" t="s">
        <v>1</v>
      </c>
      <c r="B10" s="26">
        <v>13792</v>
      </c>
      <c r="C10" s="26">
        <v>45774</v>
      </c>
      <c r="D10" s="26">
        <v>45342</v>
      </c>
      <c r="E10" s="26">
        <v>44353</v>
      </c>
      <c r="F10" s="26">
        <v>35206</v>
      </c>
      <c r="G10" s="26">
        <v>7869</v>
      </c>
      <c r="H10" s="26">
        <v>23711</v>
      </c>
      <c r="I10" s="26">
        <v>17039</v>
      </c>
      <c r="J10" s="26">
        <v>30316</v>
      </c>
      <c r="K10" s="26">
        <v>45158</v>
      </c>
      <c r="L10" s="26"/>
      <c r="M10" s="26">
        <v>308560</v>
      </c>
    </row>
    <row r="11" spans="1:13" x14ac:dyDescent="0.3">
      <c r="A11" s="25" t="s">
        <v>11</v>
      </c>
      <c r="B11" s="26">
        <v>24769</v>
      </c>
      <c r="C11" s="26">
        <v>11873</v>
      </c>
      <c r="D11" s="26">
        <v>35818</v>
      </c>
      <c r="E11" s="26">
        <v>26976</v>
      </c>
      <c r="F11" s="26">
        <v>49215</v>
      </c>
      <c r="G11" s="26">
        <v>7049</v>
      </c>
      <c r="H11" s="26">
        <v>13754</v>
      </c>
      <c r="I11" s="26">
        <v>23070</v>
      </c>
      <c r="J11" s="26">
        <v>24508</v>
      </c>
      <c r="K11" s="26">
        <v>12253</v>
      </c>
      <c r="L11" s="26"/>
      <c r="M11" s="26">
        <v>229285</v>
      </c>
    </row>
    <row r="12" spans="1:13" x14ac:dyDescent="0.3">
      <c r="A12" s="25" t="s">
        <v>18</v>
      </c>
      <c r="B12" s="26">
        <v>20265</v>
      </c>
      <c r="C12" s="26">
        <v>28483</v>
      </c>
      <c r="D12" s="26">
        <v>38159</v>
      </c>
      <c r="E12" s="26">
        <v>21198</v>
      </c>
      <c r="F12" s="26">
        <v>32728</v>
      </c>
      <c r="G12" s="26">
        <v>10759</v>
      </c>
      <c r="H12" s="26">
        <v>26295</v>
      </c>
      <c r="I12" s="26">
        <v>35190</v>
      </c>
      <c r="J12" s="26">
        <v>18403</v>
      </c>
      <c r="K12" s="26">
        <v>56081</v>
      </c>
      <c r="L12" s="26"/>
      <c r="M12" s="26">
        <v>287561</v>
      </c>
    </row>
    <row r="13" spans="1:13" x14ac:dyDescent="0.3">
      <c r="A13" s="25" t="s">
        <v>19</v>
      </c>
      <c r="B13" s="26">
        <v>49732</v>
      </c>
      <c r="C13" s="26">
        <v>28897</v>
      </c>
      <c r="D13" s="26">
        <v>10258</v>
      </c>
      <c r="E13" s="26">
        <v>38827</v>
      </c>
      <c r="F13" s="26">
        <v>46636</v>
      </c>
      <c r="G13" s="26">
        <v>13680</v>
      </c>
      <c r="H13" s="26">
        <v>28328</v>
      </c>
      <c r="I13" s="26">
        <v>25699</v>
      </c>
      <c r="J13" s="26">
        <v>27386</v>
      </c>
      <c r="K13" s="26">
        <v>28944</v>
      </c>
      <c r="L13" s="26"/>
      <c r="M13" s="26">
        <v>298387</v>
      </c>
    </row>
    <row r="14" spans="1:13" x14ac:dyDescent="0.3">
      <c r="A14" s="25" t="s">
        <v>3</v>
      </c>
      <c r="B14" s="26">
        <v>46606</v>
      </c>
      <c r="C14" s="26">
        <v>56243</v>
      </c>
      <c r="D14" s="26">
        <v>46523</v>
      </c>
      <c r="E14" s="26">
        <v>39766</v>
      </c>
      <c r="F14" s="26">
        <v>7811</v>
      </c>
      <c r="G14" s="26">
        <v>17200</v>
      </c>
      <c r="H14" s="26">
        <v>41212</v>
      </c>
      <c r="I14" s="26">
        <v>27009</v>
      </c>
      <c r="J14" s="26">
        <v>22214</v>
      </c>
      <c r="K14" s="26">
        <v>28049</v>
      </c>
      <c r="L14" s="26"/>
      <c r="M14" s="26">
        <v>332633</v>
      </c>
    </row>
    <row r="15" spans="1:13" x14ac:dyDescent="0.3">
      <c r="A15" s="25" t="s">
        <v>14</v>
      </c>
      <c r="B15" s="26">
        <v>5769</v>
      </c>
      <c r="C15" s="26">
        <v>24457</v>
      </c>
      <c r="D15" s="26">
        <v>18067</v>
      </c>
      <c r="E15" s="26">
        <v>8627</v>
      </c>
      <c r="F15" s="26">
        <v>26556</v>
      </c>
      <c r="G15" s="26">
        <v>35306</v>
      </c>
      <c r="H15" s="26">
        <v>46914</v>
      </c>
      <c r="I15" s="26">
        <v>28093</v>
      </c>
      <c r="J15" s="26">
        <v>36024</v>
      </c>
      <c r="K15" s="26">
        <v>34375</v>
      </c>
      <c r="L15" s="26"/>
      <c r="M15" s="26">
        <v>264188</v>
      </c>
    </row>
    <row r="16" spans="1:13" x14ac:dyDescent="0.3">
      <c r="A16" s="25" t="s">
        <v>12</v>
      </c>
      <c r="B16" s="26">
        <v>44188</v>
      </c>
      <c r="C16" s="26">
        <v>45757</v>
      </c>
      <c r="D16" s="26">
        <v>16837</v>
      </c>
      <c r="E16" s="26">
        <v>31105</v>
      </c>
      <c r="F16" s="26">
        <v>9931</v>
      </c>
      <c r="G16" s="26">
        <v>21371</v>
      </c>
      <c r="H16" s="26">
        <v>19373</v>
      </c>
      <c r="I16" s="26">
        <v>12455</v>
      </c>
      <c r="J16" s="26">
        <v>32236</v>
      </c>
      <c r="K16" s="26">
        <v>6679</v>
      </c>
      <c r="L16" s="26"/>
      <c r="M16" s="26">
        <v>239932</v>
      </c>
    </row>
    <row r="17" spans="1:13" x14ac:dyDescent="0.3">
      <c r="A17" s="25" t="s">
        <v>15</v>
      </c>
      <c r="B17" s="26">
        <v>46090</v>
      </c>
      <c r="C17" s="26">
        <v>46585</v>
      </c>
      <c r="D17" s="26">
        <v>27662</v>
      </c>
      <c r="E17" s="26">
        <v>7693</v>
      </c>
      <c r="F17" s="26">
        <v>12392</v>
      </c>
      <c r="G17" s="26">
        <v>26918</v>
      </c>
      <c r="H17" s="26">
        <v>49064</v>
      </c>
      <c r="I17" s="26">
        <v>39584</v>
      </c>
      <c r="J17" s="26">
        <v>27677</v>
      </c>
      <c r="K17" s="26">
        <v>38343</v>
      </c>
      <c r="L17" s="26"/>
      <c r="M17" s="26">
        <v>322008</v>
      </c>
    </row>
    <row r="18" spans="1:13" x14ac:dyDescent="0.3">
      <c r="A18" s="25" t="s">
        <v>10</v>
      </c>
      <c r="B18" s="26">
        <v>32480</v>
      </c>
      <c r="C18" s="26">
        <v>42065</v>
      </c>
      <c r="D18" s="26">
        <v>15965</v>
      </c>
      <c r="E18" s="26">
        <v>28776</v>
      </c>
      <c r="F18" s="26">
        <v>30342</v>
      </c>
      <c r="G18" s="26">
        <v>25932</v>
      </c>
      <c r="H18" s="26">
        <v>24738</v>
      </c>
      <c r="I18" s="26">
        <v>21538</v>
      </c>
      <c r="J18" s="26">
        <v>26606</v>
      </c>
      <c r="K18" s="26">
        <v>14435</v>
      </c>
      <c r="L18" s="26"/>
      <c r="M18" s="26">
        <v>262877</v>
      </c>
    </row>
    <row r="19" spans="1:13" x14ac:dyDescent="0.3">
      <c r="A19" s="25" t="s">
        <v>6</v>
      </c>
      <c r="B19" s="26">
        <v>40773</v>
      </c>
      <c r="C19" s="26">
        <v>29276</v>
      </c>
      <c r="D19" s="26">
        <v>11910</v>
      </c>
      <c r="E19" s="26">
        <v>26959</v>
      </c>
      <c r="F19" s="26">
        <v>30184</v>
      </c>
      <c r="G19" s="26">
        <v>17183</v>
      </c>
      <c r="H19" s="26">
        <v>42410</v>
      </c>
      <c r="I19" s="26">
        <v>10801</v>
      </c>
      <c r="J19" s="26">
        <v>44567</v>
      </c>
      <c r="K19" s="26">
        <v>40247</v>
      </c>
      <c r="L19" s="26"/>
      <c r="M19" s="26">
        <v>294310</v>
      </c>
    </row>
    <row r="20" spans="1:13" x14ac:dyDescent="0.3">
      <c r="A20" s="25" t="s">
        <v>17</v>
      </c>
      <c r="B20" s="26">
        <v>42194</v>
      </c>
      <c r="C20" s="26">
        <v>22159</v>
      </c>
      <c r="D20" s="26">
        <v>17666</v>
      </c>
      <c r="E20" s="26">
        <v>27299</v>
      </c>
      <c r="F20" s="26">
        <v>33673</v>
      </c>
      <c r="G20" s="26">
        <v>16111</v>
      </c>
      <c r="H20" s="26">
        <v>27399</v>
      </c>
      <c r="I20" s="26">
        <v>40743</v>
      </c>
      <c r="J20" s="26">
        <v>15966</v>
      </c>
      <c r="K20" s="26">
        <v>12805</v>
      </c>
      <c r="L20" s="26"/>
      <c r="M20" s="26">
        <v>256015</v>
      </c>
    </row>
    <row r="21" spans="1:13" x14ac:dyDescent="0.3">
      <c r="A21" s="25" t="s">
        <v>4</v>
      </c>
      <c r="B21" s="26">
        <v>16394</v>
      </c>
      <c r="C21" s="26">
        <v>26271</v>
      </c>
      <c r="D21" s="26">
        <v>28419</v>
      </c>
      <c r="E21" s="26">
        <v>18545</v>
      </c>
      <c r="F21" s="26">
        <v>20708</v>
      </c>
      <c r="G21" s="26">
        <v>7557</v>
      </c>
      <c r="H21" s="26">
        <v>23589</v>
      </c>
      <c r="I21" s="26">
        <v>15647</v>
      </c>
      <c r="J21" s="26">
        <v>31258</v>
      </c>
      <c r="K21" s="26">
        <v>42220</v>
      </c>
      <c r="L21" s="26"/>
      <c r="M21" s="26">
        <v>230608</v>
      </c>
    </row>
    <row r="22" spans="1:13" x14ac:dyDescent="0.3">
      <c r="A22" s="25" t="s">
        <v>20</v>
      </c>
      <c r="B22" s="26">
        <v>20795</v>
      </c>
      <c r="C22" s="26">
        <v>13433</v>
      </c>
      <c r="D22" s="26">
        <v>57027</v>
      </c>
      <c r="E22" s="26">
        <v>36678</v>
      </c>
      <c r="F22" s="26">
        <v>49417</v>
      </c>
      <c r="G22" s="26">
        <v>7911</v>
      </c>
      <c r="H22" s="26">
        <v>33643</v>
      </c>
      <c r="I22" s="26">
        <v>45301</v>
      </c>
      <c r="J22" s="26">
        <v>9495</v>
      </c>
      <c r="K22" s="26">
        <v>10949</v>
      </c>
      <c r="L22" s="26"/>
      <c r="M22" s="26">
        <v>284649</v>
      </c>
    </row>
    <row r="23" spans="1:13" x14ac:dyDescent="0.3">
      <c r="A23" s="25" t="s">
        <v>9</v>
      </c>
      <c r="B23" s="26">
        <v>30658</v>
      </c>
      <c r="C23" s="26">
        <v>37606</v>
      </c>
      <c r="D23" s="26">
        <v>10056</v>
      </c>
      <c r="E23" s="26">
        <v>26306</v>
      </c>
      <c r="F23" s="26">
        <v>45772</v>
      </c>
      <c r="G23" s="26">
        <v>15158</v>
      </c>
      <c r="H23" s="26">
        <v>37352</v>
      </c>
      <c r="I23" s="26">
        <v>55784</v>
      </c>
      <c r="J23" s="26">
        <v>45876</v>
      </c>
      <c r="K23" s="26">
        <v>18296</v>
      </c>
      <c r="L23" s="26"/>
      <c r="M23" s="26">
        <v>322864</v>
      </c>
    </row>
    <row r="24" spans="1:13" x14ac:dyDescent="0.3">
      <c r="A24" s="25" t="s">
        <v>5</v>
      </c>
      <c r="B24" s="26">
        <v>26267</v>
      </c>
      <c r="C24" s="26">
        <v>13529</v>
      </c>
      <c r="D24" s="26">
        <v>15206</v>
      </c>
      <c r="E24" s="26">
        <v>28748</v>
      </c>
      <c r="F24" s="26">
        <v>25666</v>
      </c>
      <c r="G24" s="26">
        <v>37711</v>
      </c>
      <c r="H24" s="26">
        <v>45447</v>
      </c>
      <c r="I24" s="26">
        <v>43754</v>
      </c>
      <c r="J24" s="26">
        <v>22019</v>
      </c>
      <c r="K24" s="26">
        <v>31211</v>
      </c>
      <c r="L24" s="26"/>
      <c r="M24" s="26">
        <v>289558</v>
      </c>
    </row>
    <row r="25" spans="1:13" x14ac:dyDescent="0.3">
      <c r="A25" s="25" t="s">
        <v>53</v>
      </c>
      <c r="B25" s="26"/>
      <c r="C25" s="26"/>
      <c r="D25" s="26"/>
      <c r="E25" s="26"/>
      <c r="F25" s="26"/>
      <c r="G25" s="26"/>
      <c r="H25" s="26"/>
      <c r="I25" s="26"/>
      <c r="J25" s="26"/>
      <c r="K25" s="26"/>
      <c r="L25" s="26"/>
      <c r="M25" s="26"/>
    </row>
    <row r="26" spans="1:13" x14ac:dyDescent="0.3">
      <c r="A26" s="25" t="s">
        <v>31</v>
      </c>
      <c r="B26" s="26">
        <v>575458</v>
      </c>
      <c r="C26" s="26">
        <v>650476</v>
      </c>
      <c r="D26" s="26">
        <v>518293</v>
      </c>
      <c r="E26" s="26">
        <v>619382</v>
      </c>
      <c r="F26" s="26">
        <v>621935</v>
      </c>
      <c r="G26" s="26">
        <v>397088</v>
      </c>
      <c r="H26" s="26">
        <v>664242</v>
      </c>
      <c r="I26" s="26">
        <v>626367</v>
      </c>
      <c r="J26" s="26">
        <v>607384</v>
      </c>
      <c r="K26" s="26">
        <v>568218</v>
      </c>
      <c r="L26" s="26"/>
      <c r="M26" s="26">
        <v>5848843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V1727"/>
  <sheetViews>
    <sheetView topLeftCell="A161" zoomScale="70" zoomScaleNormal="70" workbookViewId="0">
      <selection activeCell="N180" sqref="N180"/>
    </sheetView>
  </sheetViews>
  <sheetFormatPr defaultRowHeight="18" x14ac:dyDescent="0.3"/>
  <cols>
    <col min="2" max="2" width="3.109375" customWidth="1"/>
    <col min="3" max="3" width="1" hidden="1" customWidth="1"/>
    <col min="4" max="4" width="14" style="7" customWidth="1"/>
    <col min="5" max="5" width="19.33203125" style="6" customWidth="1"/>
    <col min="6" max="6" width="17.5546875" style="5" customWidth="1"/>
    <col min="7" max="7" width="28.109375" style="4" customWidth="1"/>
    <col min="8" max="8" width="37.6640625" style="1" customWidth="1"/>
    <col min="9" max="9" width="23.88671875" style="3" customWidth="1"/>
    <col min="10" max="10" width="19.44140625" style="2" customWidth="1"/>
    <col min="11" max="11" width="24" style="1" customWidth="1"/>
    <col min="12" max="12" width="29.88671875" style="1" customWidth="1"/>
    <col min="13" max="13" width="31.33203125" customWidth="1"/>
    <col min="14" max="14" width="14.21875" customWidth="1"/>
    <col min="15" max="15" width="17" customWidth="1"/>
    <col min="16" max="16" width="10.5546875" customWidth="1"/>
    <col min="17" max="17" width="13" customWidth="1"/>
  </cols>
  <sheetData>
    <row r="1" spans="4:22" ht="18" customHeight="1" x14ac:dyDescent="0.3">
      <c r="D1" s="73" t="s">
        <v>58</v>
      </c>
      <c r="E1" s="74"/>
      <c r="J1" s="9"/>
      <c r="N1" s="37"/>
      <c r="O1" s="38"/>
      <c r="P1" s="38"/>
      <c r="Q1" s="38"/>
    </row>
    <row r="2" spans="4:22" ht="18" customHeight="1" x14ac:dyDescent="0.3">
      <c r="D2" s="74"/>
      <c r="E2" s="74"/>
      <c r="J2" s="9"/>
      <c r="N2" s="38"/>
      <c r="O2" s="38"/>
      <c r="P2" s="38"/>
      <c r="Q2" s="38"/>
    </row>
    <row r="3" spans="4:22" ht="15" customHeight="1" x14ac:dyDescent="0.3">
      <c r="D3" s="85" t="s">
        <v>28</v>
      </c>
      <c r="E3" s="86" t="s">
        <v>27</v>
      </c>
      <c r="F3" s="57" t="s">
        <v>26</v>
      </c>
      <c r="G3" s="88" t="s">
        <v>25</v>
      </c>
      <c r="H3" s="59" t="s">
        <v>42</v>
      </c>
      <c r="I3" s="89" t="s">
        <v>24</v>
      </c>
      <c r="J3" s="57" t="s">
        <v>23</v>
      </c>
      <c r="K3" s="58" t="s">
        <v>22</v>
      </c>
      <c r="L3" s="59" t="s">
        <v>21</v>
      </c>
      <c r="M3" s="62" t="s">
        <v>57</v>
      </c>
      <c r="N3" s="63"/>
      <c r="O3" s="63"/>
    </row>
    <row r="4" spans="4:22" ht="15" customHeight="1" x14ac:dyDescent="0.3">
      <c r="D4" s="85"/>
      <c r="E4" s="87"/>
      <c r="F4" s="57"/>
      <c r="G4" s="88"/>
      <c r="H4" s="59"/>
      <c r="I4" s="89"/>
      <c r="J4" s="57"/>
      <c r="K4" s="58"/>
      <c r="L4" s="59"/>
      <c r="M4" s="63"/>
      <c r="N4" s="63"/>
      <c r="O4" s="63"/>
    </row>
    <row r="5" spans="4:22" ht="23.4" customHeight="1" x14ac:dyDescent="0.35">
      <c r="D5" s="21">
        <v>2015</v>
      </c>
      <c r="E5" s="20" t="s">
        <v>20</v>
      </c>
      <c r="F5" s="18">
        <v>20795</v>
      </c>
      <c r="G5" s="16">
        <v>480</v>
      </c>
      <c r="H5" s="16">
        <f t="shared" ref="H5:H36" si="0">G5*1.07</f>
        <v>513.6</v>
      </c>
      <c r="I5" s="19">
        <f t="shared" ref="I5:I36" si="1">F5*H5</f>
        <v>10680312</v>
      </c>
      <c r="J5" s="18">
        <v>1195</v>
      </c>
      <c r="K5" s="17">
        <f t="shared" ref="K5:K36" si="2">J5*G5</f>
        <v>573600</v>
      </c>
      <c r="L5" s="16">
        <f>I5-(G5*F5)-K5</f>
        <v>125112</v>
      </c>
      <c r="M5" s="60" t="s">
        <v>47</v>
      </c>
      <c r="N5" s="51" t="s">
        <v>52</v>
      </c>
      <c r="O5" s="52"/>
      <c r="P5" s="55"/>
      <c r="Q5" s="56"/>
    </row>
    <row r="6" spans="4:22" ht="15" customHeight="1" x14ac:dyDescent="0.3">
      <c r="D6" s="21">
        <v>2015</v>
      </c>
      <c r="E6" s="20" t="s">
        <v>19</v>
      </c>
      <c r="F6" s="18">
        <v>49732</v>
      </c>
      <c r="G6" s="16">
        <v>1020</v>
      </c>
      <c r="H6" s="16">
        <f t="shared" si="0"/>
        <v>1091.4000000000001</v>
      </c>
      <c r="I6" s="19">
        <f t="shared" si="1"/>
        <v>54277504.800000004</v>
      </c>
      <c r="J6" s="18">
        <v>258</v>
      </c>
      <c r="K6" s="17">
        <f t="shared" si="2"/>
        <v>263160</v>
      </c>
      <c r="L6" s="16">
        <f t="shared" ref="L6:L36" si="3">I6-(G6*F6)-K6</f>
        <v>3287704.8000000045</v>
      </c>
      <c r="M6" s="61"/>
      <c r="N6" s="53"/>
      <c r="O6" s="53"/>
    </row>
    <row r="7" spans="4:22" ht="15.6" customHeight="1" x14ac:dyDescent="0.3">
      <c r="D7" s="21">
        <v>2015</v>
      </c>
      <c r="E7" s="20" t="s">
        <v>18</v>
      </c>
      <c r="F7" s="18">
        <v>20265</v>
      </c>
      <c r="G7" s="16">
        <v>1200</v>
      </c>
      <c r="H7" s="16">
        <f t="shared" si="0"/>
        <v>1284</v>
      </c>
      <c r="I7" s="19">
        <f t="shared" si="1"/>
        <v>26020260</v>
      </c>
      <c r="J7" s="18">
        <v>836</v>
      </c>
      <c r="K7" s="17">
        <f t="shared" si="2"/>
        <v>1003200</v>
      </c>
      <c r="L7" s="16">
        <f t="shared" si="3"/>
        <v>699060</v>
      </c>
      <c r="M7" s="83" t="s">
        <v>49</v>
      </c>
      <c r="N7" s="50" t="s">
        <v>46</v>
      </c>
      <c r="O7" s="50"/>
      <c r="P7" s="41"/>
    </row>
    <row r="8" spans="4:22" ht="18.600000000000001" customHeight="1" x14ac:dyDescent="0.3">
      <c r="D8" s="21">
        <v>2015</v>
      </c>
      <c r="E8" s="20" t="s">
        <v>17</v>
      </c>
      <c r="F8" s="18">
        <v>42194</v>
      </c>
      <c r="G8" s="16">
        <v>1800</v>
      </c>
      <c r="H8" s="16">
        <f t="shared" si="0"/>
        <v>1926</v>
      </c>
      <c r="I8" s="19">
        <f t="shared" si="1"/>
        <v>81265644</v>
      </c>
      <c r="J8" s="18">
        <v>1598</v>
      </c>
      <c r="K8" s="17">
        <f t="shared" si="2"/>
        <v>2876400</v>
      </c>
      <c r="L8" s="16">
        <f t="shared" si="3"/>
        <v>2440044</v>
      </c>
      <c r="M8" s="84"/>
      <c r="N8" s="50"/>
      <c r="O8" s="50"/>
      <c r="P8" s="41"/>
      <c r="Q8" s="23"/>
    </row>
    <row r="9" spans="4:22" ht="15" customHeight="1" x14ac:dyDescent="0.3">
      <c r="D9" s="21">
        <v>2015</v>
      </c>
      <c r="E9" s="20" t="s">
        <v>16</v>
      </c>
      <c r="F9" s="18">
        <v>49131</v>
      </c>
      <c r="G9" s="16">
        <v>1543</v>
      </c>
      <c r="H9" s="16">
        <f t="shared" si="0"/>
        <v>1651.01</v>
      </c>
      <c r="I9" s="19">
        <f t="shared" si="1"/>
        <v>81115772.310000002</v>
      </c>
      <c r="J9" s="18">
        <v>1869</v>
      </c>
      <c r="K9" s="17">
        <f t="shared" si="2"/>
        <v>2883867</v>
      </c>
      <c r="L9" s="16">
        <f t="shared" si="3"/>
        <v>2422772.3100000024</v>
      </c>
      <c r="M9" s="69">
        <f>SUMIFS(I5:I204,E5:E204,E12,D5:D204,D183)</f>
        <v>108458231.31</v>
      </c>
      <c r="N9" s="72">
        <f>SUMIF(E5:E204,E192,I5:I204)</f>
        <v>1119384814.2400002</v>
      </c>
      <c r="O9" s="72"/>
      <c r="P9" s="64"/>
      <c r="Q9" s="64"/>
    </row>
    <row r="10" spans="4:22" ht="15" customHeight="1" x14ac:dyDescent="0.3">
      <c r="D10" s="21">
        <v>2015</v>
      </c>
      <c r="E10" s="20" t="s">
        <v>15</v>
      </c>
      <c r="F10" s="18">
        <v>46090</v>
      </c>
      <c r="G10" s="16">
        <v>1593</v>
      </c>
      <c r="H10" s="16">
        <f t="shared" si="0"/>
        <v>1704.51</v>
      </c>
      <c r="I10" s="19">
        <f t="shared" si="1"/>
        <v>78560865.900000006</v>
      </c>
      <c r="J10" s="18">
        <v>172</v>
      </c>
      <c r="K10" s="17">
        <f t="shared" si="2"/>
        <v>273996</v>
      </c>
      <c r="L10" s="16">
        <f t="shared" si="3"/>
        <v>4865499.900000006</v>
      </c>
      <c r="M10" s="69"/>
      <c r="N10" s="72"/>
      <c r="O10" s="72"/>
      <c r="P10" s="40" t="s">
        <v>55</v>
      </c>
      <c r="Q10" s="36"/>
    </row>
    <row r="11" spans="4:22" ht="15" customHeight="1" x14ac:dyDescent="0.3">
      <c r="D11" s="21">
        <v>2015</v>
      </c>
      <c r="E11" s="20" t="s">
        <v>14</v>
      </c>
      <c r="F11" s="18">
        <v>5769</v>
      </c>
      <c r="G11" s="16">
        <v>749</v>
      </c>
      <c r="H11" s="16">
        <f t="shared" si="0"/>
        <v>801.43000000000006</v>
      </c>
      <c r="I11" s="19">
        <f t="shared" si="1"/>
        <v>4623449.67</v>
      </c>
      <c r="J11" s="18">
        <v>320</v>
      </c>
      <c r="K11" s="17">
        <f t="shared" si="2"/>
        <v>239680</v>
      </c>
      <c r="L11" s="16">
        <f t="shared" si="3"/>
        <v>62788.669999999925</v>
      </c>
      <c r="M11" s="65" t="s">
        <v>50</v>
      </c>
      <c r="N11" s="22"/>
      <c r="O11" s="22"/>
      <c r="P11" s="22" t="s">
        <v>19</v>
      </c>
      <c r="Q11" s="43"/>
      <c r="R11" s="34"/>
      <c r="S11" s="34"/>
      <c r="T11" s="34"/>
      <c r="U11" s="34"/>
      <c r="V11" s="34"/>
    </row>
    <row r="12" spans="4:22" ht="15" customHeight="1" x14ac:dyDescent="0.3">
      <c r="D12" s="21">
        <v>2015</v>
      </c>
      <c r="E12" s="20" t="s">
        <v>13</v>
      </c>
      <c r="F12" s="18">
        <v>7433</v>
      </c>
      <c r="G12" s="16">
        <v>3318</v>
      </c>
      <c r="H12" s="16">
        <f t="shared" si="0"/>
        <v>3550.26</v>
      </c>
      <c r="I12" s="19">
        <f t="shared" si="1"/>
        <v>26389082.580000002</v>
      </c>
      <c r="J12" s="18">
        <v>474</v>
      </c>
      <c r="K12" s="17">
        <f t="shared" si="2"/>
        <v>1572732</v>
      </c>
      <c r="L12" s="16">
        <f t="shared" si="3"/>
        <v>153656.58000000194</v>
      </c>
      <c r="M12" s="66"/>
      <c r="N12" s="22">
        <v>2015</v>
      </c>
      <c r="O12" s="22"/>
      <c r="P12" s="22" t="s">
        <v>18</v>
      </c>
      <c r="Q12" s="44"/>
      <c r="R12" s="34"/>
      <c r="S12" s="34"/>
      <c r="T12" s="34"/>
      <c r="U12" s="34"/>
      <c r="V12" s="34"/>
    </row>
    <row r="13" spans="4:22" ht="15" customHeight="1" x14ac:dyDescent="0.3">
      <c r="D13" s="21">
        <v>2015</v>
      </c>
      <c r="E13" s="20" t="s">
        <v>12</v>
      </c>
      <c r="F13" s="18">
        <v>44188</v>
      </c>
      <c r="G13" s="16">
        <v>979</v>
      </c>
      <c r="H13" s="16">
        <f t="shared" si="0"/>
        <v>1047.53</v>
      </c>
      <c r="I13" s="19">
        <f t="shared" si="1"/>
        <v>46288255.640000001</v>
      </c>
      <c r="J13" s="18">
        <v>430</v>
      </c>
      <c r="K13" s="17">
        <f t="shared" si="2"/>
        <v>420970</v>
      </c>
      <c r="L13" s="16">
        <f t="shared" si="3"/>
        <v>2607233.6400000006</v>
      </c>
      <c r="M13" s="66"/>
      <c r="N13" s="22">
        <v>2016</v>
      </c>
      <c r="O13" s="22"/>
      <c r="P13" s="22" t="s">
        <v>17</v>
      </c>
      <c r="Q13" s="44"/>
      <c r="R13" s="34"/>
      <c r="S13" s="34"/>
      <c r="T13" s="34"/>
      <c r="U13" s="34"/>
      <c r="V13" s="34"/>
    </row>
    <row r="14" spans="4:22" ht="15" customHeight="1" x14ac:dyDescent="0.4">
      <c r="D14" s="21">
        <v>2015</v>
      </c>
      <c r="E14" s="20" t="s">
        <v>11</v>
      </c>
      <c r="F14" s="18">
        <v>24769</v>
      </c>
      <c r="G14" s="16">
        <v>21861</v>
      </c>
      <c r="H14" s="16">
        <f t="shared" si="0"/>
        <v>23391.27</v>
      </c>
      <c r="I14" s="19">
        <f t="shared" si="1"/>
        <v>579378366.63</v>
      </c>
      <c r="J14" s="18">
        <v>845</v>
      </c>
      <c r="K14" s="17">
        <f t="shared" si="2"/>
        <v>18472545</v>
      </c>
      <c r="L14" s="16">
        <f t="shared" si="3"/>
        <v>19430712.629999995</v>
      </c>
      <c r="M14" s="67" t="s">
        <v>51</v>
      </c>
      <c r="N14" s="22">
        <v>2017</v>
      </c>
      <c r="O14" s="22"/>
      <c r="P14" s="22" t="s">
        <v>16</v>
      </c>
      <c r="Q14" s="45"/>
      <c r="R14" s="34"/>
      <c r="S14" s="34"/>
      <c r="T14" s="34"/>
      <c r="U14" s="34"/>
      <c r="V14" s="34"/>
    </row>
    <row r="15" spans="4:22" ht="21" customHeight="1" x14ac:dyDescent="0.3">
      <c r="D15" s="21">
        <v>2015</v>
      </c>
      <c r="E15" s="20" t="s">
        <v>10</v>
      </c>
      <c r="F15" s="18">
        <v>32480</v>
      </c>
      <c r="G15" s="16">
        <v>111</v>
      </c>
      <c r="H15" s="16">
        <f t="shared" si="0"/>
        <v>118.77000000000001</v>
      </c>
      <c r="I15" s="19">
        <f t="shared" si="1"/>
        <v>3857649.6000000006</v>
      </c>
      <c r="J15" s="18">
        <v>799</v>
      </c>
      <c r="K15" s="17">
        <f t="shared" si="2"/>
        <v>88689</v>
      </c>
      <c r="L15" s="16">
        <f t="shared" si="3"/>
        <v>163680.60000000056</v>
      </c>
      <c r="M15" s="68"/>
      <c r="N15" s="22">
        <v>2018</v>
      </c>
      <c r="O15" s="22"/>
      <c r="P15" s="22" t="s">
        <v>15</v>
      </c>
      <c r="Q15" s="35"/>
      <c r="R15" s="34"/>
      <c r="S15" s="34"/>
      <c r="T15" s="34"/>
      <c r="U15" s="34"/>
      <c r="V15" s="34"/>
    </row>
    <row r="16" spans="4:22" ht="15" customHeight="1" x14ac:dyDescent="0.3">
      <c r="D16" s="21">
        <v>2015</v>
      </c>
      <c r="E16" s="20" t="s">
        <v>9</v>
      </c>
      <c r="F16" s="18">
        <v>30658</v>
      </c>
      <c r="G16" s="16">
        <v>299</v>
      </c>
      <c r="H16" s="16">
        <f t="shared" si="0"/>
        <v>319.93</v>
      </c>
      <c r="I16" s="19">
        <f t="shared" si="1"/>
        <v>9808413.9399999995</v>
      </c>
      <c r="J16" s="18">
        <v>508</v>
      </c>
      <c r="K16" s="17">
        <f t="shared" si="2"/>
        <v>151892</v>
      </c>
      <c r="L16" s="16">
        <f t="shared" si="3"/>
        <v>489779.93999999948</v>
      </c>
      <c r="M16" s="69">
        <f>AVERAGEIFS(I5:I204,E5:E204,E12,D5:D204,D181)</f>
        <v>108458231.31</v>
      </c>
      <c r="N16" s="22">
        <v>2019</v>
      </c>
      <c r="O16" s="22"/>
      <c r="P16" s="22" t="s">
        <v>14</v>
      </c>
      <c r="Q16" s="22"/>
      <c r="R16" s="34"/>
      <c r="S16" s="34"/>
      <c r="T16" s="34"/>
      <c r="U16" s="34"/>
      <c r="V16" s="34"/>
    </row>
    <row r="17" spans="4:22" ht="15" customHeight="1" x14ac:dyDescent="0.3">
      <c r="D17" s="21">
        <v>2015</v>
      </c>
      <c r="E17" s="20" t="s">
        <v>8</v>
      </c>
      <c r="F17" s="18">
        <v>23431</v>
      </c>
      <c r="G17" s="16">
        <v>815</v>
      </c>
      <c r="H17" s="16">
        <f t="shared" si="0"/>
        <v>872.05000000000007</v>
      </c>
      <c r="I17" s="19">
        <f t="shared" si="1"/>
        <v>20433003.550000001</v>
      </c>
      <c r="J17" s="18">
        <v>186</v>
      </c>
      <c r="K17" s="17">
        <f t="shared" si="2"/>
        <v>151590</v>
      </c>
      <c r="L17" s="16">
        <f t="shared" si="3"/>
        <v>1185148.5500000007</v>
      </c>
      <c r="M17" s="69"/>
      <c r="N17" s="22">
        <v>2020</v>
      </c>
      <c r="O17" s="22"/>
      <c r="P17" s="22" t="s">
        <v>13</v>
      </c>
      <c r="Q17" s="22"/>
      <c r="R17" s="34"/>
      <c r="S17" s="34"/>
      <c r="T17" s="34"/>
      <c r="U17" s="34"/>
      <c r="V17" s="34"/>
    </row>
    <row r="18" spans="4:22" ht="15" customHeight="1" x14ac:dyDescent="0.3">
      <c r="D18" s="21">
        <v>2015</v>
      </c>
      <c r="E18" s="20" t="s">
        <v>7</v>
      </c>
      <c r="F18" s="18">
        <v>15189</v>
      </c>
      <c r="G18" s="16">
        <v>908</v>
      </c>
      <c r="H18" s="16">
        <f t="shared" si="0"/>
        <v>971.56000000000006</v>
      </c>
      <c r="I18" s="19">
        <f t="shared" si="1"/>
        <v>14757024.840000002</v>
      </c>
      <c r="J18" s="18">
        <v>763</v>
      </c>
      <c r="K18" s="17">
        <f t="shared" si="2"/>
        <v>692804</v>
      </c>
      <c r="L18" s="16">
        <f t="shared" si="3"/>
        <v>272608.84000000171</v>
      </c>
      <c r="M18" s="66" t="s">
        <v>54</v>
      </c>
      <c r="N18" s="22">
        <v>2021</v>
      </c>
      <c r="O18" s="22"/>
      <c r="P18" s="22" t="s">
        <v>12</v>
      </c>
      <c r="Q18" s="22"/>
      <c r="R18" s="34"/>
      <c r="S18" s="34"/>
      <c r="T18" s="34"/>
      <c r="U18" s="34"/>
      <c r="V18" s="34"/>
    </row>
    <row r="19" spans="4:22" ht="15" customHeight="1" x14ac:dyDescent="0.3">
      <c r="D19" s="21">
        <v>2015</v>
      </c>
      <c r="E19" s="20" t="s">
        <v>6</v>
      </c>
      <c r="F19" s="18">
        <v>40773</v>
      </c>
      <c r="G19" s="16">
        <v>1399</v>
      </c>
      <c r="H19" s="16">
        <f t="shared" si="0"/>
        <v>1496.93</v>
      </c>
      <c r="I19" s="19">
        <f t="shared" si="1"/>
        <v>61034326.890000001</v>
      </c>
      <c r="J19" s="18">
        <v>86</v>
      </c>
      <c r="K19" s="17">
        <f t="shared" si="2"/>
        <v>120314</v>
      </c>
      <c r="L19" s="16">
        <f t="shared" si="3"/>
        <v>3872585.8900000006</v>
      </c>
      <c r="M19" s="70"/>
      <c r="N19" s="22">
        <v>2022</v>
      </c>
      <c r="O19" s="22"/>
      <c r="P19" s="22" t="s">
        <v>11</v>
      </c>
      <c r="Q19" s="22"/>
      <c r="R19" s="34"/>
      <c r="S19" s="34"/>
      <c r="T19" s="34"/>
      <c r="U19" s="34"/>
      <c r="V19" s="34"/>
    </row>
    <row r="20" spans="4:22" ht="15" customHeight="1" x14ac:dyDescent="0.3">
      <c r="D20" s="21">
        <v>2015</v>
      </c>
      <c r="E20" s="20" t="s">
        <v>5</v>
      </c>
      <c r="F20" s="18">
        <v>26267</v>
      </c>
      <c r="G20" s="16">
        <v>1966</v>
      </c>
      <c r="H20" s="16">
        <f t="shared" si="0"/>
        <v>2103.6200000000003</v>
      </c>
      <c r="I20" s="19">
        <f t="shared" si="1"/>
        <v>55255786.540000007</v>
      </c>
      <c r="J20" s="18">
        <v>787</v>
      </c>
      <c r="K20" s="17">
        <f t="shared" si="2"/>
        <v>1547242</v>
      </c>
      <c r="L20" s="16">
        <f t="shared" si="3"/>
        <v>2067622.5400000066</v>
      </c>
      <c r="M20" s="71"/>
      <c r="N20" s="22">
        <v>2023</v>
      </c>
      <c r="O20" s="22"/>
      <c r="P20" s="42" t="s">
        <v>10</v>
      </c>
      <c r="Q20" s="22"/>
      <c r="R20" s="34"/>
      <c r="S20" s="34"/>
      <c r="T20" s="34"/>
      <c r="U20" s="34"/>
      <c r="V20" s="34"/>
    </row>
    <row r="21" spans="4:22" ht="21" customHeight="1" x14ac:dyDescent="0.35">
      <c r="D21" s="21">
        <v>2015</v>
      </c>
      <c r="E21" s="20" t="s">
        <v>4</v>
      </c>
      <c r="F21" s="18">
        <v>16394</v>
      </c>
      <c r="G21" s="16">
        <v>1437</v>
      </c>
      <c r="H21" s="16">
        <f t="shared" si="0"/>
        <v>1537.5900000000001</v>
      </c>
      <c r="I21" s="19">
        <f t="shared" si="1"/>
        <v>25207250.460000001</v>
      </c>
      <c r="J21" s="18">
        <v>952</v>
      </c>
      <c r="K21" s="17">
        <f t="shared" si="2"/>
        <v>1368024</v>
      </c>
      <c r="L21" s="16">
        <f t="shared" si="3"/>
        <v>281048.46000000089</v>
      </c>
      <c r="M21" s="54" t="s">
        <v>56</v>
      </c>
      <c r="N21" s="46"/>
      <c r="O21" s="22"/>
      <c r="P21" s="42" t="s">
        <v>9</v>
      </c>
      <c r="Q21" s="22"/>
      <c r="R21" s="34"/>
      <c r="S21" s="34"/>
      <c r="T21" s="34"/>
      <c r="U21" s="34"/>
      <c r="V21" s="34"/>
    </row>
    <row r="22" spans="4:22" ht="18.600000000000001" customHeight="1" x14ac:dyDescent="0.35">
      <c r="D22" s="21">
        <v>2015</v>
      </c>
      <c r="E22" s="20" t="s">
        <v>3</v>
      </c>
      <c r="F22" s="18">
        <v>46606</v>
      </c>
      <c r="G22" s="16">
        <v>1267</v>
      </c>
      <c r="H22" s="16">
        <f t="shared" si="0"/>
        <v>1355.69</v>
      </c>
      <c r="I22" s="19">
        <f t="shared" si="1"/>
        <v>63183288.140000001</v>
      </c>
      <c r="J22" s="18">
        <v>627</v>
      </c>
      <c r="K22" s="17">
        <f t="shared" si="2"/>
        <v>794409</v>
      </c>
      <c r="L22" s="16">
        <f t="shared" si="3"/>
        <v>3339077.1400000006</v>
      </c>
      <c r="M22" s="54"/>
      <c r="N22" s="46">
        <v>5</v>
      </c>
      <c r="O22" s="22"/>
      <c r="P22" s="42" t="s">
        <v>8</v>
      </c>
      <c r="Q22" s="22"/>
      <c r="R22" s="34"/>
      <c r="S22" s="34"/>
      <c r="T22" s="34"/>
      <c r="U22" s="34"/>
      <c r="V22" s="34"/>
    </row>
    <row r="23" spans="4:22" ht="15" customHeight="1" x14ac:dyDescent="0.3">
      <c r="D23" s="21">
        <v>2015</v>
      </c>
      <c r="E23" s="20" t="s">
        <v>2</v>
      </c>
      <c r="F23" s="18">
        <v>19502</v>
      </c>
      <c r="G23" s="16">
        <v>565</v>
      </c>
      <c r="H23" s="16">
        <f t="shared" si="0"/>
        <v>604.55000000000007</v>
      </c>
      <c r="I23" s="19">
        <f t="shared" si="1"/>
        <v>11789934.100000001</v>
      </c>
      <c r="J23" s="18">
        <v>250</v>
      </c>
      <c r="K23" s="17">
        <f t="shared" si="2"/>
        <v>141250</v>
      </c>
      <c r="L23" s="16">
        <f t="shared" si="3"/>
        <v>630054.10000000149</v>
      </c>
      <c r="M23" s="79">
        <f>COUNTIF(D5:D204,D181)</f>
        <v>20</v>
      </c>
      <c r="N23" s="47"/>
      <c r="O23" s="22"/>
      <c r="P23" s="42" t="s">
        <v>7</v>
      </c>
      <c r="Q23" s="22"/>
      <c r="R23" s="34"/>
      <c r="S23" s="34"/>
      <c r="T23" s="34"/>
      <c r="U23" s="34"/>
      <c r="V23" s="34"/>
    </row>
    <row r="24" spans="4:22" ht="15" customHeight="1" x14ac:dyDescent="0.3">
      <c r="D24" s="21">
        <v>2015</v>
      </c>
      <c r="E24" s="20" t="s">
        <v>1</v>
      </c>
      <c r="F24" s="18">
        <v>13792</v>
      </c>
      <c r="G24" s="16">
        <v>445</v>
      </c>
      <c r="H24" s="16">
        <f t="shared" si="0"/>
        <v>476.15000000000003</v>
      </c>
      <c r="I24" s="19">
        <f t="shared" si="1"/>
        <v>6567060.8000000007</v>
      </c>
      <c r="J24" s="18">
        <v>606</v>
      </c>
      <c r="K24" s="17">
        <f t="shared" si="2"/>
        <v>269670</v>
      </c>
      <c r="L24" s="16">
        <f t="shared" si="3"/>
        <v>159950.80000000075</v>
      </c>
      <c r="M24" s="80"/>
      <c r="N24" s="47"/>
      <c r="O24" s="22"/>
      <c r="P24" s="42" t="s">
        <v>6</v>
      </c>
      <c r="Q24" s="22"/>
      <c r="R24" s="34"/>
      <c r="S24" s="34"/>
      <c r="T24" s="34"/>
      <c r="U24" s="34"/>
      <c r="V24" s="34"/>
    </row>
    <row r="25" spans="4:22" ht="15" customHeight="1" x14ac:dyDescent="0.3">
      <c r="D25" s="21">
        <v>2016</v>
      </c>
      <c r="E25" s="20" t="s">
        <v>20</v>
      </c>
      <c r="F25" s="18">
        <v>13433</v>
      </c>
      <c r="G25" s="16">
        <v>734</v>
      </c>
      <c r="H25" s="16">
        <f t="shared" si="0"/>
        <v>785.38</v>
      </c>
      <c r="I25" s="19">
        <f t="shared" si="1"/>
        <v>10550009.539999999</v>
      </c>
      <c r="J25" s="18">
        <v>646</v>
      </c>
      <c r="K25" s="17">
        <f t="shared" si="2"/>
        <v>474164</v>
      </c>
      <c r="L25" s="16">
        <f t="shared" si="3"/>
        <v>216023.53999999911</v>
      </c>
      <c r="M25" s="81" t="s">
        <v>48</v>
      </c>
      <c r="N25" s="48"/>
      <c r="O25" s="22"/>
      <c r="P25" s="42" t="s">
        <v>5</v>
      </c>
      <c r="Q25" s="22"/>
      <c r="R25" s="34"/>
      <c r="S25" s="34"/>
      <c r="T25" s="34"/>
      <c r="U25" s="34"/>
      <c r="V25" s="34"/>
    </row>
    <row r="26" spans="4:22" ht="15" customHeight="1" x14ac:dyDescent="0.3">
      <c r="D26" s="21">
        <v>2016</v>
      </c>
      <c r="E26" s="20" t="s">
        <v>19</v>
      </c>
      <c r="F26" s="18">
        <v>28897</v>
      </c>
      <c r="G26" s="16">
        <v>947</v>
      </c>
      <c r="H26" s="16">
        <f t="shared" si="0"/>
        <v>1013.2900000000001</v>
      </c>
      <c r="I26" s="19">
        <f t="shared" si="1"/>
        <v>29281041.130000003</v>
      </c>
      <c r="J26" s="18">
        <v>347</v>
      </c>
      <c r="K26" s="17">
        <f t="shared" si="2"/>
        <v>328609</v>
      </c>
      <c r="L26" s="16">
        <f t="shared" si="3"/>
        <v>1586973.1300000027</v>
      </c>
      <c r="M26" s="82"/>
      <c r="N26" s="48"/>
      <c r="O26" s="22"/>
      <c r="P26" s="42" t="s">
        <v>4</v>
      </c>
      <c r="Q26" s="22"/>
      <c r="R26" s="34"/>
      <c r="S26" s="34"/>
      <c r="T26" s="34"/>
      <c r="U26" s="34"/>
      <c r="V26" s="34"/>
    </row>
    <row r="27" spans="4:22" ht="15" customHeight="1" x14ac:dyDescent="0.3">
      <c r="D27" s="21">
        <v>2016</v>
      </c>
      <c r="E27" s="20" t="s">
        <v>18</v>
      </c>
      <c r="F27" s="18">
        <v>28483</v>
      </c>
      <c r="G27" s="16">
        <v>1049</v>
      </c>
      <c r="H27" s="16">
        <f t="shared" si="0"/>
        <v>1122.43</v>
      </c>
      <c r="I27" s="19">
        <f t="shared" si="1"/>
        <v>31970173.690000001</v>
      </c>
      <c r="J27" s="18">
        <v>595</v>
      </c>
      <c r="K27" s="17">
        <f t="shared" si="2"/>
        <v>624155</v>
      </c>
      <c r="L27" s="16">
        <f t="shared" si="3"/>
        <v>1467351.6900000013</v>
      </c>
      <c r="M27" s="77" t="s">
        <v>43</v>
      </c>
      <c r="N27" s="22"/>
      <c r="O27" s="22"/>
      <c r="P27" s="42" t="s">
        <v>3</v>
      </c>
      <c r="Q27" s="22"/>
      <c r="R27" s="34"/>
      <c r="S27" s="34"/>
      <c r="T27" s="34"/>
      <c r="U27" s="34"/>
      <c r="V27" s="34"/>
    </row>
    <row r="28" spans="4:22" ht="15" customHeight="1" x14ac:dyDescent="0.3">
      <c r="D28" s="21">
        <v>2016</v>
      </c>
      <c r="E28" s="20" t="s">
        <v>17</v>
      </c>
      <c r="F28" s="18">
        <v>22159</v>
      </c>
      <c r="G28" s="16">
        <v>1655</v>
      </c>
      <c r="H28" s="16">
        <f t="shared" si="0"/>
        <v>1770.8500000000001</v>
      </c>
      <c r="I28" s="19">
        <f t="shared" si="1"/>
        <v>39240265.150000006</v>
      </c>
      <c r="J28" s="18">
        <v>226</v>
      </c>
      <c r="K28" s="17">
        <f t="shared" si="2"/>
        <v>374030</v>
      </c>
      <c r="L28" s="16">
        <f t="shared" si="3"/>
        <v>2193090.150000006</v>
      </c>
      <c r="M28" s="78"/>
      <c r="N28" s="22"/>
      <c r="O28" s="22"/>
      <c r="P28" s="22" t="s">
        <v>2</v>
      </c>
      <c r="Q28" s="22"/>
      <c r="R28" s="34"/>
      <c r="S28" s="34"/>
      <c r="T28" s="34"/>
      <c r="U28" s="34"/>
      <c r="V28" s="34"/>
    </row>
    <row r="29" spans="4:22" ht="15" customHeight="1" x14ac:dyDescent="0.3">
      <c r="D29" s="21">
        <v>2016</v>
      </c>
      <c r="E29" s="20" t="s">
        <v>16</v>
      </c>
      <c r="F29" s="18">
        <v>19541</v>
      </c>
      <c r="G29" s="16">
        <v>2262</v>
      </c>
      <c r="H29" s="16">
        <f t="shared" si="0"/>
        <v>2420.34</v>
      </c>
      <c r="I29" s="19">
        <f t="shared" si="1"/>
        <v>47295863.940000005</v>
      </c>
      <c r="J29" s="18">
        <v>128</v>
      </c>
      <c r="K29" s="17">
        <f t="shared" si="2"/>
        <v>289536</v>
      </c>
      <c r="L29" s="16">
        <f t="shared" si="3"/>
        <v>2804585.9400000051</v>
      </c>
      <c r="M29" s="75">
        <f>MAX(I5:I204)</f>
        <v>579378366.63</v>
      </c>
      <c r="N29" s="49"/>
      <c r="O29" s="22" t="s">
        <v>1</v>
      </c>
      <c r="P29" s="22"/>
      <c r="Q29" s="22"/>
      <c r="R29" s="34"/>
      <c r="S29" s="34"/>
      <c r="T29" s="34"/>
      <c r="U29" s="34"/>
      <c r="V29" s="34"/>
    </row>
    <row r="30" spans="4:22" ht="15" customHeight="1" x14ac:dyDescent="0.3">
      <c r="D30" s="21">
        <v>2016</v>
      </c>
      <c r="E30" s="20" t="s">
        <v>15</v>
      </c>
      <c r="F30" s="18">
        <v>46585</v>
      </c>
      <c r="G30" s="16">
        <v>1481</v>
      </c>
      <c r="H30" s="16">
        <f t="shared" si="0"/>
        <v>1584.67</v>
      </c>
      <c r="I30" s="19">
        <f t="shared" si="1"/>
        <v>73821851.950000003</v>
      </c>
      <c r="J30" s="18">
        <v>457</v>
      </c>
      <c r="K30" s="17">
        <f t="shared" si="2"/>
        <v>676817</v>
      </c>
      <c r="L30" s="16">
        <f t="shared" si="3"/>
        <v>4152649.950000003</v>
      </c>
      <c r="M30" s="76"/>
      <c r="N30" s="49"/>
      <c r="O30" s="22"/>
      <c r="P30" s="22"/>
      <c r="Q30" s="22"/>
      <c r="R30" s="34"/>
      <c r="S30" s="34"/>
      <c r="T30" s="34"/>
      <c r="U30" s="34"/>
      <c r="V30" s="34"/>
    </row>
    <row r="31" spans="4:22" ht="15" customHeight="1" x14ac:dyDescent="0.3">
      <c r="D31" s="21">
        <v>2016</v>
      </c>
      <c r="E31" s="20" t="s">
        <v>14</v>
      </c>
      <c r="F31" s="18">
        <v>24457</v>
      </c>
      <c r="G31" s="16">
        <v>613</v>
      </c>
      <c r="H31" s="16">
        <f t="shared" si="0"/>
        <v>655.91000000000008</v>
      </c>
      <c r="I31" s="19">
        <f t="shared" si="1"/>
        <v>16041590.870000003</v>
      </c>
      <c r="J31" s="18">
        <v>535</v>
      </c>
      <c r="K31" s="17">
        <f t="shared" si="2"/>
        <v>327955</v>
      </c>
      <c r="L31" s="16">
        <f t="shared" si="3"/>
        <v>721494.87000000291</v>
      </c>
      <c r="M31" s="77" t="s">
        <v>45</v>
      </c>
      <c r="N31" s="34"/>
      <c r="O31" s="34"/>
      <c r="P31" s="34"/>
      <c r="Q31" s="34"/>
      <c r="R31" s="34"/>
      <c r="S31" s="34"/>
      <c r="T31" s="34"/>
      <c r="U31" s="34"/>
      <c r="V31" s="34"/>
    </row>
    <row r="32" spans="4:22" ht="15" customHeight="1" x14ac:dyDescent="0.3">
      <c r="D32" s="21">
        <v>2016</v>
      </c>
      <c r="E32" s="20" t="s">
        <v>13</v>
      </c>
      <c r="F32" s="18">
        <v>48573</v>
      </c>
      <c r="G32" s="16">
        <v>2968</v>
      </c>
      <c r="H32" s="16">
        <f t="shared" si="0"/>
        <v>3175.76</v>
      </c>
      <c r="I32" s="19">
        <f t="shared" si="1"/>
        <v>154256190.48000002</v>
      </c>
      <c r="J32" s="18">
        <v>764</v>
      </c>
      <c r="K32" s="17">
        <f t="shared" si="2"/>
        <v>2267552</v>
      </c>
      <c r="L32" s="16">
        <f t="shared" si="3"/>
        <v>7823974.4800000191</v>
      </c>
      <c r="M32" s="78"/>
      <c r="N32" s="34"/>
      <c r="O32" s="34"/>
      <c r="P32" s="34"/>
      <c r="Q32" s="34"/>
      <c r="R32" s="34"/>
      <c r="S32" s="34"/>
      <c r="T32" s="34"/>
      <c r="U32" s="34"/>
      <c r="V32" s="34"/>
    </row>
    <row r="33" spans="4:22" ht="15" customHeight="1" x14ac:dyDescent="0.3">
      <c r="D33" s="21">
        <v>2016</v>
      </c>
      <c r="E33" s="20" t="s">
        <v>12</v>
      </c>
      <c r="F33" s="18">
        <v>45757</v>
      </c>
      <c r="G33" s="16">
        <v>641</v>
      </c>
      <c r="H33" s="16">
        <f t="shared" si="0"/>
        <v>685.87</v>
      </c>
      <c r="I33" s="19">
        <f t="shared" si="1"/>
        <v>31383353.59</v>
      </c>
      <c r="J33" s="18">
        <v>321</v>
      </c>
      <c r="K33" s="17">
        <f t="shared" si="2"/>
        <v>205761</v>
      </c>
      <c r="L33" s="16">
        <f t="shared" si="3"/>
        <v>1847355.5899999999</v>
      </c>
      <c r="M33" s="75">
        <f>AVERAGE(I5:I204)</f>
        <v>37461323.225726478</v>
      </c>
      <c r="N33" s="39"/>
      <c r="O33" s="34"/>
      <c r="P33" s="34"/>
      <c r="Q33" s="34"/>
      <c r="R33" s="34"/>
      <c r="S33" s="34"/>
      <c r="T33" s="34"/>
      <c r="U33" s="34"/>
      <c r="V33" s="34"/>
    </row>
    <row r="34" spans="4:22" ht="15" customHeight="1" x14ac:dyDescent="0.3">
      <c r="D34" s="21">
        <v>2016</v>
      </c>
      <c r="E34" s="20" t="s">
        <v>11</v>
      </c>
      <c r="F34" s="18">
        <v>11873</v>
      </c>
      <c r="G34" s="16">
        <v>2524</v>
      </c>
      <c r="H34" s="16">
        <f t="shared" si="0"/>
        <v>2700.6800000000003</v>
      </c>
      <c r="I34" s="19">
        <f t="shared" si="1"/>
        <v>32065173.640000004</v>
      </c>
      <c r="J34" s="18">
        <v>217</v>
      </c>
      <c r="K34" s="17">
        <f t="shared" si="2"/>
        <v>547708</v>
      </c>
      <c r="L34" s="16">
        <f t="shared" si="3"/>
        <v>1550013.6400000043</v>
      </c>
      <c r="M34" s="76"/>
      <c r="N34" s="39"/>
      <c r="O34" s="34"/>
      <c r="P34" s="34"/>
      <c r="Q34" s="34"/>
      <c r="R34" s="34"/>
      <c r="S34" s="34"/>
      <c r="T34" s="34"/>
      <c r="U34" s="34"/>
      <c r="V34" s="34"/>
    </row>
    <row r="35" spans="4:22" ht="15" customHeight="1" x14ac:dyDescent="0.3">
      <c r="D35" s="21">
        <v>2016</v>
      </c>
      <c r="E35" s="20" t="s">
        <v>10</v>
      </c>
      <c r="F35" s="18">
        <v>42065</v>
      </c>
      <c r="G35" s="16">
        <v>527</v>
      </c>
      <c r="H35" s="16">
        <f t="shared" si="0"/>
        <v>563.89</v>
      </c>
      <c r="I35" s="19">
        <f t="shared" si="1"/>
        <v>23720032.849999998</v>
      </c>
      <c r="J35" s="18">
        <v>955</v>
      </c>
      <c r="K35" s="17">
        <f t="shared" si="2"/>
        <v>503285</v>
      </c>
      <c r="L35" s="16">
        <f t="shared" si="3"/>
        <v>1048492.8499999978</v>
      </c>
      <c r="M35" s="77" t="s">
        <v>44</v>
      </c>
      <c r="N35" s="34"/>
      <c r="O35" s="34"/>
      <c r="P35" s="34"/>
      <c r="Q35" s="34"/>
      <c r="R35" s="34"/>
      <c r="S35" s="34"/>
      <c r="T35" s="34"/>
      <c r="U35" s="34"/>
      <c r="V35" s="34"/>
    </row>
    <row r="36" spans="4:22" ht="15" customHeight="1" x14ac:dyDescent="0.3">
      <c r="D36" s="21">
        <v>2016</v>
      </c>
      <c r="E36" s="20" t="s">
        <v>9</v>
      </c>
      <c r="F36" s="18">
        <v>37606</v>
      </c>
      <c r="G36" s="16">
        <v>648</v>
      </c>
      <c r="H36" s="16">
        <f t="shared" si="0"/>
        <v>693.36</v>
      </c>
      <c r="I36" s="19">
        <f t="shared" si="1"/>
        <v>26074496.16</v>
      </c>
      <c r="J36" s="18">
        <v>1083</v>
      </c>
      <c r="K36" s="17">
        <f t="shared" si="2"/>
        <v>701784</v>
      </c>
      <c r="L36" s="16">
        <f t="shared" si="3"/>
        <v>1004024.1600000001</v>
      </c>
      <c r="M36" s="78"/>
      <c r="N36" s="34"/>
      <c r="O36" s="34"/>
      <c r="P36" s="34"/>
      <c r="Q36" s="34"/>
      <c r="R36" s="34"/>
      <c r="S36" s="34"/>
      <c r="T36" s="34"/>
      <c r="U36" s="34"/>
      <c r="V36" s="34"/>
    </row>
    <row r="37" spans="4:22" ht="15" customHeight="1" x14ac:dyDescent="0.3">
      <c r="D37" s="21">
        <v>2016</v>
      </c>
      <c r="E37" s="20" t="s">
        <v>8</v>
      </c>
      <c r="F37" s="18">
        <v>34127</v>
      </c>
      <c r="G37" s="16">
        <v>867</v>
      </c>
      <c r="H37" s="16">
        <f t="shared" ref="H37:H68" si="4">G37*1.07</f>
        <v>927.69</v>
      </c>
      <c r="I37" s="19">
        <f t="shared" ref="I37:I68" si="5">F37*H37</f>
        <v>31659276.630000003</v>
      </c>
      <c r="J37" s="18">
        <v>808</v>
      </c>
      <c r="K37" s="17">
        <f t="shared" ref="K37:K68" si="6">J37*G37</f>
        <v>700536</v>
      </c>
      <c r="L37" s="16">
        <f t="shared" ref="L37:L68" si="7">I37-(G37*F37)-K37</f>
        <v>1370631.6300000027</v>
      </c>
      <c r="M37" s="75">
        <f>MIN(I5:I204)</f>
        <v>1343754.1500000001</v>
      </c>
      <c r="N37" s="34"/>
      <c r="O37" s="34"/>
      <c r="P37" s="34"/>
      <c r="Q37" s="34"/>
      <c r="R37" s="34"/>
      <c r="S37" s="34"/>
      <c r="T37" s="34"/>
      <c r="U37" s="34"/>
      <c r="V37" s="34"/>
    </row>
    <row r="38" spans="4:22" ht="15" customHeight="1" x14ac:dyDescent="0.3">
      <c r="D38" s="21">
        <v>2016</v>
      </c>
      <c r="E38" s="20" t="s">
        <v>7</v>
      </c>
      <c r="F38" s="18">
        <v>30851</v>
      </c>
      <c r="G38" s="16">
        <v>704</v>
      </c>
      <c r="H38" s="16">
        <f t="shared" si="4"/>
        <v>753.28000000000009</v>
      </c>
      <c r="I38" s="19">
        <f t="shared" si="5"/>
        <v>23239441.280000001</v>
      </c>
      <c r="J38" s="18">
        <v>374</v>
      </c>
      <c r="K38" s="17">
        <f t="shared" si="6"/>
        <v>263296</v>
      </c>
      <c r="L38" s="16">
        <f t="shared" si="7"/>
        <v>1257041.2800000012</v>
      </c>
      <c r="M38" s="76"/>
    </row>
    <row r="39" spans="4:22" ht="15" customHeight="1" x14ac:dyDescent="0.3">
      <c r="D39" s="21">
        <v>2016</v>
      </c>
      <c r="E39" s="20" t="s">
        <v>6</v>
      </c>
      <c r="F39" s="18">
        <v>29276</v>
      </c>
      <c r="G39" s="16">
        <v>2249</v>
      </c>
      <c r="H39" s="16">
        <f t="shared" si="4"/>
        <v>2406.4300000000003</v>
      </c>
      <c r="I39" s="19">
        <f t="shared" si="5"/>
        <v>70450644.680000007</v>
      </c>
      <c r="J39" s="18">
        <v>479</v>
      </c>
      <c r="K39" s="17">
        <f t="shared" si="6"/>
        <v>1077271</v>
      </c>
      <c r="L39" s="16">
        <f t="shared" si="7"/>
        <v>3531649.6800000072</v>
      </c>
    </row>
    <row r="40" spans="4:22" ht="15" customHeight="1" x14ac:dyDescent="0.3">
      <c r="D40" s="21">
        <v>2016</v>
      </c>
      <c r="E40" s="20" t="s">
        <v>5</v>
      </c>
      <c r="F40" s="18">
        <v>13529</v>
      </c>
      <c r="G40" s="16">
        <v>2929</v>
      </c>
      <c r="H40" s="16">
        <f t="shared" si="4"/>
        <v>3134.03</v>
      </c>
      <c r="I40" s="19">
        <f t="shared" si="5"/>
        <v>42400291.870000005</v>
      </c>
      <c r="J40" s="18">
        <v>614</v>
      </c>
      <c r="K40" s="17">
        <f t="shared" si="6"/>
        <v>1798406</v>
      </c>
      <c r="L40" s="16">
        <f t="shared" si="7"/>
        <v>975444.87000000477</v>
      </c>
    </row>
    <row r="41" spans="4:22" ht="15" customHeight="1" x14ac:dyDescent="0.3">
      <c r="D41" s="21">
        <v>2016</v>
      </c>
      <c r="E41" s="20" t="s">
        <v>4</v>
      </c>
      <c r="F41" s="18">
        <v>26271</v>
      </c>
      <c r="G41" s="16">
        <v>1905</v>
      </c>
      <c r="H41" s="16">
        <f t="shared" si="4"/>
        <v>2038.3500000000001</v>
      </c>
      <c r="I41" s="19">
        <f t="shared" si="5"/>
        <v>53549492.850000001</v>
      </c>
      <c r="J41" s="18">
        <v>592</v>
      </c>
      <c r="K41" s="17">
        <f t="shared" si="6"/>
        <v>1127760</v>
      </c>
      <c r="L41" s="16">
        <f t="shared" si="7"/>
        <v>2375477.8500000015</v>
      </c>
    </row>
    <row r="42" spans="4:22" ht="15" customHeight="1" x14ac:dyDescent="0.3">
      <c r="D42" s="21">
        <v>2016</v>
      </c>
      <c r="E42" s="20" t="s">
        <v>3</v>
      </c>
      <c r="F42" s="18">
        <v>56243</v>
      </c>
      <c r="G42" s="16">
        <v>1332</v>
      </c>
      <c r="H42" s="16">
        <f t="shared" si="4"/>
        <v>1425.24</v>
      </c>
      <c r="I42" s="19">
        <f t="shared" si="5"/>
        <v>80159773.320000008</v>
      </c>
      <c r="J42" s="18">
        <v>1873</v>
      </c>
      <c r="K42" s="17">
        <f t="shared" si="6"/>
        <v>2494836</v>
      </c>
      <c r="L42" s="16">
        <f t="shared" si="7"/>
        <v>2749261.3200000077</v>
      </c>
    </row>
    <row r="43" spans="4:22" ht="15" customHeight="1" x14ac:dyDescent="0.3">
      <c r="D43" s="21">
        <v>2016</v>
      </c>
      <c r="E43" s="20" t="s">
        <v>2</v>
      </c>
      <c r="F43" s="18">
        <v>44976</v>
      </c>
      <c r="G43" s="16">
        <v>633</v>
      </c>
      <c r="H43" s="16">
        <f t="shared" si="4"/>
        <v>677.31000000000006</v>
      </c>
      <c r="I43" s="19">
        <f t="shared" si="5"/>
        <v>30462694.560000002</v>
      </c>
      <c r="J43" s="18">
        <v>1871</v>
      </c>
      <c r="K43" s="17">
        <f t="shared" si="6"/>
        <v>1184343</v>
      </c>
      <c r="L43" s="16">
        <f t="shared" si="7"/>
        <v>808543.56000000238</v>
      </c>
    </row>
    <row r="44" spans="4:22" ht="15" customHeight="1" x14ac:dyDescent="0.3">
      <c r="D44" s="21">
        <v>2016</v>
      </c>
      <c r="E44" s="20" t="s">
        <v>1</v>
      </c>
      <c r="F44" s="18">
        <v>45774</v>
      </c>
      <c r="G44" s="16">
        <v>205</v>
      </c>
      <c r="H44" s="16">
        <f t="shared" si="4"/>
        <v>219.35000000000002</v>
      </c>
      <c r="I44" s="19">
        <f t="shared" si="5"/>
        <v>10040526.9</v>
      </c>
      <c r="J44" s="18">
        <v>184</v>
      </c>
      <c r="K44" s="17">
        <f t="shared" si="6"/>
        <v>37720</v>
      </c>
      <c r="L44" s="16">
        <f t="shared" si="7"/>
        <v>619136.90000000037</v>
      </c>
    </row>
    <row r="45" spans="4:22" ht="15" customHeight="1" x14ac:dyDescent="0.3">
      <c r="D45" s="21">
        <v>2017</v>
      </c>
      <c r="E45" s="20" t="s">
        <v>20</v>
      </c>
      <c r="F45" s="18">
        <v>57027</v>
      </c>
      <c r="G45" s="16">
        <v>321</v>
      </c>
      <c r="H45" s="16">
        <f t="shared" si="4"/>
        <v>343.47</v>
      </c>
      <c r="I45" s="19">
        <f t="shared" si="5"/>
        <v>19587063.690000001</v>
      </c>
      <c r="J45" s="18">
        <v>129</v>
      </c>
      <c r="K45" s="17">
        <f t="shared" si="6"/>
        <v>41409</v>
      </c>
      <c r="L45" s="16">
        <f t="shared" si="7"/>
        <v>1239987.6900000013</v>
      </c>
    </row>
    <row r="46" spans="4:22" ht="15" customHeight="1" x14ac:dyDescent="0.3">
      <c r="D46" s="21">
        <v>2017</v>
      </c>
      <c r="E46" s="20" t="s">
        <v>19</v>
      </c>
      <c r="F46" s="18">
        <v>10258</v>
      </c>
      <c r="G46" s="16">
        <v>1395</v>
      </c>
      <c r="H46" s="16">
        <f t="shared" si="4"/>
        <v>1492.65</v>
      </c>
      <c r="I46" s="19">
        <f t="shared" si="5"/>
        <v>15311603.700000001</v>
      </c>
      <c r="J46" s="18">
        <v>496</v>
      </c>
      <c r="K46" s="17">
        <f t="shared" si="6"/>
        <v>691920</v>
      </c>
      <c r="L46" s="16">
        <f t="shared" si="7"/>
        <v>309773.70000000112</v>
      </c>
    </row>
    <row r="47" spans="4:22" ht="15" customHeight="1" x14ac:dyDescent="0.3">
      <c r="D47" s="21">
        <v>2017</v>
      </c>
      <c r="E47" s="20" t="s">
        <v>18</v>
      </c>
      <c r="F47" s="18">
        <v>38159</v>
      </c>
      <c r="G47" s="16">
        <v>1781</v>
      </c>
      <c r="H47" s="16">
        <f t="shared" si="4"/>
        <v>1905.67</v>
      </c>
      <c r="I47" s="19">
        <f t="shared" si="5"/>
        <v>72718461.530000001</v>
      </c>
      <c r="J47" s="18">
        <v>322</v>
      </c>
      <c r="K47" s="17">
        <f t="shared" si="6"/>
        <v>573482</v>
      </c>
      <c r="L47" s="16">
        <f t="shared" si="7"/>
        <v>4183800.5300000012</v>
      </c>
    </row>
    <row r="48" spans="4:22" ht="15" customHeight="1" x14ac:dyDescent="0.3">
      <c r="D48" s="21">
        <v>2017</v>
      </c>
      <c r="E48" s="20" t="s">
        <v>17</v>
      </c>
      <c r="F48" s="18">
        <v>17666</v>
      </c>
      <c r="G48" s="16">
        <v>1833</v>
      </c>
      <c r="H48" s="16">
        <f t="shared" si="4"/>
        <v>1961.3100000000002</v>
      </c>
      <c r="I48" s="19">
        <f t="shared" si="5"/>
        <v>34648502.460000001</v>
      </c>
      <c r="J48" s="18">
        <v>375</v>
      </c>
      <c r="K48" s="17">
        <f t="shared" si="6"/>
        <v>687375</v>
      </c>
      <c r="L48" s="16">
        <f t="shared" si="7"/>
        <v>1579349.4600000009</v>
      </c>
    </row>
    <row r="49" spans="4:12" ht="15" customHeight="1" x14ac:dyDescent="0.3">
      <c r="D49" s="21">
        <v>2017</v>
      </c>
      <c r="E49" s="20" t="s">
        <v>16</v>
      </c>
      <c r="F49" s="18">
        <v>31854</v>
      </c>
      <c r="G49" s="16">
        <v>1343</v>
      </c>
      <c r="H49" s="16">
        <f t="shared" si="4"/>
        <v>1437.01</v>
      </c>
      <c r="I49" s="19">
        <f t="shared" si="5"/>
        <v>45774516.539999999</v>
      </c>
      <c r="J49" s="18">
        <v>1112</v>
      </c>
      <c r="K49" s="17">
        <f t="shared" si="6"/>
        <v>1493416</v>
      </c>
      <c r="L49" s="16">
        <f t="shared" si="7"/>
        <v>1501178.5399999991</v>
      </c>
    </row>
    <row r="50" spans="4:12" ht="15" customHeight="1" x14ac:dyDescent="0.3">
      <c r="D50" s="21">
        <v>2017</v>
      </c>
      <c r="E50" s="20" t="s">
        <v>15</v>
      </c>
      <c r="F50" s="18">
        <v>27662</v>
      </c>
      <c r="G50" s="16">
        <v>1425</v>
      </c>
      <c r="H50" s="16">
        <f t="shared" si="4"/>
        <v>1524.75</v>
      </c>
      <c r="I50" s="19">
        <f t="shared" si="5"/>
        <v>42177634.5</v>
      </c>
      <c r="J50" s="18">
        <v>465</v>
      </c>
      <c r="K50" s="17">
        <f t="shared" si="6"/>
        <v>662625</v>
      </c>
      <c r="L50" s="16">
        <f t="shared" si="7"/>
        <v>2096659.5</v>
      </c>
    </row>
    <row r="51" spans="4:12" ht="15" customHeight="1" x14ac:dyDescent="0.3">
      <c r="D51" s="21">
        <v>2017</v>
      </c>
      <c r="E51" s="20" t="s">
        <v>14</v>
      </c>
      <c r="F51" s="18">
        <v>18067</v>
      </c>
      <c r="G51" s="16">
        <v>989</v>
      </c>
      <c r="H51" s="16">
        <f t="shared" si="4"/>
        <v>1058.23</v>
      </c>
      <c r="I51" s="19">
        <f t="shared" si="5"/>
        <v>19119041.41</v>
      </c>
      <c r="J51" s="18">
        <v>353</v>
      </c>
      <c r="K51" s="17">
        <f t="shared" si="6"/>
        <v>349117</v>
      </c>
      <c r="L51" s="16">
        <f t="shared" si="7"/>
        <v>901661.41000000015</v>
      </c>
    </row>
    <row r="52" spans="4:12" ht="15" customHeight="1" x14ac:dyDescent="0.3">
      <c r="D52" s="21">
        <v>2017</v>
      </c>
      <c r="E52" s="20" t="s">
        <v>13</v>
      </c>
      <c r="F52" s="18">
        <v>28599</v>
      </c>
      <c r="G52" s="16">
        <v>3169</v>
      </c>
      <c r="H52" s="16">
        <f t="shared" si="4"/>
        <v>3390.8300000000004</v>
      </c>
      <c r="I52" s="19">
        <f t="shared" si="5"/>
        <v>96974347.170000017</v>
      </c>
      <c r="J52" s="18">
        <v>620</v>
      </c>
      <c r="K52" s="17">
        <f t="shared" si="6"/>
        <v>1964780</v>
      </c>
      <c r="L52" s="16">
        <f t="shared" si="7"/>
        <v>4379336.1700000167</v>
      </c>
    </row>
    <row r="53" spans="4:12" ht="15" customHeight="1" x14ac:dyDescent="0.3">
      <c r="D53" s="21">
        <v>2017</v>
      </c>
      <c r="E53" s="20" t="s">
        <v>12</v>
      </c>
      <c r="F53" s="18">
        <v>16837</v>
      </c>
      <c r="G53" s="16">
        <v>1263</v>
      </c>
      <c r="H53" s="16">
        <f t="shared" si="4"/>
        <v>1351.41</v>
      </c>
      <c r="I53" s="19">
        <f t="shared" si="5"/>
        <v>22753690.170000002</v>
      </c>
      <c r="J53" s="18">
        <v>1078</v>
      </c>
      <c r="K53" s="17">
        <f t="shared" si="6"/>
        <v>1361514</v>
      </c>
      <c r="L53" s="16">
        <f t="shared" si="7"/>
        <v>127045.17000000179</v>
      </c>
    </row>
    <row r="54" spans="4:12" ht="15" customHeight="1" x14ac:dyDescent="0.3">
      <c r="D54" s="21">
        <v>2017</v>
      </c>
      <c r="E54" s="20" t="s">
        <v>11</v>
      </c>
      <c r="F54" s="18">
        <v>35818</v>
      </c>
      <c r="G54" s="16">
        <v>1961</v>
      </c>
      <c r="H54" s="16">
        <f t="shared" si="4"/>
        <v>2098.27</v>
      </c>
      <c r="I54" s="19">
        <f t="shared" si="5"/>
        <v>75155834.859999999</v>
      </c>
      <c r="J54" s="18">
        <v>456</v>
      </c>
      <c r="K54" s="17">
        <f t="shared" si="6"/>
        <v>894216</v>
      </c>
      <c r="L54" s="16">
        <f t="shared" si="7"/>
        <v>4022520.8599999994</v>
      </c>
    </row>
    <row r="55" spans="4:12" ht="15" customHeight="1" x14ac:dyDescent="0.3">
      <c r="D55" s="21">
        <v>2017</v>
      </c>
      <c r="E55" s="20" t="s">
        <v>10</v>
      </c>
      <c r="F55" s="18">
        <v>15965</v>
      </c>
      <c r="G55" s="16">
        <v>192</v>
      </c>
      <c r="H55" s="16">
        <f t="shared" si="4"/>
        <v>205.44</v>
      </c>
      <c r="I55" s="19">
        <f t="shared" si="5"/>
        <v>3279849.6</v>
      </c>
      <c r="J55" s="18">
        <v>101</v>
      </c>
      <c r="K55" s="17">
        <f t="shared" si="6"/>
        <v>19392</v>
      </c>
      <c r="L55" s="16">
        <f t="shared" si="7"/>
        <v>195177.60000000009</v>
      </c>
    </row>
    <row r="56" spans="4:12" ht="15" customHeight="1" x14ac:dyDescent="0.3">
      <c r="D56" s="21">
        <v>2017</v>
      </c>
      <c r="E56" s="20" t="s">
        <v>9</v>
      </c>
      <c r="F56" s="18">
        <v>10056</v>
      </c>
      <c r="G56" s="16">
        <v>222</v>
      </c>
      <c r="H56" s="16">
        <f t="shared" si="4"/>
        <v>237.54000000000002</v>
      </c>
      <c r="I56" s="19">
        <f t="shared" si="5"/>
        <v>2388702.2400000002</v>
      </c>
      <c r="J56" s="18">
        <v>478</v>
      </c>
      <c r="K56" s="17">
        <f t="shared" si="6"/>
        <v>106116</v>
      </c>
      <c r="L56" s="16">
        <f t="shared" si="7"/>
        <v>50154.240000000224</v>
      </c>
    </row>
    <row r="57" spans="4:12" ht="15" customHeight="1" x14ac:dyDescent="0.3">
      <c r="D57" s="21">
        <v>2017</v>
      </c>
      <c r="E57" s="20" t="s">
        <v>8</v>
      </c>
      <c r="F57" s="18">
        <v>13110</v>
      </c>
      <c r="G57" s="16">
        <v>771</v>
      </c>
      <c r="H57" s="16">
        <f t="shared" si="4"/>
        <v>824.97</v>
      </c>
      <c r="I57" s="19">
        <f t="shared" si="5"/>
        <v>10815356.700000001</v>
      </c>
      <c r="J57" s="18">
        <v>911</v>
      </c>
      <c r="K57" s="17">
        <f t="shared" si="6"/>
        <v>702381</v>
      </c>
      <c r="L57" s="16">
        <f t="shared" si="7"/>
        <v>5165.7000000011176</v>
      </c>
    </row>
    <row r="58" spans="4:12" ht="15" customHeight="1" x14ac:dyDescent="0.3">
      <c r="D58" s="21">
        <v>2017</v>
      </c>
      <c r="E58" s="20" t="s">
        <v>7</v>
      </c>
      <c r="F58" s="18">
        <v>22412</v>
      </c>
      <c r="G58" s="16">
        <v>826</v>
      </c>
      <c r="H58" s="16">
        <f t="shared" si="4"/>
        <v>883.82</v>
      </c>
      <c r="I58" s="19">
        <f t="shared" si="5"/>
        <v>19808173.84</v>
      </c>
      <c r="J58" s="18">
        <v>238</v>
      </c>
      <c r="K58" s="17">
        <f t="shared" si="6"/>
        <v>196588</v>
      </c>
      <c r="L58" s="16">
        <f t="shared" si="7"/>
        <v>1099273.8399999999</v>
      </c>
    </row>
    <row r="59" spans="4:12" ht="15" customHeight="1" x14ac:dyDescent="0.3">
      <c r="D59" s="21">
        <v>2017</v>
      </c>
      <c r="E59" s="20" t="s">
        <v>6</v>
      </c>
      <c r="F59" s="18">
        <v>11910</v>
      </c>
      <c r="G59" s="16">
        <v>1652</v>
      </c>
      <c r="H59" s="16">
        <f t="shared" si="4"/>
        <v>1767.64</v>
      </c>
      <c r="I59" s="19">
        <f t="shared" si="5"/>
        <v>21052592.400000002</v>
      </c>
      <c r="J59" s="18">
        <v>98</v>
      </c>
      <c r="K59" s="17">
        <f t="shared" si="6"/>
        <v>161896</v>
      </c>
      <c r="L59" s="16">
        <f t="shared" si="7"/>
        <v>1215376.4000000022</v>
      </c>
    </row>
    <row r="60" spans="4:12" ht="15" customHeight="1" x14ac:dyDescent="0.3">
      <c r="D60" s="21">
        <v>2017</v>
      </c>
      <c r="E60" s="20" t="s">
        <v>5</v>
      </c>
      <c r="F60" s="18">
        <v>15206</v>
      </c>
      <c r="G60" s="16">
        <v>2424</v>
      </c>
      <c r="H60" s="16">
        <f t="shared" si="4"/>
        <v>2593.6800000000003</v>
      </c>
      <c r="I60" s="19">
        <f t="shared" si="5"/>
        <v>39439498.080000006</v>
      </c>
      <c r="J60" s="18">
        <v>682</v>
      </c>
      <c r="K60" s="17">
        <f t="shared" si="6"/>
        <v>1653168</v>
      </c>
      <c r="L60" s="16">
        <f t="shared" si="7"/>
        <v>926986.08000000566</v>
      </c>
    </row>
    <row r="61" spans="4:12" ht="15" customHeight="1" x14ac:dyDescent="0.3">
      <c r="D61" s="21">
        <v>2017</v>
      </c>
      <c r="E61" s="20" t="s">
        <v>4</v>
      </c>
      <c r="F61" s="18">
        <v>28419</v>
      </c>
      <c r="G61" s="16">
        <v>986</v>
      </c>
      <c r="H61" s="16">
        <f t="shared" si="4"/>
        <v>1055.02</v>
      </c>
      <c r="I61" s="19">
        <f t="shared" si="5"/>
        <v>29982613.379999999</v>
      </c>
      <c r="J61" s="18">
        <v>784</v>
      </c>
      <c r="K61" s="17">
        <f t="shared" si="6"/>
        <v>773024</v>
      </c>
      <c r="L61" s="16">
        <f t="shared" si="7"/>
        <v>1188455.379999999</v>
      </c>
    </row>
    <row r="62" spans="4:12" ht="15" customHeight="1" x14ac:dyDescent="0.3">
      <c r="D62" s="21">
        <v>2017</v>
      </c>
      <c r="E62" s="20" t="s">
        <v>3</v>
      </c>
      <c r="F62" s="18">
        <v>46523</v>
      </c>
      <c r="G62" s="16">
        <v>1035</v>
      </c>
      <c r="H62" s="16">
        <f t="shared" si="4"/>
        <v>1107.45</v>
      </c>
      <c r="I62" s="19">
        <f t="shared" si="5"/>
        <v>51521896.350000001</v>
      </c>
      <c r="J62" s="18">
        <v>451</v>
      </c>
      <c r="K62" s="17">
        <f t="shared" si="6"/>
        <v>466785</v>
      </c>
      <c r="L62" s="16">
        <f t="shared" si="7"/>
        <v>2903806.3500000015</v>
      </c>
    </row>
    <row r="63" spans="4:12" ht="15" customHeight="1" x14ac:dyDescent="0.3">
      <c r="D63" s="21">
        <v>2017</v>
      </c>
      <c r="E63" s="20" t="s">
        <v>2</v>
      </c>
      <c r="F63" s="18">
        <v>27403</v>
      </c>
      <c r="G63" s="16">
        <v>484</v>
      </c>
      <c r="H63" s="16">
        <f t="shared" si="4"/>
        <v>517.88</v>
      </c>
      <c r="I63" s="19">
        <f t="shared" si="5"/>
        <v>14191465.640000001</v>
      </c>
      <c r="J63" s="18">
        <v>266</v>
      </c>
      <c r="K63" s="17">
        <f t="shared" si="6"/>
        <v>128744</v>
      </c>
      <c r="L63" s="16">
        <f t="shared" si="7"/>
        <v>799669.6400000006</v>
      </c>
    </row>
    <row r="64" spans="4:12" ht="15" customHeight="1" x14ac:dyDescent="0.3">
      <c r="D64" s="21">
        <v>2017</v>
      </c>
      <c r="E64" s="20" t="s">
        <v>1</v>
      </c>
      <c r="F64" s="18">
        <v>45342</v>
      </c>
      <c r="G64" s="16">
        <v>122</v>
      </c>
      <c r="H64" s="16">
        <f t="shared" si="4"/>
        <v>130.54000000000002</v>
      </c>
      <c r="I64" s="19">
        <f t="shared" si="5"/>
        <v>5918944.6800000006</v>
      </c>
      <c r="J64" s="18">
        <v>290</v>
      </c>
      <c r="K64" s="17">
        <f t="shared" si="6"/>
        <v>35380</v>
      </c>
      <c r="L64" s="16">
        <f t="shared" si="7"/>
        <v>351840.68000000063</v>
      </c>
    </row>
    <row r="65" spans="4:12" ht="15" customHeight="1" x14ac:dyDescent="0.3">
      <c r="D65" s="21">
        <v>2018</v>
      </c>
      <c r="E65" s="20" t="s">
        <v>20</v>
      </c>
      <c r="F65" s="18">
        <v>36678</v>
      </c>
      <c r="G65" s="16">
        <v>539</v>
      </c>
      <c r="H65" s="16">
        <f t="shared" si="4"/>
        <v>576.73</v>
      </c>
      <c r="I65" s="19">
        <f t="shared" si="5"/>
        <v>21153302.940000001</v>
      </c>
      <c r="J65" s="18">
        <v>1385</v>
      </c>
      <c r="K65" s="17">
        <f t="shared" si="6"/>
        <v>746515</v>
      </c>
      <c r="L65" s="16">
        <f t="shared" si="7"/>
        <v>637345.94000000134</v>
      </c>
    </row>
    <row r="66" spans="4:12" ht="15" customHeight="1" x14ac:dyDescent="0.3">
      <c r="D66" s="21">
        <v>2018</v>
      </c>
      <c r="E66" s="20" t="s">
        <v>19</v>
      </c>
      <c r="F66" s="18">
        <v>38827</v>
      </c>
      <c r="G66" s="16">
        <v>743</v>
      </c>
      <c r="H66" s="16">
        <f t="shared" si="4"/>
        <v>795.01</v>
      </c>
      <c r="I66" s="19">
        <f t="shared" si="5"/>
        <v>30867853.27</v>
      </c>
      <c r="J66" s="18">
        <v>933</v>
      </c>
      <c r="K66" s="17">
        <f t="shared" si="6"/>
        <v>693219</v>
      </c>
      <c r="L66" s="16">
        <f t="shared" si="7"/>
        <v>1326173.2699999996</v>
      </c>
    </row>
    <row r="67" spans="4:12" ht="15" customHeight="1" x14ac:dyDescent="0.3">
      <c r="D67" s="21">
        <v>2018</v>
      </c>
      <c r="E67" s="20" t="s">
        <v>18</v>
      </c>
      <c r="F67" s="18">
        <v>21198</v>
      </c>
      <c r="G67" s="16">
        <v>1804</v>
      </c>
      <c r="H67" s="16">
        <f t="shared" si="4"/>
        <v>1930.2800000000002</v>
      </c>
      <c r="I67" s="19">
        <f t="shared" si="5"/>
        <v>40918075.440000005</v>
      </c>
      <c r="J67" s="18">
        <v>811</v>
      </c>
      <c r="K67" s="17">
        <f t="shared" si="6"/>
        <v>1463044</v>
      </c>
      <c r="L67" s="16">
        <f t="shared" si="7"/>
        <v>1213839.4400000051</v>
      </c>
    </row>
    <row r="68" spans="4:12" ht="15" customHeight="1" x14ac:dyDescent="0.3">
      <c r="D68" s="21">
        <v>2018</v>
      </c>
      <c r="E68" s="20" t="s">
        <v>17</v>
      </c>
      <c r="F68" s="18">
        <v>27299</v>
      </c>
      <c r="G68" s="16">
        <v>1684</v>
      </c>
      <c r="H68" s="16">
        <f t="shared" si="4"/>
        <v>1801.88</v>
      </c>
      <c r="I68" s="19">
        <f t="shared" si="5"/>
        <v>49189522.120000005</v>
      </c>
      <c r="J68" s="18">
        <v>293</v>
      </c>
      <c r="K68" s="17">
        <f t="shared" si="6"/>
        <v>493412</v>
      </c>
      <c r="L68" s="16">
        <f t="shared" si="7"/>
        <v>2724594.1200000048</v>
      </c>
    </row>
    <row r="69" spans="4:12" ht="15" customHeight="1" x14ac:dyDescent="0.3">
      <c r="D69" s="21">
        <v>2018</v>
      </c>
      <c r="E69" s="20" t="s">
        <v>16</v>
      </c>
      <c r="F69" s="18">
        <v>47557</v>
      </c>
      <c r="G69" s="16">
        <v>1335</v>
      </c>
      <c r="H69" s="16">
        <f t="shared" ref="H69:H100" si="8">G69*1.07</f>
        <v>1428.45</v>
      </c>
      <c r="I69" s="19">
        <f t="shared" ref="I69:I100" si="9">F69*H69</f>
        <v>67932796.650000006</v>
      </c>
      <c r="J69" s="18">
        <v>112</v>
      </c>
      <c r="K69" s="17">
        <f t="shared" ref="K69:K100" si="10">J69*G69</f>
        <v>149520</v>
      </c>
      <c r="L69" s="16">
        <f t="shared" ref="L69:L100" si="11">I69-(G69*F69)-K69</f>
        <v>4294681.650000006</v>
      </c>
    </row>
    <row r="70" spans="4:12" ht="15" customHeight="1" x14ac:dyDescent="0.3">
      <c r="D70" s="21">
        <v>2018</v>
      </c>
      <c r="E70" s="20" t="s">
        <v>15</v>
      </c>
      <c r="F70" s="18">
        <v>7693</v>
      </c>
      <c r="G70" s="16">
        <v>1854</v>
      </c>
      <c r="H70" s="16">
        <f t="shared" si="8"/>
        <v>1983.7800000000002</v>
      </c>
      <c r="I70" s="19">
        <f t="shared" si="9"/>
        <v>15261219.540000001</v>
      </c>
      <c r="J70" s="18">
        <v>111</v>
      </c>
      <c r="K70" s="17">
        <f t="shared" si="10"/>
        <v>205794</v>
      </c>
      <c r="L70" s="16">
        <f t="shared" si="11"/>
        <v>792603.54000000097</v>
      </c>
    </row>
    <row r="71" spans="4:12" ht="15" customHeight="1" x14ac:dyDescent="0.3">
      <c r="D71" s="21">
        <v>2018</v>
      </c>
      <c r="E71" s="20" t="s">
        <v>14</v>
      </c>
      <c r="F71" s="18">
        <v>8627</v>
      </c>
      <c r="G71" s="16">
        <v>674</v>
      </c>
      <c r="H71" s="16">
        <f t="shared" si="8"/>
        <v>721.18000000000006</v>
      </c>
      <c r="I71" s="19">
        <f t="shared" si="9"/>
        <v>6221619.8600000003</v>
      </c>
      <c r="J71" s="18">
        <v>512</v>
      </c>
      <c r="K71" s="17">
        <f t="shared" si="10"/>
        <v>345088</v>
      </c>
      <c r="L71" s="16">
        <f t="shared" si="11"/>
        <v>61933.860000000335</v>
      </c>
    </row>
    <row r="72" spans="4:12" ht="15" customHeight="1" x14ac:dyDescent="0.3">
      <c r="D72" s="21">
        <v>2018</v>
      </c>
      <c r="E72" s="20" t="s">
        <v>13</v>
      </c>
      <c r="F72" s="18">
        <v>47941</v>
      </c>
      <c r="G72" s="16">
        <v>2927</v>
      </c>
      <c r="H72" s="16">
        <f t="shared" si="8"/>
        <v>3131.8900000000003</v>
      </c>
      <c r="I72" s="19">
        <f t="shared" si="9"/>
        <v>150145938.49000001</v>
      </c>
      <c r="J72" s="18">
        <v>1523</v>
      </c>
      <c r="K72" s="17">
        <f t="shared" si="10"/>
        <v>4457821</v>
      </c>
      <c r="L72" s="16">
        <f t="shared" si="11"/>
        <v>5364810.4900000095</v>
      </c>
    </row>
    <row r="73" spans="4:12" ht="15" customHeight="1" x14ac:dyDescent="0.3">
      <c r="D73" s="21">
        <v>2018</v>
      </c>
      <c r="E73" s="20" t="s">
        <v>12</v>
      </c>
      <c r="F73" s="18">
        <v>31105</v>
      </c>
      <c r="G73" s="16">
        <v>1049</v>
      </c>
      <c r="H73" s="16">
        <f t="shared" si="8"/>
        <v>1122.43</v>
      </c>
      <c r="I73" s="19">
        <f t="shared" si="9"/>
        <v>34913185.149999999</v>
      </c>
      <c r="J73" s="18">
        <v>754</v>
      </c>
      <c r="K73" s="17">
        <f t="shared" si="10"/>
        <v>790946</v>
      </c>
      <c r="L73" s="16">
        <f t="shared" si="11"/>
        <v>1493094.1499999985</v>
      </c>
    </row>
    <row r="74" spans="4:12" ht="15" customHeight="1" x14ac:dyDescent="0.3">
      <c r="D74" s="21">
        <v>2018</v>
      </c>
      <c r="E74" s="20" t="s">
        <v>11</v>
      </c>
      <c r="F74" s="18">
        <v>26976</v>
      </c>
      <c r="G74" s="16">
        <v>1931</v>
      </c>
      <c r="H74" s="16">
        <f t="shared" si="8"/>
        <v>2066.17</v>
      </c>
      <c r="I74" s="19">
        <f t="shared" si="9"/>
        <v>55737001.920000002</v>
      </c>
      <c r="J74" s="18">
        <v>1012</v>
      </c>
      <c r="K74" s="17">
        <f t="shared" si="10"/>
        <v>1954172</v>
      </c>
      <c r="L74" s="16">
        <f t="shared" si="11"/>
        <v>1692173.9200000018</v>
      </c>
    </row>
    <row r="75" spans="4:12" ht="15" customHeight="1" x14ac:dyDescent="0.3">
      <c r="D75" s="21">
        <v>2018</v>
      </c>
      <c r="E75" s="20" t="s">
        <v>10</v>
      </c>
      <c r="F75" s="18">
        <v>28776</v>
      </c>
      <c r="G75" s="16">
        <v>125</v>
      </c>
      <c r="H75" s="16">
        <f t="shared" si="8"/>
        <v>133.75</v>
      </c>
      <c r="I75" s="19">
        <f t="shared" si="9"/>
        <v>3848790</v>
      </c>
      <c r="J75" s="18">
        <v>69</v>
      </c>
      <c r="K75" s="17">
        <f t="shared" si="10"/>
        <v>8625</v>
      </c>
      <c r="L75" s="16">
        <f t="shared" si="11"/>
        <v>243165</v>
      </c>
    </row>
    <row r="76" spans="4:12" ht="15" customHeight="1" x14ac:dyDescent="0.3">
      <c r="D76" s="21">
        <v>2018</v>
      </c>
      <c r="E76" s="20" t="s">
        <v>9</v>
      </c>
      <c r="F76" s="18">
        <v>26306</v>
      </c>
      <c r="G76" s="16">
        <v>222</v>
      </c>
      <c r="H76" s="16">
        <f t="shared" si="8"/>
        <v>237.54000000000002</v>
      </c>
      <c r="I76" s="19">
        <f t="shared" si="9"/>
        <v>6248727.2400000002</v>
      </c>
      <c r="J76" s="18">
        <v>1032</v>
      </c>
      <c r="K76" s="17">
        <f t="shared" si="10"/>
        <v>229104</v>
      </c>
      <c r="L76" s="16">
        <f t="shared" si="11"/>
        <v>179691.24000000022</v>
      </c>
    </row>
    <row r="77" spans="4:12" ht="15" customHeight="1" x14ac:dyDescent="0.3">
      <c r="D77" s="21">
        <v>2018</v>
      </c>
      <c r="E77" s="20" t="s">
        <v>8</v>
      </c>
      <c r="F77" s="18">
        <v>32251</v>
      </c>
      <c r="G77" s="16">
        <v>887</v>
      </c>
      <c r="H77" s="16">
        <f t="shared" si="8"/>
        <v>949.09</v>
      </c>
      <c r="I77" s="19">
        <f t="shared" si="9"/>
        <v>30609101.59</v>
      </c>
      <c r="J77" s="18">
        <v>195</v>
      </c>
      <c r="K77" s="17">
        <f t="shared" si="10"/>
        <v>172965</v>
      </c>
      <c r="L77" s="16">
        <f t="shared" si="11"/>
        <v>1829499.5899999999</v>
      </c>
    </row>
    <row r="78" spans="4:12" ht="15" customHeight="1" x14ac:dyDescent="0.3">
      <c r="D78" s="21">
        <v>2018</v>
      </c>
      <c r="E78" s="20" t="s">
        <v>7</v>
      </c>
      <c r="F78" s="18">
        <v>44474</v>
      </c>
      <c r="G78" s="16">
        <v>531</v>
      </c>
      <c r="H78" s="16">
        <f t="shared" si="8"/>
        <v>568.17000000000007</v>
      </c>
      <c r="I78" s="19">
        <f t="shared" si="9"/>
        <v>25268792.580000002</v>
      </c>
      <c r="J78" s="18">
        <v>1302</v>
      </c>
      <c r="K78" s="17">
        <f t="shared" si="10"/>
        <v>691362</v>
      </c>
      <c r="L78" s="16">
        <f t="shared" si="11"/>
        <v>961736.58000000194</v>
      </c>
    </row>
    <row r="79" spans="4:12" ht="15" customHeight="1" x14ac:dyDescent="0.3">
      <c r="D79" s="21">
        <v>2018</v>
      </c>
      <c r="E79" s="20" t="s">
        <v>6</v>
      </c>
      <c r="F79" s="18">
        <v>26959</v>
      </c>
      <c r="G79" s="16">
        <v>903</v>
      </c>
      <c r="H79" s="16">
        <f t="shared" si="8"/>
        <v>966.21</v>
      </c>
      <c r="I79" s="19">
        <f t="shared" si="9"/>
        <v>26048055.390000001</v>
      </c>
      <c r="J79" s="18">
        <v>399</v>
      </c>
      <c r="K79" s="17">
        <f t="shared" si="10"/>
        <v>360297</v>
      </c>
      <c r="L79" s="16">
        <f t="shared" si="11"/>
        <v>1343781.3900000006</v>
      </c>
    </row>
    <row r="80" spans="4:12" ht="15" customHeight="1" x14ac:dyDescent="0.3">
      <c r="D80" s="21">
        <v>2018</v>
      </c>
      <c r="E80" s="20" t="s">
        <v>5</v>
      </c>
      <c r="F80" s="18">
        <v>28748</v>
      </c>
      <c r="G80" s="16">
        <v>2616</v>
      </c>
      <c r="H80" s="16">
        <f t="shared" si="8"/>
        <v>2799.1200000000003</v>
      </c>
      <c r="I80" s="19">
        <f t="shared" si="9"/>
        <v>80469101.760000005</v>
      </c>
      <c r="J80" s="18">
        <v>382</v>
      </c>
      <c r="K80" s="17">
        <f t="shared" si="10"/>
        <v>999312</v>
      </c>
      <c r="L80" s="16">
        <f t="shared" si="11"/>
        <v>4265021.7600000054</v>
      </c>
    </row>
    <row r="81" spans="4:12" ht="15" customHeight="1" x14ac:dyDescent="0.3">
      <c r="D81" s="21">
        <v>2018</v>
      </c>
      <c r="E81" s="20" t="s">
        <v>4</v>
      </c>
      <c r="F81" s="18">
        <v>18545</v>
      </c>
      <c r="G81" s="16">
        <v>1019</v>
      </c>
      <c r="H81" s="16">
        <f t="shared" si="8"/>
        <v>1090.3300000000002</v>
      </c>
      <c r="I81" s="19">
        <f t="shared" si="9"/>
        <v>20220169.850000001</v>
      </c>
      <c r="J81" s="18">
        <v>864</v>
      </c>
      <c r="K81" s="17">
        <f t="shared" si="10"/>
        <v>880416</v>
      </c>
      <c r="L81" s="16">
        <f t="shared" si="11"/>
        <v>442398.85000000149</v>
      </c>
    </row>
    <row r="82" spans="4:12" ht="15" customHeight="1" x14ac:dyDescent="0.3">
      <c r="D82" s="21">
        <v>2018</v>
      </c>
      <c r="E82" s="20" t="s">
        <v>3</v>
      </c>
      <c r="F82" s="18">
        <v>39766</v>
      </c>
      <c r="G82" s="16">
        <v>457</v>
      </c>
      <c r="H82" s="16">
        <f t="shared" si="8"/>
        <v>488.99</v>
      </c>
      <c r="I82" s="19">
        <f t="shared" si="9"/>
        <v>19445176.34</v>
      </c>
      <c r="J82" s="18">
        <v>818</v>
      </c>
      <c r="K82" s="17">
        <f t="shared" si="10"/>
        <v>373826</v>
      </c>
      <c r="L82" s="16">
        <f t="shared" si="11"/>
        <v>898288.33999999985</v>
      </c>
    </row>
    <row r="83" spans="4:12" ht="15" customHeight="1" x14ac:dyDescent="0.3">
      <c r="D83" s="21">
        <v>2018</v>
      </c>
      <c r="E83" s="20" t="s">
        <v>2</v>
      </c>
      <c r="F83" s="18">
        <v>35303</v>
      </c>
      <c r="G83" s="16">
        <v>511</v>
      </c>
      <c r="H83" s="16">
        <f t="shared" si="8"/>
        <v>546.77</v>
      </c>
      <c r="I83" s="19">
        <f t="shared" si="9"/>
        <v>19302621.309999999</v>
      </c>
      <c r="J83" s="18">
        <v>557</v>
      </c>
      <c r="K83" s="17">
        <f t="shared" si="10"/>
        <v>284627</v>
      </c>
      <c r="L83" s="16">
        <f t="shared" si="11"/>
        <v>978161.30999999866</v>
      </c>
    </row>
    <row r="84" spans="4:12" ht="15" customHeight="1" x14ac:dyDescent="0.3">
      <c r="D84" s="21">
        <v>2018</v>
      </c>
      <c r="E84" s="20" t="s">
        <v>1</v>
      </c>
      <c r="F84" s="18">
        <v>44353</v>
      </c>
      <c r="G84" s="16">
        <v>431</v>
      </c>
      <c r="H84" s="16">
        <f t="shared" si="8"/>
        <v>461.17</v>
      </c>
      <c r="I84" s="19">
        <f t="shared" si="9"/>
        <v>20454273.010000002</v>
      </c>
      <c r="J84" s="18">
        <v>828</v>
      </c>
      <c r="K84" s="17">
        <f t="shared" si="10"/>
        <v>356868</v>
      </c>
      <c r="L84" s="16">
        <f t="shared" si="11"/>
        <v>981262.01000000164</v>
      </c>
    </row>
    <row r="85" spans="4:12" ht="15" customHeight="1" x14ac:dyDescent="0.3">
      <c r="D85" s="21">
        <v>2019</v>
      </c>
      <c r="E85" s="20" t="s">
        <v>20</v>
      </c>
      <c r="F85" s="18">
        <v>49417</v>
      </c>
      <c r="G85" s="16">
        <v>305</v>
      </c>
      <c r="H85" s="16">
        <f t="shared" si="8"/>
        <v>326.35000000000002</v>
      </c>
      <c r="I85" s="19">
        <f t="shared" si="9"/>
        <v>16127237.950000001</v>
      </c>
      <c r="J85" s="18">
        <v>267</v>
      </c>
      <c r="K85" s="17">
        <f t="shared" si="10"/>
        <v>81435</v>
      </c>
      <c r="L85" s="16">
        <f t="shared" si="11"/>
        <v>973617.95000000112</v>
      </c>
    </row>
    <row r="86" spans="4:12" ht="15" customHeight="1" x14ac:dyDescent="0.3">
      <c r="D86" s="21">
        <v>2019</v>
      </c>
      <c r="E86" s="20" t="s">
        <v>19</v>
      </c>
      <c r="F86" s="18">
        <v>46636</v>
      </c>
      <c r="G86" s="16">
        <v>782</v>
      </c>
      <c r="H86" s="16">
        <f t="shared" si="8"/>
        <v>836.74</v>
      </c>
      <c r="I86" s="19">
        <f t="shared" si="9"/>
        <v>39022206.640000001</v>
      </c>
      <c r="J86" s="18">
        <v>1280</v>
      </c>
      <c r="K86" s="17">
        <f t="shared" si="10"/>
        <v>1000960</v>
      </c>
      <c r="L86" s="16">
        <f t="shared" si="11"/>
        <v>1551894.6400000006</v>
      </c>
    </row>
    <row r="87" spans="4:12" ht="15" customHeight="1" x14ac:dyDescent="0.3">
      <c r="D87" s="21">
        <v>2019</v>
      </c>
      <c r="E87" s="20" t="s">
        <v>18</v>
      </c>
      <c r="F87" s="18">
        <v>32728</v>
      </c>
      <c r="G87" s="16">
        <v>1701</v>
      </c>
      <c r="H87" s="16">
        <f t="shared" si="8"/>
        <v>1820.0700000000002</v>
      </c>
      <c r="I87" s="19">
        <f t="shared" si="9"/>
        <v>59567250.960000008</v>
      </c>
      <c r="J87" s="18">
        <v>704</v>
      </c>
      <c r="K87" s="17">
        <f t="shared" si="10"/>
        <v>1197504</v>
      </c>
      <c r="L87" s="16">
        <f t="shared" si="11"/>
        <v>2699418.9600000083</v>
      </c>
    </row>
    <row r="88" spans="4:12" ht="15" customHeight="1" x14ac:dyDescent="0.3">
      <c r="D88" s="21">
        <v>2019</v>
      </c>
      <c r="E88" s="20" t="s">
        <v>17</v>
      </c>
      <c r="F88" s="18">
        <v>33673</v>
      </c>
      <c r="G88" s="16">
        <v>1762</v>
      </c>
      <c r="H88" s="16">
        <f t="shared" si="8"/>
        <v>1885.3400000000001</v>
      </c>
      <c r="I88" s="19">
        <f t="shared" si="9"/>
        <v>63485053.820000008</v>
      </c>
      <c r="J88" s="18">
        <v>179</v>
      </c>
      <c r="K88" s="17">
        <f t="shared" si="10"/>
        <v>315398</v>
      </c>
      <c r="L88" s="16">
        <f t="shared" si="11"/>
        <v>3837829.8200000077</v>
      </c>
    </row>
    <row r="89" spans="4:12" ht="15" customHeight="1" x14ac:dyDescent="0.3">
      <c r="D89" s="21">
        <v>2019</v>
      </c>
      <c r="E89" s="20" t="s">
        <v>16</v>
      </c>
      <c r="F89" s="18">
        <v>35854</v>
      </c>
      <c r="G89" s="16">
        <v>1754</v>
      </c>
      <c r="H89" s="16">
        <f t="shared" si="8"/>
        <v>1876.7800000000002</v>
      </c>
      <c r="I89" s="19">
        <f t="shared" si="9"/>
        <v>67290070.120000005</v>
      </c>
      <c r="J89" s="18">
        <v>587</v>
      </c>
      <c r="K89" s="17">
        <f t="shared" si="10"/>
        <v>1029598</v>
      </c>
      <c r="L89" s="16">
        <f t="shared" si="11"/>
        <v>3372556.1200000048</v>
      </c>
    </row>
    <row r="90" spans="4:12" ht="15" customHeight="1" x14ac:dyDescent="0.3">
      <c r="D90" s="21">
        <v>2019</v>
      </c>
      <c r="E90" s="20" t="s">
        <v>15</v>
      </c>
      <c r="F90" s="18">
        <v>12392</v>
      </c>
      <c r="G90" s="16">
        <v>1355</v>
      </c>
      <c r="H90" s="16">
        <f t="shared" si="8"/>
        <v>1449.8500000000001</v>
      </c>
      <c r="I90" s="19">
        <f t="shared" si="9"/>
        <v>17966541.200000003</v>
      </c>
      <c r="J90" s="18">
        <v>317</v>
      </c>
      <c r="K90" s="17">
        <f t="shared" si="10"/>
        <v>429535</v>
      </c>
      <c r="L90" s="16">
        <f t="shared" si="11"/>
        <v>745846.20000000298</v>
      </c>
    </row>
    <row r="91" spans="4:12" ht="15" customHeight="1" x14ac:dyDescent="0.3">
      <c r="D91" s="21">
        <v>2019</v>
      </c>
      <c r="E91" s="20" t="s">
        <v>14</v>
      </c>
      <c r="F91" s="18">
        <v>26556</v>
      </c>
      <c r="G91" s="16">
        <v>703</v>
      </c>
      <c r="H91" s="16">
        <f t="shared" si="8"/>
        <v>752.21</v>
      </c>
      <c r="I91" s="19">
        <f t="shared" si="9"/>
        <v>19975688.760000002</v>
      </c>
      <c r="J91" s="18">
        <v>491</v>
      </c>
      <c r="K91" s="17">
        <f t="shared" si="10"/>
        <v>345173</v>
      </c>
      <c r="L91" s="16">
        <f t="shared" si="11"/>
        <v>961647.76000000164</v>
      </c>
    </row>
    <row r="92" spans="4:12" ht="15" customHeight="1" x14ac:dyDescent="0.3">
      <c r="D92" s="21">
        <v>2019</v>
      </c>
      <c r="E92" s="20" t="s">
        <v>13</v>
      </c>
      <c r="F92" s="18">
        <v>43559</v>
      </c>
      <c r="G92" s="16">
        <v>2988</v>
      </c>
      <c r="H92" s="16">
        <f t="shared" si="8"/>
        <v>3197.1600000000003</v>
      </c>
      <c r="I92" s="19">
        <f t="shared" si="9"/>
        <v>139265092.44000003</v>
      </c>
      <c r="J92" s="18">
        <v>332</v>
      </c>
      <c r="K92" s="17">
        <f t="shared" si="10"/>
        <v>992016</v>
      </c>
      <c r="L92" s="16">
        <f t="shared" si="11"/>
        <v>8118784.4400000274</v>
      </c>
    </row>
    <row r="93" spans="4:12" ht="15" customHeight="1" x14ac:dyDescent="0.3">
      <c r="D93" s="21">
        <v>2019</v>
      </c>
      <c r="E93" s="20" t="s">
        <v>12</v>
      </c>
      <c r="F93" s="18">
        <v>9931</v>
      </c>
      <c r="G93" s="16">
        <v>864</v>
      </c>
      <c r="H93" s="16">
        <f t="shared" si="8"/>
        <v>924.48</v>
      </c>
      <c r="I93" s="19">
        <f t="shared" si="9"/>
        <v>9181010.8800000008</v>
      </c>
      <c r="J93" s="18">
        <v>567</v>
      </c>
      <c r="K93" s="17">
        <f t="shared" si="10"/>
        <v>489888</v>
      </c>
      <c r="L93" s="16">
        <f t="shared" si="11"/>
        <v>110738.88000000082</v>
      </c>
    </row>
    <row r="94" spans="4:12" ht="15" customHeight="1" x14ac:dyDescent="0.3">
      <c r="D94" s="21">
        <v>2019</v>
      </c>
      <c r="E94" s="20" t="s">
        <v>11</v>
      </c>
      <c r="F94" s="18">
        <v>49215</v>
      </c>
      <c r="G94" s="16">
        <v>1569</v>
      </c>
      <c r="H94" s="16">
        <f t="shared" si="8"/>
        <v>1678.8300000000002</v>
      </c>
      <c r="I94" s="19">
        <f t="shared" si="9"/>
        <v>82623618.450000003</v>
      </c>
      <c r="J94" s="18">
        <v>334</v>
      </c>
      <c r="K94" s="17">
        <f t="shared" si="10"/>
        <v>524046</v>
      </c>
      <c r="L94" s="16">
        <f t="shared" si="11"/>
        <v>4881237.450000003</v>
      </c>
    </row>
    <row r="95" spans="4:12" ht="15" customHeight="1" x14ac:dyDescent="0.3">
      <c r="D95" s="21">
        <v>2019</v>
      </c>
      <c r="E95" s="20" t="s">
        <v>10</v>
      </c>
      <c r="F95" s="18">
        <v>30342</v>
      </c>
      <c r="G95" s="16">
        <v>114</v>
      </c>
      <c r="H95" s="16">
        <f t="shared" si="8"/>
        <v>121.98</v>
      </c>
      <c r="I95" s="19">
        <f t="shared" si="9"/>
        <v>3701117.16</v>
      </c>
      <c r="J95" s="18">
        <v>824</v>
      </c>
      <c r="K95" s="17">
        <f t="shared" si="10"/>
        <v>93936</v>
      </c>
      <c r="L95" s="16">
        <f t="shared" si="11"/>
        <v>148193.16000000015</v>
      </c>
    </row>
    <row r="96" spans="4:12" ht="15" customHeight="1" x14ac:dyDescent="0.3">
      <c r="D96" s="21">
        <v>2019</v>
      </c>
      <c r="E96" s="20" t="s">
        <v>9</v>
      </c>
      <c r="F96" s="18">
        <v>45772</v>
      </c>
      <c r="G96" s="16">
        <v>345</v>
      </c>
      <c r="H96" s="16">
        <f t="shared" si="8"/>
        <v>369.15000000000003</v>
      </c>
      <c r="I96" s="19">
        <f t="shared" si="9"/>
        <v>16896733.800000001</v>
      </c>
      <c r="J96" s="18">
        <v>122</v>
      </c>
      <c r="K96" s="17">
        <f t="shared" si="10"/>
        <v>42090</v>
      </c>
      <c r="L96" s="16">
        <f t="shared" si="11"/>
        <v>1063303.8000000007</v>
      </c>
    </row>
    <row r="97" spans="4:12" ht="15" customHeight="1" x14ac:dyDescent="0.3">
      <c r="D97" s="21">
        <v>2019</v>
      </c>
      <c r="E97" s="20" t="s">
        <v>8</v>
      </c>
      <c r="F97" s="18">
        <v>25197</v>
      </c>
      <c r="G97" s="16">
        <v>795</v>
      </c>
      <c r="H97" s="16">
        <f t="shared" si="8"/>
        <v>850.65000000000009</v>
      </c>
      <c r="I97" s="19">
        <f t="shared" si="9"/>
        <v>21433828.050000001</v>
      </c>
      <c r="J97" s="18">
        <v>227</v>
      </c>
      <c r="K97" s="17">
        <f t="shared" si="10"/>
        <v>180465</v>
      </c>
      <c r="L97" s="16">
        <f t="shared" si="11"/>
        <v>1221748.0500000007</v>
      </c>
    </row>
    <row r="98" spans="4:12" ht="15" customHeight="1" x14ac:dyDescent="0.3">
      <c r="D98" s="21">
        <v>2019</v>
      </c>
      <c r="E98" s="20" t="s">
        <v>7</v>
      </c>
      <c r="F98" s="18">
        <v>49542</v>
      </c>
      <c r="G98" s="16">
        <v>906</v>
      </c>
      <c r="H98" s="16">
        <f t="shared" si="8"/>
        <v>969.42000000000007</v>
      </c>
      <c r="I98" s="19">
        <f t="shared" si="9"/>
        <v>48027005.640000001</v>
      </c>
      <c r="J98" s="18">
        <v>737</v>
      </c>
      <c r="K98" s="17">
        <f t="shared" si="10"/>
        <v>667722</v>
      </c>
      <c r="L98" s="16">
        <f t="shared" si="11"/>
        <v>2474231.6400000006</v>
      </c>
    </row>
    <row r="99" spans="4:12" ht="15" customHeight="1" x14ac:dyDescent="0.3">
      <c r="D99" s="21">
        <v>2019</v>
      </c>
      <c r="E99" s="20" t="s">
        <v>6</v>
      </c>
      <c r="F99" s="18">
        <v>30184</v>
      </c>
      <c r="G99" s="16">
        <v>1178</v>
      </c>
      <c r="H99" s="16">
        <f t="shared" si="8"/>
        <v>1260.46</v>
      </c>
      <c r="I99" s="19">
        <f t="shared" si="9"/>
        <v>38045724.640000001</v>
      </c>
      <c r="J99" s="18">
        <v>1123</v>
      </c>
      <c r="K99" s="17">
        <f t="shared" si="10"/>
        <v>1322894</v>
      </c>
      <c r="L99" s="16">
        <f t="shared" si="11"/>
        <v>1166078.6400000006</v>
      </c>
    </row>
    <row r="100" spans="4:12" ht="15" customHeight="1" x14ac:dyDescent="0.3">
      <c r="D100" s="21">
        <v>2019</v>
      </c>
      <c r="E100" s="20" t="s">
        <v>5</v>
      </c>
      <c r="F100" s="18">
        <v>25666</v>
      </c>
      <c r="G100" s="16">
        <v>1339</v>
      </c>
      <c r="H100" s="16">
        <f t="shared" si="8"/>
        <v>1432.73</v>
      </c>
      <c r="I100" s="19">
        <f t="shared" si="9"/>
        <v>36772448.18</v>
      </c>
      <c r="J100" s="18">
        <v>369</v>
      </c>
      <c r="K100" s="17">
        <f t="shared" si="10"/>
        <v>494091</v>
      </c>
      <c r="L100" s="16">
        <f t="shared" si="11"/>
        <v>1911583.1799999997</v>
      </c>
    </row>
    <row r="101" spans="4:12" ht="15" customHeight="1" x14ac:dyDescent="0.3">
      <c r="D101" s="21">
        <v>2019</v>
      </c>
      <c r="E101" s="20" t="s">
        <v>4</v>
      </c>
      <c r="F101" s="18">
        <v>20708</v>
      </c>
      <c r="G101" s="16">
        <v>1263</v>
      </c>
      <c r="H101" s="16">
        <f t="shared" ref="H101:H132" si="12">G101*1.07</f>
        <v>1351.41</v>
      </c>
      <c r="I101" s="19">
        <f t="shared" ref="I101:I132" si="13">F101*H101</f>
        <v>27984998.280000001</v>
      </c>
      <c r="J101" s="18">
        <v>253</v>
      </c>
      <c r="K101" s="17">
        <f t="shared" ref="K101:K132" si="14">J101*G101</f>
        <v>319539</v>
      </c>
      <c r="L101" s="16">
        <f t="shared" ref="L101:L132" si="15">I101-(G101*F101)-K101</f>
        <v>1511255.2800000012</v>
      </c>
    </row>
    <row r="102" spans="4:12" ht="15" customHeight="1" x14ac:dyDescent="0.3">
      <c r="D102" s="21">
        <v>2019</v>
      </c>
      <c r="E102" s="20" t="s">
        <v>3</v>
      </c>
      <c r="F102" s="18">
        <v>7811</v>
      </c>
      <c r="G102" s="16">
        <v>549</v>
      </c>
      <c r="H102" s="16">
        <f t="shared" si="12"/>
        <v>587.43000000000006</v>
      </c>
      <c r="I102" s="19">
        <f t="shared" si="13"/>
        <v>4588415.7300000004</v>
      </c>
      <c r="J102" s="18">
        <v>207</v>
      </c>
      <c r="K102" s="17">
        <f t="shared" si="14"/>
        <v>113643</v>
      </c>
      <c r="L102" s="16">
        <f t="shared" si="15"/>
        <v>186533.73000000045</v>
      </c>
    </row>
    <row r="103" spans="4:12" ht="15" customHeight="1" x14ac:dyDescent="0.3">
      <c r="D103" s="21">
        <v>2019</v>
      </c>
      <c r="E103" s="20" t="s">
        <v>2</v>
      </c>
      <c r="F103" s="18">
        <v>11546</v>
      </c>
      <c r="G103" s="16">
        <v>537</v>
      </c>
      <c r="H103" s="16">
        <f t="shared" si="12"/>
        <v>574.59</v>
      </c>
      <c r="I103" s="19">
        <f t="shared" si="13"/>
        <v>6634216.1400000006</v>
      </c>
      <c r="J103" s="18">
        <v>544</v>
      </c>
      <c r="K103" s="17">
        <f t="shared" si="14"/>
        <v>292128</v>
      </c>
      <c r="L103" s="16">
        <f t="shared" si="15"/>
        <v>141886.1400000006</v>
      </c>
    </row>
    <row r="104" spans="4:12" ht="15" customHeight="1" x14ac:dyDescent="0.3">
      <c r="D104" s="21">
        <v>2019</v>
      </c>
      <c r="E104" s="20" t="s">
        <v>1</v>
      </c>
      <c r="F104" s="18">
        <v>35206</v>
      </c>
      <c r="G104" s="16">
        <v>519</v>
      </c>
      <c r="H104" s="16">
        <f t="shared" si="12"/>
        <v>555.33000000000004</v>
      </c>
      <c r="I104" s="19">
        <f t="shared" si="13"/>
        <v>19550947.98</v>
      </c>
      <c r="J104" s="18">
        <v>136</v>
      </c>
      <c r="K104" s="17">
        <f t="shared" si="14"/>
        <v>70584</v>
      </c>
      <c r="L104" s="16">
        <f t="shared" si="15"/>
        <v>1208449.9800000004</v>
      </c>
    </row>
    <row r="105" spans="4:12" ht="15" customHeight="1" x14ac:dyDescent="0.3">
      <c r="D105" s="21">
        <v>2020</v>
      </c>
      <c r="E105" s="20" t="s">
        <v>20</v>
      </c>
      <c r="F105" s="18">
        <v>7911</v>
      </c>
      <c r="G105" s="16">
        <v>933</v>
      </c>
      <c r="H105" s="16">
        <f t="shared" si="12"/>
        <v>998.31000000000006</v>
      </c>
      <c r="I105" s="19">
        <f t="shared" si="13"/>
        <v>7897630.4100000001</v>
      </c>
      <c r="J105" s="18">
        <v>494</v>
      </c>
      <c r="K105" s="17">
        <f t="shared" si="14"/>
        <v>460902</v>
      </c>
      <c r="L105" s="16">
        <f t="shared" si="15"/>
        <v>55765.410000000149</v>
      </c>
    </row>
    <row r="106" spans="4:12" ht="15" customHeight="1" x14ac:dyDescent="0.3">
      <c r="D106" s="21">
        <v>2020</v>
      </c>
      <c r="E106" s="20" t="s">
        <v>19</v>
      </c>
      <c r="F106" s="18">
        <v>13680</v>
      </c>
      <c r="G106" s="16">
        <v>1009</v>
      </c>
      <c r="H106" s="16">
        <f t="shared" si="12"/>
        <v>1079.6300000000001</v>
      </c>
      <c r="I106" s="19">
        <f t="shared" si="13"/>
        <v>14769338.400000002</v>
      </c>
      <c r="J106" s="18">
        <v>281</v>
      </c>
      <c r="K106" s="17">
        <f t="shared" si="14"/>
        <v>283529</v>
      </c>
      <c r="L106" s="16">
        <f t="shared" si="15"/>
        <v>682689.40000000224</v>
      </c>
    </row>
    <row r="107" spans="4:12" ht="15" customHeight="1" x14ac:dyDescent="0.3">
      <c r="D107" s="21">
        <v>2020</v>
      </c>
      <c r="E107" s="20" t="s">
        <v>18</v>
      </c>
      <c r="F107" s="18">
        <v>10759</v>
      </c>
      <c r="G107" s="16">
        <v>1673</v>
      </c>
      <c r="H107" s="16">
        <f t="shared" si="12"/>
        <v>1790.1100000000001</v>
      </c>
      <c r="I107" s="19">
        <f t="shared" si="13"/>
        <v>19259793.490000002</v>
      </c>
      <c r="J107" s="18">
        <v>394</v>
      </c>
      <c r="K107" s="17">
        <f t="shared" si="14"/>
        <v>659162</v>
      </c>
      <c r="L107" s="16">
        <f t="shared" si="15"/>
        <v>600824.49000000209</v>
      </c>
    </row>
    <row r="108" spans="4:12" ht="15" customHeight="1" x14ac:dyDescent="0.3">
      <c r="D108" s="21">
        <v>2020</v>
      </c>
      <c r="E108" s="20" t="s">
        <v>17</v>
      </c>
      <c r="F108" s="18">
        <v>16111</v>
      </c>
      <c r="G108" s="16">
        <v>1119</v>
      </c>
      <c r="H108" s="16">
        <f t="shared" si="12"/>
        <v>1197.3300000000002</v>
      </c>
      <c r="I108" s="19">
        <f t="shared" si="13"/>
        <v>19290183.630000003</v>
      </c>
      <c r="J108" s="18">
        <v>334</v>
      </c>
      <c r="K108" s="17">
        <f t="shared" si="14"/>
        <v>373746</v>
      </c>
      <c r="L108" s="16">
        <f t="shared" si="15"/>
        <v>888228.63000000268</v>
      </c>
    </row>
    <row r="109" spans="4:12" ht="15" customHeight="1" x14ac:dyDescent="0.3">
      <c r="D109" s="21">
        <v>2020</v>
      </c>
      <c r="E109" s="20" t="s">
        <v>16</v>
      </c>
      <c r="F109" s="18">
        <v>13155</v>
      </c>
      <c r="G109" s="16">
        <v>808</v>
      </c>
      <c r="H109" s="16">
        <f t="shared" si="12"/>
        <v>864.56000000000006</v>
      </c>
      <c r="I109" s="19">
        <f t="shared" si="13"/>
        <v>11373286.800000001</v>
      </c>
      <c r="J109" s="18">
        <v>824</v>
      </c>
      <c r="K109" s="17">
        <f t="shared" si="14"/>
        <v>665792</v>
      </c>
      <c r="L109" s="16">
        <f t="shared" si="15"/>
        <v>78254.800000000745</v>
      </c>
    </row>
    <row r="110" spans="4:12" ht="15" customHeight="1" x14ac:dyDescent="0.3">
      <c r="D110" s="21">
        <v>2020</v>
      </c>
      <c r="E110" s="20" t="s">
        <v>15</v>
      </c>
      <c r="F110" s="18">
        <v>26918</v>
      </c>
      <c r="G110" s="16">
        <v>1748</v>
      </c>
      <c r="H110" s="16">
        <f t="shared" si="12"/>
        <v>1870.3600000000001</v>
      </c>
      <c r="I110" s="19">
        <f t="shared" si="13"/>
        <v>50346350.480000004</v>
      </c>
      <c r="J110" s="18">
        <v>611</v>
      </c>
      <c r="K110" s="17">
        <f t="shared" si="14"/>
        <v>1068028</v>
      </c>
      <c r="L110" s="16">
        <f t="shared" si="15"/>
        <v>2225658.4800000042</v>
      </c>
    </row>
    <row r="111" spans="4:12" ht="15" customHeight="1" x14ac:dyDescent="0.3">
      <c r="D111" s="21">
        <v>2020</v>
      </c>
      <c r="E111" s="20" t="s">
        <v>14</v>
      </c>
      <c r="F111" s="18">
        <v>35306</v>
      </c>
      <c r="G111" s="16">
        <v>528</v>
      </c>
      <c r="H111" s="16">
        <f t="shared" si="12"/>
        <v>564.96</v>
      </c>
      <c r="I111" s="19">
        <f t="shared" si="13"/>
        <v>19946477.760000002</v>
      </c>
      <c r="J111" s="18">
        <v>734</v>
      </c>
      <c r="K111" s="17">
        <f t="shared" si="14"/>
        <v>387552</v>
      </c>
      <c r="L111" s="16">
        <f t="shared" si="15"/>
        <v>917357.76000000164</v>
      </c>
    </row>
    <row r="112" spans="4:12" ht="15" customHeight="1" x14ac:dyDescent="0.3">
      <c r="D112" s="21">
        <v>2020</v>
      </c>
      <c r="E112" s="20" t="s">
        <v>13</v>
      </c>
      <c r="F112" s="18">
        <v>36065</v>
      </c>
      <c r="G112" s="16">
        <v>3492</v>
      </c>
      <c r="H112" s="16">
        <f t="shared" si="12"/>
        <v>3736.44</v>
      </c>
      <c r="I112" s="19">
        <f t="shared" si="13"/>
        <v>134754708.59999999</v>
      </c>
      <c r="J112" s="18">
        <v>530</v>
      </c>
      <c r="K112" s="17">
        <f t="shared" si="14"/>
        <v>1850760</v>
      </c>
      <c r="L112" s="16">
        <f t="shared" si="15"/>
        <v>6964968.599999994</v>
      </c>
    </row>
    <row r="113" spans="4:12" ht="15" customHeight="1" x14ac:dyDescent="0.3">
      <c r="D113" s="21">
        <v>2020</v>
      </c>
      <c r="E113" s="20" t="s">
        <v>12</v>
      </c>
      <c r="F113" s="18">
        <v>21371</v>
      </c>
      <c r="G113" s="16">
        <v>883</v>
      </c>
      <c r="H113" s="16">
        <f t="shared" si="12"/>
        <v>944.81000000000006</v>
      </c>
      <c r="I113" s="19">
        <f t="shared" si="13"/>
        <v>20191534.510000002</v>
      </c>
      <c r="J113" s="18">
        <v>116</v>
      </c>
      <c r="K113" s="17">
        <f t="shared" si="14"/>
        <v>102428</v>
      </c>
      <c r="L113" s="16">
        <f t="shared" si="15"/>
        <v>1218513.5100000016</v>
      </c>
    </row>
    <row r="114" spans="4:12" ht="15" customHeight="1" x14ac:dyDescent="0.3">
      <c r="D114" s="21">
        <v>2020</v>
      </c>
      <c r="E114" s="20" t="s">
        <v>11</v>
      </c>
      <c r="F114" s="18">
        <v>7049</v>
      </c>
      <c r="G114" s="16">
        <v>1983</v>
      </c>
      <c r="H114" s="16">
        <f t="shared" si="12"/>
        <v>2121.81</v>
      </c>
      <c r="I114" s="19">
        <f t="shared" si="13"/>
        <v>14956638.689999999</v>
      </c>
      <c r="J114" s="18">
        <v>304</v>
      </c>
      <c r="K114" s="17">
        <f t="shared" si="14"/>
        <v>602832</v>
      </c>
      <c r="L114" s="16">
        <f t="shared" si="15"/>
        <v>375639.68999999948</v>
      </c>
    </row>
    <row r="115" spans="4:12" ht="15" customHeight="1" x14ac:dyDescent="0.3">
      <c r="D115" s="21">
        <v>2020</v>
      </c>
      <c r="E115" s="20" t="s">
        <v>10</v>
      </c>
      <c r="F115" s="18">
        <v>25932</v>
      </c>
      <c r="G115" s="16">
        <v>152</v>
      </c>
      <c r="H115" s="16">
        <f t="shared" si="12"/>
        <v>162.64000000000001</v>
      </c>
      <c r="I115" s="19">
        <f t="shared" si="13"/>
        <v>4217580.4800000004</v>
      </c>
      <c r="J115" s="18">
        <v>515</v>
      </c>
      <c r="K115" s="17">
        <f t="shared" si="14"/>
        <v>78280</v>
      </c>
      <c r="L115" s="16">
        <f t="shared" si="15"/>
        <v>197636.48000000045</v>
      </c>
    </row>
    <row r="116" spans="4:12" ht="15" customHeight="1" x14ac:dyDescent="0.3">
      <c r="D116" s="21">
        <v>2020</v>
      </c>
      <c r="E116" s="20" t="s">
        <v>9</v>
      </c>
      <c r="F116" s="18">
        <v>15158</v>
      </c>
      <c r="G116" s="16">
        <v>226</v>
      </c>
      <c r="H116" s="16">
        <f t="shared" si="12"/>
        <v>241.82000000000002</v>
      </c>
      <c r="I116" s="19">
        <f t="shared" si="13"/>
        <v>3665507.5600000005</v>
      </c>
      <c r="J116" s="18">
        <v>590</v>
      </c>
      <c r="K116" s="17">
        <f t="shared" si="14"/>
        <v>133340</v>
      </c>
      <c r="L116" s="16">
        <f t="shared" si="15"/>
        <v>106459.56000000052</v>
      </c>
    </row>
    <row r="117" spans="4:12" ht="15" customHeight="1" x14ac:dyDescent="0.3">
      <c r="D117" s="21">
        <v>2020</v>
      </c>
      <c r="E117" s="20" t="s">
        <v>8</v>
      </c>
      <c r="F117" s="18">
        <v>47642</v>
      </c>
      <c r="G117" s="16">
        <v>767</v>
      </c>
      <c r="H117" s="16">
        <f t="shared" si="12"/>
        <v>820.69</v>
      </c>
      <c r="I117" s="19">
        <f t="shared" si="13"/>
        <v>39099312.980000004</v>
      </c>
      <c r="J117" s="18">
        <v>283</v>
      </c>
      <c r="K117" s="17">
        <f t="shared" si="14"/>
        <v>217061</v>
      </c>
      <c r="L117" s="16">
        <f t="shared" si="15"/>
        <v>2340837.9800000042</v>
      </c>
    </row>
    <row r="118" spans="4:12" ht="15" customHeight="1" x14ac:dyDescent="0.3">
      <c r="D118" s="21">
        <v>2020</v>
      </c>
      <c r="E118" s="20" t="s">
        <v>7</v>
      </c>
      <c r="F118" s="18">
        <v>6154</v>
      </c>
      <c r="G118" s="16">
        <v>453</v>
      </c>
      <c r="H118" s="16">
        <f t="shared" si="12"/>
        <v>484.71000000000004</v>
      </c>
      <c r="I118" s="19">
        <f t="shared" si="13"/>
        <v>2982905.3400000003</v>
      </c>
      <c r="J118" s="18">
        <v>373</v>
      </c>
      <c r="K118" s="17">
        <f t="shared" si="14"/>
        <v>168969</v>
      </c>
      <c r="L118" s="16">
        <f t="shared" si="15"/>
        <v>26174.340000000317</v>
      </c>
    </row>
    <row r="119" spans="4:12" ht="15" customHeight="1" x14ac:dyDescent="0.3">
      <c r="D119" s="21">
        <v>2020</v>
      </c>
      <c r="E119" s="20" t="s">
        <v>6</v>
      </c>
      <c r="F119" s="18">
        <v>17183</v>
      </c>
      <c r="G119" s="16">
        <v>829</v>
      </c>
      <c r="H119" s="16">
        <f t="shared" si="12"/>
        <v>887.03000000000009</v>
      </c>
      <c r="I119" s="19">
        <f t="shared" si="13"/>
        <v>15241836.490000002</v>
      </c>
      <c r="J119" s="18">
        <v>679</v>
      </c>
      <c r="K119" s="17">
        <f t="shared" si="14"/>
        <v>562891</v>
      </c>
      <c r="L119" s="16">
        <f t="shared" si="15"/>
        <v>434238.49000000209</v>
      </c>
    </row>
    <row r="120" spans="4:12" ht="15" customHeight="1" x14ac:dyDescent="0.3">
      <c r="D120" s="21">
        <v>2020</v>
      </c>
      <c r="E120" s="20" t="s">
        <v>5</v>
      </c>
      <c r="F120" s="18">
        <v>37711</v>
      </c>
      <c r="G120" s="16">
        <v>1034</v>
      </c>
      <c r="H120" s="16">
        <f t="shared" si="12"/>
        <v>1106.3800000000001</v>
      </c>
      <c r="I120" s="19">
        <f t="shared" si="13"/>
        <v>41722696.180000007</v>
      </c>
      <c r="J120" s="18">
        <v>254</v>
      </c>
      <c r="K120" s="17">
        <f t="shared" si="14"/>
        <v>262636</v>
      </c>
      <c r="L120" s="16">
        <f t="shared" si="15"/>
        <v>2466886.1800000072</v>
      </c>
    </row>
    <row r="121" spans="4:12" ht="15" customHeight="1" x14ac:dyDescent="0.3">
      <c r="D121" s="21">
        <v>2020</v>
      </c>
      <c r="E121" s="20" t="s">
        <v>4</v>
      </c>
      <c r="F121" s="18">
        <v>7557</v>
      </c>
      <c r="G121" s="16">
        <v>731</v>
      </c>
      <c r="H121" s="16">
        <f t="shared" si="12"/>
        <v>782.17000000000007</v>
      </c>
      <c r="I121" s="19">
        <f t="shared" si="13"/>
        <v>5910858.6900000004</v>
      </c>
      <c r="J121" s="18">
        <v>216</v>
      </c>
      <c r="K121" s="17">
        <f t="shared" si="14"/>
        <v>157896</v>
      </c>
      <c r="L121" s="16">
        <f t="shared" si="15"/>
        <v>228795.69000000041</v>
      </c>
    </row>
    <row r="122" spans="4:12" ht="15" customHeight="1" x14ac:dyDescent="0.3">
      <c r="D122" s="21">
        <v>2020</v>
      </c>
      <c r="E122" s="20" t="s">
        <v>3</v>
      </c>
      <c r="F122" s="18">
        <v>17200</v>
      </c>
      <c r="G122" s="16">
        <v>523</v>
      </c>
      <c r="H122" s="16">
        <f t="shared" si="12"/>
        <v>559.61</v>
      </c>
      <c r="I122" s="19">
        <f t="shared" si="13"/>
        <v>9625292</v>
      </c>
      <c r="J122" s="18">
        <v>731</v>
      </c>
      <c r="K122" s="17">
        <f t="shared" si="14"/>
        <v>382313</v>
      </c>
      <c r="L122" s="16">
        <f t="shared" si="15"/>
        <v>247379</v>
      </c>
    </row>
    <row r="123" spans="4:12" ht="15" customHeight="1" x14ac:dyDescent="0.3">
      <c r="D123" s="21">
        <v>2020</v>
      </c>
      <c r="E123" s="20" t="s">
        <v>2</v>
      </c>
      <c r="F123" s="18">
        <v>26357</v>
      </c>
      <c r="G123" s="16">
        <v>469</v>
      </c>
      <c r="H123" s="16">
        <f t="shared" si="12"/>
        <v>501.83000000000004</v>
      </c>
      <c r="I123" s="19">
        <f t="shared" si="13"/>
        <v>13226733.310000001</v>
      </c>
      <c r="J123" s="18">
        <v>117</v>
      </c>
      <c r="K123" s="17">
        <f t="shared" si="14"/>
        <v>54873</v>
      </c>
      <c r="L123" s="16">
        <f t="shared" si="15"/>
        <v>810427.31000000052</v>
      </c>
    </row>
    <row r="124" spans="4:12" ht="15" customHeight="1" x14ac:dyDescent="0.3">
      <c r="D124" s="21">
        <v>2020</v>
      </c>
      <c r="E124" s="20" t="s">
        <v>1</v>
      </c>
      <c r="F124" s="18">
        <v>7869</v>
      </c>
      <c r="G124" s="16">
        <v>518</v>
      </c>
      <c r="H124" s="16">
        <f t="shared" si="12"/>
        <v>554.26</v>
      </c>
      <c r="I124" s="19">
        <f t="shared" si="13"/>
        <v>4361471.9399999995</v>
      </c>
      <c r="J124" s="18">
        <v>350</v>
      </c>
      <c r="K124" s="17">
        <f t="shared" si="14"/>
        <v>181300</v>
      </c>
      <c r="L124" s="16">
        <f t="shared" si="15"/>
        <v>104029.93999999948</v>
      </c>
    </row>
    <row r="125" spans="4:12" ht="15" customHeight="1" x14ac:dyDescent="0.3">
      <c r="D125" s="21">
        <v>2021</v>
      </c>
      <c r="E125" s="20" t="s">
        <v>20</v>
      </c>
      <c r="F125" s="18">
        <v>33643</v>
      </c>
      <c r="G125" s="16">
        <v>705</v>
      </c>
      <c r="H125" s="16">
        <f t="shared" si="12"/>
        <v>754.35</v>
      </c>
      <c r="I125" s="19">
        <f t="shared" si="13"/>
        <v>25378597.050000001</v>
      </c>
      <c r="J125" s="18">
        <v>711</v>
      </c>
      <c r="K125" s="17">
        <f t="shared" si="14"/>
        <v>501255</v>
      </c>
      <c r="L125" s="16">
        <f t="shared" si="15"/>
        <v>1159027.0500000007</v>
      </c>
    </row>
    <row r="126" spans="4:12" ht="15" customHeight="1" x14ac:dyDescent="0.3">
      <c r="D126" s="21">
        <v>2021</v>
      </c>
      <c r="E126" s="20" t="s">
        <v>19</v>
      </c>
      <c r="F126" s="18">
        <v>28328</v>
      </c>
      <c r="G126" s="16">
        <v>723</v>
      </c>
      <c r="H126" s="16">
        <f t="shared" si="12"/>
        <v>773.61</v>
      </c>
      <c r="I126" s="19">
        <f t="shared" si="13"/>
        <v>21914824.080000002</v>
      </c>
      <c r="J126" s="18">
        <v>458</v>
      </c>
      <c r="K126" s="17">
        <f t="shared" si="14"/>
        <v>331134</v>
      </c>
      <c r="L126" s="16">
        <f t="shared" si="15"/>
        <v>1102546.0800000019</v>
      </c>
    </row>
    <row r="127" spans="4:12" ht="15" customHeight="1" x14ac:dyDescent="0.3">
      <c r="D127" s="21">
        <v>2021</v>
      </c>
      <c r="E127" s="20" t="s">
        <v>18</v>
      </c>
      <c r="F127" s="18">
        <v>26295</v>
      </c>
      <c r="G127" s="16">
        <v>2859</v>
      </c>
      <c r="H127" s="16">
        <f t="shared" si="12"/>
        <v>3059.13</v>
      </c>
      <c r="I127" s="19">
        <f t="shared" si="13"/>
        <v>80439823.350000009</v>
      </c>
      <c r="J127" s="18">
        <v>462</v>
      </c>
      <c r="K127" s="17">
        <f t="shared" si="14"/>
        <v>1320858</v>
      </c>
      <c r="L127" s="16">
        <f t="shared" si="15"/>
        <v>3941560.3500000089</v>
      </c>
    </row>
    <row r="128" spans="4:12" ht="15" customHeight="1" x14ac:dyDescent="0.3">
      <c r="D128" s="21">
        <v>2021</v>
      </c>
      <c r="E128" s="20" t="s">
        <v>17</v>
      </c>
      <c r="F128" s="18">
        <v>27399</v>
      </c>
      <c r="G128" s="16">
        <v>1849</v>
      </c>
      <c r="H128" s="16">
        <f t="shared" si="12"/>
        <v>1978.43</v>
      </c>
      <c r="I128" s="19">
        <f t="shared" si="13"/>
        <v>54207003.57</v>
      </c>
      <c r="J128" s="18">
        <v>677</v>
      </c>
      <c r="K128" s="17">
        <f t="shared" si="14"/>
        <v>1251773</v>
      </c>
      <c r="L128" s="16">
        <f t="shared" si="15"/>
        <v>2294479.5700000003</v>
      </c>
    </row>
    <row r="129" spans="4:12" ht="15" customHeight="1" x14ac:dyDescent="0.3">
      <c r="D129" s="21">
        <v>2021</v>
      </c>
      <c r="E129" s="20" t="s">
        <v>16</v>
      </c>
      <c r="F129" s="18">
        <v>38986</v>
      </c>
      <c r="G129" s="16">
        <v>1459</v>
      </c>
      <c r="H129" s="16">
        <f t="shared" si="12"/>
        <v>1561.13</v>
      </c>
      <c r="I129" s="19">
        <f t="shared" si="13"/>
        <v>60862214.180000007</v>
      </c>
      <c r="J129" s="18">
        <v>502</v>
      </c>
      <c r="K129" s="17">
        <f t="shared" si="14"/>
        <v>732418</v>
      </c>
      <c r="L129" s="16">
        <f t="shared" si="15"/>
        <v>3249222.1800000072</v>
      </c>
    </row>
    <row r="130" spans="4:12" ht="15" customHeight="1" x14ac:dyDescent="0.3">
      <c r="D130" s="21">
        <v>2021</v>
      </c>
      <c r="E130" s="20" t="s">
        <v>15</v>
      </c>
      <c r="F130" s="18">
        <v>49064</v>
      </c>
      <c r="G130" s="16">
        <v>941</v>
      </c>
      <c r="H130" s="16">
        <f t="shared" si="12"/>
        <v>1006.87</v>
      </c>
      <c r="I130" s="19">
        <f t="shared" si="13"/>
        <v>49401069.68</v>
      </c>
      <c r="J130" s="18">
        <v>555</v>
      </c>
      <c r="K130" s="17">
        <f t="shared" si="14"/>
        <v>522255</v>
      </c>
      <c r="L130" s="16">
        <f t="shared" si="15"/>
        <v>2709590.6799999997</v>
      </c>
    </row>
    <row r="131" spans="4:12" ht="15" customHeight="1" x14ac:dyDescent="0.3">
      <c r="D131" s="21">
        <v>2021</v>
      </c>
      <c r="E131" s="20" t="s">
        <v>14</v>
      </c>
      <c r="F131" s="18">
        <v>46914</v>
      </c>
      <c r="G131" s="16">
        <v>655</v>
      </c>
      <c r="H131" s="16">
        <f t="shared" si="12"/>
        <v>700.85</v>
      </c>
      <c r="I131" s="19">
        <f t="shared" si="13"/>
        <v>32879676.900000002</v>
      </c>
      <c r="J131" s="18">
        <v>890</v>
      </c>
      <c r="K131" s="17">
        <f t="shared" si="14"/>
        <v>582950</v>
      </c>
      <c r="L131" s="16">
        <f t="shared" si="15"/>
        <v>1568056.9000000022</v>
      </c>
    </row>
    <row r="132" spans="4:12" ht="15" customHeight="1" x14ac:dyDescent="0.3">
      <c r="D132" s="21">
        <v>2021</v>
      </c>
      <c r="E132" s="20" t="s">
        <v>13</v>
      </c>
      <c r="F132" s="18">
        <v>24830</v>
      </c>
      <c r="G132" s="16">
        <v>3627</v>
      </c>
      <c r="H132" s="16">
        <f t="shared" si="12"/>
        <v>3880.8900000000003</v>
      </c>
      <c r="I132" s="19">
        <f t="shared" si="13"/>
        <v>96362498.700000003</v>
      </c>
      <c r="J132" s="18">
        <v>505</v>
      </c>
      <c r="K132" s="17">
        <f t="shared" si="14"/>
        <v>1831635</v>
      </c>
      <c r="L132" s="16">
        <f t="shared" si="15"/>
        <v>4472453.700000003</v>
      </c>
    </row>
    <row r="133" spans="4:12" ht="15" customHeight="1" x14ac:dyDescent="0.3">
      <c r="D133" s="21">
        <v>2021</v>
      </c>
      <c r="E133" s="20" t="s">
        <v>12</v>
      </c>
      <c r="F133" s="18">
        <v>19373</v>
      </c>
      <c r="G133" s="16">
        <v>905</v>
      </c>
      <c r="H133" s="16">
        <f t="shared" ref="H133:H164" si="16">G133*1.07</f>
        <v>968.35</v>
      </c>
      <c r="I133" s="19">
        <f t="shared" ref="I133:I164" si="17">F133*H133</f>
        <v>18759844.550000001</v>
      </c>
      <c r="J133" s="18">
        <v>428</v>
      </c>
      <c r="K133" s="17">
        <f t="shared" ref="K133:K164" si="18">J133*G133</f>
        <v>387340</v>
      </c>
      <c r="L133" s="16">
        <f t="shared" ref="L133:L164" si="19">I133-(G133*F133)-K133</f>
        <v>839939.55000000075</v>
      </c>
    </row>
    <row r="134" spans="4:12" ht="15" customHeight="1" x14ac:dyDescent="0.3">
      <c r="D134" s="21">
        <v>2021</v>
      </c>
      <c r="E134" s="20" t="s">
        <v>11</v>
      </c>
      <c r="F134" s="18">
        <v>13754</v>
      </c>
      <c r="G134" s="16">
        <v>1514</v>
      </c>
      <c r="H134" s="16">
        <f t="shared" si="16"/>
        <v>1619.98</v>
      </c>
      <c r="I134" s="19">
        <f t="shared" si="17"/>
        <v>22281204.920000002</v>
      </c>
      <c r="J134" s="18">
        <v>352</v>
      </c>
      <c r="K134" s="17">
        <f t="shared" si="18"/>
        <v>532928</v>
      </c>
      <c r="L134" s="16">
        <f t="shared" si="19"/>
        <v>924720.92000000179</v>
      </c>
    </row>
    <row r="135" spans="4:12" ht="15" customHeight="1" x14ac:dyDescent="0.3">
      <c r="D135" s="21">
        <v>2021</v>
      </c>
      <c r="E135" s="20" t="s">
        <v>10</v>
      </c>
      <c r="F135" s="18">
        <v>24738</v>
      </c>
      <c r="G135" s="16">
        <v>65</v>
      </c>
      <c r="H135" s="16">
        <f t="shared" si="16"/>
        <v>69.55</v>
      </c>
      <c r="I135" s="19">
        <f t="shared" si="17"/>
        <v>1720527.9</v>
      </c>
      <c r="J135" s="18">
        <v>478</v>
      </c>
      <c r="K135" s="17">
        <f t="shared" si="18"/>
        <v>31070</v>
      </c>
      <c r="L135" s="16">
        <f t="shared" si="19"/>
        <v>81487.899999999907</v>
      </c>
    </row>
    <row r="136" spans="4:12" ht="15" customHeight="1" x14ac:dyDescent="0.3">
      <c r="D136" s="21">
        <v>2021</v>
      </c>
      <c r="E136" s="20" t="s">
        <v>9</v>
      </c>
      <c r="F136" s="18">
        <v>37352</v>
      </c>
      <c r="G136" s="16">
        <v>396</v>
      </c>
      <c r="H136" s="16">
        <f t="shared" si="16"/>
        <v>423.72</v>
      </c>
      <c r="I136" s="19">
        <f t="shared" si="17"/>
        <v>15826789.440000001</v>
      </c>
      <c r="J136" s="18">
        <v>876</v>
      </c>
      <c r="K136" s="17">
        <f t="shared" si="18"/>
        <v>346896</v>
      </c>
      <c r="L136" s="16">
        <f t="shared" si="19"/>
        <v>688501.44000000134</v>
      </c>
    </row>
    <row r="137" spans="4:12" ht="15" customHeight="1" x14ac:dyDescent="0.3">
      <c r="D137" s="21">
        <v>2021</v>
      </c>
      <c r="E137" s="20" t="s">
        <v>8</v>
      </c>
      <c r="F137" s="18">
        <v>46919</v>
      </c>
      <c r="G137" s="16">
        <v>889</v>
      </c>
      <c r="H137" s="16">
        <f t="shared" si="16"/>
        <v>951.23</v>
      </c>
      <c r="I137" s="19">
        <f t="shared" si="17"/>
        <v>44630760.369999997</v>
      </c>
      <c r="J137" s="18">
        <v>440</v>
      </c>
      <c r="K137" s="17">
        <f t="shared" si="18"/>
        <v>391160</v>
      </c>
      <c r="L137" s="16">
        <f t="shared" si="19"/>
        <v>2528609.3699999973</v>
      </c>
    </row>
    <row r="138" spans="4:12" ht="15" customHeight="1" x14ac:dyDescent="0.3">
      <c r="D138" s="21">
        <v>2021</v>
      </c>
      <c r="E138" s="20" t="s">
        <v>7</v>
      </c>
      <c r="F138" s="18">
        <v>32643</v>
      </c>
      <c r="G138" s="16">
        <v>751</v>
      </c>
      <c r="H138" s="16">
        <f t="shared" si="16"/>
        <v>803.57</v>
      </c>
      <c r="I138" s="19">
        <f t="shared" si="17"/>
        <v>26230935.510000002</v>
      </c>
      <c r="J138" s="18">
        <v>713</v>
      </c>
      <c r="K138" s="17">
        <f t="shared" si="18"/>
        <v>535463</v>
      </c>
      <c r="L138" s="16">
        <f t="shared" si="19"/>
        <v>1180579.5100000016</v>
      </c>
    </row>
    <row r="139" spans="4:12" ht="15" customHeight="1" x14ac:dyDescent="0.3">
      <c r="D139" s="21">
        <v>2021</v>
      </c>
      <c r="E139" s="20" t="s">
        <v>6</v>
      </c>
      <c r="F139" s="18">
        <v>42410</v>
      </c>
      <c r="G139" s="16">
        <v>958</v>
      </c>
      <c r="H139" s="16">
        <f t="shared" si="16"/>
        <v>1025.0600000000002</v>
      </c>
      <c r="I139" s="19">
        <f t="shared" si="17"/>
        <v>43472794.600000009</v>
      </c>
      <c r="J139" s="18">
        <v>576</v>
      </c>
      <c r="K139" s="17">
        <f t="shared" si="18"/>
        <v>551808</v>
      </c>
      <c r="L139" s="16">
        <f t="shared" si="19"/>
        <v>2292206.6000000089</v>
      </c>
    </row>
    <row r="140" spans="4:12" ht="15" customHeight="1" x14ac:dyDescent="0.3">
      <c r="D140" s="21">
        <v>2021</v>
      </c>
      <c r="E140" s="20" t="s">
        <v>5</v>
      </c>
      <c r="F140" s="18">
        <v>45447</v>
      </c>
      <c r="G140" s="16">
        <v>1297</v>
      </c>
      <c r="H140" s="16">
        <f t="shared" si="16"/>
        <v>1387.7900000000002</v>
      </c>
      <c r="I140" s="19">
        <f t="shared" si="17"/>
        <v>63070892.13000001</v>
      </c>
      <c r="J140" s="18">
        <v>552</v>
      </c>
      <c r="K140" s="17">
        <f t="shared" si="18"/>
        <v>715944</v>
      </c>
      <c r="L140" s="16">
        <f t="shared" si="19"/>
        <v>3410189.1300000101</v>
      </c>
    </row>
    <row r="141" spans="4:12" ht="15" customHeight="1" x14ac:dyDescent="0.3">
      <c r="D141" s="21">
        <v>2021</v>
      </c>
      <c r="E141" s="20" t="s">
        <v>4</v>
      </c>
      <c r="F141" s="18">
        <v>23589</v>
      </c>
      <c r="G141" s="16">
        <v>793</v>
      </c>
      <c r="H141" s="16">
        <f t="shared" si="16"/>
        <v>848.5100000000001</v>
      </c>
      <c r="I141" s="19">
        <f t="shared" si="17"/>
        <v>20015502.390000004</v>
      </c>
      <c r="J141" s="18">
        <v>730</v>
      </c>
      <c r="K141" s="17">
        <f t="shared" si="18"/>
        <v>578890</v>
      </c>
      <c r="L141" s="16">
        <f t="shared" si="19"/>
        <v>730535.39000000432</v>
      </c>
    </row>
    <row r="142" spans="4:12" ht="15" customHeight="1" x14ac:dyDescent="0.3">
      <c r="D142" s="21">
        <v>2021</v>
      </c>
      <c r="E142" s="20" t="s">
        <v>3</v>
      </c>
      <c r="F142" s="18">
        <v>41212</v>
      </c>
      <c r="G142" s="16">
        <v>476</v>
      </c>
      <c r="H142" s="16">
        <f t="shared" si="16"/>
        <v>509.32000000000005</v>
      </c>
      <c r="I142" s="19">
        <f t="shared" si="17"/>
        <v>20990095.840000004</v>
      </c>
      <c r="J142" s="18">
        <v>732</v>
      </c>
      <c r="K142" s="17">
        <f t="shared" si="18"/>
        <v>348432</v>
      </c>
      <c r="L142" s="16">
        <f t="shared" si="19"/>
        <v>1024751.8400000036</v>
      </c>
    </row>
    <row r="143" spans="4:12" ht="15" customHeight="1" x14ac:dyDescent="0.3">
      <c r="D143" s="21">
        <v>2021</v>
      </c>
      <c r="E143" s="20" t="s">
        <v>2</v>
      </c>
      <c r="F143" s="18">
        <v>37635</v>
      </c>
      <c r="G143" s="16">
        <v>567</v>
      </c>
      <c r="H143" s="16">
        <f t="shared" si="16"/>
        <v>606.69000000000005</v>
      </c>
      <c r="I143" s="19">
        <f t="shared" si="17"/>
        <v>22832778.150000002</v>
      </c>
      <c r="J143" s="18">
        <v>579</v>
      </c>
      <c r="K143" s="17">
        <f t="shared" si="18"/>
        <v>328293</v>
      </c>
      <c r="L143" s="16">
        <f t="shared" si="19"/>
        <v>1165440.1500000022</v>
      </c>
    </row>
    <row r="144" spans="4:12" ht="15" customHeight="1" x14ac:dyDescent="0.3">
      <c r="D144" s="21">
        <v>2021</v>
      </c>
      <c r="E144" s="20" t="s">
        <v>1</v>
      </c>
      <c r="F144" s="18">
        <v>23711</v>
      </c>
      <c r="G144" s="16">
        <v>188</v>
      </c>
      <c r="H144" s="16">
        <f t="shared" si="16"/>
        <v>201.16000000000003</v>
      </c>
      <c r="I144" s="19">
        <f t="shared" si="17"/>
        <v>4769704.7600000007</v>
      </c>
      <c r="J144" s="18">
        <v>176</v>
      </c>
      <c r="K144" s="17">
        <f t="shared" si="18"/>
        <v>33088</v>
      </c>
      <c r="L144" s="16">
        <f t="shared" si="19"/>
        <v>278948.76000000071</v>
      </c>
    </row>
    <row r="145" spans="4:12" ht="15" customHeight="1" x14ac:dyDescent="0.3">
      <c r="D145" s="21">
        <v>2022</v>
      </c>
      <c r="E145" s="20" t="s">
        <v>20</v>
      </c>
      <c r="F145" s="18">
        <v>45301</v>
      </c>
      <c r="G145" s="16">
        <v>485</v>
      </c>
      <c r="H145" s="16">
        <f t="shared" si="16"/>
        <v>518.95000000000005</v>
      </c>
      <c r="I145" s="19">
        <f t="shared" si="17"/>
        <v>23508953.950000003</v>
      </c>
      <c r="J145" s="18">
        <v>148</v>
      </c>
      <c r="K145" s="17">
        <f t="shared" si="18"/>
        <v>71780</v>
      </c>
      <c r="L145" s="16">
        <f t="shared" si="19"/>
        <v>1466188.950000003</v>
      </c>
    </row>
    <row r="146" spans="4:12" ht="15" customHeight="1" x14ac:dyDescent="0.3">
      <c r="D146" s="21">
        <v>2022</v>
      </c>
      <c r="E146" s="20" t="s">
        <v>19</v>
      </c>
      <c r="F146" s="18">
        <v>25699</v>
      </c>
      <c r="G146" s="16">
        <v>939</v>
      </c>
      <c r="H146" s="16">
        <f t="shared" si="16"/>
        <v>1004.73</v>
      </c>
      <c r="I146" s="19">
        <f t="shared" si="17"/>
        <v>25820556.27</v>
      </c>
      <c r="J146" s="18">
        <v>170</v>
      </c>
      <c r="K146" s="17">
        <f t="shared" si="18"/>
        <v>159630</v>
      </c>
      <c r="L146" s="16">
        <f t="shared" si="19"/>
        <v>1529565.2699999996</v>
      </c>
    </row>
    <row r="147" spans="4:12" ht="15" customHeight="1" x14ac:dyDescent="0.3">
      <c r="D147" s="21">
        <v>2022</v>
      </c>
      <c r="E147" s="20" t="s">
        <v>18</v>
      </c>
      <c r="F147" s="18">
        <v>35190</v>
      </c>
      <c r="G147" s="16">
        <v>1876</v>
      </c>
      <c r="H147" s="16">
        <f t="shared" si="16"/>
        <v>2007.3200000000002</v>
      </c>
      <c r="I147" s="19">
        <f t="shared" si="17"/>
        <v>70637590.800000012</v>
      </c>
      <c r="J147" s="18">
        <v>736</v>
      </c>
      <c r="K147" s="17">
        <f t="shared" si="18"/>
        <v>1380736</v>
      </c>
      <c r="L147" s="16">
        <f t="shared" si="19"/>
        <v>3240414.8000000119</v>
      </c>
    </row>
    <row r="148" spans="4:12" ht="15" customHeight="1" x14ac:dyDescent="0.3">
      <c r="D148" s="21">
        <v>2022</v>
      </c>
      <c r="E148" s="20" t="s">
        <v>17</v>
      </c>
      <c r="F148" s="18">
        <v>40743</v>
      </c>
      <c r="G148" s="16">
        <v>1333</v>
      </c>
      <c r="H148" s="16">
        <f t="shared" si="16"/>
        <v>1426.3100000000002</v>
      </c>
      <c r="I148" s="19">
        <f t="shared" si="17"/>
        <v>58112148.330000006</v>
      </c>
      <c r="J148" s="18">
        <v>853</v>
      </c>
      <c r="K148" s="17">
        <f t="shared" si="18"/>
        <v>1137049</v>
      </c>
      <c r="L148" s="16">
        <f t="shared" si="19"/>
        <v>2664680.3300000057</v>
      </c>
    </row>
    <row r="149" spans="4:12" ht="15" customHeight="1" x14ac:dyDescent="0.3">
      <c r="D149" s="21">
        <v>2022</v>
      </c>
      <c r="E149" s="20" t="s">
        <v>16</v>
      </c>
      <c r="F149" s="18">
        <v>24778</v>
      </c>
      <c r="G149" s="16">
        <v>1263</v>
      </c>
      <c r="H149" s="16">
        <f t="shared" si="16"/>
        <v>1351.41</v>
      </c>
      <c r="I149" s="19">
        <f t="shared" si="17"/>
        <v>33485236.98</v>
      </c>
      <c r="J149" s="18">
        <v>1197</v>
      </c>
      <c r="K149" s="17">
        <f t="shared" si="18"/>
        <v>1511811</v>
      </c>
      <c r="L149" s="16">
        <f t="shared" si="19"/>
        <v>678811.98000000045</v>
      </c>
    </row>
    <row r="150" spans="4:12" ht="15" customHeight="1" x14ac:dyDescent="0.3">
      <c r="D150" s="21">
        <v>2022</v>
      </c>
      <c r="E150" s="20" t="s">
        <v>15</v>
      </c>
      <c r="F150" s="18">
        <v>39584</v>
      </c>
      <c r="G150" s="16">
        <v>1676</v>
      </c>
      <c r="H150" s="16">
        <f t="shared" si="16"/>
        <v>1793.3200000000002</v>
      </c>
      <c r="I150" s="19">
        <f t="shared" si="17"/>
        <v>70986778.88000001</v>
      </c>
      <c r="J150" s="18">
        <v>697</v>
      </c>
      <c r="K150" s="17">
        <f t="shared" si="18"/>
        <v>1168172</v>
      </c>
      <c r="L150" s="16">
        <f t="shared" si="19"/>
        <v>3475822.8800000101</v>
      </c>
    </row>
    <row r="151" spans="4:12" ht="15" customHeight="1" x14ac:dyDescent="0.3">
      <c r="D151" s="21">
        <v>2022</v>
      </c>
      <c r="E151" s="20" t="s">
        <v>14</v>
      </c>
      <c r="F151" s="18">
        <v>28093</v>
      </c>
      <c r="G151" s="16">
        <v>632</v>
      </c>
      <c r="H151" s="16">
        <f t="shared" si="16"/>
        <v>676.24</v>
      </c>
      <c r="I151" s="19">
        <f t="shared" si="17"/>
        <v>18997610.32</v>
      </c>
      <c r="J151" s="18">
        <v>418</v>
      </c>
      <c r="K151" s="17">
        <f t="shared" si="18"/>
        <v>264176</v>
      </c>
      <c r="L151" s="16">
        <f t="shared" si="19"/>
        <v>978658.3200000003</v>
      </c>
    </row>
    <row r="152" spans="4:12" ht="15" customHeight="1" x14ac:dyDescent="0.3">
      <c r="D152" s="21">
        <v>2022</v>
      </c>
      <c r="E152" s="20" t="s">
        <v>13</v>
      </c>
      <c r="F152" s="18">
        <v>39663</v>
      </c>
      <c r="G152" s="16">
        <v>3817</v>
      </c>
      <c r="H152" s="16">
        <f t="shared" si="16"/>
        <v>4084.19</v>
      </c>
      <c r="I152" s="19">
        <f t="shared" si="17"/>
        <v>161991227.97</v>
      </c>
      <c r="J152" s="18">
        <v>342</v>
      </c>
      <c r="K152" s="17">
        <f t="shared" si="18"/>
        <v>1305414</v>
      </c>
      <c r="L152" s="16">
        <f t="shared" si="19"/>
        <v>9292142.9699999988</v>
      </c>
    </row>
    <row r="153" spans="4:12" ht="15" customHeight="1" x14ac:dyDescent="0.3">
      <c r="D153" s="21">
        <v>2022</v>
      </c>
      <c r="E153" s="20" t="s">
        <v>12</v>
      </c>
      <c r="F153" s="18">
        <v>12455</v>
      </c>
      <c r="G153" s="16">
        <v>1892</v>
      </c>
      <c r="H153" s="16">
        <f t="shared" si="16"/>
        <v>2024.44</v>
      </c>
      <c r="I153" s="19">
        <f t="shared" si="17"/>
        <v>25214400.199999999</v>
      </c>
      <c r="J153" s="18">
        <v>726</v>
      </c>
      <c r="K153" s="17">
        <f t="shared" si="18"/>
        <v>1373592</v>
      </c>
      <c r="L153" s="16">
        <f t="shared" si="19"/>
        <v>275948.19999999925</v>
      </c>
    </row>
    <row r="154" spans="4:12" ht="15" customHeight="1" x14ac:dyDescent="0.3">
      <c r="D154" s="21">
        <v>2022</v>
      </c>
      <c r="E154" s="20" t="s">
        <v>11</v>
      </c>
      <c r="F154" s="18">
        <v>23070</v>
      </c>
      <c r="G154" s="16">
        <v>1853</v>
      </c>
      <c r="H154" s="16">
        <f t="shared" si="16"/>
        <v>1982.71</v>
      </c>
      <c r="I154" s="19">
        <f t="shared" si="17"/>
        <v>45741119.700000003</v>
      </c>
      <c r="J154" s="18">
        <v>1042</v>
      </c>
      <c r="K154" s="17">
        <f t="shared" si="18"/>
        <v>1930826</v>
      </c>
      <c r="L154" s="16">
        <f t="shared" si="19"/>
        <v>1061583.700000003</v>
      </c>
    </row>
    <row r="155" spans="4:12" ht="15" customHeight="1" x14ac:dyDescent="0.3">
      <c r="D155" s="21">
        <v>2022</v>
      </c>
      <c r="E155" s="20" t="s">
        <v>10</v>
      </c>
      <c r="F155" s="18">
        <v>21538</v>
      </c>
      <c r="G155" s="16">
        <v>129</v>
      </c>
      <c r="H155" s="16">
        <f t="shared" si="16"/>
        <v>138.03</v>
      </c>
      <c r="I155" s="19">
        <f t="shared" si="17"/>
        <v>2972890.14</v>
      </c>
      <c r="J155" s="18">
        <v>99</v>
      </c>
      <c r="K155" s="17">
        <f t="shared" si="18"/>
        <v>12771</v>
      </c>
      <c r="L155" s="16">
        <f t="shared" si="19"/>
        <v>181717.14000000013</v>
      </c>
    </row>
    <row r="156" spans="4:12" ht="15" customHeight="1" x14ac:dyDescent="0.3">
      <c r="D156" s="21">
        <v>2022</v>
      </c>
      <c r="E156" s="20" t="s">
        <v>9</v>
      </c>
      <c r="F156" s="18">
        <v>55784</v>
      </c>
      <c r="G156" s="16">
        <v>419</v>
      </c>
      <c r="H156" s="16">
        <f t="shared" si="16"/>
        <v>448.33000000000004</v>
      </c>
      <c r="I156" s="19">
        <f t="shared" si="17"/>
        <v>25009640.720000003</v>
      </c>
      <c r="J156" s="18">
        <v>918</v>
      </c>
      <c r="K156" s="17">
        <f t="shared" si="18"/>
        <v>384642</v>
      </c>
      <c r="L156" s="16">
        <f t="shared" si="19"/>
        <v>1251502.7200000025</v>
      </c>
    </row>
    <row r="157" spans="4:12" ht="15" customHeight="1" x14ac:dyDescent="0.3">
      <c r="D157" s="21">
        <v>2022</v>
      </c>
      <c r="E157" s="20" t="s">
        <v>8</v>
      </c>
      <c r="F157" s="18">
        <v>45328</v>
      </c>
      <c r="G157" s="16">
        <v>661</v>
      </c>
      <c r="H157" s="16">
        <f t="shared" si="16"/>
        <v>707.2700000000001</v>
      </c>
      <c r="I157" s="19">
        <f t="shared" si="17"/>
        <v>32059134.560000006</v>
      </c>
      <c r="J157" s="18">
        <v>1948</v>
      </c>
      <c r="K157" s="17">
        <f t="shared" si="18"/>
        <v>1287628</v>
      </c>
      <c r="L157" s="16">
        <f t="shared" si="19"/>
        <v>809698.56000000611</v>
      </c>
    </row>
    <row r="158" spans="4:12" ht="15" customHeight="1" x14ac:dyDescent="0.3">
      <c r="D158" s="21">
        <v>2022</v>
      </c>
      <c r="E158" s="20" t="s">
        <v>7</v>
      </c>
      <c r="F158" s="18">
        <v>45111</v>
      </c>
      <c r="G158" s="16">
        <v>988</v>
      </c>
      <c r="H158" s="16">
        <f t="shared" si="16"/>
        <v>1057.1600000000001</v>
      </c>
      <c r="I158" s="19">
        <f t="shared" si="17"/>
        <v>47689544.760000005</v>
      </c>
      <c r="J158" s="18">
        <v>209</v>
      </c>
      <c r="K158" s="17">
        <f t="shared" si="18"/>
        <v>206492</v>
      </c>
      <c r="L158" s="16">
        <f t="shared" si="19"/>
        <v>2913384.7600000054</v>
      </c>
    </row>
    <row r="159" spans="4:12" ht="15" customHeight="1" x14ac:dyDescent="0.3">
      <c r="D159" s="21">
        <v>2022</v>
      </c>
      <c r="E159" s="20" t="s">
        <v>6</v>
      </c>
      <c r="F159" s="18">
        <v>10801</v>
      </c>
      <c r="G159" s="16">
        <v>742</v>
      </c>
      <c r="H159" s="16">
        <f t="shared" si="16"/>
        <v>793.94</v>
      </c>
      <c r="I159" s="19">
        <f t="shared" si="17"/>
        <v>8575345.9400000013</v>
      </c>
      <c r="J159" s="18">
        <v>541</v>
      </c>
      <c r="K159" s="17">
        <f t="shared" si="18"/>
        <v>401422</v>
      </c>
      <c r="L159" s="16">
        <f t="shared" si="19"/>
        <v>159581.94000000134</v>
      </c>
    </row>
    <row r="160" spans="4:12" ht="15" customHeight="1" x14ac:dyDescent="0.3">
      <c r="D160" s="21">
        <v>2022</v>
      </c>
      <c r="E160" s="20" t="s">
        <v>5</v>
      </c>
      <c r="F160" s="18">
        <v>43754</v>
      </c>
      <c r="G160" s="16">
        <v>1653</v>
      </c>
      <c r="H160" s="16">
        <f t="shared" si="16"/>
        <v>1768.71</v>
      </c>
      <c r="I160" s="19">
        <f t="shared" si="17"/>
        <v>77388137.340000004</v>
      </c>
      <c r="J160" s="18">
        <v>190</v>
      </c>
      <c r="K160" s="17">
        <f t="shared" si="18"/>
        <v>314070</v>
      </c>
      <c r="L160" s="16">
        <f t="shared" si="19"/>
        <v>4748705.3400000036</v>
      </c>
    </row>
    <row r="161" spans="4:12" ht="15" customHeight="1" x14ac:dyDescent="0.3">
      <c r="D161" s="21">
        <v>2022</v>
      </c>
      <c r="E161" s="20" t="s">
        <v>4</v>
      </c>
      <c r="F161" s="18">
        <v>15647</v>
      </c>
      <c r="G161" s="16">
        <v>461</v>
      </c>
      <c r="H161" s="16">
        <f t="shared" si="16"/>
        <v>493.27000000000004</v>
      </c>
      <c r="I161" s="19">
        <f t="shared" si="17"/>
        <v>7718195.6900000004</v>
      </c>
      <c r="J161" s="18">
        <v>682</v>
      </c>
      <c r="K161" s="17">
        <f t="shared" si="18"/>
        <v>314402</v>
      </c>
      <c r="L161" s="16">
        <f t="shared" si="19"/>
        <v>190526.69000000041</v>
      </c>
    </row>
    <row r="162" spans="4:12" ht="15" customHeight="1" x14ac:dyDescent="0.3">
      <c r="D162" s="21">
        <v>2022</v>
      </c>
      <c r="E162" s="20" t="s">
        <v>3</v>
      </c>
      <c r="F162" s="18">
        <v>27009</v>
      </c>
      <c r="G162" s="16">
        <v>523</v>
      </c>
      <c r="H162" s="16">
        <f t="shared" si="16"/>
        <v>559.61</v>
      </c>
      <c r="I162" s="19">
        <f t="shared" si="17"/>
        <v>15114506.49</v>
      </c>
      <c r="J162" s="18">
        <v>300</v>
      </c>
      <c r="K162" s="17">
        <f t="shared" si="18"/>
        <v>156900</v>
      </c>
      <c r="L162" s="16">
        <f t="shared" si="19"/>
        <v>831899.49000000022</v>
      </c>
    </row>
    <row r="163" spans="4:12" ht="15" customHeight="1" x14ac:dyDescent="0.3">
      <c r="D163" s="21">
        <v>2022</v>
      </c>
      <c r="E163" s="20" t="s">
        <v>2</v>
      </c>
      <c r="F163" s="18">
        <v>29780</v>
      </c>
      <c r="G163" s="16">
        <v>415</v>
      </c>
      <c r="H163" s="16">
        <f t="shared" si="16"/>
        <v>444.05</v>
      </c>
      <c r="I163" s="19">
        <f t="shared" si="17"/>
        <v>13223809</v>
      </c>
      <c r="J163" s="18">
        <v>787</v>
      </c>
      <c r="K163" s="17">
        <f t="shared" si="18"/>
        <v>326605</v>
      </c>
      <c r="L163" s="16">
        <f t="shared" si="19"/>
        <v>538504</v>
      </c>
    </row>
    <row r="164" spans="4:12" ht="15" customHeight="1" x14ac:dyDescent="0.3">
      <c r="D164" s="21">
        <v>2022</v>
      </c>
      <c r="E164" s="20" t="s">
        <v>1</v>
      </c>
      <c r="F164" s="18">
        <v>17039</v>
      </c>
      <c r="G164" s="16">
        <v>359</v>
      </c>
      <c r="H164" s="16">
        <f t="shared" si="16"/>
        <v>384.13</v>
      </c>
      <c r="I164" s="19">
        <f t="shared" si="17"/>
        <v>6545191.0700000003</v>
      </c>
      <c r="J164" s="18">
        <v>456</v>
      </c>
      <c r="K164" s="17">
        <f t="shared" si="18"/>
        <v>163704</v>
      </c>
      <c r="L164" s="16">
        <f t="shared" si="19"/>
        <v>264486.0700000003</v>
      </c>
    </row>
    <row r="165" spans="4:12" ht="15" customHeight="1" x14ac:dyDescent="0.3">
      <c r="D165" s="21">
        <v>2023</v>
      </c>
      <c r="E165" s="20" t="s">
        <v>20</v>
      </c>
      <c r="F165" s="18">
        <v>9495</v>
      </c>
      <c r="G165" s="16">
        <v>728</v>
      </c>
      <c r="H165" s="16">
        <f t="shared" ref="H165:H196" si="20">G165*1.07</f>
        <v>778.96</v>
      </c>
      <c r="I165" s="19">
        <f t="shared" ref="I165:I196" si="21">F165*H165</f>
        <v>7396225.2000000002</v>
      </c>
      <c r="J165" s="18">
        <v>521</v>
      </c>
      <c r="K165" s="17">
        <f t="shared" ref="K165:K196" si="22">J165*G165</f>
        <v>379288</v>
      </c>
      <c r="L165" s="16">
        <f t="shared" ref="L165:L196" si="23">I165-(G165*F165)-K165</f>
        <v>104577.20000000019</v>
      </c>
    </row>
    <row r="166" spans="4:12" ht="15" customHeight="1" x14ac:dyDescent="0.3">
      <c r="D166" s="21">
        <v>2023</v>
      </c>
      <c r="E166" s="20" t="s">
        <v>19</v>
      </c>
      <c r="F166" s="18">
        <v>27386</v>
      </c>
      <c r="G166" s="16">
        <v>1221</v>
      </c>
      <c r="H166" s="16">
        <f t="shared" si="20"/>
        <v>1306.47</v>
      </c>
      <c r="I166" s="19">
        <f t="shared" si="21"/>
        <v>35778987.420000002</v>
      </c>
      <c r="J166" s="18">
        <v>711</v>
      </c>
      <c r="K166" s="17">
        <f t="shared" si="22"/>
        <v>868131</v>
      </c>
      <c r="L166" s="16">
        <f t="shared" si="23"/>
        <v>1472550.4200000018</v>
      </c>
    </row>
    <row r="167" spans="4:12" ht="15" customHeight="1" x14ac:dyDescent="0.3">
      <c r="D167" s="21">
        <v>2023</v>
      </c>
      <c r="E167" s="20" t="s">
        <v>18</v>
      </c>
      <c r="F167" s="18">
        <v>18403</v>
      </c>
      <c r="G167" s="16">
        <v>2305</v>
      </c>
      <c r="H167" s="16">
        <f t="shared" si="20"/>
        <v>2466.3500000000004</v>
      </c>
      <c r="I167" s="19">
        <f t="shared" si="21"/>
        <v>45388239.050000004</v>
      </c>
      <c r="J167" s="18">
        <v>752</v>
      </c>
      <c r="K167" s="17">
        <f t="shared" si="22"/>
        <v>1733360</v>
      </c>
      <c r="L167" s="16">
        <f t="shared" si="23"/>
        <v>1235964.0500000045</v>
      </c>
    </row>
    <row r="168" spans="4:12" ht="15" customHeight="1" x14ac:dyDescent="0.3">
      <c r="D168" s="21">
        <v>2023</v>
      </c>
      <c r="E168" s="20" t="s">
        <v>17</v>
      </c>
      <c r="F168" s="18">
        <v>15966</v>
      </c>
      <c r="G168" s="16">
        <v>1524</v>
      </c>
      <c r="H168" s="16">
        <f t="shared" si="20"/>
        <v>1630.68</v>
      </c>
      <c r="I168" s="19">
        <f t="shared" si="21"/>
        <v>26035436.880000003</v>
      </c>
      <c r="J168" s="18">
        <v>334</v>
      </c>
      <c r="K168" s="17">
        <f t="shared" si="22"/>
        <v>509016</v>
      </c>
      <c r="L168" s="16">
        <f t="shared" si="23"/>
        <v>1194236.8800000027</v>
      </c>
    </row>
    <row r="169" spans="4:12" ht="15" customHeight="1" x14ac:dyDescent="0.3">
      <c r="D169" s="21">
        <v>2023</v>
      </c>
      <c r="E169" s="20" t="s">
        <v>16</v>
      </c>
      <c r="F169" s="18">
        <v>33312</v>
      </c>
      <c r="G169" s="16">
        <v>1198</v>
      </c>
      <c r="H169" s="16">
        <f t="shared" si="20"/>
        <v>1281.8600000000001</v>
      </c>
      <c r="I169" s="19">
        <f t="shared" si="21"/>
        <v>42701320.320000008</v>
      </c>
      <c r="J169" s="18">
        <v>1112</v>
      </c>
      <c r="K169" s="17">
        <f t="shared" si="22"/>
        <v>1332176</v>
      </c>
      <c r="L169" s="16">
        <f t="shared" si="23"/>
        <v>1461368.3200000077</v>
      </c>
    </row>
    <row r="170" spans="4:12" ht="15" customHeight="1" x14ac:dyDescent="0.3">
      <c r="D170" s="21">
        <v>2023</v>
      </c>
      <c r="E170" s="20" t="s">
        <v>15</v>
      </c>
      <c r="F170" s="18">
        <v>27677</v>
      </c>
      <c r="G170" s="16">
        <v>1359</v>
      </c>
      <c r="H170" s="16">
        <f t="shared" si="20"/>
        <v>1454.13</v>
      </c>
      <c r="I170" s="19">
        <f t="shared" si="21"/>
        <v>40245956.010000005</v>
      </c>
      <c r="J170" s="18">
        <v>869</v>
      </c>
      <c r="K170" s="17">
        <f t="shared" si="22"/>
        <v>1180971</v>
      </c>
      <c r="L170" s="16">
        <f t="shared" si="23"/>
        <v>1451942.0100000054</v>
      </c>
    </row>
    <row r="171" spans="4:12" ht="15" customHeight="1" x14ac:dyDescent="0.3">
      <c r="D171" s="21">
        <v>2023</v>
      </c>
      <c r="E171" s="20" t="s">
        <v>14</v>
      </c>
      <c r="F171" s="18">
        <v>36024</v>
      </c>
      <c r="G171" s="16">
        <v>668</v>
      </c>
      <c r="H171" s="16">
        <f t="shared" si="20"/>
        <v>714.76</v>
      </c>
      <c r="I171" s="19">
        <f t="shared" si="21"/>
        <v>25748514.239999998</v>
      </c>
      <c r="J171" s="18">
        <v>510</v>
      </c>
      <c r="K171" s="17">
        <f t="shared" si="22"/>
        <v>340680</v>
      </c>
      <c r="L171" s="16">
        <f t="shared" si="23"/>
        <v>1343802.2399999984</v>
      </c>
    </row>
    <row r="172" spans="4:12" ht="15" customHeight="1" x14ac:dyDescent="0.3">
      <c r="D172" s="21">
        <v>2023</v>
      </c>
      <c r="E172" s="20" t="s">
        <v>13</v>
      </c>
      <c r="F172" s="18">
        <v>34749</v>
      </c>
      <c r="G172" s="16">
        <v>2917</v>
      </c>
      <c r="H172" s="16">
        <f t="shared" si="20"/>
        <v>3121.19</v>
      </c>
      <c r="I172" s="19">
        <f t="shared" si="21"/>
        <v>108458231.31</v>
      </c>
      <c r="J172" s="18">
        <v>1027</v>
      </c>
      <c r="K172" s="17">
        <f t="shared" si="22"/>
        <v>2995759</v>
      </c>
      <c r="L172" s="16">
        <f t="shared" si="23"/>
        <v>4099639.3100000024</v>
      </c>
    </row>
    <row r="173" spans="4:12" ht="15" customHeight="1" x14ac:dyDescent="0.3">
      <c r="D173" s="21">
        <v>2023</v>
      </c>
      <c r="E173" s="20" t="s">
        <v>12</v>
      </c>
      <c r="F173" s="18">
        <v>32236</v>
      </c>
      <c r="G173" s="16">
        <v>885</v>
      </c>
      <c r="H173" s="16">
        <f t="shared" si="20"/>
        <v>946.95</v>
      </c>
      <c r="I173" s="19">
        <f t="shared" si="21"/>
        <v>30525880.200000003</v>
      </c>
      <c r="J173" s="18">
        <v>685</v>
      </c>
      <c r="K173" s="17">
        <f t="shared" si="22"/>
        <v>606225</v>
      </c>
      <c r="L173" s="16">
        <f t="shared" si="23"/>
        <v>1390795.200000003</v>
      </c>
    </row>
    <row r="174" spans="4:12" ht="15" customHeight="1" x14ac:dyDescent="0.3">
      <c r="D174" s="21">
        <v>2023</v>
      </c>
      <c r="E174" s="20" t="s">
        <v>11</v>
      </c>
      <c r="F174" s="18">
        <v>24508</v>
      </c>
      <c r="G174" s="16">
        <v>1722</v>
      </c>
      <c r="H174" s="16">
        <f t="shared" si="20"/>
        <v>1842.5400000000002</v>
      </c>
      <c r="I174" s="19">
        <f t="shared" si="21"/>
        <v>45156970.320000008</v>
      </c>
      <c r="J174" s="18">
        <v>791</v>
      </c>
      <c r="K174" s="17">
        <f t="shared" si="22"/>
        <v>1362102</v>
      </c>
      <c r="L174" s="16">
        <f t="shared" si="23"/>
        <v>1592092.3200000077</v>
      </c>
    </row>
    <row r="175" spans="4:12" ht="15" customHeight="1" x14ac:dyDescent="0.3">
      <c r="D175" s="21">
        <v>2023</v>
      </c>
      <c r="E175" s="20" t="s">
        <v>10</v>
      </c>
      <c r="F175" s="18">
        <v>26606</v>
      </c>
      <c r="G175" s="16">
        <v>84</v>
      </c>
      <c r="H175" s="16">
        <f t="shared" si="20"/>
        <v>89.88000000000001</v>
      </c>
      <c r="I175" s="19">
        <f t="shared" si="21"/>
        <v>2391347.2800000003</v>
      </c>
      <c r="J175" s="18">
        <v>105</v>
      </c>
      <c r="K175" s="17">
        <f t="shared" si="22"/>
        <v>8820</v>
      </c>
      <c r="L175" s="16">
        <f t="shared" si="23"/>
        <v>147623.28000000026</v>
      </c>
    </row>
    <row r="176" spans="4:12" ht="15" customHeight="1" x14ac:dyDescent="0.3">
      <c r="D176" s="21">
        <v>2023</v>
      </c>
      <c r="E176" s="20" t="s">
        <v>9</v>
      </c>
      <c r="F176" s="18">
        <v>45876</v>
      </c>
      <c r="G176" s="16">
        <v>375</v>
      </c>
      <c r="H176" s="16">
        <f t="shared" si="20"/>
        <v>401.25</v>
      </c>
      <c r="I176" s="19">
        <f t="shared" si="21"/>
        <v>18407745</v>
      </c>
      <c r="J176" s="18">
        <v>781</v>
      </c>
      <c r="K176" s="17">
        <f t="shared" si="22"/>
        <v>292875</v>
      </c>
      <c r="L176" s="16">
        <f t="shared" si="23"/>
        <v>911370</v>
      </c>
    </row>
    <row r="177" spans="2:12" ht="15" customHeight="1" x14ac:dyDescent="0.3">
      <c r="D177" s="21">
        <v>2023</v>
      </c>
      <c r="E177" s="20" t="s">
        <v>8</v>
      </c>
      <c r="F177" s="18">
        <v>37093</v>
      </c>
      <c r="G177" s="16">
        <v>933</v>
      </c>
      <c r="H177" s="16">
        <f t="shared" si="20"/>
        <v>998.31000000000006</v>
      </c>
      <c r="I177" s="19">
        <f t="shared" si="21"/>
        <v>37030312.830000006</v>
      </c>
      <c r="J177" s="18">
        <v>834</v>
      </c>
      <c r="K177" s="17">
        <f t="shared" si="22"/>
        <v>778122</v>
      </c>
      <c r="L177" s="16">
        <f t="shared" si="23"/>
        <v>1644421.8300000057</v>
      </c>
    </row>
    <row r="178" spans="2:12" ht="15" customHeight="1" x14ac:dyDescent="0.3">
      <c r="D178" s="21">
        <v>2023</v>
      </c>
      <c r="E178" s="20" t="s">
        <v>7</v>
      </c>
      <c r="F178" s="18">
        <v>44734</v>
      </c>
      <c r="G178" s="16">
        <v>1123</v>
      </c>
      <c r="H178" s="16">
        <f t="shared" si="20"/>
        <v>1201.6100000000001</v>
      </c>
      <c r="I178" s="19">
        <f t="shared" si="21"/>
        <v>53752821.740000002</v>
      </c>
      <c r="J178" s="18">
        <v>1674</v>
      </c>
      <c r="K178" s="17">
        <f t="shared" si="22"/>
        <v>1879902</v>
      </c>
      <c r="L178" s="16">
        <f t="shared" si="23"/>
        <v>1636637.7400000021</v>
      </c>
    </row>
    <row r="179" spans="2:12" ht="15" customHeight="1" x14ac:dyDescent="0.3">
      <c r="D179" s="21">
        <v>2023</v>
      </c>
      <c r="E179" s="20" t="s">
        <v>6</v>
      </c>
      <c r="F179" s="18">
        <v>44567</v>
      </c>
      <c r="G179" s="16">
        <v>891</v>
      </c>
      <c r="H179" s="16">
        <f t="shared" si="20"/>
        <v>953.37</v>
      </c>
      <c r="I179" s="19">
        <f t="shared" si="21"/>
        <v>42488840.789999999</v>
      </c>
      <c r="J179" s="18">
        <v>237</v>
      </c>
      <c r="K179" s="17">
        <f t="shared" si="22"/>
        <v>211167</v>
      </c>
      <c r="L179" s="16">
        <f t="shared" si="23"/>
        <v>2568476.7899999991</v>
      </c>
    </row>
    <row r="180" spans="2:12" ht="15" customHeight="1" x14ac:dyDescent="0.3">
      <c r="D180" s="21">
        <v>2023</v>
      </c>
      <c r="E180" s="20" t="s">
        <v>5</v>
      </c>
      <c r="F180" s="18">
        <v>22019</v>
      </c>
      <c r="G180" s="16">
        <v>3716</v>
      </c>
      <c r="H180" s="16">
        <f t="shared" si="20"/>
        <v>3976.1200000000003</v>
      </c>
      <c r="I180" s="19">
        <f t="shared" si="21"/>
        <v>87550186.280000001</v>
      </c>
      <c r="J180" s="18">
        <v>1264</v>
      </c>
      <c r="K180" s="17">
        <f t="shared" si="22"/>
        <v>4697024</v>
      </c>
      <c r="L180" s="16">
        <f t="shared" si="23"/>
        <v>1030558.2800000012</v>
      </c>
    </row>
    <row r="181" spans="2:12" ht="15" customHeight="1" x14ac:dyDescent="0.3">
      <c r="D181" s="21">
        <v>2023</v>
      </c>
      <c r="E181" s="20" t="s">
        <v>4</v>
      </c>
      <c r="F181" s="18">
        <v>31258</v>
      </c>
      <c r="G181" s="16">
        <v>478</v>
      </c>
      <c r="H181" s="16">
        <f t="shared" si="20"/>
        <v>511.46000000000004</v>
      </c>
      <c r="I181" s="19">
        <f t="shared" si="21"/>
        <v>15987216.680000002</v>
      </c>
      <c r="J181" s="18">
        <v>485</v>
      </c>
      <c r="K181" s="17">
        <f t="shared" si="22"/>
        <v>231830</v>
      </c>
      <c r="L181" s="16">
        <f t="shared" si="23"/>
        <v>814062.68000000156</v>
      </c>
    </row>
    <row r="182" spans="2:12" ht="15" customHeight="1" x14ac:dyDescent="0.3">
      <c r="D182" s="21">
        <v>2023</v>
      </c>
      <c r="E182" s="20" t="s">
        <v>3</v>
      </c>
      <c r="F182" s="18">
        <v>22214</v>
      </c>
      <c r="G182" s="16">
        <v>451</v>
      </c>
      <c r="H182" s="16">
        <f t="shared" si="20"/>
        <v>482.57000000000005</v>
      </c>
      <c r="I182" s="19">
        <f t="shared" si="21"/>
        <v>10719809.98</v>
      </c>
      <c r="J182" s="18">
        <v>679</v>
      </c>
      <c r="K182" s="17">
        <f t="shared" si="22"/>
        <v>306229</v>
      </c>
      <c r="L182" s="16">
        <f t="shared" si="23"/>
        <v>395066.98000000045</v>
      </c>
    </row>
    <row r="183" spans="2:12" ht="15" customHeight="1" x14ac:dyDescent="0.3">
      <c r="D183" s="21">
        <v>2023</v>
      </c>
      <c r="E183" s="20" t="s">
        <v>2</v>
      </c>
      <c r="F183" s="18">
        <v>42945</v>
      </c>
      <c r="G183" s="16">
        <v>453</v>
      </c>
      <c r="H183" s="16">
        <f t="shared" si="20"/>
        <v>484.71000000000004</v>
      </c>
      <c r="I183" s="19">
        <f t="shared" si="21"/>
        <v>20815870.950000003</v>
      </c>
      <c r="J183" s="18">
        <v>1486</v>
      </c>
      <c r="K183" s="17">
        <f t="shared" si="22"/>
        <v>673158</v>
      </c>
      <c r="L183" s="16">
        <f t="shared" si="23"/>
        <v>688627.95000000298</v>
      </c>
    </row>
    <row r="184" spans="2:12" ht="15" customHeight="1" x14ac:dyDescent="0.3">
      <c r="D184" s="21">
        <v>2023</v>
      </c>
      <c r="E184" s="20" t="s">
        <v>1</v>
      </c>
      <c r="F184" s="18">
        <v>30316</v>
      </c>
      <c r="G184" s="16">
        <v>133</v>
      </c>
      <c r="H184" s="16">
        <f t="shared" si="20"/>
        <v>142.31</v>
      </c>
      <c r="I184" s="19">
        <f t="shared" si="21"/>
        <v>4314269.96</v>
      </c>
      <c r="J184" s="18">
        <v>531</v>
      </c>
      <c r="K184" s="17">
        <f t="shared" si="22"/>
        <v>70623</v>
      </c>
      <c r="L184" s="16">
        <f t="shared" si="23"/>
        <v>211618.95999999996</v>
      </c>
    </row>
    <row r="185" spans="2:12" ht="15" customHeight="1" x14ac:dyDescent="0.3">
      <c r="D185" s="21">
        <v>2024</v>
      </c>
      <c r="E185" s="20" t="s">
        <v>20</v>
      </c>
      <c r="F185" s="18">
        <v>10949</v>
      </c>
      <c r="G185" s="16">
        <v>462</v>
      </c>
      <c r="H185" s="16">
        <f t="shared" si="20"/>
        <v>494.34000000000003</v>
      </c>
      <c r="I185" s="19">
        <f t="shared" si="21"/>
        <v>5412528.6600000001</v>
      </c>
      <c r="J185" s="18">
        <v>469</v>
      </c>
      <c r="K185" s="17">
        <f t="shared" si="22"/>
        <v>216678</v>
      </c>
      <c r="L185" s="16">
        <f t="shared" si="23"/>
        <v>137412.66000000015</v>
      </c>
    </row>
    <row r="186" spans="2:12" ht="15" customHeight="1" x14ac:dyDescent="0.3">
      <c r="B186" s="22">
        <v>22</v>
      </c>
      <c r="D186" s="21">
        <v>2024</v>
      </c>
      <c r="E186" s="20" t="s">
        <v>19</v>
      </c>
      <c r="F186" s="18">
        <v>28944</v>
      </c>
      <c r="G186" s="16">
        <v>1298</v>
      </c>
      <c r="H186" s="16">
        <f t="shared" si="20"/>
        <v>1388.8600000000001</v>
      </c>
      <c r="I186" s="19">
        <f t="shared" si="21"/>
        <v>40199163.840000004</v>
      </c>
      <c r="J186" s="18">
        <v>187</v>
      </c>
      <c r="K186" s="17">
        <f t="shared" si="22"/>
        <v>242726</v>
      </c>
      <c r="L186" s="16">
        <f t="shared" si="23"/>
        <v>2387125.8400000036</v>
      </c>
    </row>
    <row r="187" spans="2:12" ht="15" customHeight="1" x14ac:dyDescent="0.3">
      <c r="D187" s="21">
        <v>2024</v>
      </c>
      <c r="E187" s="20" t="s">
        <v>18</v>
      </c>
      <c r="F187" s="18">
        <v>56081</v>
      </c>
      <c r="G187" s="16">
        <v>2618</v>
      </c>
      <c r="H187" s="16">
        <f t="shared" si="20"/>
        <v>2801.26</v>
      </c>
      <c r="I187" s="19">
        <f t="shared" si="21"/>
        <v>157097462.06</v>
      </c>
      <c r="J187" s="18">
        <v>479</v>
      </c>
      <c r="K187" s="17">
        <f t="shared" si="22"/>
        <v>1254022</v>
      </c>
      <c r="L187" s="16">
        <f t="shared" si="23"/>
        <v>9023382.0600000024</v>
      </c>
    </row>
    <row r="188" spans="2:12" ht="15" customHeight="1" x14ac:dyDescent="0.3">
      <c r="D188" s="21">
        <v>2024</v>
      </c>
      <c r="E188" s="20" t="s">
        <v>17</v>
      </c>
      <c r="F188" s="18">
        <v>12805</v>
      </c>
      <c r="G188" s="16">
        <v>1122</v>
      </c>
      <c r="H188" s="16">
        <f t="shared" si="20"/>
        <v>1200.54</v>
      </c>
      <c r="I188" s="19">
        <f t="shared" si="21"/>
        <v>15372914.699999999</v>
      </c>
      <c r="J188" s="18">
        <v>829</v>
      </c>
      <c r="K188" s="17">
        <f t="shared" si="22"/>
        <v>930138</v>
      </c>
      <c r="L188" s="16">
        <f t="shared" si="23"/>
        <v>75566.699999999255</v>
      </c>
    </row>
    <row r="189" spans="2:12" ht="15" customHeight="1" x14ac:dyDescent="0.3">
      <c r="D189" s="21">
        <v>2024</v>
      </c>
      <c r="E189" s="20" t="s">
        <v>16</v>
      </c>
      <c r="F189" s="18">
        <v>25056</v>
      </c>
      <c r="G189" s="16">
        <v>971</v>
      </c>
      <c r="H189" s="16">
        <f t="shared" si="20"/>
        <v>1038.97</v>
      </c>
      <c r="I189" s="19">
        <f t="shared" si="21"/>
        <v>26032432.32</v>
      </c>
      <c r="J189" s="18">
        <v>117</v>
      </c>
      <c r="K189" s="17">
        <f t="shared" si="22"/>
        <v>113607</v>
      </c>
      <c r="L189" s="16">
        <f t="shared" si="23"/>
        <v>1589449.3200000003</v>
      </c>
    </row>
    <row r="190" spans="2:12" ht="15" customHeight="1" x14ac:dyDescent="0.3">
      <c r="D190" s="21">
        <v>2024</v>
      </c>
      <c r="E190" s="20" t="s">
        <v>15</v>
      </c>
      <c r="F190" s="18">
        <v>38343</v>
      </c>
      <c r="G190" s="16">
        <v>825</v>
      </c>
      <c r="H190" s="16">
        <f t="shared" si="20"/>
        <v>882.75</v>
      </c>
      <c r="I190" s="19">
        <f t="shared" si="21"/>
        <v>33847283.25</v>
      </c>
      <c r="J190" s="18">
        <v>1365</v>
      </c>
      <c r="K190" s="17">
        <f t="shared" si="22"/>
        <v>1126125</v>
      </c>
      <c r="L190" s="16">
        <f t="shared" si="23"/>
        <v>1088183.25</v>
      </c>
    </row>
    <row r="191" spans="2:12" ht="15" customHeight="1" x14ac:dyDescent="0.3">
      <c r="D191" s="21">
        <v>2024</v>
      </c>
      <c r="E191" s="20" t="s">
        <v>14</v>
      </c>
      <c r="F191" s="18">
        <v>34375</v>
      </c>
      <c r="G191" s="16">
        <v>995</v>
      </c>
      <c r="H191" s="16">
        <f t="shared" si="20"/>
        <v>1064.6500000000001</v>
      </c>
      <c r="I191" s="19">
        <f t="shared" si="21"/>
        <v>36597343.75</v>
      </c>
      <c r="J191" s="18">
        <v>489</v>
      </c>
      <c r="K191" s="17">
        <f t="shared" si="22"/>
        <v>486555</v>
      </c>
      <c r="L191" s="16">
        <f t="shared" si="23"/>
        <v>1907663.75</v>
      </c>
    </row>
    <row r="192" spans="2:12" ht="15" customHeight="1" x14ac:dyDescent="0.3">
      <c r="D192" s="21">
        <v>2024</v>
      </c>
      <c r="E192" s="20" t="s">
        <v>13</v>
      </c>
      <c r="F192" s="18">
        <v>13130</v>
      </c>
      <c r="G192" s="16">
        <v>3615</v>
      </c>
      <c r="H192" s="16">
        <f t="shared" si="20"/>
        <v>3868.05</v>
      </c>
      <c r="I192" s="19">
        <f t="shared" si="21"/>
        <v>50787496.5</v>
      </c>
      <c r="J192" s="18">
        <v>288</v>
      </c>
      <c r="K192" s="17">
        <f t="shared" si="22"/>
        <v>1041120</v>
      </c>
      <c r="L192" s="16">
        <f t="shared" si="23"/>
        <v>2281426.5</v>
      </c>
    </row>
    <row r="193" spans="4:12" ht="15" customHeight="1" x14ac:dyDescent="0.3">
      <c r="D193" s="21">
        <v>2024</v>
      </c>
      <c r="E193" s="20" t="s">
        <v>12</v>
      </c>
      <c r="F193" s="18">
        <v>6679</v>
      </c>
      <c r="G193" s="16">
        <v>1214</v>
      </c>
      <c r="H193" s="16">
        <f t="shared" si="20"/>
        <v>1298.98</v>
      </c>
      <c r="I193" s="19">
        <f t="shared" si="21"/>
        <v>8675887.4199999999</v>
      </c>
      <c r="J193" s="18">
        <v>356</v>
      </c>
      <c r="K193" s="17">
        <f t="shared" si="22"/>
        <v>432184</v>
      </c>
      <c r="L193" s="16">
        <f t="shared" si="23"/>
        <v>135397.41999999993</v>
      </c>
    </row>
    <row r="194" spans="4:12" ht="15" customHeight="1" x14ac:dyDescent="0.3">
      <c r="D194" s="21">
        <v>2024</v>
      </c>
      <c r="E194" s="20" t="s">
        <v>11</v>
      </c>
      <c r="F194" s="18">
        <v>12253</v>
      </c>
      <c r="G194" s="16">
        <v>565</v>
      </c>
      <c r="H194" s="16">
        <f t="shared" si="20"/>
        <v>604.55000000000007</v>
      </c>
      <c r="I194" s="19">
        <f t="shared" si="21"/>
        <v>7407551.1500000004</v>
      </c>
      <c r="J194" s="18">
        <v>420</v>
      </c>
      <c r="K194" s="17">
        <f t="shared" si="22"/>
        <v>237300</v>
      </c>
      <c r="L194" s="16">
        <f t="shared" si="23"/>
        <v>247306.15000000037</v>
      </c>
    </row>
    <row r="195" spans="4:12" ht="15" customHeight="1" x14ac:dyDescent="0.3">
      <c r="D195" s="21">
        <v>2024</v>
      </c>
      <c r="E195" s="20" t="s">
        <v>10</v>
      </c>
      <c r="F195" s="18">
        <v>14435</v>
      </c>
      <c r="G195" s="16">
        <v>87</v>
      </c>
      <c r="H195" s="16">
        <f t="shared" si="20"/>
        <v>93.09</v>
      </c>
      <c r="I195" s="19">
        <f t="shared" si="21"/>
        <v>1343754.1500000001</v>
      </c>
      <c r="J195" s="18">
        <v>536</v>
      </c>
      <c r="K195" s="17">
        <f t="shared" si="22"/>
        <v>46632</v>
      </c>
      <c r="L195" s="16">
        <f t="shared" si="23"/>
        <v>41277.15000000014</v>
      </c>
    </row>
    <row r="196" spans="4:12" ht="15" customHeight="1" x14ac:dyDescent="0.3">
      <c r="D196" s="21">
        <v>2024</v>
      </c>
      <c r="E196" s="20" t="s">
        <v>9</v>
      </c>
      <c r="F196" s="18">
        <v>18296</v>
      </c>
      <c r="G196" s="16">
        <v>290</v>
      </c>
      <c r="H196" s="16">
        <f t="shared" si="20"/>
        <v>310.3</v>
      </c>
      <c r="I196" s="19">
        <f t="shared" si="21"/>
        <v>5677248.7999999998</v>
      </c>
      <c r="J196" s="18">
        <v>461</v>
      </c>
      <c r="K196" s="17">
        <f t="shared" si="22"/>
        <v>133690</v>
      </c>
      <c r="L196" s="16">
        <f t="shared" si="23"/>
        <v>237718.79999999981</v>
      </c>
    </row>
    <row r="197" spans="4:12" ht="15" customHeight="1" x14ac:dyDescent="0.3">
      <c r="D197" s="21">
        <v>2024</v>
      </c>
      <c r="E197" s="20" t="s">
        <v>8</v>
      </c>
      <c r="F197" s="18">
        <v>38245</v>
      </c>
      <c r="G197" s="16">
        <v>666</v>
      </c>
      <c r="H197" s="16">
        <f t="shared" ref="H197:H204" si="24">G197*1.07</f>
        <v>712.62</v>
      </c>
      <c r="I197" s="19">
        <f t="shared" ref="I197:I204" si="25">F197*H197</f>
        <v>27254151.899999999</v>
      </c>
      <c r="J197" s="18">
        <v>650</v>
      </c>
      <c r="K197" s="17">
        <f t="shared" ref="K197:K204" si="26">J197*G197</f>
        <v>432900</v>
      </c>
      <c r="L197" s="16">
        <f t="shared" ref="L197:L204" si="27">I197-(G197*F197)-K197</f>
        <v>1350081.8999999985</v>
      </c>
    </row>
    <row r="198" spans="4:12" ht="15" customHeight="1" x14ac:dyDescent="0.3">
      <c r="D198" s="21">
        <v>2024</v>
      </c>
      <c r="E198" s="20" t="s">
        <v>7</v>
      </c>
      <c r="F198" s="18">
        <v>34899</v>
      </c>
      <c r="G198" s="16">
        <v>577</v>
      </c>
      <c r="H198" s="16">
        <f t="shared" si="24"/>
        <v>617.39</v>
      </c>
      <c r="I198" s="19">
        <f t="shared" si="25"/>
        <v>21546293.609999999</v>
      </c>
      <c r="J198" s="18">
        <v>407</v>
      </c>
      <c r="K198" s="17">
        <f t="shared" si="26"/>
        <v>234839</v>
      </c>
      <c r="L198" s="16">
        <f t="shared" si="27"/>
        <v>1174731.6099999994</v>
      </c>
    </row>
    <row r="199" spans="4:12" ht="15" customHeight="1" x14ac:dyDescent="0.3">
      <c r="D199" s="21">
        <v>2024</v>
      </c>
      <c r="E199" s="20" t="s">
        <v>6</v>
      </c>
      <c r="F199" s="18">
        <v>40247</v>
      </c>
      <c r="G199" s="16">
        <v>431</v>
      </c>
      <c r="H199" s="16">
        <f t="shared" si="24"/>
        <v>461.17</v>
      </c>
      <c r="I199" s="19">
        <f t="shared" si="25"/>
        <v>18560708.990000002</v>
      </c>
      <c r="J199" s="18">
        <v>941</v>
      </c>
      <c r="K199" s="17">
        <f t="shared" si="26"/>
        <v>405571</v>
      </c>
      <c r="L199" s="16">
        <f t="shared" si="27"/>
        <v>808680.99000000209</v>
      </c>
    </row>
    <row r="200" spans="4:12" ht="15" customHeight="1" x14ac:dyDescent="0.3">
      <c r="D200" s="21">
        <v>2024</v>
      </c>
      <c r="E200" s="20" t="s">
        <v>5</v>
      </c>
      <c r="F200" s="18">
        <v>31211</v>
      </c>
      <c r="G200" s="16">
        <v>2879</v>
      </c>
      <c r="H200" s="16">
        <f t="shared" si="24"/>
        <v>3080.53</v>
      </c>
      <c r="I200" s="19">
        <f t="shared" si="25"/>
        <v>96146421.830000013</v>
      </c>
      <c r="J200" s="18">
        <v>1341</v>
      </c>
      <c r="K200" s="17">
        <f t="shared" si="26"/>
        <v>3860739</v>
      </c>
      <c r="L200" s="16">
        <f t="shared" si="27"/>
        <v>2429213.8300000131</v>
      </c>
    </row>
    <row r="201" spans="4:12" ht="15" customHeight="1" x14ac:dyDescent="0.3">
      <c r="D201" s="21">
        <v>2024</v>
      </c>
      <c r="E201" s="20" t="s">
        <v>4</v>
      </c>
      <c r="F201" s="18">
        <v>42220</v>
      </c>
      <c r="G201" s="16">
        <v>893</v>
      </c>
      <c r="H201" s="16">
        <f t="shared" si="24"/>
        <v>955.5100000000001</v>
      </c>
      <c r="I201" s="19">
        <f t="shared" si="25"/>
        <v>40341632.200000003</v>
      </c>
      <c r="J201" s="18">
        <v>402</v>
      </c>
      <c r="K201" s="17">
        <f t="shared" si="26"/>
        <v>358986</v>
      </c>
      <c r="L201" s="16">
        <f t="shared" si="27"/>
        <v>2280186.200000003</v>
      </c>
    </row>
    <row r="202" spans="4:12" ht="15" customHeight="1" x14ac:dyDescent="0.3">
      <c r="D202" s="21">
        <v>2024</v>
      </c>
      <c r="E202" s="20" t="s">
        <v>3</v>
      </c>
      <c r="F202" s="18">
        <v>28049</v>
      </c>
      <c r="G202" s="16">
        <v>47.71</v>
      </c>
      <c r="H202" s="16">
        <f t="shared" si="24"/>
        <v>51.049700000000001</v>
      </c>
      <c r="I202" s="19">
        <f t="shared" si="25"/>
        <v>1431893.0353000001</v>
      </c>
      <c r="J202" s="18">
        <v>449</v>
      </c>
      <c r="K202" s="17">
        <f t="shared" si="26"/>
        <v>21421.79</v>
      </c>
      <c r="L202" s="16">
        <f t="shared" si="27"/>
        <v>72253.45530000006</v>
      </c>
    </row>
    <row r="203" spans="4:12" ht="15" customHeight="1" x14ac:dyDescent="0.3">
      <c r="D203" s="21">
        <v>2024</v>
      </c>
      <c r="E203" s="20" t="s">
        <v>2</v>
      </c>
      <c r="F203" s="18">
        <v>36843</v>
      </c>
      <c r="G203" s="16">
        <v>304</v>
      </c>
      <c r="H203" s="16">
        <f t="shared" si="24"/>
        <v>325.28000000000003</v>
      </c>
      <c r="I203" s="19">
        <f t="shared" si="25"/>
        <v>11984291.040000001</v>
      </c>
      <c r="J203" s="18">
        <v>321</v>
      </c>
      <c r="K203" s="17">
        <f t="shared" si="26"/>
        <v>97584</v>
      </c>
      <c r="L203" s="16">
        <f t="shared" si="27"/>
        <v>686435.04000000097</v>
      </c>
    </row>
    <row r="204" spans="4:12" ht="15" customHeight="1" x14ac:dyDescent="0.3">
      <c r="D204" s="21">
        <v>2024</v>
      </c>
      <c r="E204" s="20" t="s">
        <v>1</v>
      </c>
      <c r="F204" s="18">
        <v>45158</v>
      </c>
      <c r="G204" s="16">
        <v>265</v>
      </c>
      <c r="H204" s="16">
        <f t="shared" si="24"/>
        <v>283.55</v>
      </c>
      <c r="I204" s="19">
        <f t="shared" si="25"/>
        <v>12804550.9</v>
      </c>
      <c r="J204" s="18">
        <v>985</v>
      </c>
      <c r="K204" s="17">
        <f t="shared" si="26"/>
        <v>261025</v>
      </c>
      <c r="L204" s="16">
        <f t="shared" si="27"/>
        <v>576655.90000000037</v>
      </c>
    </row>
    <row r="205" spans="4:12" ht="15" customHeight="1" x14ac:dyDescent="0.3">
      <c r="D205" s="15" t="s">
        <v>0</v>
      </c>
      <c r="E205" s="14"/>
      <c r="F205" s="13">
        <f t="shared" ref="F205:L205" si="28">SUM(F5:F204)</f>
        <v>5848843</v>
      </c>
      <c r="G205" s="12">
        <f t="shared" si="28"/>
        <v>245291.71</v>
      </c>
      <c r="H205" s="12">
        <f t="shared" si="28"/>
        <v>262462.12969999999</v>
      </c>
      <c r="I205" s="12">
        <f t="shared" si="28"/>
        <v>7492264645.1452961</v>
      </c>
      <c r="J205" s="13">
        <f t="shared" si="28"/>
        <v>119288</v>
      </c>
      <c r="K205" s="12">
        <f t="shared" si="28"/>
        <v>155307466.78999999</v>
      </c>
      <c r="L205" s="12">
        <f t="shared" si="28"/>
        <v>334840687.56530035</v>
      </c>
    </row>
    <row r="206" spans="4:12" ht="15" customHeight="1" x14ac:dyDescent="0.3">
      <c r="G206" s="3"/>
      <c r="J206" s="9"/>
      <c r="K206" s="11"/>
    </row>
    <row r="207" spans="4:12" x14ac:dyDescent="0.3">
      <c r="G207" s="3"/>
      <c r="J207" s="9"/>
    </row>
    <row r="208" spans="4:12" x14ac:dyDescent="0.3">
      <c r="G208" s="3"/>
      <c r="J208" s="9"/>
    </row>
    <row r="209" spans="7:10" x14ac:dyDescent="0.3">
      <c r="G209" s="3"/>
      <c r="J209" s="9"/>
    </row>
    <row r="210" spans="7:10" x14ac:dyDescent="0.3">
      <c r="G210" s="3"/>
      <c r="J210" s="9"/>
    </row>
    <row r="211" spans="7:10" x14ac:dyDescent="0.3">
      <c r="G211" s="3"/>
      <c r="J211" s="9"/>
    </row>
    <row r="212" spans="7:10" x14ac:dyDescent="0.3">
      <c r="G212" s="3"/>
      <c r="J212" s="9"/>
    </row>
    <row r="213" spans="7:10" x14ac:dyDescent="0.3">
      <c r="G213" s="3"/>
      <c r="J213" s="9"/>
    </row>
    <row r="214" spans="7:10" x14ac:dyDescent="0.3">
      <c r="G214" s="3"/>
      <c r="J214" s="9"/>
    </row>
    <row r="215" spans="7:10" x14ac:dyDescent="0.3">
      <c r="G215" s="3"/>
      <c r="J215" s="9"/>
    </row>
    <row r="216" spans="7:10" x14ac:dyDescent="0.3">
      <c r="G216" s="3"/>
      <c r="J216" s="9"/>
    </row>
    <row r="217" spans="7:10" x14ac:dyDescent="0.3">
      <c r="G217" s="3"/>
      <c r="J217" s="9"/>
    </row>
    <row r="218" spans="7:10" x14ac:dyDescent="0.3">
      <c r="G218" s="3"/>
      <c r="J218" s="9"/>
    </row>
    <row r="219" spans="7:10" x14ac:dyDescent="0.3">
      <c r="G219" s="3"/>
      <c r="J219" s="9"/>
    </row>
    <row r="220" spans="7:10" x14ac:dyDescent="0.3">
      <c r="G220" s="3"/>
      <c r="J220" s="9"/>
    </row>
    <row r="221" spans="7:10" x14ac:dyDescent="0.3">
      <c r="G221" s="3"/>
      <c r="J221" s="9"/>
    </row>
    <row r="222" spans="7:10" x14ac:dyDescent="0.3">
      <c r="G222" s="3"/>
      <c r="J222" s="9"/>
    </row>
    <row r="223" spans="7:10" x14ac:dyDescent="0.3">
      <c r="G223" s="3"/>
      <c r="J223" s="9"/>
    </row>
    <row r="224" spans="7:10" x14ac:dyDescent="0.3">
      <c r="G224" s="3"/>
      <c r="J224" s="9"/>
    </row>
    <row r="225" spans="7:10" x14ac:dyDescent="0.3">
      <c r="G225" s="3"/>
      <c r="J225" s="9"/>
    </row>
    <row r="226" spans="7:10" x14ac:dyDescent="0.3">
      <c r="G226" s="3"/>
      <c r="J226" s="9"/>
    </row>
    <row r="227" spans="7:10" x14ac:dyDescent="0.3">
      <c r="G227" s="3"/>
      <c r="J227" s="9"/>
    </row>
    <row r="228" spans="7:10" x14ac:dyDescent="0.3">
      <c r="G228" s="3"/>
      <c r="J228" s="9"/>
    </row>
    <row r="229" spans="7:10" x14ac:dyDescent="0.3">
      <c r="G229" s="3"/>
      <c r="J229" s="9"/>
    </row>
    <row r="230" spans="7:10" x14ac:dyDescent="0.3">
      <c r="G230" s="3"/>
      <c r="J230" s="9"/>
    </row>
    <row r="231" spans="7:10" x14ac:dyDescent="0.3">
      <c r="G231" s="3"/>
      <c r="J231" s="9"/>
    </row>
    <row r="232" spans="7:10" x14ac:dyDescent="0.3">
      <c r="G232" s="3"/>
      <c r="J232" s="9"/>
    </row>
    <row r="233" spans="7:10" x14ac:dyDescent="0.3">
      <c r="G233" s="3"/>
      <c r="J233" s="9"/>
    </row>
    <row r="234" spans="7:10" x14ac:dyDescent="0.3">
      <c r="G234" s="3"/>
      <c r="J234" s="9"/>
    </row>
    <row r="235" spans="7:10" x14ac:dyDescent="0.3">
      <c r="G235" s="3"/>
      <c r="J235" s="9"/>
    </row>
    <row r="236" spans="7:10" x14ac:dyDescent="0.3">
      <c r="G236" s="3"/>
      <c r="J236" s="9"/>
    </row>
    <row r="237" spans="7:10" x14ac:dyDescent="0.3">
      <c r="G237" s="3"/>
      <c r="J237" s="9"/>
    </row>
    <row r="238" spans="7:10" x14ac:dyDescent="0.3">
      <c r="G238" s="3"/>
      <c r="J238" s="9"/>
    </row>
    <row r="239" spans="7:10" x14ac:dyDescent="0.3">
      <c r="G239" s="3"/>
      <c r="J239" s="9"/>
    </row>
    <row r="240" spans="7:10" x14ac:dyDescent="0.3">
      <c r="G240" s="3"/>
      <c r="J240" s="9"/>
    </row>
    <row r="241" spans="7:10" x14ac:dyDescent="0.3">
      <c r="G241" s="3"/>
      <c r="J241" s="9"/>
    </row>
    <row r="242" spans="7:10" x14ac:dyDescent="0.3">
      <c r="G242" s="3"/>
      <c r="J242" s="9"/>
    </row>
    <row r="243" spans="7:10" x14ac:dyDescent="0.3">
      <c r="G243" s="3"/>
      <c r="J243" s="9"/>
    </row>
    <row r="244" spans="7:10" x14ac:dyDescent="0.3">
      <c r="G244" s="3"/>
      <c r="J244" s="9"/>
    </row>
    <row r="245" spans="7:10" x14ac:dyDescent="0.3">
      <c r="G245" s="3"/>
      <c r="J245" s="9"/>
    </row>
    <row r="246" spans="7:10" x14ac:dyDescent="0.3">
      <c r="G246" s="3"/>
      <c r="J246" s="9"/>
    </row>
    <row r="247" spans="7:10" x14ac:dyDescent="0.3">
      <c r="G247" s="3"/>
      <c r="J247" s="9"/>
    </row>
    <row r="248" spans="7:10" x14ac:dyDescent="0.3">
      <c r="G248" s="3"/>
      <c r="J248" s="9"/>
    </row>
    <row r="249" spans="7:10" x14ac:dyDescent="0.3">
      <c r="G249" s="3"/>
      <c r="J249" s="9"/>
    </row>
    <row r="250" spans="7:10" x14ac:dyDescent="0.3">
      <c r="G250" s="3"/>
      <c r="J250" s="9"/>
    </row>
    <row r="251" spans="7:10" x14ac:dyDescent="0.3">
      <c r="G251" s="3"/>
      <c r="J251" s="9"/>
    </row>
    <row r="252" spans="7:10" x14ac:dyDescent="0.3">
      <c r="G252" s="3"/>
      <c r="J252" s="9"/>
    </row>
    <row r="253" spans="7:10" x14ac:dyDescent="0.3">
      <c r="G253" s="3"/>
      <c r="J253" s="9"/>
    </row>
    <row r="254" spans="7:10" x14ac:dyDescent="0.3">
      <c r="G254" s="3"/>
      <c r="J254" s="9"/>
    </row>
    <row r="255" spans="7:10" x14ac:dyDescent="0.3">
      <c r="G255" s="3"/>
      <c r="J255" s="9"/>
    </row>
    <row r="256" spans="7:10" x14ac:dyDescent="0.3">
      <c r="G256" s="3"/>
      <c r="J256" s="9"/>
    </row>
    <row r="257" spans="7:11" x14ac:dyDescent="0.3">
      <c r="G257" s="3"/>
      <c r="J257" s="9"/>
    </row>
    <row r="258" spans="7:11" x14ac:dyDescent="0.3">
      <c r="G258" s="3"/>
      <c r="J258" s="9"/>
      <c r="K258" s="10"/>
    </row>
    <row r="259" spans="7:11" x14ac:dyDescent="0.3">
      <c r="G259" s="3"/>
      <c r="J259" s="9"/>
    </row>
    <row r="260" spans="7:11" x14ac:dyDescent="0.3">
      <c r="G260" s="3"/>
      <c r="J260" s="9"/>
    </row>
    <row r="261" spans="7:11" x14ac:dyDescent="0.3">
      <c r="G261" s="3"/>
      <c r="J261" s="9"/>
    </row>
    <row r="262" spans="7:11" x14ac:dyDescent="0.3">
      <c r="G262" s="3"/>
      <c r="J262" s="9"/>
    </row>
    <row r="263" spans="7:11" x14ac:dyDescent="0.3">
      <c r="J263" s="9"/>
    </row>
    <row r="264" spans="7:11" x14ac:dyDescent="0.3">
      <c r="J264" s="9"/>
    </row>
    <row r="265" spans="7:11" x14ac:dyDescent="0.3">
      <c r="J265" s="9"/>
    </row>
    <row r="266" spans="7:11" x14ac:dyDescent="0.3">
      <c r="J266" s="9"/>
    </row>
    <row r="267" spans="7:11" x14ac:dyDescent="0.3">
      <c r="J267" s="9"/>
    </row>
    <row r="268" spans="7:11" x14ac:dyDescent="0.3">
      <c r="J268" s="9"/>
    </row>
    <row r="269" spans="7:11" x14ac:dyDescent="0.3">
      <c r="J269" s="9"/>
    </row>
    <row r="270" spans="7:11" x14ac:dyDescent="0.3">
      <c r="J270" s="9"/>
    </row>
    <row r="271" spans="7:11" x14ac:dyDescent="0.3">
      <c r="J271" s="9"/>
    </row>
    <row r="272" spans="7:11" x14ac:dyDescent="0.3">
      <c r="J272" s="9"/>
    </row>
    <row r="273" spans="10:10" x14ac:dyDescent="0.3">
      <c r="J273" s="9"/>
    </row>
    <row r="274" spans="10:10" x14ac:dyDescent="0.3">
      <c r="J274" s="9"/>
    </row>
    <row r="275" spans="10:10" x14ac:dyDescent="0.3">
      <c r="J275" s="9"/>
    </row>
    <row r="276" spans="10:10" x14ac:dyDescent="0.3">
      <c r="J276" s="9"/>
    </row>
    <row r="277" spans="10:10" x14ac:dyDescent="0.3">
      <c r="J277" s="9"/>
    </row>
    <row r="278" spans="10:10" x14ac:dyDescent="0.3">
      <c r="J278" s="9"/>
    </row>
    <row r="279" spans="10:10" x14ac:dyDescent="0.3">
      <c r="J279" s="9"/>
    </row>
    <row r="280" spans="10:10" x14ac:dyDescent="0.3">
      <c r="J280" s="9"/>
    </row>
    <row r="281" spans="10:10" x14ac:dyDescent="0.3">
      <c r="J281" s="9"/>
    </row>
    <row r="282" spans="10:10" x14ac:dyDescent="0.3">
      <c r="J282" s="9"/>
    </row>
    <row r="283" spans="10:10" x14ac:dyDescent="0.3">
      <c r="J283" s="9"/>
    </row>
    <row r="284" spans="10:10" x14ac:dyDescent="0.3">
      <c r="J284" s="9"/>
    </row>
    <row r="285" spans="10:10" x14ac:dyDescent="0.3">
      <c r="J285" s="9"/>
    </row>
    <row r="286" spans="10:10" x14ac:dyDescent="0.3">
      <c r="J286" s="9"/>
    </row>
    <row r="287" spans="10:10" x14ac:dyDescent="0.3">
      <c r="J287" s="9"/>
    </row>
    <row r="288" spans="10:10" x14ac:dyDescent="0.3">
      <c r="J288" s="9"/>
    </row>
    <row r="289" spans="10:10" x14ac:dyDescent="0.3">
      <c r="J289" s="9"/>
    </row>
    <row r="290" spans="10:10" x14ac:dyDescent="0.3">
      <c r="J290" s="9"/>
    </row>
    <row r="291" spans="10:10" x14ac:dyDescent="0.3">
      <c r="J291" s="9"/>
    </row>
    <row r="292" spans="10:10" x14ac:dyDescent="0.3">
      <c r="J292" s="9"/>
    </row>
    <row r="293" spans="10:10" x14ac:dyDescent="0.3">
      <c r="J293" s="9"/>
    </row>
    <row r="294" spans="10:10" x14ac:dyDescent="0.3">
      <c r="J294" s="9"/>
    </row>
    <row r="295" spans="10:10" x14ac:dyDescent="0.3">
      <c r="J295" s="9"/>
    </row>
    <row r="296" spans="10:10" x14ac:dyDescent="0.3">
      <c r="J296" s="9"/>
    </row>
    <row r="297" spans="10:10" x14ac:dyDescent="0.3">
      <c r="J297" s="9"/>
    </row>
    <row r="298" spans="10:10" x14ac:dyDescent="0.3">
      <c r="J298" s="9"/>
    </row>
    <row r="299" spans="10:10" x14ac:dyDescent="0.3">
      <c r="J299" s="9"/>
    </row>
    <row r="300" spans="10:10" x14ac:dyDescent="0.3">
      <c r="J300" s="9"/>
    </row>
    <row r="301" spans="10:10" x14ac:dyDescent="0.3">
      <c r="J301" s="9"/>
    </row>
    <row r="302" spans="10:10" x14ac:dyDescent="0.3">
      <c r="J302" s="9"/>
    </row>
    <row r="303" spans="10:10" x14ac:dyDescent="0.3">
      <c r="J303" s="9"/>
    </row>
    <row r="304" spans="10:10" x14ac:dyDescent="0.3">
      <c r="J304" s="9"/>
    </row>
    <row r="305" spans="10:10" x14ac:dyDescent="0.3">
      <c r="J305" s="9"/>
    </row>
    <row r="306" spans="10:10" x14ac:dyDescent="0.3">
      <c r="J306" s="9"/>
    </row>
    <row r="307" spans="10:10" x14ac:dyDescent="0.3">
      <c r="J307" s="9"/>
    </row>
    <row r="308" spans="10:10" x14ac:dyDescent="0.3">
      <c r="J308" s="9"/>
    </row>
    <row r="309" spans="10:10" x14ac:dyDescent="0.3">
      <c r="J309" s="9"/>
    </row>
    <row r="310" spans="10:10" x14ac:dyDescent="0.3">
      <c r="J310" s="9"/>
    </row>
    <row r="311" spans="10:10" x14ac:dyDescent="0.3">
      <c r="J311" s="9"/>
    </row>
    <row r="312" spans="10:10" x14ac:dyDescent="0.3">
      <c r="J312" s="9"/>
    </row>
    <row r="313" spans="10:10" x14ac:dyDescent="0.3">
      <c r="J313" s="9"/>
    </row>
    <row r="314" spans="10:10" x14ac:dyDescent="0.3">
      <c r="J314" s="9"/>
    </row>
    <row r="315" spans="10:10" x14ac:dyDescent="0.3">
      <c r="J315" s="9"/>
    </row>
    <row r="316" spans="10:10" x14ac:dyDescent="0.3">
      <c r="J316" s="9"/>
    </row>
    <row r="317" spans="10:10" x14ac:dyDescent="0.3">
      <c r="J317" s="9"/>
    </row>
    <row r="318" spans="10:10" x14ac:dyDescent="0.3">
      <c r="J318" s="9"/>
    </row>
    <row r="319" spans="10:10" x14ac:dyDescent="0.3">
      <c r="J319" s="9"/>
    </row>
    <row r="320" spans="10:10" x14ac:dyDescent="0.3">
      <c r="J320" s="9"/>
    </row>
    <row r="321" spans="10:10" x14ac:dyDescent="0.3">
      <c r="J321" s="9"/>
    </row>
    <row r="322" spans="10:10" x14ac:dyDescent="0.3">
      <c r="J322" s="9"/>
    </row>
    <row r="323" spans="10:10" x14ac:dyDescent="0.3">
      <c r="J323" s="9"/>
    </row>
    <row r="324" spans="10:10" x14ac:dyDescent="0.3">
      <c r="J324" s="9"/>
    </row>
    <row r="325" spans="10:10" x14ac:dyDescent="0.3">
      <c r="J325" s="9"/>
    </row>
    <row r="326" spans="10:10" x14ac:dyDescent="0.3">
      <c r="J326" s="9"/>
    </row>
    <row r="327" spans="10:10" x14ac:dyDescent="0.3">
      <c r="J327" s="9"/>
    </row>
    <row r="328" spans="10:10" x14ac:dyDescent="0.3">
      <c r="J328" s="9"/>
    </row>
    <row r="329" spans="10:10" x14ac:dyDescent="0.3">
      <c r="J329" s="9"/>
    </row>
    <row r="330" spans="10:10" x14ac:dyDescent="0.3">
      <c r="J330" s="9"/>
    </row>
    <row r="331" spans="10:10" x14ac:dyDescent="0.3">
      <c r="J331" s="9"/>
    </row>
    <row r="332" spans="10:10" x14ac:dyDescent="0.3">
      <c r="J332" s="9"/>
    </row>
    <row r="333" spans="10:10" x14ac:dyDescent="0.3">
      <c r="J333" s="9"/>
    </row>
    <row r="334" spans="10:10" x14ac:dyDescent="0.3">
      <c r="J334" s="9"/>
    </row>
    <row r="335" spans="10:10" x14ac:dyDescent="0.3">
      <c r="J335" s="9"/>
    </row>
    <row r="336" spans="10:10" x14ac:dyDescent="0.3">
      <c r="J336" s="9"/>
    </row>
    <row r="337" spans="10:10" x14ac:dyDescent="0.3">
      <c r="J337" s="9"/>
    </row>
    <row r="338" spans="10:10" x14ac:dyDescent="0.3">
      <c r="J338" s="9"/>
    </row>
    <row r="339" spans="10:10" x14ac:dyDescent="0.3">
      <c r="J339" s="9"/>
    </row>
    <row r="340" spans="10:10" x14ac:dyDescent="0.3">
      <c r="J340" s="9"/>
    </row>
    <row r="341" spans="10:10" x14ac:dyDescent="0.3">
      <c r="J341" s="9"/>
    </row>
    <row r="342" spans="10:10" x14ac:dyDescent="0.3">
      <c r="J342" s="9"/>
    </row>
    <row r="343" spans="10:10" x14ac:dyDescent="0.3">
      <c r="J343" s="9"/>
    </row>
    <row r="344" spans="10:10" x14ac:dyDescent="0.3">
      <c r="J344" s="9"/>
    </row>
    <row r="345" spans="10:10" x14ac:dyDescent="0.3">
      <c r="J345" s="9"/>
    </row>
    <row r="346" spans="10:10" x14ac:dyDescent="0.3">
      <c r="J346" s="9"/>
    </row>
    <row r="347" spans="10:10" x14ac:dyDescent="0.3">
      <c r="J347" s="9"/>
    </row>
    <row r="348" spans="10:10" x14ac:dyDescent="0.3">
      <c r="J348" s="9"/>
    </row>
    <row r="349" spans="10:10" x14ac:dyDescent="0.3">
      <c r="J349" s="9"/>
    </row>
    <row r="350" spans="10:10" x14ac:dyDescent="0.3">
      <c r="J350" s="9"/>
    </row>
    <row r="351" spans="10:10" x14ac:dyDescent="0.3">
      <c r="J351" s="9"/>
    </row>
    <row r="352" spans="10:10" x14ac:dyDescent="0.3">
      <c r="J352" s="9"/>
    </row>
    <row r="353" spans="10:10" x14ac:dyDescent="0.3">
      <c r="J353" s="9"/>
    </row>
    <row r="354" spans="10:10" x14ac:dyDescent="0.3">
      <c r="J354" s="9"/>
    </row>
    <row r="355" spans="10:10" x14ac:dyDescent="0.3">
      <c r="J355" s="9"/>
    </row>
    <row r="356" spans="10:10" x14ac:dyDescent="0.3">
      <c r="J356" s="9"/>
    </row>
    <row r="357" spans="10:10" x14ac:dyDescent="0.3">
      <c r="J357" s="9"/>
    </row>
    <row r="358" spans="10:10" x14ac:dyDescent="0.3">
      <c r="J358" s="9"/>
    </row>
    <row r="359" spans="10:10" x14ac:dyDescent="0.3">
      <c r="J359" s="9"/>
    </row>
    <row r="360" spans="10:10" x14ac:dyDescent="0.3">
      <c r="J360" s="9"/>
    </row>
    <row r="361" spans="10:10" x14ac:dyDescent="0.3">
      <c r="J361" s="9"/>
    </row>
    <row r="362" spans="10:10" x14ac:dyDescent="0.3">
      <c r="J362" s="9"/>
    </row>
    <row r="363" spans="10:10" x14ac:dyDescent="0.3">
      <c r="J363" s="9"/>
    </row>
    <row r="364" spans="10:10" x14ac:dyDescent="0.3">
      <c r="J364" s="9"/>
    </row>
    <row r="365" spans="10:10" x14ac:dyDescent="0.3">
      <c r="J365" s="9"/>
    </row>
    <row r="366" spans="10:10" x14ac:dyDescent="0.3">
      <c r="J366" s="9"/>
    </row>
    <row r="367" spans="10:10" x14ac:dyDescent="0.3">
      <c r="J367" s="9"/>
    </row>
    <row r="368" spans="10:10" x14ac:dyDescent="0.3">
      <c r="J368" s="9"/>
    </row>
    <row r="369" spans="10:10" x14ac:dyDescent="0.3">
      <c r="J369" s="9"/>
    </row>
    <row r="370" spans="10:10" x14ac:dyDescent="0.3">
      <c r="J370" s="9"/>
    </row>
    <row r="371" spans="10:10" x14ac:dyDescent="0.3">
      <c r="J371" s="9"/>
    </row>
    <row r="372" spans="10:10" x14ac:dyDescent="0.3">
      <c r="J372" s="9"/>
    </row>
    <row r="373" spans="10:10" x14ac:dyDescent="0.3">
      <c r="J373" s="9"/>
    </row>
    <row r="374" spans="10:10" x14ac:dyDescent="0.3">
      <c r="J374" s="9"/>
    </row>
    <row r="375" spans="10:10" x14ac:dyDescent="0.3">
      <c r="J375" s="9"/>
    </row>
    <row r="376" spans="10:10" x14ac:dyDescent="0.3">
      <c r="J376" s="9"/>
    </row>
    <row r="377" spans="10:10" x14ac:dyDescent="0.3">
      <c r="J377" s="9"/>
    </row>
    <row r="378" spans="10:10" x14ac:dyDescent="0.3">
      <c r="J378" s="9"/>
    </row>
    <row r="379" spans="10:10" x14ac:dyDescent="0.3">
      <c r="J379" s="9"/>
    </row>
    <row r="380" spans="10:10" x14ac:dyDescent="0.3">
      <c r="J380" s="9"/>
    </row>
    <row r="381" spans="10:10" x14ac:dyDescent="0.3">
      <c r="J381" s="9"/>
    </row>
    <row r="382" spans="10:10" x14ac:dyDescent="0.3">
      <c r="J382" s="9"/>
    </row>
    <row r="383" spans="10:10" x14ac:dyDescent="0.3">
      <c r="J383" s="9"/>
    </row>
    <row r="384" spans="10:10" x14ac:dyDescent="0.3">
      <c r="J384" s="9"/>
    </row>
    <row r="385" spans="10:10" x14ac:dyDescent="0.3">
      <c r="J385" s="9"/>
    </row>
    <row r="386" spans="10:10" x14ac:dyDescent="0.3">
      <c r="J386" s="9"/>
    </row>
    <row r="387" spans="10:10" x14ac:dyDescent="0.3">
      <c r="J387" s="9"/>
    </row>
    <row r="388" spans="10:10" x14ac:dyDescent="0.3">
      <c r="J388" s="9"/>
    </row>
    <row r="389" spans="10:10" x14ac:dyDescent="0.3">
      <c r="J389" s="9"/>
    </row>
    <row r="390" spans="10:10" x14ac:dyDescent="0.3">
      <c r="J390" s="9"/>
    </row>
    <row r="391" spans="10:10" x14ac:dyDescent="0.3">
      <c r="J391" s="9"/>
    </row>
    <row r="392" spans="10:10" x14ac:dyDescent="0.3">
      <c r="J392" s="9"/>
    </row>
    <row r="393" spans="10:10" x14ac:dyDescent="0.3">
      <c r="J393" s="9"/>
    </row>
    <row r="394" spans="10:10" x14ac:dyDescent="0.3">
      <c r="J394" s="9"/>
    </row>
    <row r="395" spans="10:10" x14ac:dyDescent="0.3">
      <c r="J395" s="9"/>
    </row>
    <row r="396" spans="10:10" x14ac:dyDescent="0.3">
      <c r="J396" s="9"/>
    </row>
    <row r="397" spans="10:10" x14ac:dyDescent="0.3">
      <c r="J397" s="9"/>
    </row>
    <row r="398" spans="10:10" x14ac:dyDescent="0.3">
      <c r="J398" s="9"/>
    </row>
    <row r="399" spans="10:10" x14ac:dyDescent="0.3">
      <c r="J399" s="9"/>
    </row>
    <row r="400" spans="10:10" x14ac:dyDescent="0.3">
      <c r="J400" s="9"/>
    </row>
    <row r="401" spans="10:10" x14ac:dyDescent="0.3">
      <c r="J401" s="9"/>
    </row>
    <row r="402" spans="10:10" x14ac:dyDescent="0.3">
      <c r="J402" s="9"/>
    </row>
    <row r="403" spans="10:10" x14ac:dyDescent="0.3">
      <c r="J403" s="9"/>
    </row>
    <row r="404" spans="10:10" x14ac:dyDescent="0.3">
      <c r="J404" s="9"/>
    </row>
    <row r="405" spans="10:10" x14ac:dyDescent="0.3">
      <c r="J405" s="9"/>
    </row>
    <row r="406" spans="10:10" x14ac:dyDescent="0.3">
      <c r="J406" s="9"/>
    </row>
    <row r="407" spans="10:10" x14ac:dyDescent="0.3">
      <c r="J407" s="9"/>
    </row>
    <row r="408" spans="10:10" x14ac:dyDescent="0.3">
      <c r="J408" s="9"/>
    </row>
    <row r="409" spans="10:10" x14ac:dyDescent="0.3">
      <c r="J409" s="9"/>
    </row>
    <row r="410" spans="10:10" x14ac:dyDescent="0.3">
      <c r="J410" s="9"/>
    </row>
    <row r="411" spans="10:10" x14ac:dyDescent="0.3">
      <c r="J411" s="9"/>
    </row>
    <row r="412" spans="10:10" x14ac:dyDescent="0.3">
      <c r="J412" s="9"/>
    </row>
    <row r="413" spans="10:10" x14ac:dyDescent="0.3">
      <c r="J413" s="9"/>
    </row>
    <row r="414" spans="10:10" x14ac:dyDescent="0.3">
      <c r="J414" s="9"/>
    </row>
    <row r="415" spans="10:10" x14ac:dyDescent="0.3">
      <c r="J415" s="9"/>
    </row>
    <row r="416" spans="10:10" x14ac:dyDescent="0.3">
      <c r="J416" s="9"/>
    </row>
    <row r="417" spans="10:10" x14ac:dyDescent="0.3">
      <c r="J417" s="9"/>
    </row>
    <row r="418" spans="10:10" x14ac:dyDescent="0.3">
      <c r="J418" s="9"/>
    </row>
    <row r="419" spans="10:10" x14ac:dyDescent="0.3">
      <c r="J419" s="9"/>
    </row>
    <row r="420" spans="10:10" x14ac:dyDescent="0.3">
      <c r="J420" s="9"/>
    </row>
    <row r="421" spans="10:10" x14ac:dyDescent="0.3">
      <c r="J421" s="9"/>
    </row>
    <row r="422" spans="10:10" x14ac:dyDescent="0.3">
      <c r="J422" s="9"/>
    </row>
    <row r="423" spans="10:10" x14ac:dyDescent="0.3">
      <c r="J423" s="9"/>
    </row>
    <row r="424" spans="10:10" x14ac:dyDescent="0.3">
      <c r="J424" s="9"/>
    </row>
    <row r="425" spans="10:10" x14ac:dyDescent="0.3">
      <c r="J425" s="9"/>
    </row>
    <row r="426" spans="10:10" x14ac:dyDescent="0.3">
      <c r="J426" s="9"/>
    </row>
    <row r="427" spans="10:10" x14ac:dyDescent="0.3">
      <c r="J427" s="9"/>
    </row>
    <row r="428" spans="10:10" x14ac:dyDescent="0.3">
      <c r="J428" s="9"/>
    </row>
    <row r="429" spans="10:10" x14ac:dyDescent="0.3">
      <c r="J429" s="9"/>
    </row>
    <row r="430" spans="10:10" x14ac:dyDescent="0.3">
      <c r="J430" s="9"/>
    </row>
    <row r="431" spans="10:10" x14ac:dyDescent="0.3">
      <c r="J431" s="9"/>
    </row>
    <row r="432" spans="10:10" x14ac:dyDescent="0.3">
      <c r="J432" s="9"/>
    </row>
    <row r="433" spans="10:10" x14ac:dyDescent="0.3">
      <c r="J433" s="9"/>
    </row>
    <row r="434" spans="10:10" x14ac:dyDescent="0.3">
      <c r="J434" s="9"/>
    </row>
    <row r="435" spans="10:10" x14ac:dyDescent="0.3">
      <c r="J435" s="9"/>
    </row>
    <row r="436" spans="10:10" x14ac:dyDescent="0.3">
      <c r="J436" s="9"/>
    </row>
    <row r="437" spans="10:10" x14ac:dyDescent="0.3">
      <c r="J437" s="9"/>
    </row>
    <row r="438" spans="10:10" x14ac:dyDescent="0.3">
      <c r="J438" s="9"/>
    </row>
    <row r="439" spans="10:10" x14ac:dyDescent="0.3">
      <c r="J439" s="9"/>
    </row>
    <row r="440" spans="10:10" x14ac:dyDescent="0.3">
      <c r="J440" s="9"/>
    </row>
    <row r="441" spans="10:10" x14ac:dyDescent="0.3">
      <c r="J441" s="9"/>
    </row>
    <row r="442" spans="10:10" x14ac:dyDescent="0.3">
      <c r="J442" s="9"/>
    </row>
    <row r="443" spans="10:10" x14ac:dyDescent="0.3">
      <c r="J443" s="9"/>
    </row>
    <row r="444" spans="10:10" x14ac:dyDescent="0.3">
      <c r="J444" s="9"/>
    </row>
    <row r="445" spans="10:10" x14ac:dyDescent="0.3">
      <c r="J445" s="9"/>
    </row>
    <row r="446" spans="10:10" x14ac:dyDescent="0.3">
      <c r="J446" s="9"/>
    </row>
    <row r="447" spans="10:10" x14ac:dyDescent="0.3">
      <c r="J447" s="9"/>
    </row>
    <row r="448" spans="10:10" x14ac:dyDescent="0.3">
      <c r="J448" s="9"/>
    </row>
    <row r="449" spans="10:10" x14ac:dyDescent="0.3">
      <c r="J449" s="9"/>
    </row>
    <row r="450" spans="10:10" x14ac:dyDescent="0.3">
      <c r="J450" s="9"/>
    </row>
    <row r="451" spans="10:10" x14ac:dyDescent="0.3">
      <c r="J451" s="9"/>
    </row>
    <row r="452" spans="10:10" x14ac:dyDescent="0.3">
      <c r="J452" s="9"/>
    </row>
    <row r="453" spans="10:10" x14ac:dyDescent="0.3">
      <c r="J453" s="9"/>
    </row>
    <row r="454" spans="10:10" x14ac:dyDescent="0.3">
      <c r="J454" s="9"/>
    </row>
    <row r="455" spans="10:10" x14ac:dyDescent="0.3">
      <c r="J455" s="9"/>
    </row>
    <row r="456" spans="10:10" x14ac:dyDescent="0.3">
      <c r="J456" s="9"/>
    </row>
    <row r="457" spans="10:10" x14ac:dyDescent="0.3">
      <c r="J457" s="9"/>
    </row>
    <row r="458" spans="10:10" x14ac:dyDescent="0.3">
      <c r="J458" s="9"/>
    </row>
    <row r="459" spans="10:10" x14ac:dyDescent="0.3">
      <c r="J459" s="9"/>
    </row>
    <row r="460" spans="10:10" x14ac:dyDescent="0.3">
      <c r="J460" s="9"/>
    </row>
    <row r="461" spans="10:10" x14ac:dyDescent="0.3">
      <c r="J461" s="9"/>
    </row>
    <row r="462" spans="10:10" x14ac:dyDescent="0.3">
      <c r="J462" s="9"/>
    </row>
    <row r="463" spans="10:10" x14ac:dyDescent="0.3">
      <c r="J463" s="9"/>
    </row>
    <row r="464" spans="10:10" x14ac:dyDescent="0.3">
      <c r="J464" s="9"/>
    </row>
    <row r="465" spans="10:10" x14ac:dyDescent="0.3">
      <c r="J465" s="9"/>
    </row>
    <row r="466" spans="10:10" x14ac:dyDescent="0.3">
      <c r="J466" s="9"/>
    </row>
    <row r="467" spans="10:10" x14ac:dyDescent="0.3">
      <c r="J467" s="9"/>
    </row>
    <row r="468" spans="10:10" x14ac:dyDescent="0.3">
      <c r="J468" s="9"/>
    </row>
    <row r="469" spans="10:10" x14ac:dyDescent="0.3">
      <c r="J469" s="9"/>
    </row>
    <row r="470" spans="10:10" x14ac:dyDescent="0.3">
      <c r="J470" s="9"/>
    </row>
    <row r="471" spans="10:10" x14ac:dyDescent="0.3">
      <c r="J471" s="9"/>
    </row>
    <row r="472" spans="10:10" x14ac:dyDescent="0.3">
      <c r="J472" s="9"/>
    </row>
    <row r="473" spans="10:10" x14ac:dyDescent="0.3">
      <c r="J473" s="9"/>
    </row>
    <row r="474" spans="10:10" x14ac:dyDescent="0.3">
      <c r="J474" s="9"/>
    </row>
    <row r="475" spans="10:10" x14ac:dyDescent="0.3">
      <c r="J475" s="9"/>
    </row>
    <row r="476" spans="10:10" x14ac:dyDescent="0.3">
      <c r="J476" s="9"/>
    </row>
    <row r="477" spans="10:10" x14ac:dyDescent="0.3">
      <c r="J477" s="9"/>
    </row>
    <row r="478" spans="10:10" x14ac:dyDescent="0.3">
      <c r="J478" s="9"/>
    </row>
    <row r="479" spans="10:10" x14ac:dyDescent="0.3">
      <c r="J479" s="9"/>
    </row>
    <row r="480" spans="10:10" x14ac:dyDescent="0.3">
      <c r="J480" s="9"/>
    </row>
    <row r="481" spans="10:10" x14ac:dyDescent="0.3">
      <c r="J481" s="9"/>
    </row>
    <row r="482" spans="10:10" x14ac:dyDescent="0.3">
      <c r="J482" s="9"/>
    </row>
    <row r="483" spans="10:10" x14ac:dyDescent="0.3">
      <c r="J483" s="9"/>
    </row>
    <row r="484" spans="10:10" x14ac:dyDescent="0.3">
      <c r="J484" s="9"/>
    </row>
    <row r="485" spans="10:10" x14ac:dyDescent="0.3">
      <c r="J485" s="9"/>
    </row>
    <row r="486" spans="10:10" x14ac:dyDescent="0.3">
      <c r="J486" s="9"/>
    </row>
    <row r="487" spans="10:10" x14ac:dyDescent="0.3">
      <c r="J487" s="9"/>
    </row>
    <row r="488" spans="10:10" x14ac:dyDescent="0.3">
      <c r="J488" s="9"/>
    </row>
    <row r="489" spans="10:10" x14ac:dyDescent="0.3">
      <c r="J489" s="9"/>
    </row>
    <row r="490" spans="10:10" x14ac:dyDescent="0.3">
      <c r="J490" s="9"/>
    </row>
    <row r="491" spans="10:10" x14ac:dyDescent="0.3">
      <c r="J491" s="9"/>
    </row>
    <row r="492" spans="10:10" x14ac:dyDescent="0.3">
      <c r="J492" s="9"/>
    </row>
    <row r="493" spans="10:10" x14ac:dyDescent="0.3">
      <c r="J493" s="9"/>
    </row>
    <row r="494" spans="10:10" x14ac:dyDescent="0.3">
      <c r="J494" s="9"/>
    </row>
    <row r="495" spans="10:10" x14ac:dyDescent="0.3">
      <c r="J495" s="9"/>
    </row>
    <row r="496" spans="10:10" x14ac:dyDescent="0.3">
      <c r="J496" s="9"/>
    </row>
    <row r="497" spans="10:10" x14ac:dyDescent="0.3">
      <c r="J497" s="9"/>
    </row>
    <row r="498" spans="10:10" x14ac:dyDescent="0.3">
      <c r="J498" s="9"/>
    </row>
    <row r="499" spans="10:10" x14ac:dyDescent="0.3">
      <c r="J499" s="9"/>
    </row>
    <row r="500" spans="10:10" x14ac:dyDescent="0.3">
      <c r="J500" s="9"/>
    </row>
    <row r="501" spans="10:10" x14ac:dyDescent="0.3">
      <c r="J501" s="9"/>
    </row>
    <row r="502" spans="10:10" x14ac:dyDescent="0.3">
      <c r="J502" s="9"/>
    </row>
    <row r="503" spans="10:10" x14ac:dyDescent="0.3">
      <c r="J503" s="9"/>
    </row>
    <row r="504" spans="10:10" x14ac:dyDescent="0.3">
      <c r="J504" s="9"/>
    </row>
    <row r="505" spans="10:10" x14ac:dyDescent="0.3">
      <c r="J505" s="9"/>
    </row>
    <row r="506" spans="10:10" x14ac:dyDescent="0.3">
      <c r="J506" s="9"/>
    </row>
    <row r="507" spans="10:10" x14ac:dyDescent="0.3">
      <c r="J507" s="9"/>
    </row>
    <row r="508" spans="10:10" x14ac:dyDescent="0.3">
      <c r="J508" s="9"/>
    </row>
    <row r="509" spans="10:10" x14ac:dyDescent="0.3">
      <c r="J509" s="9"/>
    </row>
    <row r="510" spans="10:10" x14ac:dyDescent="0.3">
      <c r="J510" s="9"/>
    </row>
    <row r="511" spans="10:10" x14ac:dyDescent="0.3">
      <c r="J511" s="9"/>
    </row>
    <row r="512" spans="10:10" x14ac:dyDescent="0.3">
      <c r="J512" s="9"/>
    </row>
    <row r="513" spans="10:10" x14ac:dyDescent="0.3">
      <c r="J513" s="9"/>
    </row>
    <row r="514" spans="10:10" x14ac:dyDescent="0.3">
      <c r="J514" s="9"/>
    </row>
    <row r="515" spans="10:10" x14ac:dyDescent="0.3">
      <c r="J515" s="9"/>
    </row>
    <row r="516" spans="10:10" x14ac:dyDescent="0.3">
      <c r="J516" s="9"/>
    </row>
    <row r="517" spans="10:10" x14ac:dyDescent="0.3">
      <c r="J517" s="9"/>
    </row>
    <row r="518" spans="10:10" x14ac:dyDescent="0.3">
      <c r="J518" s="9"/>
    </row>
    <row r="519" spans="10:10" x14ac:dyDescent="0.3">
      <c r="J519" s="9"/>
    </row>
    <row r="520" spans="10:10" x14ac:dyDescent="0.3">
      <c r="J520" s="9"/>
    </row>
    <row r="521" spans="10:10" x14ac:dyDescent="0.3">
      <c r="J521" s="9"/>
    </row>
    <row r="522" spans="10:10" x14ac:dyDescent="0.3">
      <c r="J522" s="9"/>
    </row>
    <row r="523" spans="10:10" x14ac:dyDescent="0.3">
      <c r="J523" s="9"/>
    </row>
    <row r="524" spans="10:10" x14ac:dyDescent="0.3">
      <c r="J524" s="9"/>
    </row>
    <row r="525" spans="10:10" x14ac:dyDescent="0.3">
      <c r="J525" s="9"/>
    </row>
    <row r="526" spans="10:10" x14ac:dyDescent="0.3">
      <c r="J526" s="9"/>
    </row>
    <row r="527" spans="10:10" x14ac:dyDescent="0.3">
      <c r="J527" s="9"/>
    </row>
    <row r="528" spans="10:10" x14ac:dyDescent="0.3">
      <c r="J528" s="9"/>
    </row>
    <row r="529" spans="10:10" x14ac:dyDescent="0.3">
      <c r="J529" s="9"/>
    </row>
    <row r="530" spans="10:10" x14ac:dyDescent="0.3">
      <c r="J530" s="9"/>
    </row>
    <row r="531" spans="10:10" x14ac:dyDescent="0.3">
      <c r="J531" s="9"/>
    </row>
    <row r="532" spans="10:10" x14ac:dyDescent="0.3">
      <c r="J532" s="9"/>
    </row>
    <row r="533" spans="10:10" x14ac:dyDescent="0.3">
      <c r="J533" s="9"/>
    </row>
    <row r="534" spans="10:10" x14ac:dyDescent="0.3">
      <c r="J534" s="9"/>
    </row>
    <row r="535" spans="10:10" x14ac:dyDescent="0.3">
      <c r="J535" s="9"/>
    </row>
    <row r="536" spans="10:10" x14ac:dyDescent="0.3">
      <c r="J536" s="9"/>
    </row>
    <row r="537" spans="10:10" x14ac:dyDescent="0.3">
      <c r="J537" s="9"/>
    </row>
    <row r="538" spans="10:10" x14ac:dyDescent="0.3">
      <c r="J538" s="9"/>
    </row>
    <row r="539" spans="10:10" x14ac:dyDescent="0.3">
      <c r="J539" s="9"/>
    </row>
    <row r="540" spans="10:10" x14ac:dyDescent="0.3">
      <c r="J540" s="9"/>
    </row>
    <row r="541" spans="10:10" x14ac:dyDescent="0.3">
      <c r="J541" s="9"/>
    </row>
    <row r="542" spans="10:10" x14ac:dyDescent="0.3">
      <c r="J542" s="9"/>
    </row>
    <row r="543" spans="10:10" x14ac:dyDescent="0.3">
      <c r="J543" s="9"/>
    </row>
    <row r="544" spans="10:10" x14ac:dyDescent="0.3">
      <c r="J544" s="9"/>
    </row>
    <row r="545" spans="10:10" x14ac:dyDescent="0.3">
      <c r="J545" s="9"/>
    </row>
    <row r="546" spans="10:10" x14ac:dyDescent="0.3">
      <c r="J546" s="9"/>
    </row>
    <row r="547" spans="10:10" x14ac:dyDescent="0.3">
      <c r="J547" s="9"/>
    </row>
    <row r="548" spans="10:10" x14ac:dyDescent="0.3">
      <c r="J548" s="9"/>
    </row>
    <row r="549" spans="10:10" x14ac:dyDescent="0.3">
      <c r="J549" s="9"/>
    </row>
    <row r="550" spans="10:10" x14ac:dyDescent="0.3">
      <c r="J550" s="9"/>
    </row>
    <row r="551" spans="10:10" x14ac:dyDescent="0.3">
      <c r="J551" s="9"/>
    </row>
    <row r="552" spans="10:10" x14ac:dyDescent="0.3">
      <c r="J552" s="9"/>
    </row>
    <row r="553" spans="10:10" x14ac:dyDescent="0.3">
      <c r="J553" s="9"/>
    </row>
    <row r="554" spans="10:10" x14ac:dyDescent="0.3">
      <c r="J554" s="9"/>
    </row>
    <row r="555" spans="10:10" x14ac:dyDescent="0.3">
      <c r="J555" s="9"/>
    </row>
    <row r="556" spans="10:10" x14ac:dyDescent="0.3">
      <c r="J556" s="9"/>
    </row>
    <row r="557" spans="10:10" x14ac:dyDescent="0.3">
      <c r="J557" s="9"/>
    </row>
    <row r="558" spans="10:10" x14ac:dyDescent="0.3">
      <c r="J558" s="9"/>
    </row>
    <row r="559" spans="10:10" x14ac:dyDescent="0.3">
      <c r="J559" s="9"/>
    </row>
    <row r="560" spans="10:10" x14ac:dyDescent="0.3">
      <c r="J560" s="9"/>
    </row>
    <row r="561" spans="10:10" x14ac:dyDescent="0.3">
      <c r="J561" s="9"/>
    </row>
    <row r="562" spans="10:10" x14ac:dyDescent="0.3">
      <c r="J562" s="9"/>
    </row>
    <row r="563" spans="10:10" x14ac:dyDescent="0.3">
      <c r="J563" s="9"/>
    </row>
    <row r="564" spans="10:10" x14ac:dyDescent="0.3">
      <c r="J564" s="9"/>
    </row>
    <row r="565" spans="10:10" x14ac:dyDescent="0.3">
      <c r="J565" s="9"/>
    </row>
    <row r="566" spans="10:10" x14ac:dyDescent="0.3">
      <c r="J566" s="9"/>
    </row>
    <row r="567" spans="10:10" x14ac:dyDescent="0.3">
      <c r="J567" s="9"/>
    </row>
    <row r="568" spans="10:10" x14ac:dyDescent="0.3">
      <c r="J568" s="9"/>
    </row>
    <row r="569" spans="10:10" x14ac:dyDescent="0.3">
      <c r="J569" s="9"/>
    </row>
    <row r="570" spans="10:10" x14ac:dyDescent="0.3">
      <c r="J570" s="9"/>
    </row>
    <row r="571" spans="10:10" x14ac:dyDescent="0.3">
      <c r="J571" s="9"/>
    </row>
    <row r="572" spans="10:10" x14ac:dyDescent="0.3">
      <c r="J572" s="9"/>
    </row>
    <row r="573" spans="10:10" x14ac:dyDescent="0.3">
      <c r="J573" s="9"/>
    </row>
    <row r="574" spans="10:10" x14ac:dyDescent="0.3">
      <c r="J574" s="9"/>
    </row>
    <row r="575" spans="10:10" x14ac:dyDescent="0.3">
      <c r="J575" s="9"/>
    </row>
    <row r="576" spans="10:10" x14ac:dyDescent="0.3">
      <c r="J576" s="9"/>
    </row>
    <row r="577" spans="10:10" x14ac:dyDescent="0.3">
      <c r="J577" s="9"/>
    </row>
    <row r="578" spans="10:10" x14ac:dyDescent="0.3">
      <c r="J578" s="9"/>
    </row>
    <row r="579" spans="10:10" x14ac:dyDescent="0.3">
      <c r="J579" s="9"/>
    </row>
    <row r="580" spans="10:10" x14ac:dyDescent="0.3">
      <c r="J580" s="9"/>
    </row>
    <row r="581" spans="10:10" x14ac:dyDescent="0.3">
      <c r="J581" s="9"/>
    </row>
    <row r="582" spans="10:10" x14ac:dyDescent="0.3">
      <c r="J582" s="9"/>
    </row>
    <row r="583" spans="10:10" x14ac:dyDescent="0.3">
      <c r="J583" s="9"/>
    </row>
    <row r="584" spans="10:10" x14ac:dyDescent="0.3">
      <c r="J584" s="9"/>
    </row>
    <row r="585" spans="10:10" x14ac:dyDescent="0.3">
      <c r="J585" s="9"/>
    </row>
    <row r="586" spans="10:10" x14ac:dyDescent="0.3">
      <c r="J586" s="9"/>
    </row>
    <row r="587" spans="10:10" x14ac:dyDescent="0.3">
      <c r="J587" s="9"/>
    </row>
    <row r="588" spans="10:10" x14ac:dyDescent="0.3">
      <c r="J588" s="9"/>
    </row>
    <row r="589" spans="10:10" x14ac:dyDescent="0.3">
      <c r="J589" s="9"/>
    </row>
    <row r="590" spans="10:10" x14ac:dyDescent="0.3">
      <c r="J590" s="9"/>
    </row>
    <row r="591" spans="10:10" x14ac:dyDescent="0.3">
      <c r="J591" s="9"/>
    </row>
    <row r="592" spans="10:10" x14ac:dyDescent="0.3">
      <c r="J592" s="9"/>
    </row>
    <row r="593" spans="10:10" x14ac:dyDescent="0.3">
      <c r="J593" s="9"/>
    </row>
    <row r="594" spans="10:10" x14ac:dyDescent="0.3">
      <c r="J594" s="9"/>
    </row>
    <row r="595" spans="10:10" x14ac:dyDescent="0.3">
      <c r="J595" s="9"/>
    </row>
    <row r="596" spans="10:10" x14ac:dyDescent="0.3">
      <c r="J596" s="9"/>
    </row>
    <row r="597" spans="10:10" x14ac:dyDescent="0.3">
      <c r="J597" s="9"/>
    </row>
    <row r="598" spans="10:10" x14ac:dyDescent="0.3">
      <c r="J598" s="9"/>
    </row>
    <row r="599" spans="10:10" x14ac:dyDescent="0.3">
      <c r="J599" s="9"/>
    </row>
    <row r="600" spans="10:10" x14ac:dyDescent="0.3">
      <c r="J600" s="9"/>
    </row>
    <row r="601" spans="10:10" x14ac:dyDescent="0.3">
      <c r="J601" s="9"/>
    </row>
    <row r="602" spans="10:10" x14ac:dyDescent="0.3">
      <c r="J602" s="9"/>
    </row>
    <row r="603" spans="10:10" x14ac:dyDescent="0.3">
      <c r="J603" s="9"/>
    </row>
    <row r="604" spans="10:10" x14ac:dyDescent="0.3">
      <c r="J604" s="9"/>
    </row>
    <row r="605" spans="10:10" x14ac:dyDescent="0.3">
      <c r="J605" s="9"/>
    </row>
    <row r="606" spans="10:10" x14ac:dyDescent="0.3">
      <c r="J606" s="9"/>
    </row>
    <row r="607" spans="10:10" x14ac:dyDescent="0.3">
      <c r="J607" s="9"/>
    </row>
    <row r="608" spans="10:10" x14ac:dyDescent="0.3">
      <c r="J608" s="9"/>
    </row>
    <row r="609" spans="10:10" x14ac:dyDescent="0.3">
      <c r="J609" s="9"/>
    </row>
    <row r="610" spans="10:10" x14ac:dyDescent="0.3">
      <c r="J610" s="9"/>
    </row>
    <row r="611" spans="10:10" x14ac:dyDescent="0.3">
      <c r="J611" s="9"/>
    </row>
    <row r="612" spans="10:10" x14ac:dyDescent="0.3">
      <c r="J612" s="9"/>
    </row>
    <row r="613" spans="10:10" x14ac:dyDescent="0.3">
      <c r="J613" s="9"/>
    </row>
    <row r="614" spans="10:10" x14ac:dyDescent="0.3">
      <c r="J614" s="9"/>
    </row>
    <row r="615" spans="10:10" x14ac:dyDescent="0.3">
      <c r="J615" s="9"/>
    </row>
    <row r="616" spans="10:10" x14ac:dyDescent="0.3">
      <c r="J616" s="9"/>
    </row>
    <row r="617" spans="10:10" x14ac:dyDescent="0.3">
      <c r="J617" s="9"/>
    </row>
    <row r="618" spans="10:10" x14ac:dyDescent="0.3">
      <c r="J618" s="9"/>
    </row>
    <row r="619" spans="10:10" x14ac:dyDescent="0.3">
      <c r="J619" s="9"/>
    </row>
    <row r="620" spans="10:10" x14ac:dyDescent="0.3">
      <c r="J620" s="9"/>
    </row>
    <row r="621" spans="10:10" x14ac:dyDescent="0.3">
      <c r="J621" s="9"/>
    </row>
    <row r="622" spans="10:10" x14ac:dyDescent="0.3">
      <c r="J622" s="9"/>
    </row>
    <row r="623" spans="10:10" x14ac:dyDescent="0.3">
      <c r="J623" s="9"/>
    </row>
    <row r="624" spans="10:10" x14ac:dyDescent="0.3">
      <c r="J624" s="9"/>
    </row>
    <row r="625" spans="10:10" x14ac:dyDescent="0.3">
      <c r="J625" s="9"/>
    </row>
    <row r="626" spans="10:10" x14ac:dyDescent="0.3">
      <c r="J626" s="9"/>
    </row>
    <row r="627" spans="10:10" x14ac:dyDescent="0.3">
      <c r="J627" s="9"/>
    </row>
    <row r="628" spans="10:10" x14ac:dyDescent="0.3">
      <c r="J628" s="9"/>
    </row>
    <row r="629" spans="10:10" x14ac:dyDescent="0.3">
      <c r="J629" s="9"/>
    </row>
    <row r="630" spans="10:10" x14ac:dyDescent="0.3">
      <c r="J630" s="9"/>
    </row>
    <row r="631" spans="10:10" x14ac:dyDescent="0.3">
      <c r="J631" s="9"/>
    </row>
    <row r="632" spans="10:10" x14ac:dyDescent="0.3">
      <c r="J632" s="9"/>
    </row>
    <row r="633" spans="10:10" x14ac:dyDescent="0.3">
      <c r="J633" s="9"/>
    </row>
    <row r="634" spans="10:10" x14ac:dyDescent="0.3">
      <c r="J634" s="9"/>
    </row>
    <row r="635" spans="10:10" x14ac:dyDescent="0.3">
      <c r="J635" s="9"/>
    </row>
    <row r="636" spans="10:10" x14ac:dyDescent="0.3">
      <c r="J636" s="9"/>
    </row>
    <row r="637" spans="10:10" x14ac:dyDescent="0.3">
      <c r="J637" s="9"/>
    </row>
    <row r="638" spans="10:10" x14ac:dyDescent="0.3">
      <c r="J638" s="9"/>
    </row>
    <row r="639" spans="10:10" x14ac:dyDescent="0.3">
      <c r="J639" s="9"/>
    </row>
    <row r="640" spans="10:10" x14ac:dyDescent="0.3">
      <c r="J640" s="9"/>
    </row>
    <row r="641" spans="10:10" x14ac:dyDescent="0.3">
      <c r="J641" s="9"/>
    </row>
    <row r="642" spans="10:10" x14ac:dyDescent="0.3">
      <c r="J642" s="9"/>
    </row>
    <row r="643" spans="10:10" x14ac:dyDescent="0.3">
      <c r="J643" s="9"/>
    </row>
    <row r="644" spans="10:10" x14ac:dyDescent="0.3">
      <c r="J644" s="9"/>
    </row>
    <row r="645" spans="10:10" x14ac:dyDescent="0.3">
      <c r="J645" s="9"/>
    </row>
    <row r="646" spans="10:10" x14ac:dyDescent="0.3">
      <c r="J646" s="9"/>
    </row>
    <row r="647" spans="10:10" x14ac:dyDescent="0.3">
      <c r="J647" s="9"/>
    </row>
    <row r="648" spans="10:10" x14ac:dyDescent="0.3">
      <c r="J648" s="9"/>
    </row>
    <row r="649" spans="10:10" x14ac:dyDescent="0.3">
      <c r="J649" s="9"/>
    </row>
    <row r="650" spans="10:10" x14ac:dyDescent="0.3">
      <c r="J650" s="9"/>
    </row>
    <row r="651" spans="10:10" x14ac:dyDescent="0.3">
      <c r="J651" s="9"/>
    </row>
    <row r="652" spans="10:10" x14ac:dyDescent="0.3">
      <c r="J652" s="9"/>
    </row>
    <row r="653" spans="10:10" x14ac:dyDescent="0.3">
      <c r="J653" s="9"/>
    </row>
    <row r="654" spans="10:10" x14ac:dyDescent="0.3">
      <c r="J654" s="9"/>
    </row>
    <row r="655" spans="10:10" x14ac:dyDescent="0.3">
      <c r="J655" s="9"/>
    </row>
    <row r="656" spans="10:10" x14ac:dyDescent="0.3">
      <c r="J656" s="9"/>
    </row>
    <row r="657" spans="10:10" x14ac:dyDescent="0.3">
      <c r="J657" s="9"/>
    </row>
    <row r="658" spans="10:10" x14ac:dyDescent="0.3">
      <c r="J658" s="9"/>
    </row>
    <row r="659" spans="10:10" x14ac:dyDescent="0.3">
      <c r="J659" s="9"/>
    </row>
    <row r="660" spans="10:10" x14ac:dyDescent="0.3">
      <c r="J660" s="9"/>
    </row>
    <row r="661" spans="10:10" x14ac:dyDescent="0.3">
      <c r="J661" s="9"/>
    </row>
    <row r="662" spans="10:10" x14ac:dyDescent="0.3">
      <c r="J662" s="9"/>
    </row>
    <row r="663" spans="10:10" x14ac:dyDescent="0.3">
      <c r="J663" s="9"/>
    </row>
    <row r="664" spans="10:10" x14ac:dyDescent="0.3">
      <c r="J664" s="9"/>
    </row>
    <row r="665" spans="10:10" x14ac:dyDescent="0.3">
      <c r="J665" s="9"/>
    </row>
    <row r="666" spans="10:10" x14ac:dyDescent="0.3">
      <c r="J666" s="9"/>
    </row>
    <row r="667" spans="10:10" x14ac:dyDescent="0.3">
      <c r="J667" s="9"/>
    </row>
    <row r="668" spans="10:10" x14ac:dyDescent="0.3">
      <c r="J668" s="9"/>
    </row>
    <row r="669" spans="10:10" x14ac:dyDescent="0.3">
      <c r="J669" s="9"/>
    </row>
    <row r="670" spans="10:10" x14ac:dyDescent="0.3">
      <c r="J670" s="9"/>
    </row>
    <row r="671" spans="10:10" x14ac:dyDescent="0.3">
      <c r="J671" s="9"/>
    </row>
    <row r="672" spans="10:10" x14ac:dyDescent="0.3">
      <c r="J672" s="9"/>
    </row>
    <row r="673" spans="10:10" x14ac:dyDescent="0.3">
      <c r="J673" s="9"/>
    </row>
    <row r="674" spans="10:10" x14ac:dyDescent="0.3">
      <c r="J674" s="9"/>
    </row>
    <row r="675" spans="10:10" x14ac:dyDescent="0.3">
      <c r="J675" s="9"/>
    </row>
    <row r="676" spans="10:10" x14ac:dyDescent="0.3">
      <c r="J676" s="9"/>
    </row>
    <row r="677" spans="10:10" x14ac:dyDescent="0.3">
      <c r="J677" s="9"/>
    </row>
    <row r="678" spans="10:10" x14ac:dyDescent="0.3">
      <c r="J678" s="9"/>
    </row>
    <row r="679" spans="10:10" x14ac:dyDescent="0.3">
      <c r="J679" s="9"/>
    </row>
    <row r="680" spans="10:10" x14ac:dyDescent="0.3">
      <c r="J680" s="9"/>
    </row>
    <row r="681" spans="10:10" x14ac:dyDescent="0.3">
      <c r="J681" s="9"/>
    </row>
    <row r="682" spans="10:10" x14ac:dyDescent="0.3">
      <c r="J682" s="9"/>
    </row>
    <row r="683" spans="10:10" x14ac:dyDescent="0.3">
      <c r="J683" s="9"/>
    </row>
    <row r="684" spans="10:10" x14ac:dyDescent="0.3">
      <c r="J684" s="9"/>
    </row>
    <row r="685" spans="10:10" x14ac:dyDescent="0.3">
      <c r="J685" s="9"/>
    </row>
    <row r="686" spans="10:10" x14ac:dyDescent="0.3">
      <c r="J686" s="9"/>
    </row>
    <row r="687" spans="10:10" x14ac:dyDescent="0.3">
      <c r="J687" s="9"/>
    </row>
    <row r="688" spans="10:10" x14ac:dyDescent="0.3">
      <c r="J688" s="9"/>
    </row>
    <row r="689" spans="10:10" x14ac:dyDescent="0.3">
      <c r="J689" s="9"/>
    </row>
    <row r="690" spans="10:10" x14ac:dyDescent="0.3">
      <c r="J690" s="9"/>
    </row>
    <row r="691" spans="10:10" x14ac:dyDescent="0.3">
      <c r="J691" s="9"/>
    </row>
    <row r="692" spans="10:10" x14ac:dyDescent="0.3">
      <c r="J692" s="9"/>
    </row>
    <row r="693" spans="10:10" x14ac:dyDescent="0.3">
      <c r="J693" s="9"/>
    </row>
    <row r="694" spans="10:10" x14ac:dyDescent="0.3">
      <c r="J694" s="9"/>
    </row>
    <row r="695" spans="10:10" x14ac:dyDescent="0.3">
      <c r="J695" s="9"/>
    </row>
    <row r="696" spans="10:10" x14ac:dyDescent="0.3">
      <c r="J696" s="9"/>
    </row>
    <row r="697" spans="10:10" x14ac:dyDescent="0.3">
      <c r="J697" s="9"/>
    </row>
    <row r="698" spans="10:10" x14ac:dyDescent="0.3">
      <c r="J698" s="9"/>
    </row>
    <row r="699" spans="10:10" x14ac:dyDescent="0.3">
      <c r="J699" s="9"/>
    </row>
    <row r="700" spans="10:10" x14ac:dyDescent="0.3">
      <c r="J700" s="9"/>
    </row>
    <row r="701" spans="10:10" x14ac:dyDescent="0.3">
      <c r="J701" s="9"/>
    </row>
    <row r="702" spans="10:10" x14ac:dyDescent="0.3">
      <c r="J702" s="9"/>
    </row>
    <row r="703" spans="10:10" x14ac:dyDescent="0.3">
      <c r="J703" s="9"/>
    </row>
    <row r="704" spans="10:10" x14ac:dyDescent="0.3">
      <c r="J704" s="9"/>
    </row>
    <row r="705" spans="10:10" x14ac:dyDescent="0.3">
      <c r="J705" s="9"/>
    </row>
    <row r="706" spans="10:10" x14ac:dyDescent="0.3">
      <c r="J706" s="9"/>
    </row>
    <row r="707" spans="10:10" x14ac:dyDescent="0.3">
      <c r="J707" s="9"/>
    </row>
    <row r="708" spans="10:10" x14ac:dyDescent="0.3">
      <c r="J708" s="9"/>
    </row>
    <row r="709" spans="10:10" x14ac:dyDescent="0.3">
      <c r="J709" s="9"/>
    </row>
    <row r="710" spans="10:10" x14ac:dyDescent="0.3">
      <c r="J710" s="9"/>
    </row>
    <row r="711" spans="10:10" x14ac:dyDescent="0.3">
      <c r="J711" s="9"/>
    </row>
    <row r="712" spans="10:10" x14ac:dyDescent="0.3">
      <c r="J712" s="9"/>
    </row>
    <row r="713" spans="10:10" x14ac:dyDescent="0.3">
      <c r="J713" s="9"/>
    </row>
    <row r="714" spans="10:10" x14ac:dyDescent="0.3">
      <c r="J714" s="9"/>
    </row>
    <row r="715" spans="10:10" x14ac:dyDescent="0.3">
      <c r="J715" s="9"/>
    </row>
    <row r="716" spans="10:10" x14ac:dyDescent="0.3">
      <c r="J716" s="9"/>
    </row>
    <row r="717" spans="10:10" x14ac:dyDescent="0.3">
      <c r="J717" s="9"/>
    </row>
    <row r="718" spans="10:10" x14ac:dyDescent="0.3">
      <c r="J718" s="9"/>
    </row>
    <row r="719" spans="10:10" x14ac:dyDescent="0.3">
      <c r="J719" s="9"/>
    </row>
    <row r="720" spans="10:10" x14ac:dyDescent="0.3">
      <c r="J720" s="9"/>
    </row>
    <row r="721" spans="10:10" x14ac:dyDescent="0.3">
      <c r="J721" s="9"/>
    </row>
    <row r="722" spans="10:10" x14ac:dyDescent="0.3">
      <c r="J722" s="9"/>
    </row>
    <row r="723" spans="10:10" x14ac:dyDescent="0.3">
      <c r="J723" s="9"/>
    </row>
    <row r="724" spans="10:10" x14ac:dyDescent="0.3">
      <c r="J724" s="9"/>
    </row>
    <row r="725" spans="10:10" x14ac:dyDescent="0.3">
      <c r="J725" s="9"/>
    </row>
    <row r="726" spans="10:10" x14ac:dyDescent="0.3">
      <c r="J726" s="9"/>
    </row>
    <row r="727" spans="10:10" x14ac:dyDescent="0.3">
      <c r="J727" s="9"/>
    </row>
    <row r="728" spans="10:10" x14ac:dyDescent="0.3">
      <c r="J728" s="9"/>
    </row>
    <row r="729" spans="10:10" x14ac:dyDescent="0.3">
      <c r="J729" s="9"/>
    </row>
    <row r="730" spans="10:10" x14ac:dyDescent="0.3">
      <c r="J730" s="9"/>
    </row>
    <row r="731" spans="10:10" x14ac:dyDescent="0.3">
      <c r="J731" s="9"/>
    </row>
    <row r="732" spans="10:10" x14ac:dyDescent="0.3">
      <c r="J732" s="9"/>
    </row>
    <row r="733" spans="10:10" x14ac:dyDescent="0.3">
      <c r="J733" s="9"/>
    </row>
    <row r="734" spans="10:10" x14ac:dyDescent="0.3">
      <c r="J734" s="9"/>
    </row>
    <row r="735" spans="10:10" x14ac:dyDescent="0.3">
      <c r="J735" s="9"/>
    </row>
    <row r="736" spans="10:10" x14ac:dyDescent="0.3">
      <c r="J736" s="9"/>
    </row>
    <row r="737" spans="10:10" x14ac:dyDescent="0.3">
      <c r="J737" s="9"/>
    </row>
    <row r="738" spans="10:10" x14ac:dyDescent="0.3">
      <c r="J738" s="9"/>
    </row>
    <row r="739" spans="10:10" x14ac:dyDescent="0.3">
      <c r="J739" s="9"/>
    </row>
    <row r="740" spans="10:10" x14ac:dyDescent="0.3">
      <c r="J740" s="9"/>
    </row>
    <row r="741" spans="10:10" x14ac:dyDescent="0.3">
      <c r="J741" s="9"/>
    </row>
    <row r="742" spans="10:10" x14ac:dyDescent="0.3">
      <c r="J742" s="9"/>
    </row>
    <row r="743" spans="10:10" x14ac:dyDescent="0.3">
      <c r="J743" s="9"/>
    </row>
    <row r="744" spans="10:10" x14ac:dyDescent="0.3">
      <c r="J744" s="9"/>
    </row>
    <row r="745" spans="10:10" x14ac:dyDescent="0.3">
      <c r="J745" s="9"/>
    </row>
    <row r="746" spans="10:10" x14ac:dyDescent="0.3">
      <c r="J746" s="9"/>
    </row>
    <row r="747" spans="10:10" x14ac:dyDescent="0.3">
      <c r="J747" s="9"/>
    </row>
    <row r="748" spans="10:10" x14ac:dyDescent="0.3">
      <c r="J748" s="9"/>
    </row>
    <row r="749" spans="10:10" x14ac:dyDescent="0.3">
      <c r="J749" s="9"/>
    </row>
    <row r="750" spans="10:10" x14ac:dyDescent="0.3">
      <c r="J750" s="9"/>
    </row>
    <row r="751" spans="10:10" x14ac:dyDescent="0.3">
      <c r="J751" s="9"/>
    </row>
    <row r="752" spans="10:10" x14ac:dyDescent="0.3">
      <c r="J752" s="9"/>
    </row>
    <row r="753" spans="10:10" x14ac:dyDescent="0.3">
      <c r="J753" s="9"/>
    </row>
    <row r="754" spans="10:10" x14ac:dyDescent="0.3">
      <c r="J754" s="9"/>
    </row>
    <row r="755" spans="10:10" x14ac:dyDescent="0.3">
      <c r="J755" s="9"/>
    </row>
    <row r="756" spans="10:10" x14ac:dyDescent="0.3">
      <c r="J756" s="9"/>
    </row>
    <row r="757" spans="10:10" x14ac:dyDescent="0.3">
      <c r="J757" s="9"/>
    </row>
    <row r="758" spans="10:10" x14ac:dyDescent="0.3">
      <c r="J758" s="9"/>
    </row>
    <row r="759" spans="10:10" x14ac:dyDescent="0.3">
      <c r="J759" s="9"/>
    </row>
    <row r="760" spans="10:10" x14ac:dyDescent="0.3">
      <c r="J760" s="9"/>
    </row>
    <row r="761" spans="10:10" x14ac:dyDescent="0.3">
      <c r="J761" s="9"/>
    </row>
    <row r="762" spans="10:10" x14ac:dyDescent="0.3">
      <c r="J762" s="9"/>
    </row>
    <row r="763" spans="10:10" x14ac:dyDescent="0.3">
      <c r="J763" s="9"/>
    </row>
    <row r="764" spans="10:10" x14ac:dyDescent="0.3">
      <c r="J764" s="9"/>
    </row>
    <row r="765" spans="10:10" x14ac:dyDescent="0.3">
      <c r="J765" s="9"/>
    </row>
    <row r="766" spans="10:10" x14ac:dyDescent="0.3">
      <c r="J766" s="9"/>
    </row>
    <row r="767" spans="10:10" x14ac:dyDescent="0.3">
      <c r="J767" s="9"/>
    </row>
    <row r="768" spans="10:10" x14ac:dyDescent="0.3">
      <c r="J768" s="9"/>
    </row>
    <row r="769" spans="10:10" x14ac:dyDescent="0.3">
      <c r="J769" s="9"/>
    </row>
    <row r="770" spans="10:10" x14ac:dyDescent="0.3">
      <c r="J770" s="9"/>
    </row>
    <row r="771" spans="10:10" x14ac:dyDescent="0.3">
      <c r="J771" s="9"/>
    </row>
    <row r="772" spans="10:10" x14ac:dyDescent="0.3">
      <c r="J772" s="9"/>
    </row>
    <row r="773" spans="10:10" x14ac:dyDescent="0.3">
      <c r="J773" s="9"/>
    </row>
    <row r="774" spans="10:10" x14ac:dyDescent="0.3">
      <c r="J774" s="9"/>
    </row>
    <row r="775" spans="10:10" x14ac:dyDescent="0.3">
      <c r="J775" s="9"/>
    </row>
    <row r="776" spans="10:10" x14ac:dyDescent="0.3">
      <c r="J776" s="9"/>
    </row>
    <row r="777" spans="10:10" x14ac:dyDescent="0.3">
      <c r="J777" s="9"/>
    </row>
    <row r="778" spans="10:10" x14ac:dyDescent="0.3">
      <c r="J778" s="9"/>
    </row>
    <row r="779" spans="10:10" x14ac:dyDescent="0.3">
      <c r="J779" s="9"/>
    </row>
    <row r="780" spans="10:10" x14ac:dyDescent="0.3">
      <c r="J780" s="9"/>
    </row>
    <row r="781" spans="10:10" x14ac:dyDescent="0.3">
      <c r="J781" s="9"/>
    </row>
    <row r="782" spans="10:10" x14ac:dyDescent="0.3">
      <c r="J782" s="9"/>
    </row>
    <row r="783" spans="10:10" x14ac:dyDescent="0.3">
      <c r="J783" s="9"/>
    </row>
    <row r="784" spans="10:10" x14ac:dyDescent="0.3">
      <c r="J784" s="9"/>
    </row>
    <row r="785" spans="10:10" x14ac:dyDescent="0.3">
      <c r="J785" s="9"/>
    </row>
    <row r="786" spans="10:10" x14ac:dyDescent="0.3">
      <c r="J786" s="9"/>
    </row>
    <row r="787" spans="10:10" x14ac:dyDescent="0.3">
      <c r="J787" s="9"/>
    </row>
    <row r="788" spans="10:10" x14ac:dyDescent="0.3">
      <c r="J788" s="9"/>
    </row>
    <row r="789" spans="10:10" x14ac:dyDescent="0.3">
      <c r="J789" s="9"/>
    </row>
    <row r="790" spans="10:10" x14ac:dyDescent="0.3">
      <c r="J790" s="9"/>
    </row>
    <row r="791" spans="10:10" x14ac:dyDescent="0.3">
      <c r="J791" s="9"/>
    </row>
    <row r="792" spans="10:10" x14ac:dyDescent="0.3">
      <c r="J792" s="9"/>
    </row>
    <row r="793" spans="10:10" x14ac:dyDescent="0.3">
      <c r="J793" s="9"/>
    </row>
    <row r="794" spans="10:10" x14ac:dyDescent="0.3">
      <c r="J794" s="9"/>
    </row>
    <row r="795" spans="10:10" x14ac:dyDescent="0.3">
      <c r="J795" s="9"/>
    </row>
    <row r="796" spans="10:10" x14ac:dyDescent="0.3">
      <c r="J796" s="9"/>
    </row>
    <row r="797" spans="10:10" x14ac:dyDescent="0.3">
      <c r="J797" s="9"/>
    </row>
    <row r="798" spans="10:10" x14ac:dyDescent="0.3">
      <c r="J798" s="9"/>
    </row>
    <row r="799" spans="10:10" x14ac:dyDescent="0.3">
      <c r="J799" s="9"/>
    </row>
    <row r="800" spans="10:10" x14ac:dyDescent="0.3">
      <c r="J800" s="9"/>
    </row>
    <row r="801" spans="10:10" x14ac:dyDescent="0.3">
      <c r="J801" s="9"/>
    </row>
    <row r="802" spans="10:10" x14ac:dyDescent="0.3">
      <c r="J802" s="9"/>
    </row>
    <row r="803" spans="10:10" x14ac:dyDescent="0.3">
      <c r="J803" s="9"/>
    </row>
    <row r="804" spans="10:10" x14ac:dyDescent="0.3">
      <c r="J804" s="9"/>
    </row>
    <row r="805" spans="10:10" x14ac:dyDescent="0.3">
      <c r="J805" s="9"/>
    </row>
    <row r="806" spans="10:10" x14ac:dyDescent="0.3">
      <c r="J806" s="9"/>
    </row>
    <row r="807" spans="10:10" x14ac:dyDescent="0.3">
      <c r="J807" s="9"/>
    </row>
    <row r="808" spans="10:10" x14ac:dyDescent="0.3">
      <c r="J808" s="9"/>
    </row>
    <row r="809" spans="10:10" x14ac:dyDescent="0.3">
      <c r="J809" s="9"/>
    </row>
    <row r="810" spans="10:10" x14ac:dyDescent="0.3">
      <c r="J810" s="9"/>
    </row>
    <row r="811" spans="10:10" x14ac:dyDescent="0.3">
      <c r="J811" s="9"/>
    </row>
    <row r="812" spans="10:10" x14ac:dyDescent="0.3">
      <c r="J812" s="9"/>
    </row>
    <row r="813" spans="10:10" x14ac:dyDescent="0.3">
      <c r="J813" s="9"/>
    </row>
    <row r="814" spans="10:10" x14ac:dyDescent="0.3">
      <c r="J814" s="9"/>
    </row>
    <row r="815" spans="10:10" x14ac:dyDescent="0.3">
      <c r="J815" s="9"/>
    </row>
    <row r="816" spans="10:10" x14ac:dyDescent="0.3">
      <c r="J816" s="9"/>
    </row>
    <row r="817" spans="10:10" x14ac:dyDescent="0.3">
      <c r="J817" s="9"/>
    </row>
    <row r="818" spans="10:10" x14ac:dyDescent="0.3">
      <c r="J818" s="9"/>
    </row>
    <row r="819" spans="10:10" x14ac:dyDescent="0.3">
      <c r="J819" s="9"/>
    </row>
    <row r="820" spans="10:10" x14ac:dyDescent="0.3">
      <c r="J820" s="9"/>
    </row>
    <row r="821" spans="10:10" x14ac:dyDescent="0.3">
      <c r="J821" s="9"/>
    </row>
    <row r="822" spans="10:10" x14ac:dyDescent="0.3">
      <c r="J822" s="9"/>
    </row>
    <row r="823" spans="10:10" x14ac:dyDescent="0.3">
      <c r="J823" s="9"/>
    </row>
    <row r="824" spans="10:10" x14ac:dyDescent="0.3">
      <c r="J824" s="9"/>
    </row>
    <row r="825" spans="10:10" x14ac:dyDescent="0.3">
      <c r="J825" s="9"/>
    </row>
    <row r="826" spans="10:10" x14ac:dyDescent="0.3">
      <c r="J826" s="9"/>
    </row>
    <row r="827" spans="10:10" x14ac:dyDescent="0.3">
      <c r="J827" s="9"/>
    </row>
    <row r="828" spans="10:10" x14ac:dyDescent="0.3">
      <c r="J828" s="9"/>
    </row>
    <row r="829" spans="10:10" x14ac:dyDescent="0.3">
      <c r="J829" s="9"/>
    </row>
    <row r="830" spans="10:10" x14ac:dyDescent="0.3">
      <c r="J830" s="9"/>
    </row>
    <row r="831" spans="10:10" x14ac:dyDescent="0.3">
      <c r="J831" s="9"/>
    </row>
    <row r="832" spans="10:10" x14ac:dyDescent="0.3">
      <c r="J832" s="9"/>
    </row>
    <row r="833" spans="10:10" x14ac:dyDescent="0.3">
      <c r="J833" s="9"/>
    </row>
    <row r="834" spans="10:10" x14ac:dyDescent="0.3">
      <c r="J834" s="9"/>
    </row>
    <row r="835" spans="10:10" x14ac:dyDescent="0.3">
      <c r="J835" s="9"/>
    </row>
    <row r="836" spans="10:10" x14ac:dyDescent="0.3">
      <c r="J836" s="9"/>
    </row>
    <row r="837" spans="10:10" x14ac:dyDescent="0.3">
      <c r="J837" s="9"/>
    </row>
    <row r="838" spans="10:10" x14ac:dyDescent="0.3">
      <c r="J838" s="9"/>
    </row>
    <row r="839" spans="10:10" x14ac:dyDescent="0.3">
      <c r="J839" s="9"/>
    </row>
    <row r="840" spans="10:10" x14ac:dyDescent="0.3">
      <c r="J840" s="9"/>
    </row>
    <row r="841" spans="10:10" x14ac:dyDescent="0.3">
      <c r="J841" s="9"/>
    </row>
    <row r="842" spans="10:10" x14ac:dyDescent="0.3">
      <c r="J842" s="9"/>
    </row>
    <row r="843" spans="10:10" x14ac:dyDescent="0.3">
      <c r="J843" s="9"/>
    </row>
    <row r="844" spans="10:10" x14ac:dyDescent="0.3">
      <c r="J844" s="9"/>
    </row>
    <row r="845" spans="10:10" x14ac:dyDescent="0.3">
      <c r="J845" s="9"/>
    </row>
    <row r="846" spans="10:10" x14ac:dyDescent="0.3">
      <c r="J846" s="9"/>
    </row>
    <row r="847" spans="10:10" x14ac:dyDescent="0.3">
      <c r="J847" s="9"/>
    </row>
    <row r="848" spans="10:10" x14ac:dyDescent="0.3">
      <c r="J848" s="9"/>
    </row>
    <row r="849" spans="10:10" x14ac:dyDescent="0.3">
      <c r="J849" s="9"/>
    </row>
    <row r="850" spans="10:10" x14ac:dyDescent="0.3">
      <c r="J850" s="9"/>
    </row>
    <row r="851" spans="10:10" x14ac:dyDescent="0.3">
      <c r="J851" s="9"/>
    </row>
    <row r="852" spans="10:10" x14ac:dyDescent="0.3">
      <c r="J852" s="9"/>
    </row>
    <row r="853" spans="10:10" x14ac:dyDescent="0.3">
      <c r="J853" s="9"/>
    </row>
    <row r="854" spans="10:10" x14ac:dyDescent="0.3">
      <c r="J854" s="9"/>
    </row>
    <row r="855" spans="10:10" x14ac:dyDescent="0.3">
      <c r="J855" s="9"/>
    </row>
    <row r="856" spans="10:10" x14ac:dyDescent="0.3">
      <c r="J856" s="9"/>
    </row>
    <row r="857" spans="10:10" x14ac:dyDescent="0.3">
      <c r="J857" s="9"/>
    </row>
    <row r="858" spans="10:10" x14ac:dyDescent="0.3">
      <c r="J858" s="9"/>
    </row>
    <row r="859" spans="10:10" x14ac:dyDescent="0.3">
      <c r="J859" s="9"/>
    </row>
    <row r="860" spans="10:10" x14ac:dyDescent="0.3">
      <c r="J860" s="9"/>
    </row>
    <row r="861" spans="10:10" x14ac:dyDescent="0.3">
      <c r="J861" s="9"/>
    </row>
    <row r="862" spans="10:10" x14ac:dyDescent="0.3">
      <c r="J862" s="9"/>
    </row>
    <row r="863" spans="10:10" x14ac:dyDescent="0.3">
      <c r="J863" s="9"/>
    </row>
    <row r="864" spans="10:10" x14ac:dyDescent="0.3">
      <c r="J864" s="9"/>
    </row>
    <row r="865" spans="10:10" x14ac:dyDescent="0.3">
      <c r="J865" s="9"/>
    </row>
    <row r="866" spans="10:10" x14ac:dyDescent="0.3">
      <c r="J866" s="9"/>
    </row>
    <row r="867" spans="10:10" x14ac:dyDescent="0.3">
      <c r="J867" s="9"/>
    </row>
    <row r="868" spans="10:10" x14ac:dyDescent="0.3">
      <c r="J868" s="9"/>
    </row>
    <row r="869" spans="10:10" x14ac:dyDescent="0.3">
      <c r="J869" s="9"/>
    </row>
    <row r="870" spans="10:10" x14ac:dyDescent="0.3">
      <c r="J870" s="9"/>
    </row>
    <row r="871" spans="10:10" x14ac:dyDescent="0.3">
      <c r="J871" s="9"/>
    </row>
    <row r="872" spans="10:10" x14ac:dyDescent="0.3">
      <c r="J872" s="9"/>
    </row>
    <row r="873" spans="10:10" x14ac:dyDescent="0.3">
      <c r="J873" s="9"/>
    </row>
    <row r="874" spans="10:10" x14ac:dyDescent="0.3">
      <c r="J874" s="9"/>
    </row>
    <row r="875" spans="10:10" x14ac:dyDescent="0.3">
      <c r="J875" s="9"/>
    </row>
    <row r="876" spans="10:10" x14ac:dyDescent="0.3">
      <c r="J876" s="9"/>
    </row>
    <row r="877" spans="10:10" x14ac:dyDescent="0.3">
      <c r="J877" s="9"/>
    </row>
    <row r="878" spans="10:10" x14ac:dyDescent="0.3">
      <c r="J878" s="9"/>
    </row>
    <row r="879" spans="10:10" x14ac:dyDescent="0.3">
      <c r="J879" s="9"/>
    </row>
    <row r="880" spans="10:10" x14ac:dyDescent="0.3">
      <c r="J880" s="9"/>
    </row>
    <row r="881" spans="10:10" x14ac:dyDescent="0.3">
      <c r="J881" s="9"/>
    </row>
    <row r="882" spans="10:10" x14ac:dyDescent="0.3">
      <c r="J882" s="9"/>
    </row>
    <row r="883" spans="10:10" x14ac:dyDescent="0.3">
      <c r="J883" s="9"/>
    </row>
    <row r="884" spans="10:10" x14ac:dyDescent="0.3">
      <c r="J884" s="9"/>
    </row>
    <row r="885" spans="10:10" x14ac:dyDescent="0.3">
      <c r="J885" s="9"/>
    </row>
    <row r="886" spans="10:10" x14ac:dyDescent="0.3">
      <c r="J886" s="9"/>
    </row>
    <row r="887" spans="10:10" x14ac:dyDescent="0.3">
      <c r="J887" s="9"/>
    </row>
    <row r="888" spans="10:10" x14ac:dyDescent="0.3">
      <c r="J888" s="9"/>
    </row>
    <row r="889" spans="10:10" x14ac:dyDescent="0.3">
      <c r="J889" s="9"/>
    </row>
    <row r="890" spans="10:10" x14ac:dyDescent="0.3">
      <c r="J890" s="9"/>
    </row>
    <row r="891" spans="10:10" x14ac:dyDescent="0.3">
      <c r="J891" s="9"/>
    </row>
    <row r="892" spans="10:10" x14ac:dyDescent="0.3">
      <c r="J892" s="9"/>
    </row>
    <row r="893" spans="10:10" x14ac:dyDescent="0.3">
      <c r="J893" s="9"/>
    </row>
    <row r="894" spans="10:10" x14ac:dyDescent="0.3">
      <c r="J894" s="9"/>
    </row>
    <row r="895" spans="10:10" x14ac:dyDescent="0.3">
      <c r="J895" s="9"/>
    </row>
    <row r="896" spans="10:10" x14ac:dyDescent="0.3">
      <c r="J896" s="9"/>
    </row>
    <row r="897" spans="10:10" x14ac:dyDescent="0.3">
      <c r="J897" s="9"/>
    </row>
    <row r="898" spans="10:10" x14ac:dyDescent="0.3">
      <c r="J898" s="9"/>
    </row>
    <row r="899" spans="10:10" x14ac:dyDescent="0.3">
      <c r="J899" s="9"/>
    </row>
    <row r="900" spans="10:10" x14ac:dyDescent="0.3">
      <c r="J900" s="9"/>
    </row>
    <row r="901" spans="10:10" x14ac:dyDescent="0.3">
      <c r="J901" s="9"/>
    </row>
    <row r="902" spans="10:10" x14ac:dyDescent="0.3">
      <c r="J902" s="9"/>
    </row>
    <row r="903" spans="10:10" x14ac:dyDescent="0.3">
      <c r="J903" s="9"/>
    </row>
    <row r="904" spans="10:10" x14ac:dyDescent="0.3">
      <c r="J904" s="9"/>
    </row>
    <row r="905" spans="10:10" x14ac:dyDescent="0.3">
      <c r="J905" s="9"/>
    </row>
    <row r="906" spans="10:10" x14ac:dyDescent="0.3">
      <c r="J906" s="9"/>
    </row>
    <row r="907" spans="10:10" x14ac:dyDescent="0.3">
      <c r="J907" s="9"/>
    </row>
    <row r="908" spans="10:10" x14ac:dyDescent="0.3">
      <c r="J908" s="9"/>
    </row>
    <row r="909" spans="10:10" x14ac:dyDescent="0.3">
      <c r="J909" s="9"/>
    </row>
    <row r="910" spans="10:10" x14ac:dyDescent="0.3">
      <c r="J910" s="9"/>
    </row>
    <row r="911" spans="10:10" x14ac:dyDescent="0.3">
      <c r="J911" s="9"/>
    </row>
    <row r="912" spans="10:10" x14ac:dyDescent="0.3">
      <c r="J912" s="9"/>
    </row>
    <row r="913" spans="10:10" x14ac:dyDescent="0.3">
      <c r="J913" s="9"/>
    </row>
    <row r="914" spans="10:10" x14ac:dyDescent="0.3">
      <c r="J914" s="9"/>
    </row>
    <row r="915" spans="10:10" x14ac:dyDescent="0.3">
      <c r="J915" s="9"/>
    </row>
    <row r="916" spans="10:10" x14ac:dyDescent="0.3">
      <c r="J916" s="9"/>
    </row>
    <row r="917" spans="10:10" x14ac:dyDescent="0.3">
      <c r="J917" s="9"/>
    </row>
    <row r="918" spans="10:10" x14ac:dyDescent="0.3">
      <c r="J918" s="9"/>
    </row>
    <row r="919" spans="10:10" x14ac:dyDescent="0.3">
      <c r="J919" s="9"/>
    </row>
    <row r="920" spans="10:10" x14ac:dyDescent="0.3">
      <c r="J920" s="9"/>
    </row>
    <row r="921" spans="10:10" x14ac:dyDescent="0.3">
      <c r="J921" s="9"/>
    </row>
    <row r="922" spans="10:10" x14ac:dyDescent="0.3">
      <c r="J922" s="9"/>
    </row>
    <row r="923" spans="10:10" x14ac:dyDescent="0.3">
      <c r="J923" s="9"/>
    </row>
    <row r="924" spans="10:10" x14ac:dyDescent="0.3">
      <c r="J924" s="9"/>
    </row>
    <row r="925" spans="10:10" x14ac:dyDescent="0.3">
      <c r="J925" s="9"/>
    </row>
    <row r="926" spans="10:10" x14ac:dyDescent="0.3">
      <c r="J926" s="9"/>
    </row>
    <row r="927" spans="10:10" x14ac:dyDescent="0.3">
      <c r="J927" s="9"/>
    </row>
    <row r="928" spans="10:10" x14ac:dyDescent="0.3">
      <c r="J928" s="9"/>
    </row>
    <row r="929" spans="10:10" x14ac:dyDescent="0.3">
      <c r="J929" s="9"/>
    </row>
    <row r="930" spans="10:10" x14ac:dyDescent="0.3">
      <c r="J930" s="9"/>
    </row>
    <row r="931" spans="10:10" x14ac:dyDescent="0.3">
      <c r="J931" s="9"/>
    </row>
    <row r="932" spans="10:10" x14ac:dyDescent="0.3">
      <c r="J932" s="9"/>
    </row>
    <row r="933" spans="10:10" x14ac:dyDescent="0.3">
      <c r="J933" s="9"/>
    </row>
    <row r="934" spans="10:10" x14ac:dyDescent="0.3">
      <c r="J934" s="9"/>
    </row>
    <row r="935" spans="10:10" x14ac:dyDescent="0.3">
      <c r="J935" s="9"/>
    </row>
    <row r="936" spans="10:10" x14ac:dyDescent="0.3">
      <c r="J936" s="9"/>
    </row>
    <row r="937" spans="10:10" x14ac:dyDescent="0.3">
      <c r="J937" s="9"/>
    </row>
    <row r="938" spans="10:10" x14ac:dyDescent="0.3">
      <c r="J938" s="9"/>
    </row>
    <row r="939" spans="10:10" x14ac:dyDescent="0.3">
      <c r="J939" s="9"/>
    </row>
    <row r="940" spans="10:10" x14ac:dyDescent="0.3">
      <c r="J940" s="9"/>
    </row>
    <row r="941" spans="10:10" x14ac:dyDescent="0.3">
      <c r="J941" s="9"/>
    </row>
    <row r="942" spans="10:10" x14ac:dyDescent="0.3">
      <c r="J942" s="9"/>
    </row>
    <row r="943" spans="10:10" x14ac:dyDescent="0.3">
      <c r="J943" s="9"/>
    </row>
    <row r="944" spans="10:10" x14ac:dyDescent="0.3">
      <c r="J944" s="9"/>
    </row>
    <row r="945" spans="10:10" x14ac:dyDescent="0.3">
      <c r="J945" s="9"/>
    </row>
    <row r="946" spans="10:10" x14ac:dyDescent="0.3">
      <c r="J946" s="9"/>
    </row>
    <row r="947" spans="10:10" x14ac:dyDescent="0.3">
      <c r="J947" s="9"/>
    </row>
    <row r="948" spans="10:10" x14ac:dyDescent="0.3">
      <c r="J948" s="9"/>
    </row>
    <row r="949" spans="10:10" x14ac:dyDescent="0.3">
      <c r="J949" s="9"/>
    </row>
    <row r="950" spans="10:10" x14ac:dyDescent="0.3">
      <c r="J950" s="9"/>
    </row>
    <row r="951" spans="10:10" x14ac:dyDescent="0.3">
      <c r="J951" s="9"/>
    </row>
    <row r="952" spans="10:10" x14ac:dyDescent="0.3">
      <c r="J952" s="9"/>
    </row>
    <row r="953" spans="10:10" x14ac:dyDescent="0.3">
      <c r="J953" s="9"/>
    </row>
    <row r="954" spans="10:10" x14ac:dyDescent="0.3">
      <c r="J954" s="9"/>
    </row>
    <row r="955" spans="10:10" x14ac:dyDescent="0.3">
      <c r="J955" s="9"/>
    </row>
    <row r="956" spans="10:10" x14ac:dyDescent="0.3">
      <c r="J956" s="9"/>
    </row>
    <row r="957" spans="10:10" x14ac:dyDescent="0.3">
      <c r="J957" s="9"/>
    </row>
    <row r="958" spans="10:10" x14ac:dyDescent="0.3">
      <c r="J958" s="9"/>
    </row>
    <row r="959" spans="10:10" x14ac:dyDescent="0.3">
      <c r="J959" s="9"/>
    </row>
    <row r="960" spans="10:10" x14ac:dyDescent="0.3">
      <c r="J960" s="9"/>
    </row>
    <row r="961" spans="10:10" x14ac:dyDescent="0.3">
      <c r="J961" s="9"/>
    </row>
    <row r="962" spans="10:10" x14ac:dyDescent="0.3">
      <c r="J962" s="9"/>
    </row>
    <row r="963" spans="10:10" x14ac:dyDescent="0.3">
      <c r="J963" s="9"/>
    </row>
    <row r="964" spans="10:10" x14ac:dyDescent="0.3">
      <c r="J964" s="9"/>
    </row>
    <row r="965" spans="10:10" x14ac:dyDescent="0.3">
      <c r="J965" s="9"/>
    </row>
    <row r="966" spans="10:10" x14ac:dyDescent="0.3">
      <c r="J966" s="9"/>
    </row>
    <row r="967" spans="10:10" x14ac:dyDescent="0.3">
      <c r="J967" s="9"/>
    </row>
    <row r="968" spans="10:10" x14ac:dyDescent="0.3">
      <c r="J968" s="9"/>
    </row>
    <row r="969" spans="10:10" x14ac:dyDescent="0.3">
      <c r="J969" s="9"/>
    </row>
    <row r="970" spans="10:10" x14ac:dyDescent="0.3">
      <c r="J970" s="9"/>
    </row>
    <row r="971" spans="10:10" x14ac:dyDescent="0.3">
      <c r="J971" s="9"/>
    </row>
    <row r="972" spans="10:10" x14ac:dyDescent="0.3">
      <c r="J972" s="9"/>
    </row>
    <row r="973" spans="10:10" x14ac:dyDescent="0.3">
      <c r="J973" s="9"/>
    </row>
    <row r="974" spans="10:10" x14ac:dyDescent="0.3">
      <c r="J974" s="9"/>
    </row>
    <row r="975" spans="10:10" x14ac:dyDescent="0.3">
      <c r="J975" s="9"/>
    </row>
    <row r="976" spans="10:10" x14ac:dyDescent="0.3">
      <c r="J976" s="9"/>
    </row>
    <row r="977" spans="10:10" x14ac:dyDescent="0.3">
      <c r="J977" s="9"/>
    </row>
    <row r="978" spans="10:10" x14ac:dyDescent="0.3">
      <c r="J978" s="9"/>
    </row>
    <row r="979" spans="10:10" x14ac:dyDescent="0.3">
      <c r="J979" s="9"/>
    </row>
    <row r="980" spans="10:10" x14ac:dyDescent="0.3">
      <c r="J980" s="9"/>
    </row>
    <row r="981" spans="10:10" x14ac:dyDescent="0.3">
      <c r="J981" s="9"/>
    </row>
    <row r="982" spans="10:10" x14ac:dyDescent="0.3">
      <c r="J982" s="9"/>
    </row>
    <row r="983" spans="10:10" x14ac:dyDescent="0.3">
      <c r="J983" s="9"/>
    </row>
    <row r="984" spans="10:10" x14ac:dyDescent="0.3">
      <c r="J984" s="9"/>
    </row>
    <row r="985" spans="10:10" x14ac:dyDescent="0.3">
      <c r="J985" s="9"/>
    </row>
    <row r="986" spans="10:10" x14ac:dyDescent="0.3">
      <c r="J986" s="9"/>
    </row>
    <row r="987" spans="10:10" x14ac:dyDescent="0.3">
      <c r="J987" s="9"/>
    </row>
    <row r="988" spans="10:10" x14ac:dyDescent="0.3">
      <c r="J988" s="9"/>
    </row>
    <row r="989" spans="10:10" x14ac:dyDescent="0.3">
      <c r="J989" s="9"/>
    </row>
    <row r="990" spans="10:10" x14ac:dyDescent="0.3">
      <c r="J990" s="9"/>
    </row>
    <row r="991" spans="10:10" x14ac:dyDescent="0.3">
      <c r="J991" s="9"/>
    </row>
    <row r="992" spans="10:10" x14ac:dyDescent="0.3">
      <c r="J992" s="9"/>
    </row>
    <row r="993" spans="10:10" x14ac:dyDescent="0.3">
      <c r="J993" s="9"/>
    </row>
    <row r="994" spans="10:10" x14ac:dyDescent="0.3">
      <c r="J994" s="9"/>
    </row>
    <row r="995" spans="10:10" x14ac:dyDescent="0.3">
      <c r="J995" s="9"/>
    </row>
    <row r="996" spans="10:10" x14ac:dyDescent="0.3">
      <c r="J996" s="9"/>
    </row>
    <row r="997" spans="10:10" x14ac:dyDescent="0.3">
      <c r="J997" s="9"/>
    </row>
    <row r="998" spans="10:10" x14ac:dyDescent="0.3">
      <c r="J998" s="9"/>
    </row>
    <row r="999" spans="10:10" x14ac:dyDescent="0.3">
      <c r="J999" s="9"/>
    </row>
    <row r="1000" spans="10:10" x14ac:dyDescent="0.3">
      <c r="J1000" s="9"/>
    </row>
    <row r="1001" spans="10:10" x14ac:dyDescent="0.3">
      <c r="J1001" s="9"/>
    </row>
    <row r="1002" spans="10:10" x14ac:dyDescent="0.3">
      <c r="J1002" s="9"/>
    </row>
    <row r="1003" spans="10:10" x14ac:dyDescent="0.3">
      <c r="J1003" s="9"/>
    </row>
    <row r="1004" spans="10:10" x14ac:dyDescent="0.3">
      <c r="J1004" s="9"/>
    </row>
    <row r="1005" spans="10:10" x14ac:dyDescent="0.3">
      <c r="J1005" s="9"/>
    </row>
    <row r="1006" spans="10:10" x14ac:dyDescent="0.3">
      <c r="J1006" s="9"/>
    </row>
    <row r="1007" spans="10:10" x14ac:dyDescent="0.3">
      <c r="J1007" s="9"/>
    </row>
    <row r="1008" spans="10:10" x14ac:dyDescent="0.3">
      <c r="J1008" s="9"/>
    </row>
    <row r="1009" spans="10:10" x14ac:dyDescent="0.3">
      <c r="J1009" s="9"/>
    </row>
    <row r="1010" spans="10:10" x14ac:dyDescent="0.3">
      <c r="J1010" s="9"/>
    </row>
    <row r="1011" spans="10:10" x14ac:dyDescent="0.3">
      <c r="J1011" s="9"/>
    </row>
    <row r="1012" spans="10:10" x14ac:dyDescent="0.3">
      <c r="J1012" s="9"/>
    </row>
    <row r="1013" spans="10:10" x14ac:dyDescent="0.3">
      <c r="J1013" s="9"/>
    </row>
    <row r="1014" spans="10:10" x14ac:dyDescent="0.3">
      <c r="J1014" s="9"/>
    </row>
    <row r="1015" spans="10:10" x14ac:dyDescent="0.3">
      <c r="J1015" s="9"/>
    </row>
    <row r="1016" spans="10:10" x14ac:dyDescent="0.3">
      <c r="J1016" s="9"/>
    </row>
    <row r="1017" spans="10:10" x14ac:dyDescent="0.3">
      <c r="J1017" s="9"/>
    </row>
    <row r="1018" spans="10:10" x14ac:dyDescent="0.3">
      <c r="J1018" s="9"/>
    </row>
    <row r="1019" spans="10:10" x14ac:dyDescent="0.3">
      <c r="J1019" s="9"/>
    </row>
    <row r="1020" spans="10:10" x14ac:dyDescent="0.3">
      <c r="J1020" s="9"/>
    </row>
    <row r="1021" spans="10:10" x14ac:dyDescent="0.3">
      <c r="J1021" s="9"/>
    </row>
    <row r="1022" spans="10:10" x14ac:dyDescent="0.3">
      <c r="J1022" s="9"/>
    </row>
    <row r="1023" spans="10:10" x14ac:dyDescent="0.3">
      <c r="J1023" s="9"/>
    </row>
    <row r="1024" spans="10:10" x14ac:dyDescent="0.3">
      <c r="J1024" s="9"/>
    </row>
    <row r="1025" spans="10:10" x14ac:dyDescent="0.3">
      <c r="J1025" s="9"/>
    </row>
    <row r="1026" spans="10:10" x14ac:dyDescent="0.3">
      <c r="J1026" s="9"/>
    </row>
    <row r="1027" spans="10:10" x14ac:dyDescent="0.3">
      <c r="J1027" s="9"/>
    </row>
    <row r="1028" spans="10:10" x14ac:dyDescent="0.3">
      <c r="J1028" s="9"/>
    </row>
    <row r="1029" spans="10:10" x14ac:dyDescent="0.3">
      <c r="J1029" s="9"/>
    </row>
    <row r="1030" spans="10:10" x14ac:dyDescent="0.3">
      <c r="J1030" s="9"/>
    </row>
    <row r="1031" spans="10:10" x14ac:dyDescent="0.3">
      <c r="J1031" s="9"/>
    </row>
    <row r="1032" spans="10:10" x14ac:dyDescent="0.3">
      <c r="J1032" s="9"/>
    </row>
    <row r="1033" spans="10:10" x14ac:dyDescent="0.3">
      <c r="J1033" s="9"/>
    </row>
    <row r="1034" spans="10:10" x14ac:dyDescent="0.3">
      <c r="J1034" s="9"/>
    </row>
    <row r="1035" spans="10:10" x14ac:dyDescent="0.3">
      <c r="J1035" s="9"/>
    </row>
    <row r="1036" spans="10:10" x14ac:dyDescent="0.3">
      <c r="J1036" s="9"/>
    </row>
    <row r="1037" spans="10:10" x14ac:dyDescent="0.3">
      <c r="J1037" s="9"/>
    </row>
    <row r="1038" spans="10:10" x14ac:dyDescent="0.3">
      <c r="J1038" s="9"/>
    </row>
    <row r="1039" spans="10:10" x14ac:dyDescent="0.3">
      <c r="J1039" s="9"/>
    </row>
    <row r="1040" spans="10:10" x14ac:dyDescent="0.3">
      <c r="J1040" s="9"/>
    </row>
    <row r="1041" spans="10:10" x14ac:dyDescent="0.3">
      <c r="J1041" s="9"/>
    </row>
    <row r="1042" spans="10:10" x14ac:dyDescent="0.3">
      <c r="J1042" s="9"/>
    </row>
    <row r="1043" spans="10:10" x14ac:dyDescent="0.3">
      <c r="J1043" s="9"/>
    </row>
    <row r="1044" spans="10:10" x14ac:dyDescent="0.3">
      <c r="J1044" s="9"/>
    </row>
    <row r="1045" spans="10:10" x14ac:dyDescent="0.3">
      <c r="J1045" s="9"/>
    </row>
    <row r="1046" spans="10:10" x14ac:dyDescent="0.3">
      <c r="J1046" s="9"/>
    </row>
    <row r="1047" spans="10:10" x14ac:dyDescent="0.3">
      <c r="J1047" s="9"/>
    </row>
    <row r="1048" spans="10:10" x14ac:dyDescent="0.3">
      <c r="J1048" s="9"/>
    </row>
    <row r="1049" spans="10:10" x14ac:dyDescent="0.3">
      <c r="J1049" s="9"/>
    </row>
    <row r="1050" spans="10:10" x14ac:dyDescent="0.3">
      <c r="J1050" s="9"/>
    </row>
    <row r="1051" spans="10:10" x14ac:dyDescent="0.3">
      <c r="J1051" s="9"/>
    </row>
    <row r="1052" spans="10:10" x14ac:dyDescent="0.3">
      <c r="J1052" s="9"/>
    </row>
    <row r="1053" spans="10:10" x14ac:dyDescent="0.3">
      <c r="J1053" s="9"/>
    </row>
    <row r="1054" spans="10:10" x14ac:dyDescent="0.3">
      <c r="J1054" s="9"/>
    </row>
    <row r="1055" spans="10:10" x14ac:dyDescent="0.3">
      <c r="J1055" s="9"/>
    </row>
    <row r="1056" spans="10:10" x14ac:dyDescent="0.3">
      <c r="J1056" s="9"/>
    </row>
    <row r="1057" spans="10:10" x14ac:dyDescent="0.3">
      <c r="J1057" s="9"/>
    </row>
    <row r="1058" spans="10:10" x14ac:dyDescent="0.3">
      <c r="J1058" s="9"/>
    </row>
    <row r="1059" spans="10:10" x14ac:dyDescent="0.3">
      <c r="J1059" s="9"/>
    </row>
    <row r="1060" spans="10:10" x14ac:dyDescent="0.3">
      <c r="J1060" s="9"/>
    </row>
    <row r="1061" spans="10:10" x14ac:dyDescent="0.3">
      <c r="J1061" s="9"/>
    </row>
    <row r="1062" spans="10:10" x14ac:dyDescent="0.3">
      <c r="J1062" s="9"/>
    </row>
    <row r="1063" spans="10:10" x14ac:dyDescent="0.3">
      <c r="J1063" s="9"/>
    </row>
    <row r="1064" spans="10:10" x14ac:dyDescent="0.3">
      <c r="J1064" s="9"/>
    </row>
    <row r="1065" spans="10:10" x14ac:dyDescent="0.3">
      <c r="J1065" s="9"/>
    </row>
    <row r="1066" spans="10:10" x14ac:dyDescent="0.3">
      <c r="J1066" s="9"/>
    </row>
    <row r="1067" spans="10:10" x14ac:dyDescent="0.3">
      <c r="J1067" s="9"/>
    </row>
    <row r="1068" spans="10:10" x14ac:dyDescent="0.3">
      <c r="J1068" s="9"/>
    </row>
    <row r="1069" spans="10:10" x14ac:dyDescent="0.3">
      <c r="J1069" s="9"/>
    </row>
    <row r="1070" spans="10:10" x14ac:dyDescent="0.3">
      <c r="J1070" s="9"/>
    </row>
    <row r="1071" spans="10:10" x14ac:dyDescent="0.3">
      <c r="J1071" s="9"/>
    </row>
    <row r="1072" spans="10:10" x14ac:dyDescent="0.3">
      <c r="J1072" s="9"/>
    </row>
    <row r="1073" spans="10:10" x14ac:dyDescent="0.3">
      <c r="J1073" s="9"/>
    </row>
    <row r="1074" spans="10:10" x14ac:dyDescent="0.3">
      <c r="J1074" s="9"/>
    </row>
    <row r="1075" spans="10:10" x14ac:dyDescent="0.3">
      <c r="J1075" s="9"/>
    </row>
    <row r="1076" spans="10:10" x14ac:dyDescent="0.3">
      <c r="J1076" s="9"/>
    </row>
    <row r="1077" spans="10:10" x14ac:dyDescent="0.3">
      <c r="J1077" s="9"/>
    </row>
    <row r="1078" spans="10:10" x14ac:dyDescent="0.3">
      <c r="J1078" s="9"/>
    </row>
    <row r="1079" spans="10:10" x14ac:dyDescent="0.3">
      <c r="J1079" s="9"/>
    </row>
    <row r="1080" spans="10:10" x14ac:dyDescent="0.3">
      <c r="J1080" s="9"/>
    </row>
    <row r="1081" spans="10:10" x14ac:dyDescent="0.3">
      <c r="J1081" s="9"/>
    </row>
    <row r="1082" spans="10:10" x14ac:dyDescent="0.3">
      <c r="J1082" s="9"/>
    </row>
    <row r="1083" spans="10:10" x14ac:dyDescent="0.3">
      <c r="J1083" s="9"/>
    </row>
    <row r="1084" spans="10:10" x14ac:dyDescent="0.3">
      <c r="J1084" s="9"/>
    </row>
    <row r="1085" spans="10:10" x14ac:dyDescent="0.3">
      <c r="J1085" s="9"/>
    </row>
    <row r="1086" spans="10:10" x14ac:dyDescent="0.3">
      <c r="J1086" s="9"/>
    </row>
    <row r="1087" spans="10:10" x14ac:dyDescent="0.3">
      <c r="J1087" s="9"/>
    </row>
    <row r="1088" spans="10:10" x14ac:dyDescent="0.3">
      <c r="J1088" s="9"/>
    </row>
    <row r="1089" spans="10:10" x14ac:dyDescent="0.3">
      <c r="J1089" s="9"/>
    </row>
    <row r="1090" spans="10:10" x14ac:dyDescent="0.3">
      <c r="J1090" s="9"/>
    </row>
    <row r="1091" spans="10:10" x14ac:dyDescent="0.3">
      <c r="J1091" s="9"/>
    </row>
    <row r="1092" spans="10:10" x14ac:dyDescent="0.3">
      <c r="J1092" s="9"/>
    </row>
    <row r="1093" spans="10:10" x14ac:dyDescent="0.3">
      <c r="J1093" s="9"/>
    </row>
    <row r="1094" spans="10:10" x14ac:dyDescent="0.3">
      <c r="J1094" s="9"/>
    </row>
    <row r="1095" spans="10:10" x14ac:dyDescent="0.3">
      <c r="J1095" s="9"/>
    </row>
    <row r="1096" spans="10:10" x14ac:dyDescent="0.3">
      <c r="J1096" s="9"/>
    </row>
    <row r="1097" spans="10:10" x14ac:dyDescent="0.3">
      <c r="J1097" s="9"/>
    </row>
    <row r="1098" spans="10:10" x14ac:dyDescent="0.3">
      <c r="J1098" s="9"/>
    </row>
    <row r="1099" spans="10:10" x14ac:dyDescent="0.3">
      <c r="J1099" s="9"/>
    </row>
    <row r="1100" spans="10:10" x14ac:dyDescent="0.3">
      <c r="J1100" s="9"/>
    </row>
    <row r="1101" spans="10:10" x14ac:dyDescent="0.3">
      <c r="J1101" s="9"/>
    </row>
    <row r="1102" spans="10:10" x14ac:dyDescent="0.3">
      <c r="J1102" s="9"/>
    </row>
    <row r="1103" spans="10:10" x14ac:dyDescent="0.3">
      <c r="J1103" s="9"/>
    </row>
    <row r="1104" spans="10:10" x14ac:dyDescent="0.3">
      <c r="J1104" s="9"/>
    </row>
    <row r="1105" spans="10:10" x14ac:dyDescent="0.3">
      <c r="J1105" s="9"/>
    </row>
    <row r="1106" spans="10:10" x14ac:dyDescent="0.3">
      <c r="J1106" s="9"/>
    </row>
    <row r="1107" spans="10:10" x14ac:dyDescent="0.3">
      <c r="J1107" s="9"/>
    </row>
    <row r="1108" spans="10:10" x14ac:dyDescent="0.3">
      <c r="J1108" s="9"/>
    </row>
    <row r="1109" spans="10:10" x14ac:dyDescent="0.3">
      <c r="J1109" s="9"/>
    </row>
    <row r="1110" spans="10:10" x14ac:dyDescent="0.3">
      <c r="J1110" s="9"/>
    </row>
    <row r="1111" spans="10:10" x14ac:dyDescent="0.3">
      <c r="J1111" s="9"/>
    </row>
    <row r="1112" spans="10:10" x14ac:dyDescent="0.3">
      <c r="J1112" s="9"/>
    </row>
    <row r="1113" spans="10:10" x14ac:dyDescent="0.3">
      <c r="J1113" s="9"/>
    </row>
    <row r="1114" spans="10:10" x14ac:dyDescent="0.3">
      <c r="J1114" s="9"/>
    </row>
    <row r="1115" spans="10:10" x14ac:dyDescent="0.3">
      <c r="J1115" s="9"/>
    </row>
    <row r="1116" spans="10:10" x14ac:dyDescent="0.3">
      <c r="J1116" s="9"/>
    </row>
    <row r="1117" spans="10:10" x14ac:dyDescent="0.3">
      <c r="J1117" s="9"/>
    </row>
    <row r="1118" spans="10:10" x14ac:dyDescent="0.3">
      <c r="J1118" s="9"/>
    </row>
    <row r="1119" spans="10:10" x14ac:dyDescent="0.3">
      <c r="J1119" s="9"/>
    </row>
    <row r="1120" spans="10:10" x14ac:dyDescent="0.3">
      <c r="J1120" s="9"/>
    </row>
    <row r="1121" spans="10:10" x14ac:dyDescent="0.3">
      <c r="J1121" s="9"/>
    </row>
    <row r="1122" spans="10:10" x14ac:dyDescent="0.3">
      <c r="J1122" s="9"/>
    </row>
    <row r="1123" spans="10:10" x14ac:dyDescent="0.3">
      <c r="J1123" s="9"/>
    </row>
    <row r="1124" spans="10:10" x14ac:dyDescent="0.3">
      <c r="J1124" s="9"/>
    </row>
    <row r="1125" spans="10:10" x14ac:dyDescent="0.3">
      <c r="J1125" s="9"/>
    </row>
    <row r="1126" spans="10:10" x14ac:dyDescent="0.3">
      <c r="J1126" s="9"/>
    </row>
    <row r="1127" spans="10:10" x14ac:dyDescent="0.3">
      <c r="J1127" s="9"/>
    </row>
    <row r="1128" spans="10:10" x14ac:dyDescent="0.3">
      <c r="J1128" s="9"/>
    </row>
    <row r="1129" spans="10:10" x14ac:dyDescent="0.3">
      <c r="J1129" s="9"/>
    </row>
    <row r="1130" spans="10:10" x14ac:dyDescent="0.3">
      <c r="J1130" s="9"/>
    </row>
    <row r="1131" spans="10:10" x14ac:dyDescent="0.3">
      <c r="J1131" s="9"/>
    </row>
    <row r="1132" spans="10:10" x14ac:dyDescent="0.3">
      <c r="J1132" s="9"/>
    </row>
    <row r="1133" spans="10:10" x14ac:dyDescent="0.3">
      <c r="J1133" s="9"/>
    </row>
    <row r="1134" spans="10:10" x14ac:dyDescent="0.3">
      <c r="J1134" s="9"/>
    </row>
    <row r="1135" spans="10:10" x14ac:dyDescent="0.3">
      <c r="J1135" s="9"/>
    </row>
    <row r="1136" spans="10:10" x14ac:dyDescent="0.3">
      <c r="J1136" s="9"/>
    </row>
    <row r="1137" spans="10:10" x14ac:dyDescent="0.3">
      <c r="J1137" s="9"/>
    </row>
    <row r="1138" spans="10:10" x14ac:dyDescent="0.3">
      <c r="J1138" s="9"/>
    </row>
    <row r="1139" spans="10:10" x14ac:dyDescent="0.3">
      <c r="J1139" s="9"/>
    </row>
    <row r="1140" spans="10:10" x14ac:dyDescent="0.3">
      <c r="J1140" s="9"/>
    </row>
    <row r="1141" spans="10:10" x14ac:dyDescent="0.3">
      <c r="J1141" s="9"/>
    </row>
    <row r="1142" spans="10:10" x14ac:dyDescent="0.3">
      <c r="J1142" s="9"/>
    </row>
    <row r="1143" spans="10:10" x14ac:dyDescent="0.3">
      <c r="J1143" s="9"/>
    </row>
    <row r="1144" spans="10:10" x14ac:dyDescent="0.3">
      <c r="J1144" s="9"/>
    </row>
    <row r="1145" spans="10:10" x14ac:dyDescent="0.3">
      <c r="J1145" s="9"/>
    </row>
    <row r="1146" spans="10:10" x14ac:dyDescent="0.3">
      <c r="J1146" s="9"/>
    </row>
    <row r="1147" spans="10:10" x14ac:dyDescent="0.3">
      <c r="J1147" s="9"/>
    </row>
    <row r="1148" spans="10:10" x14ac:dyDescent="0.3">
      <c r="J1148" s="9"/>
    </row>
    <row r="1149" spans="10:10" x14ac:dyDescent="0.3">
      <c r="J1149" s="9"/>
    </row>
    <row r="1150" spans="10:10" x14ac:dyDescent="0.3">
      <c r="J1150" s="9"/>
    </row>
    <row r="1151" spans="10:10" x14ac:dyDescent="0.3">
      <c r="J1151" s="9"/>
    </row>
    <row r="1152" spans="10:10" x14ac:dyDescent="0.3">
      <c r="J1152" s="9"/>
    </row>
    <row r="1153" spans="10:10" x14ac:dyDescent="0.3">
      <c r="J1153" s="9"/>
    </row>
    <row r="1154" spans="10:10" x14ac:dyDescent="0.3">
      <c r="J1154" s="9"/>
    </row>
    <row r="1155" spans="10:10" x14ac:dyDescent="0.3">
      <c r="J1155" s="9"/>
    </row>
    <row r="1156" spans="10:10" x14ac:dyDescent="0.3">
      <c r="J1156" s="9"/>
    </row>
    <row r="1157" spans="10:10" x14ac:dyDescent="0.3">
      <c r="J1157" s="9"/>
    </row>
    <row r="1158" spans="10:10" x14ac:dyDescent="0.3">
      <c r="J1158" s="9"/>
    </row>
    <row r="1159" spans="10:10" x14ac:dyDescent="0.3">
      <c r="J1159" s="9"/>
    </row>
    <row r="1160" spans="10:10" x14ac:dyDescent="0.3">
      <c r="J1160" s="9"/>
    </row>
    <row r="1161" spans="10:10" x14ac:dyDescent="0.3">
      <c r="J1161" s="9"/>
    </row>
    <row r="1162" spans="10:10" x14ac:dyDescent="0.3">
      <c r="J1162" s="9"/>
    </row>
    <row r="1163" spans="10:10" x14ac:dyDescent="0.3">
      <c r="J1163" s="9"/>
    </row>
    <row r="1164" spans="10:10" x14ac:dyDescent="0.3">
      <c r="J1164" s="9"/>
    </row>
    <row r="1165" spans="10:10" x14ac:dyDescent="0.3">
      <c r="J1165" s="9"/>
    </row>
    <row r="1166" spans="10:10" x14ac:dyDescent="0.3">
      <c r="J1166" s="9"/>
    </row>
    <row r="1167" spans="10:10" x14ac:dyDescent="0.3">
      <c r="J1167" s="9"/>
    </row>
    <row r="1168" spans="10:10" x14ac:dyDescent="0.3">
      <c r="J1168" s="9"/>
    </row>
    <row r="1169" spans="10:10" x14ac:dyDescent="0.3">
      <c r="J1169" s="9"/>
    </row>
    <row r="1170" spans="10:10" x14ac:dyDescent="0.3">
      <c r="J1170" s="9"/>
    </row>
    <row r="1171" spans="10:10" x14ac:dyDescent="0.3">
      <c r="J1171" s="9"/>
    </row>
    <row r="1172" spans="10:10" x14ac:dyDescent="0.3">
      <c r="J1172" s="9"/>
    </row>
    <row r="1173" spans="10:10" x14ac:dyDescent="0.3">
      <c r="J1173" s="9"/>
    </row>
    <row r="1174" spans="10:10" x14ac:dyDescent="0.3">
      <c r="J1174" s="9"/>
    </row>
    <row r="1175" spans="10:10" x14ac:dyDescent="0.3">
      <c r="J1175" s="9"/>
    </row>
    <row r="1176" spans="10:10" x14ac:dyDescent="0.3">
      <c r="J1176" s="9"/>
    </row>
    <row r="1177" spans="10:10" x14ac:dyDescent="0.3">
      <c r="J1177" s="9"/>
    </row>
    <row r="1178" spans="10:10" x14ac:dyDescent="0.3">
      <c r="J1178" s="9"/>
    </row>
    <row r="1179" spans="10:10" x14ac:dyDescent="0.3">
      <c r="J1179" s="9"/>
    </row>
    <row r="1180" spans="10:10" x14ac:dyDescent="0.3">
      <c r="J1180" s="9"/>
    </row>
    <row r="1181" spans="10:10" x14ac:dyDescent="0.3">
      <c r="J1181" s="9"/>
    </row>
    <row r="1182" spans="10:10" x14ac:dyDescent="0.3">
      <c r="J1182" s="9"/>
    </row>
    <row r="1183" spans="10:10" x14ac:dyDescent="0.3">
      <c r="J1183" s="9"/>
    </row>
    <row r="1184" spans="10:10" x14ac:dyDescent="0.3">
      <c r="J1184" s="9"/>
    </row>
    <row r="1185" spans="10:10" x14ac:dyDescent="0.3">
      <c r="J1185" s="9"/>
    </row>
    <row r="1186" spans="10:10" x14ac:dyDescent="0.3">
      <c r="J1186" s="9"/>
    </row>
    <row r="1187" spans="10:10" x14ac:dyDescent="0.3">
      <c r="J1187" s="9"/>
    </row>
    <row r="1188" spans="10:10" x14ac:dyDescent="0.3">
      <c r="J1188" s="9"/>
    </row>
    <row r="1189" spans="10:10" x14ac:dyDescent="0.3">
      <c r="J1189" s="9"/>
    </row>
    <row r="1190" spans="10:10" x14ac:dyDescent="0.3">
      <c r="J1190" s="9"/>
    </row>
    <row r="1191" spans="10:10" x14ac:dyDescent="0.3">
      <c r="J1191" s="9"/>
    </row>
    <row r="1192" spans="10:10" x14ac:dyDescent="0.3">
      <c r="J1192" s="9"/>
    </row>
    <row r="1193" spans="10:10" x14ac:dyDescent="0.3">
      <c r="J1193" s="9"/>
    </row>
    <row r="1194" spans="10:10" x14ac:dyDescent="0.3">
      <c r="J1194" s="9"/>
    </row>
    <row r="1195" spans="10:10" x14ac:dyDescent="0.3">
      <c r="J1195" s="9"/>
    </row>
    <row r="1196" spans="10:10" x14ac:dyDescent="0.3">
      <c r="J1196" s="9"/>
    </row>
    <row r="1197" spans="10:10" x14ac:dyDescent="0.3">
      <c r="J1197" s="9"/>
    </row>
    <row r="1198" spans="10:10" x14ac:dyDescent="0.3">
      <c r="J1198" s="9"/>
    </row>
    <row r="1199" spans="10:10" x14ac:dyDescent="0.3">
      <c r="J1199" s="9"/>
    </row>
    <row r="1200" spans="10:10" x14ac:dyDescent="0.3">
      <c r="J1200" s="9"/>
    </row>
    <row r="1201" spans="10:10" x14ac:dyDescent="0.3">
      <c r="J1201" s="9"/>
    </row>
    <row r="1202" spans="10:10" x14ac:dyDescent="0.3">
      <c r="J1202" s="9"/>
    </row>
    <row r="1203" spans="10:10" x14ac:dyDescent="0.3">
      <c r="J1203" s="9"/>
    </row>
    <row r="1204" spans="10:10" x14ac:dyDescent="0.3">
      <c r="J1204" s="9"/>
    </row>
    <row r="1205" spans="10:10" x14ac:dyDescent="0.3">
      <c r="J1205" s="9"/>
    </row>
    <row r="1206" spans="10:10" x14ac:dyDescent="0.3">
      <c r="J1206" s="9"/>
    </row>
    <row r="1207" spans="10:10" x14ac:dyDescent="0.3">
      <c r="J1207" s="9"/>
    </row>
    <row r="1208" spans="10:10" x14ac:dyDescent="0.3">
      <c r="J1208" s="9"/>
    </row>
    <row r="1209" spans="10:10" x14ac:dyDescent="0.3">
      <c r="J1209" s="9"/>
    </row>
    <row r="1210" spans="10:10" x14ac:dyDescent="0.3">
      <c r="J1210" s="9"/>
    </row>
    <row r="1211" spans="10:10" x14ac:dyDescent="0.3">
      <c r="J1211" s="9"/>
    </row>
    <row r="1212" spans="10:10" x14ac:dyDescent="0.3">
      <c r="J1212" s="9"/>
    </row>
    <row r="1213" spans="10:10" x14ac:dyDescent="0.3">
      <c r="J1213" s="9"/>
    </row>
    <row r="1214" spans="10:10" x14ac:dyDescent="0.3">
      <c r="J1214" s="9"/>
    </row>
    <row r="1215" spans="10:10" x14ac:dyDescent="0.3">
      <c r="J1215" s="9"/>
    </row>
    <row r="1216" spans="10:10" x14ac:dyDescent="0.3">
      <c r="J1216" s="9"/>
    </row>
    <row r="1217" spans="10:10" x14ac:dyDescent="0.3">
      <c r="J1217" s="9"/>
    </row>
    <row r="1218" spans="10:10" x14ac:dyDescent="0.3">
      <c r="J1218" s="9"/>
    </row>
    <row r="1219" spans="10:10" x14ac:dyDescent="0.3">
      <c r="J1219" s="9"/>
    </row>
    <row r="1220" spans="10:10" x14ac:dyDescent="0.3">
      <c r="J1220" s="9"/>
    </row>
    <row r="1221" spans="10:10" x14ac:dyDescent="0.3">
      <c r="J1221" s="9"/>
    </row>
    <row r="1222" spans="10:10" x14ac:dyDescent="0.3">
      <c r="J1222" s="9"/>
    </row>
    <row r="1223" spans="10:10" x14ac:dyDescent="0.3">
      <c r="J1223" s="9"/>
    </row>
    <row r="1224" spans="10:10" x14ac:dyDescent="0.3">
      <c r="J1224" s="9"/>
    </row>
    <row r="1225" spans="10:10" x14ac:dyDescent="0.3">
      <c r="J1225" s="9"/>
    </row>
    <row r="1226" spans="10:10" x14ac:dyDescent="0.3">
      <c r="J1226" s="9"/>
    </row>
    <row r="1227" spans="10:10" x14ac:dyDescent="0.3">
      <c r="J1227" s="9"/>
    </row>
    <row r="1228" spans="10:10" x14ac:dyDescent="0.3">
      <c r="J1228" s="9"/>
    </row>
    <row r="1229" spans="10:10" x14ac:dyDescent="0.3">
      <c r="J1229" s="9"/>
    </row>
    <row r="1230" spans="10:10" x14ac:dyDescent="0.3">
      <c r="J1230" s="9"/>
    </row>
    <row r="1231" spans="10:10" x14ac:dyDescent="0.3">
      <c r="J1231" s="9"/>
    </row>
    <row r="1232" spans="10:10" x14ac:dyDescent="0.3">
      <c r="J1232" s="9"/>
    </row>
    <row r="1233" spans="10:10" x14ac:dyDescent="0.3">
      <c r="J1233" s="9"/>
    </row>
    <row r="1234" spans="10:10" x14ac:dyDescent="0.3">
      <c r="J1234" s="9"/>
    </row>
    <row r="1235" spans="10:10" x14ac:dyDescent="0.3">
      <c r="J1235" s="9"/>
    </row>
    <row r="1236" spans="10:10" x14ac:dyDescent="0.3">
      <c r="J1236" s="9"/>
    </row>
    <row r="1237" spans="10:10" x14ac:dyDescent="0.3">
      <c r="J1237" s="9"/>
    </row>
    <row r="1238" spans="10:10" x14ac:dyDescent="0.3">
      <c r="J1238" s="9"/>
    </row>
    <row r="1239" spans="10:10" x14ac:dyDescent="0.3">
      <c r="J1239" s="9"/>
    </row>
    <row r="1240" spans="10:10" x14ac:dyDescent="0.3">
      <c r="J1240" s="9"/>
    </row>
    <row r="1241" spans="10:10" x14ac:dyDescent="0.3">
      <c r="J1241" s="9"/>
    </row>
    <row r="1242" spans="10:10" x14ac:dyDescent="0.3">
      <c r="J1242" s="9"/>
    </row>
    <row r="1243" spans="10:10" x14ac:dyDescent="0.3">
      <c r="J1243" s="9"/>
    </row>
    <row r="1244" spans="10:10" x14ac:dyDescent="0.3">
      <c r="J1244" s="9"/>
    </row>
    <row r="1245" spans="10:10" x14ac:dyDescent="0.3">
      <c r="J1245" s="9"/>
    </row>
    <row r="1246" spans="10:10" x14ac:dyDescent="0.3">
      <c r="J1246" s="9"/>
    </row>
    <row r="1247" spans="10:10" x14ac:dyDescent="0.3">
      <c r="J1247" s="9"/>
    </row>
    <row r="1248" spans="10:10" x14ac:dyDescent="0.3">
      <c r="J1248" s="9"/>
    </row>
    <row r="1249" spans="10:10" x14ac:dyDescent="0.3">
      <c r="J1249" s="9"/>
    </row>
    <row r="1250" spans="10:10" x14ac:dyDescent="0.3">
      <c r="J1250" s="9"/>
    </row>
    <row r="1251" spans="10:10" x14ac:dyDescent="0.3">
      <c r="J1251" s="9"/>
    </row>
    <row r="1252" spans="10:10" x14ac:dyDescent="0.3">
      <c r="J1252" s="9"/>
    </row>
    <row r="1253" spans="10:10" x14ac:dyDescent="0.3">
      <c r="J1253" s="9"/>
    </row>
    <row r="1254" spans="10:10" x14ac:dyDescent="0.3">
      <c r="J1254" s="9"/>
    </row>
    <row r="1255" spans="10:10" x14ac:dyDescent="0.3">
      <c r="J1255" s="9"/>
    </row>
    <row r="1256" spans="10:10" x14ac:dyDescent="0.3">
      <c r="J1256" s="9"/>
    </row>
    <row r="1257" spans="10:10" x14ac:dyDescent="0.3">
      <c r="J1257" s="9"/>
    </row>
    <row r="1258" spans="10:10" x14ac:dyDescent="0.3">
      <c r="J1258" s="9"/>
    </row>
    <row r="1259" spans="10:10" x14ac:dyDescent="0.3">
      <c r="J1259" s="9"/>
    </row>
    <row r="1260" spans="10:10" x14ac:dyDescent="0.3">
      <c r="J1260" s="9"/>
    </row>
    <row r="1261" spans="10:10" x14ac:dyDescent="0.3">
      <c r="J1261" s="9"/>
    </row>
    <row r="1262" spans="10:10" x14ac:dyDescent="0.3">
      <c r="J1262" s="9"/>
    </row>
    <row r="1263" spans="10:10" x14ac:dyDescent="0.3">
      <c r="J1263" s="9"/>
    </row>
    <row r="1264" spans="10:10" x14ac:dyDescent="0.3">
      <c r="J1264" s="9"/>
    </row>
    <row r="1265" spans="10:10" x14ac:dyDescent="0.3">
      <c r="J1265" s="9"/>
    </row>
    <row r="1266" spans="10:10" x14ac:dyDescent="0.3">
      <c r="J1266" s="9"/>
    </row>
    <row r="1267" spans="10:10" x14ac:dyDescent="0.3">
      <c r="J1267" s="9"/>
    </row>
    <row r="1268" spans="10:10" x14ac:dyDescent="0.3">
      <c r="J1268" s="9"/>
    </row>
    <row r="1269" spans="10:10" x14ac:dyDescent="0.3">
      <c r="J1269" s="9"/>
    </row>
    <row r="1270" spans="10:10" x14ac:dyDescent="0.3">
      <c r="J1270" s="9"/>
    </row>
    <row r="1271" spans="10:10" x14ac:dyDescent="0.3">
      <c r="J1271" s="9"/>
    </row>
    <row r="1272" spans="10:10" x14ac:dyDescent="0.3">
      <c r="J1272" s="9"/>
    </row>
    <row r="1273" spans="10:10" x14ac:dyDescent="0.3">
      <c r="J1273" s="9"/>
    </row>
    <row r="1274" spans="10:10" x14ac:dyDescent="0.3">
      <c r="J1274" s="9"/>
    </row>
    <row r="1275" spans="10:10" x14ac:dyDescent="0.3">
      <c r="J1275" s="9"/>
    </row>
    <row r="1276" spans="10:10" x14ac:dyDescent="0.3">
      <c r="J1276" s="9"/>
    </row>
    <row r="1277" spans="10:10" x14ac:dyDescent="0.3">
      <c r="J1277" s="9"/>
    </row>
    <row r="1278" spans="10:10" x14ac:dyDescent="0.3">
      <c r="J1278" s="9"/>
    </row>
    <row r="1279" spans="10:10" x14ac:dyDescent="0.3">
      <c r="J1279" s="9"/>
    </row>
    <row r="1280" spans="10:10" x14ac:dyDescent="0.3">
      <c r="J1280" s="9"/>
    </row>
    <row r="1281" spans="10:10" x14ac:dyDescent="0.3">
      <c r="J1281" s="9"/>
    </row>
    <row r="1282" spans="10:10" x14ac:dyDescent="0.3">
      <c r="J1282" s="9"/>
    </row>
    <row r="1283" spans="10:10" x14ac:dyDescent="0.3">
      <c r="J1283" s="9"/>
    </row>
    <row r="1284" spans="10:10" x14ac:dyDescent="0.3">
      <c r="J1284" s="9"/>
    </row>
    <row r="1285" spans="10:10" x14ac:dyDescent="0.3">
      <c r="J1285" s="9"/>
    </row>
    <row r="1286" spans="10:10" x14ac:dyDescent="0.3">
      <c r="J1286" s="9"/>
    </row>
    <row r="1287" spans="10:10" x14ac:dyDescent="0.3">
      <c r="J1287" s="9"/>
    </row>
    <row r="1288" spans="10:10" x14ac:dyDescent="0.3">
      <c r="J1288" s="9"/>
    </row>
    <row r="1289" spans="10:10" x14ac:dyDescent="0.3">
      <c r="J1289" s="9"/>
    </row>
    <row r="1290" spans="10:10" x14ac:dyDescent="0.3">
      <c r="J1290" s="9"/>
    </row>
    <row r="1291" spans="10:10" x14ac:dyDescent="0.3">
      <c r="J1291" s="9"/>
    </row>
    <row r="1292" spans="10:10" x14ac:dyDescent="0.3">
      <c r="J1292" s="9"/>
    </row>
    <row r="1293" spans="10:10" x14ac:dyDescent="0.3">
      <c r="J1293" s="9"/>
    </row>
    <row r="1294" spans="10:10" x14ac:dyDescent="0.3">
      <c r="J1294" s="9"/>
    </row>
    <row r="1295" spans="10:10" x14ac:dyDescent="0.3">
      <c r="J1295" s="9"/>
    </row>
    <row r="1296" spans="10:10" x14ac:dyDescent="0.3">
      <c r="J1296" s="9"/>
    </row>
    <row r="1297" spans="10:10" x14ac:dyDescent="0.3">
      <c r="J1297" s="9"/>
    </row>
    <row r="1298" spans="10:10" x14ac:dyDescent="0.3">
      <c r="J1298" s="9"/>
    </row>
    <row r="1299" spans="10:10" x14ac:dyDescent="0.3">
      <c r="J1299" s="9"/>
    </row>
    <row r="1300" spans="10:10" x14ac:dyDescent="0.3">
      <c r="J1300" s="9"/>
    </row>
    <row r="1301" spans="10:10" x14ac:dyDescent="0.3">
      <c r="J1301" s="9"/>
    </row>
    <row r="1302" spans="10:10" x14ac:dyDescent="0.3">
      <c r="J1302" s="9"/>
    </row>
    <row r="1303" spans="10:10" x14ac:dyDescent="0.3">
      <c r="J1303" s="9"/>
    </row>
    <row r="1304" spans="10:10" x14ac:dyDescent="0.3">
      <c r="J1304" s="9"/>
    </row>
    <row r="1305" spans="10:10" x14ac:dyDescent="0.3">
      <c r="J1305" s="9"/>
    </row>
    <row r="1306" spans="10:10" x14ac:dyDescent="0.3">
      <c r="J1306" s="9"/>
    </row>
    <row r="1307" spans="10:10" x14ac:dyDescent="0.3">
      <c r="J1307" s="9"/>
    </row>
    <row r="1308" spans="10:10" x14ac:dyDescent="0.3">
      <c r="J1308" s="9"/>
    </row>
    <row r="1309" spans="10:10" x14ac:dyDescent="0.3">
      <c r="J1309" s="9"/>
    </row>
    <row r="1310" spans="10:10" x14ac:dyDescent="0.3">
      <c r="J1310" s="9"/>
    </row>
    <row r="1311" spans="10:10" x14ac:dyDescent="0.3">
      <c r="J1311" s="9"/>
    </row>
    <row r="1312" spans="10:10" x14ac:dyDescent="0.3">
      <c r="J1312" s="9"/>
    </row>
    <row r="1313" spans="10:10" x14ac:dyDescent="0.3">
      <c r="J1313" s="9"/>
    </row>
    <row r="1314" spans="10:10" x14ac:dyDescent="0.3">
      <c r="J1314" s="9"/>
    </row>
    <row r="1315" spans="10:10" x14ac:dyDescent="0.3">
      <c r="J1315" s="9"/>
    </row>
    <row r="1316" spans="10:10" x14ac:dyDescent="0.3">
      <c r="J1316" s="9"/>
    </row>
    <row r="1317" spans="10:10" x14ac:dyDescent="0.3">
      <c r="J1317" s="9"/>
    </row>
    <row r="1318" spans="10:10" x14ac:dyDescent="0.3">
      <c r="J1318" s="9"/>
    </row>
    <row r="1319" spans="10:10" x14ac:dyDescent="0.3">
      <c r="J1319" s="9"/>
    </row>
    <row r="1320" spans="10:10" x14ac:dyDescent="0.3">
      <c r="J1320" s="9"/>
    </row>
    <row r="1321" spans="10:10" x14ac:dyDescent="0.3">
      <c r="J1321" s="9"/>
    </row>
    <row r="1322" spans="10:10" x14ac:dyDescent="0.3">
      <c r="J1322" s="9"/>
    </row>
    <row r="1323" spans="10:10" x14ac:dyDescent="0.3">
      <c r="J1323" s="9"/>
    </row>
    <row r="1324" spans="10:10" x14ac:dyDescent="0.3">
      <c r="J1324" s="9"/>
    </row>
    <row r="1325" spans="10:10" x14ac:dyDescent="0.3">
      <c r="J1325" s="9"/>
    </row>
    <row r="1326" spans="10:10" x14ac:dyDescent="0.3">
      <c r="J1326" s="9"/>
    </row>
    <row r="1327" spans="10:10" x14ac:dyDescent="0.3">
      <c r="J1327" s="9"/>
    </row>
    <row r="1328" spans="10:10" x14ac:dyDescent="0.3">
      <c r="J1328" s="9"/>
    </row>
    <row r="1329" spans="10:10" x14ac:dyDescent="0.3">
      <c r="J1329" s="9"/>
    </row>
    <row r="1330" spans="10:10" x14ac:dyDescent="0.3">
      <c r="J1330" s="9"/>
    </row>
    <row r="1331" spans="10:10" x14ac:dyDescent="0.3">
      <c r="J1331" s="9"/>
    </row>
    <row r="1332" spans="10:10" x14ac:dyDescent="0.3">
      <c r="J1332" s="9"/>
    </row>
    <row r="1333" spans="10:10" x14ac:dyDescent="0.3">
      <c r="J1333" s="9"/>
    </row>
    <row r="1334" spans="10:10" x14ac:dyDescent="0.3">
      <c r="J1334" s="9"/>
    </row>
    <row r="1335" spans="10:10" x14ac:dyDescent="0.3">
      <c r="J1335" s="9"/>
    </row>
    <row r="1336" spans="10:10" x14ac:dyDescent="0.3">
      <c r="J1336" s="9"/>
    </row>
    <row r="1337" spans="10:10" x14ac:dyDescent="0.3">
      <c r="J1337" s="9"/>
    </row>
    <row r="1338" spans="10:10" x14ac:dyDescent="0.3">
      <c r="J1338" s="9"/>
    </row>
    <row r="1339" spans="10:10" x14ac:dyDescent="0.3">
      <c r="J1339" s="9"/>
    </row>
    <row r="1340" spans="10:10" x14ac:dyDescent="0.3">
      <c r="J1340" s="9"/>
    </row>
    <row r="1341" spans="10:10" x14ac:dyDescent="0.3">
      <c r="J1341" s="9"/>
    </row>
    <row r="1342" spans="10:10" x14ac:dyDescent="0.3">
      <c r="J1342" s="9"/>
    </row>
    <row r="1343" spans="10:10" x14ac:dyDescent="0.3">
      <c r="J1343" s="9"/>
    </row>
    <row r="1344" spans="10:10" x14ac:dyDescent="0.3">
      <c r="J1344" s="9"/>
    </row>
    <row r="1345" spans="10:10" x14ac:dyDescent="0.3">
      <c r="J1345" s="9"/>
    </row>
    <row r="1346" spans="10:10" x14ac:dyDescent="0.3">
      <c r="J1346" s="9"/>
    </row>
    <row r="1347" spans="10:10" x14ac:dyDescent="0.3">
      <c r="J1347" s="9"/>
    </row>
    <row r="1348" spans="10:10" x14ac:dyDescent="0.3">
      <c r="J1348" s="9"/>
    </row>
    <row r="1349" spans="10:10" x14ac:dyDescent="0.3">
      <c r="J1349" s="9"/>
    </row>
    <row r="1350" spans="10:10" x14ac:dyDescent="0.3">
      <c r="J1350" s="9"/>
    </row>
    <row r="1351" spans="10:10" x14ac:dyDescent="0.3">
      <c r="J1351" s="9"/>
    </row>
    <row r="1352" spans="10:10" x14ac:dyDescent="0.3">
      <c r="J1352" s="9"/>
    </row>
    <row r="1353" spans="10:10" x14ac:dyDescent="0.3">
      <c r="J1353" s="9"/>
    </row>
    <row r="1354" spans="10:10" x14ac:dyDescent="0.3">
      <c r="J1354" s="9"/>
    </row>
    <row r="1355" spans="10:10" x14ac:dyDescent="0.3">
      <c r="J1355" s="9"/>
    </row>
    <row r="1356" spans="10:10" x14ac:dyDescent="0.3">
      <c r="J1356" s="9"/>
    </row>
    <row r="1357" spans="10:10" x14ac:dyDescent="0.3">
      <c r="J1357" s="9"/>
    </row>
    <row r="1358" spans="10:10" x14ac:dyDescent="0.3">
      <c r="J1358" s="9"/>
    </row>
    <row r="1359" spans="10:10" x14ac:dyDescent="0.3">
      <c r="J1359" s="9"/>
    </row>
    <row r="1360" spans="10:10" x14ac:dyDescent="0.3">
      <c r="J1360" s="9"/>
    </row>
    <row r="1361" spans="10:10" x14ac:dyDescent="0.3">
      <c r="J1361" s="9"/>
    </row>
    <row r="1362" spans="10:10" x14ac:dyDescent="0.3">
      <c r="J1362" s="9"/>
    </row>
    <row r="1363" spans="10:10" x14ac:dyDescent="0.3">
      <c r="J1363" s="9"/>
    </row>
    <row r="1364" spans="10:10" x14ac:dyDescent="0.3">
      <c r="J1364" s="9"/>
    </row>
    <row r="1365" spans="10:10" x14ac:dyDescent="0.3">
      <c r="J1365" s="9"/>
    </row>
    <row r="1366" spans="10:10" x14ac:dyDescent="0.3">
      <c r="J1366" s="9"/>
    </row>
    <row r="1367" spans="10:10" x14ac:dyDescent="0.3">
      <c r="J1367" s="9"/>
    </row>
    <row r="1368" spans="10:10" x14ac:dyDescent="0.3">
      <c r="J1368" s="9"/>
    </row>
    <row r="1369" spans="10:10" x14ac:dyDescent="0.3">
      <c r="J1369" s="9"/>
    </row>
    <row r="1370" spans="10:10" x14ac:dyDescent="0.3">
      <c r="J1370" s="9"/>
    </row>
    <row r="1371" spans="10:10" x14ac:dyDescent="0.3">
      <c r="J1371" s="9"/>
    </row>
    <row r="1372" spans="10:10" x14ac:dyDescent="0.3">
      <c r="J1372" s="9"/>
    </row>
    <row r="1373" spans="10:10" x14ac:dyDescent="0.3">
      <c r="J1373" s="9"/>
    </row>
    <row r="1374" spans="10:10" x14ac:dyDescent="0.3">
      <c r="J1374" s="9"/>
    </row>
    <row r="1375" spans="10:10" x14ac:dyDescent="0.3">
      <c r="J1375" s="9"/>
    </row>
    <row r="1376" spans="10:10" x14ac:dyDescent="0.3">
      <c r="J1376" s="9"/>
    </row>
    <row r="1377" spans="10:10" x14ac:dyDescent="0.3">
      <c r="J1377" s="9"/>
    </row>
    <row r="1378" spans="10:10" x14ac:dyDescent="0.3">
      <c r="J1378" s="9"/>
    </row>
    <row r="1379" spans="10:10" x14ac:dyDescent="0.3">
      <c r="J1379" s="9"/>
    </row>
    <row r="1380" spans="10:10" x14ac:dyDescent="0.3">
      <c r="J1380" s="9"/>
    </row>
    <row r="1381" spans="10:10" x14ac:dyDescent="0.3">
      <c r="J1381" s="9"/>
    </row>
    <row r="1382" spans="10:10" x14ac:dyDescent="0.3">
      <c r="J1382" s="9"/>
    </row>
    <row r="1383" spans="10:10" x14ac:dyDescent="0.3">
      <c r="J1383" s="9"/>
    </row>
    <row r="1384" spans="10:10" x14ac:dyDescent="0.3">
      <c r="J1384" s="9"/>
    </row>
    <row r="1385" spans="10:10" x14ac:dyDescent="0.3">
      <c r="J1385" s="9"/>
    </row>
    <row r="1386" spans="10:10" x14ac:dyDescent="0.3">
      <c r="J1386" s="9"/>
    </row>
    <row r="1387" spans="10:10" x14ac:dyDescent="0.3">
      <c r="J1387" s="9"/>
    </row>
    <row r="1388" spans="10:10" x14ac:dyDescent="0.3">
      <c r="J1388" s="9"/>
    </row>
    <row r="1389" spans="10:10" x14ac:dyDescent="0.3">
      <c r="J1389" s="9"/>
    </row>
    <row r="1390" spans="10:10" x14ac:dyDescent="0.3">
      <c r="J1390" s="9"/>
    </row>
    <row r="1391" spans="10:10" x14ac:dyDescent="0.3">
      <c r="J1391" s="9"/>
    </row>
    <row r="1392" spans="10:10" x14ac:dyDescent="0.3">
      <c r="J1392" s="9"/>
    </row>
    <row r="1393" spans="10:10" x14ac:dyDescent="0.3">
      <c r="J1393" s="9"/>
    </row>
    <row r="1394" spans="10:10" x14ac:dyDescent="0.3">
      <c r="J1394" s="9"/>
    </row>
    <row r="1395" spans="10:10" x14ac:dyDescent="0.3">
      <c r="J1395" s="9"/>
    </row>
    <row r="1396" spans="10:10" x14ac:dyDescent="0.3">
      <c r="J1396" s="9"/>
    </row>
    <row r="1397" spans="10:10" x14ac:dyDescent="0.3">
      <c r="J1397" s="9"/>
    </row>
    <row r="1398" spans="10:10" x14ac:dyDescent="0.3">
      <c r="J1398" s="9"/>
    </row>
    <row r="1399" spans="10:10" x14ac:dyDescent="0.3">
      <c r="J1399" s="9"/>
    </row>
    <row r="1400" spans="10:10" x14ac:dyDescent="0.3">
      <c r="J1400" s="9"/>
    </row>
    <row r="1401" spans="10:10" x14ac:dyDescent="0.3">
      <c r="J1401" s="9"/>
    </row>
    <row r="1402" spans="10:10" x14ac:dyDescent="0.3">
      <c r="J1402" s="9"/>
    </row>
    <row r="1403" spans="10:10" x14ac:dyDescent="0.3">
      <c r="J1403" s="9"/>
    </row>
    <row r="1404" spans="10:10" x14ac:dyDescent="0.3">
      <c r="J1404" s="9"/>
    </row>
    <row r="1405" spans="10:10" x14ac:dyDescent="0.3">
      <c r="J1405" s="9"/>
    </row>
    <row r="1406" spans="10:10" x14ac:dyDescent="0.3">
      <c r="J1406" s="9"/>
    </row>
    <row r="1407" spans="10:10" x14ac:dyDescent="0.3">
      <c r="J1407" s="9"/>
    </row>
    <row r="1408" spans="10:10" x14ac:dyDescent="0.3">
      <c r="J1408" s="9"/>
    </row>
    <row r="1409" spans="10:10" x14ac:dyDescent="0.3">
      <c r="J1409" s="9"/>
    </row>
    <row r="1410" spans="10:10" x14ac:dyDescent="0.3">
      <c r="J1410" s="9"/>
    </row>
    <row r="1411" spans="10:10" x14ac:dyDescent="0.3">
      <c r="J1411" s="9"/>
    </row>
    <row r="1412" spans="10:10" x14ac:dyDescent="0.3">
      <c r="J1412" s="9"/>
    </row>
    <row r="1413" spans="10:10" x14ac:dyDescent="0.3">
      <c r="J1413" s="9"/>
    </row>
    <row r="1414" spans="10:10" x14ac:dyDescent="0.3">
      <c r="J1414" s="9"/>
    </row>
    <row r="1415" spans="10:10" x14ac:dyDescent="0.3">
      <c r="J1415" s="9"/>
    </row>
    <row r="1416" spans="10:10" x14ac:dyDescent="0.3">
      <c r="J1416" s="9"/>
    </row>
    <row r="1417" spans="10:10" x14ac:dyDescent="0.3">
      <c r="J1417" s="9"/>
    </row>
    <row r="1418" spans="10:10" x14ac:dyDescent="0.3">
      <c r="J1418" s="9"/>
    </row>
    <row r="1419" spans="10:10" x14ac:dyDescent="0.3">
      <c r="J1419" s="9"/>
    </row>
    <row r="1420" spans="10:10" x14ac:dyDescent="0.3">
      <c r="J1420" s="9"/>
    </row>
    <row r="1421" spans="10:10" x14ac:dyDescent="0.3">
      <c r="J1421" s="9"/>
    </row>
    <row r="1422" spans="10:10" x14ac:dyDescent="0.3">
      <c r="J1422" s="9"/>
    </row>
    <row r="1423" spans="10:10" x14ac:dyDescent="0.3">
      <c r="J1423" s="9"/>
    </row>
    <row r="1424" spans="10:10" x14ac:dyDescent="0.3">
      <c r="J1424" s="9"/>
    </row>
    <row r="1425" spans="10:10" x14ac:dyDescent="0.3">
      <c r="J1425" s="9"/>
    </row>
    <row r="1426" spans="10:10" x14ac:dyDescent="0.3">
      <c r="J1426" s="9"/>
    </row>
    <row r="1427" spans="10:10" x14ac:dyDescent="0.3">
      <c r="J1427" s="9"/>
    </row>
    <row r="1428" spans="10:10" x14ac:dyDescent="0.3">
      <c r="J1428" s="9"/>
    </row>
    <row r="1429" spans="10:10" x14ac:dyDescent="0.3">
      <c r="J1429" s="9"/>
    </row>
    <row r="1430" spans="10:10" x14ac:dyDescent="0.3">
      <c r="J1430" s="9"/>
    </row>
    <row r="1431" spans="10:10" x14ac:dyDescent="0.3">
      <c r="J1431" s="9"/>
    </row>
    <row r="1432" spans="10:10" x14ac:dyDescent="0.3">
      <c r="J1432" s="9"/>
    </row>
    <row r="1433" spans="10:10" x14ac:dyDescent="0.3">
      <c r="J1433" s="9"/>
    </row>
    <row r="1434" spans="10:10" x14ac:dyDescent="0.3">
      <c r="J1434" s="9"/>
    </row>
    <row r="1435" spans="10:10" x14ac:dyDescent="0.3">
      <c r="J1435" s="9"/>
    </row>
    <row r="1436" spans="10:10" x14ac:dyDescent="0.3">
      <c r="J1436" s="9"/>
    </row>
    <row r="1437" spans="10:10" x14ac:dyDescent="0.3">
      <c r="J1437" s="9"/>
    </row>
    <row r="1438" spans="10:10" x14ac:dyDescent="0.3">
      <c r="J1438" s="9"/>
    </row>
    <row r="1439" spans="10:10" x14ac:dyDescent="0.3">
      <c r="J1439" s="9"/>
    </row>
    <row r="1440" spans="10:10" x14ac:dyDescent="0.3">
      <c r="J1440" s="9"/>
    </row>
    <row r="1441" spans="10:10" x14ac:dyDescent="0.3">
      <c r="J1441" s="9"/>
    </row>
    <row r="1442" spans="10:10" x14ac:dyDescent="0.3">
      <c r="J1442" s="9"/>
    </row>
    <row r="1443" spans="10:10" x14ac:dyDescent="0.3">
      <c r="J1443" s="9"/>
    </row>
    <row r="1444" spans="10:10" x14ac:dyDescent="0.3">
      <c r="J1444" s="9"/>
    </row>
    <row r="1445" spans="10:10" x14ac:dyDescent="0.3">
      <c r="J1445" s="9"/>
    </row>
    <row r="1446" spans="10:10" x14ac:dyDescent="0.3">
      <c r="J1446" s="9"/>
    </row>
    <row r="1447" spans="10:10" x14ac:dyDescent="0.3">
      <c r="J1447" s="9"/>
    </row>
    <row r="1448" spans="10:10" x14ac:dyDescent="0.3">
      <c r="J1448" s="9"/>
    </row>
    <row r="1449" spans="10:10" x14ac:dyDescent="0.3">
      <c r="J1449" s="9"/>
    </row>
    <row r="1450" spans="10:10" x14ac:dyDescent="0.3">
      <c r="J1450" s="9"/>
    </row>
    <row r="1451" spans="10:10" x14ac:dyDescent="0.3">
      <c r="J1451" s="9"/>
    </row>
    <row r="1452" spans="10:10" x14ac:dyDescent="0.3">
      <c r="J1452" s="9"/>
    </row>
    <row r="1453" spans="10:10" x14ac:dyDescent="0.3">
      <c r="J1453" s="9"/>
    </row>
    <row r="1454" spans="10:10" x14ac:dyDescent="0.3">
      <c r="J1454" s="9"/>
    </row>
    <row r="1455" spans="10:10" x14ac:dyDescent="0.3">
      <c r="J1455" s="9"/>
    </row>
    <row r="1456" spans="10:10" x14ac:dyDescent="0.3">
      <c r="J1456" s="9"/>
    </row>
    <row r="1457" spans="10:10" x14ac:dyDescent="0.3">
      <c r="J1457" s="9"/>
    </row>
    <row r="1458" spans="10:10" x14ac:dyDescent="0.3">
      <c r="J1458" s="9"/>
    </row>
    <row r="1459" spans="10:10" x14ac:dyDescent="0.3">
      <c r="J1459" s="9"/>
    </row>
    <row r="1460" spans="10:10" x14ac:dyDescent="0.3">
      <c r="J1460" s="9"/>
    </row>
    <row r="1461" spans="10:10" x14ac:dyDescent="0.3">
      <c r="J1461" s="9"/>
    </row>
    <row r="1462" spans="10:10" x14ac:dyDescent="0.3">
      <c r="J1462" s="9"/>
    </row>
    <row r="1463" spans="10:10" x14ac:dyDescent="0.3">
      <c r="J1463" s="9"/>
    </row>
    <row r="1464" spans="10:10" x14ac:dyDescent="0.3">
      <c r="J1464" s="9"/>
    </row>
    <row r="1465" spans="10:10" x14ac:dyDescent="0.3">
      <c r="J1465" s="9"/>
    </row>
    <row r="1466" spans="10:10" x14ac:dyDescent="0.3">
      <c r="J1466" s="9"/>
    </row>
    <row r="1467" spans="10:10" x14ac:dyDescent="0.3">
      <c r="J1467" s="9"/>
    </row>
    <row r="1468" spans="10:10" x14ac:dyDescent="0.3">
      <c r="J1468" s="9"/>
    </row>
    <row r="1469" spans="10:10" x14ac:dyDescent="0.3">
      <c r="J1469" s="9"/>
    </row>
    <row r="1470" spans="10:10" x14ac:dyDescent="0.3">
      <c r="J1470" s="9"/>
    </row>
    <row r="1471" spans="10:10" x14ac:dyDescent="0.3">
      <c r="J1471" s="9"/>
    </row>
    <row r="1472" spans="10:10" x14ac:dyDescent="0.3">
      <c r="J1472" s="9"/>
    </row>
    <row r="1473" spans="10:10" x14ac:dyDescent="0.3">
      <c r="J1473" s="9"/>
    </row>
    <row r="1474" spans="10:10" x14ac:dyDescent="0.3">
      <c r="J1474" s="9"/>
    </row>
    <row r="1475" spans="10:10" x14ac:dyDescent="0.3">
      <c r="J1475" s="9"/>
    </row>
    <row r="1476" spans="10:10" x14ac:dyDescent="0.3">
      <c r="J1476" s="9"/>
    </row>
    <row r="1477" spans="10:10" x14ac:dyDescent="0.3">
      <c r="J1477" s="9"/>
    </row>
    <row r="1478" spans="10:10" x14ac:dyDescent="0.3">
      <c r="J1478" s="9"/>
    </row>
    <row r="1479" spans="10:10" x14ac:dyDescent="0.3">
      <c r="J1479" s="9"/>
    </row>
    <row r="1480" spans="10:10" x14ac:dyDescent="0.3">
      <c r="J1480" s="9"/>
    </row>
    <row r="1481" spans="10:10" x14ac:dyDescent="0.3">
      <c r="J1481" s="9"/>
    </row>
    <row r="1482" spans="10:10" x14ac:dyDescent="0.3">
      <c r="J1482" s="9"/>
    </row>
    <row r="1483" spans="10:10" x14ac:dyDescent="0.3">
      <c r="J1483" s="9"/>
    </row>
    <row r="1484" spans="10:10" x14ac:dyDescent="0.3">
      <c r="J1484" s="9"/>
    </row>
    <row r="1485" spans="10:10" x14ac:dyDescent="0.3">
      <c r="J1485" s="9"/>
    </row>
    <row r="1486" spans="10:10" x14ac:dyDescent="0.3">
      <c r="J1486" s="9"/>
    </row>
    <row r="1487" spans="10:10" x14ac:dyDescent="0.3">
      <c r="J1487" s="9"/>
    </row>
    <row r="1488" spans="10:10" x14ac:dyDescent="0.3">
      <c r="J1488" s="9"/>
    </row>
    <row r="1489" spans="10:10" x14ac:dyDescent="0.3">
      <c r="J1489" s="9"/>
    </row>
    <row r="1490" spans="10:10" x14ac:dyDescent="0.3">
      <c r="J1490" s="9"/>
    </row>
    <row r="1491" spans="10:10" x14ac:dyDescent="0.3">
      <c r="J1491" s="9"/>
    </row>
    <row r="1492" spans="10:10" x14ac:dyDescent="0.3">
      <c r="J1492" s="9"/>
    </row>
    <row r="1493" spans="10:10" x14ac:dyDescent="0.3">
      <c r="J1493" s="9"/>
    </row>
    <row r="1494" spans="10:10" x14ac:dyDescent="0.3">
      <c r="J1494" s="9"/>
    </row>
    <row r="1495" spans="10:10" x14ac:dyDescent="0.3">
      <c r="J1495" s="9"/>
    </row>
    <row r="1496" spans="10:10" x14ac:dyDescent="0.3">
      <c r="J1496" s="9"/>
    </row>
    <row r="1497" spans="10:10" x14ac:dyDescent="0.3">
      <c r="J1497" s="9"/>
    </row>
    <row r="1498" spans="10:10" x14ac:dyDescent="0.3">
      <c r="J1498" s="9"/>
    </row>
    <row r="1499" spans="10:10" x14ac:dyDescent="0.3">
      <c r="J1499" s="9"/>
    </row>
    <row r="1500" spans="10:10" x14ac:dyDescent="0.3">
      <c r="J1500" s="9"/>
    </row>
    <row r="1501" spans="10:10" x14ac:dyDescent="0.3">
      <c r="J1501" s="9"/>
    </row>
    <row r="1502" spans="10:10" x14ac:dyDescent="0.3">
      <c r="J1502" s="9"/>
    </row>
    <row r="1503" spans="10:10" x14ac:dyDescent="0.3">
      <c r="J1503" s="9"/>
    </row>
    <row r="1504" spans="10:10" x14ac:dyDescent="0.3">
      <c r="J1504" s="9"/>
    </row>
    <row r="1505" spans="10:10" x14ac:dyDescent="0.3">
      <c r="J1505" s="9"/>
    </row>
    <row r="1506" spans="10:10" x14ac:dyDescent="0.3">
      <c r="J1506" s="9"/>
    </row>
    <row r="1507" spans="10:10" x14ac:dyDescent="0.3">
      <c r="J1507" s="9"/>
    </row>
    <row r="1508" spans="10:10" x14ac:dyDescent="0.3">
      <c r="J1508" s="9"/>
    </row>
    <row r="1509" spans="10:10" x14ac:dyDescent="0.3">
      <c r="J1509" s="9"/>
    </row>
    <row r="1510" spans="10:10" x14ac:dyDescent="0.3">
      <c r="J1510" s="9"/>
    </row>
    <row r="1511" spans="10:10" x14ac:dyDescent="0.3">
      <c r="J1511" s="9"/>
    </row>
    <row r="1512" spans="10:10" x14ac:dyDescent="0.3">
      <c r="J1512" s="9"/>
    </row>
    <row r="1513" spans="10:10" x14ac:dyDescent="0.3">
      <c r="J1513" s="9"/>
    </row>
    <row r="1514" spans="10:10" x14ac:dyDescent="0.3">
      <c r="J1514" s="9"/>
    </row>
    <row r="1515" spans="10:10" x14ac:dyDescent="0.3">
      <c r="J1515" s="9"/>
    </row>
    <row r="1516" spans="10:10" x14ac:dyDescent="0.3">
      <c r="J1516" s="9"/>
    </row>
    <row r="1517" spans="10:10" x14ac:dyDescent="0.3">
      <c r="J1517" s="9"/>
    </row>
    <row r="1518" spans="10:10" x14ac:dyDescent="0.3">
      <c r="J1518" s="9"/>
    </row>
    <row r="1519" spans="10:10" x14ac:dyDescent="0.3">
      <c r="J1519" s="9"/>
    </row>
    <row r="1520" spans="10:10" x14ac:dyDescent="0.3">
      <c r="J1520" s="9"/>
    </row>
    <row r="1521" spans="10:10" x14ac:dyDescent="0.3">
      <c r="J1521" s="9"/>
    </row>
    <row r="1522" spans="10:10" x14ac:dyDescent="0.3">
      <c r="J1522" s="9"/>
    </row>
    <row r="1523" spans="10:10" x14ac:dyDescent="0.3">
      <c r="J1523" s="9"/>
    </row>
    <row r="1524" spans="10:10" x14ac:dyDescent="0.3">
      <c r="J1524" s="9"/>
    </row>
    <row r="1525" spans="10:10" x14ac:dyDescent="0.3">
      <c r="J1525" s="9"/>
    </row>
    <row r="1526" spans="10:10" x14ac:dyDescent="0.3">
      <c r="J1526" s="9"/>
    </row>
    <row r="1527" spans="10:10" x14ac:dyDescent="0.3">
      <c r="J1527" s="9"/>
    </row>
    <row r="1528" spans="10:10" x14ac:dyDescent="0.3">
      <c r="J1528" s="9"/>
    </row>
    <row r="1529" spans="10:10" x14ac:dyDescent="0.3">
      <c r="J1529" s="9"/>
    </row>
    <row r="1530" spans="10:10" x14ac:dyDescent="0.3">
      <c r="J1530" s="9"/>
    </row>
    <row r="1531" spans="10:10" x14ac:dyDescent="0.3">
      <c r="J1531" s="9"/>
    </row>
    <row r="1532" spans="10:10" x14ac:dyDescent="0.3">
      <c r="J1532" s="9"/>
    </row>
    <row r="1533" spans="10:10" x14ac:dyDescent="0.3">
      <c r="J1533" s="9"/>
    </row>
    <row r="1534" spans="10:10" x14ac:dyDescent="0.3">
      <c r="J1534" s="9"/>
    </row>
    <row r="1535" spans="10:10" x14ac:dyDescent="0.3">
      <c r="J1535" s="9"/>
    </row>
    <row r="1536" spans="10:10" x14ac:dyDescent="0.3">
      <c r="J1536" s="9"/>
    </row>
    <row r="1537" spans="10:10" x14ac:dyDescent="0.3">
      <c r="J1537" s="9"/>
    </row>
    <row r="1538" spans="10:10" x14ac:dyDescent="0.3">
      <c r="J1538" s="9"/>
    </row>
    <row r="1539" spans="10:10" x14ac:dyDescent="0.3">
      <c r="J1539" s="9"/>
    </row>
    <row r="1540" spans="10:10" x14ac:dyDescent="0.3">
      <c r="J1540" s="9"/>
    </row>
    <row r="1541" spans="10:10" x14ac:dyDescent="0.3">
      <c r="J1541" s="9"/>
    </row>
    <row r="1542" spans="10:10" x14ac:dyDescent="0.3">
      <c r="J1542" s="9"/>
    </row>
    <row r="1543" spans="10:10" x14ac:dyDescent="0.3">
      <c r="J1543" s="9"/>
    </row>
    <row r="1544" spans="10:10" x14ac:dyDescent="0.3">
      <c r="J1544" s="9"/>
    </row>
    <row r="1545" spans="10:10" x14ac:dyDescent="0.3">
      <c r="J1545" s="9"/>
    </row>
    <row r="1546" spans="10:10" x14ac:dyDescent="0.3">
      <c r="J1546" s="9"/>
    </row>
    <row r="1547" spans="10:10" x14ac:dyDescent="0.3">
      <c r="J1547" s="9"/>
    </row>
    <row r="1548" spans="10:10" x14ac:dyDescent="0.3">
      <c r="J1548" s="9"/>
    </row>
    <row r="1549" spans="10:10" x14ac:dyDescent="0.3">
      <c r="J1549" s="9"/>
    </row>
    <row r="1550" spans="10:10" x14ac:dyDescent="0.3">
      <c r="J1550" s="9"/>
    </row>
    <row r="1551" spans="10:10" x14ac:dyDescent="0.3">
      <c r="J1551" s="9"/>
    </row>
    <row r="1552" spans="10:10" x14ac:dyDescent="0.3">
      <c r="J1552" s="9"/>
    </row>
    <row r="1553" spans="10:10" x14ac:dyDescent="0.3">
      <c r="J1553" s="9"/>
    </row>
    <row r="1554" spans="10:10" x14ac:dyDescent="0.3">
      <c r="J1554" s="9"/>
    </row>
    <row r="1555" spans="10:10" x14ac:dyDescent="0.3">
      <c r="J1555" s="9"/>
    </row>
    <row r="1556" spans="10:10" x14ac:dyDescent="0.3">
      <c r="J1556" s="9"/>
    </row>
    <row r="1557" spans="10:10" x14ac:dyDescent="0.3">
      <c r="J1557" s="9"/>
    </row>
    <row r="1558" spans="10:10" x14ac:dyDescent="0.3">
      <c r="J1558" s="9"/>
    </row>
    <row r="1559" spans="10:10" x14ac:dyDescent="0.3">
      <c r="J1559" s="9"/>
    </row>
    <row r="1560" spans="10:10" x14ac:dyDescent="0.3">
      <c r="J1560" s="9"/>
    </row>
    <row r="1561" spans="10:10" x14ac:dyDescent="0.3">
      <c r="J1561" s="9"/>
    </row>
    <row r="1562" spans="10:10" x14ac:dyDescent="0.3">
      <c r="J1562" s="9"/>
    </row>
    <row r="1563" spans="10:10" x14ac:dyDescent="0.3">
      <c r="J1563" s="9"/>
    </row>
    <row r="1564" spans="10:10" x14ac:dyDescent="0.3">
      <c r="J1564" s="9"/>
    </row>
    <row r="1565" spans="10:10" x14ac:dyDescent="0.3">
      <c r="J1565" s="9"/>
    </row>
    <row r="1566" spans="10:10" x14ac:dyDescent="0.3">
      <c r="J1566" s="9"/>
    </row>
    <row r="1567" spans="10:10" x14ac:dyDescent="0.3">
      <c r="J1567" s="9"/>
    </row>
    <row r="1568" spans="10:10" x14ac:dyDescent="0.3">
      <c r="J1568" s="9"/>
    </row>
    <row r="1569" spans="10:10" x14ac:dyDescent="0.3">
      <c r="J1569" s="9"/>
    </row>
    <row r="1570" spans="10:10" x14ac:dyDescent="0.3">
      <c r="J1570" s="9"/>
    </row>
    <row r="1571" spans="10:10" x14ac:dyDescent="0.3">
      <c r="J1571" s="9"/>
    </row>
    <row r="1572" spans="10:10" x14ac:dyDescent="0.3">
      <c r="J1572" s="9"/>
    </row>
    <row r="1573" spans="10:10" x14ac:dyDescent="0.3">
      <c r="J1573" s="9"/>
    </row>
    <row r="1574" spans="10:10" x14ac:dyDescent="0.3">
      <c r="J1574" s="9"/>
    </row>
    <row r="1575" spans="10:10" x14ac:dyDescent="0.3">
      <c r="J1575" s="9"/>
    </row>
    <row r="1576" spans="10:10" x14ac:dyDescent="0.3">
      <c r="J1576" s="9"/>
    </row>
    <row r="1577" spans="10:10" x14ac:dyDescent="0.3">
      <c r="J1577" s="9"/>
    </row>
    <row r="1578" spans="10:10" x14ac:dyDescent="0.3">
      <c r="J1578" s="9"/>
    </row>
    <row r="1579" spans="10:10" x14ac:dyDescent="0.3">
      <c r="J1579" s="9"/>
    </row>
    <row r="1580" spans="10:10" x14ac:dyDescent="0.3">
      <c r="J1580" s="9"/>
    </row>
    <row r="1581" spans="10:10" x14ac:dyDescent="0.3">
      <c r="J1581" s="9"/>
    </row>
    <row r="1582" spans="10:10" x14ac:dyDescent="0.3">
      <c r="J1582" s="9"/>
    </row>
    <row r="1583" spans="10:10" x14ac:dyDescent="0.3">
      <c r="J1583" s="9"/>
    </row>
    <row r="1584" spans="10:10" x14ac:dyDescent="0.3">
      <c r="J1584" s="9"/>
    </row>
    <row r="1585" spans="10:10" x14ac:dyDescent="0.3">
      <c r="J1585" s="9"/>
    </row>
    <row r="1586" spans="10:10" x14ac:dyDescent="0.3">
      <c r="J1586" s="9"/>
    </row>
    <row r="1587" spans="10:10" x14ac:dyDescent="0.3">
      <c r="J1587" s="9"/>
    </row>
    <row r="1588" spans="10:10" x14ac:dyDescent="0.3">
      <c r="J1588" s="9"/>
    </row>
    <row r="1589" spans="10:10" x14ac:dyDescent="0.3">
      <c r="J1589" s="9"/>
    </row>
    <row r="1590" spans="10:10" x14ac:dyDescent="0.3">
      <c r="J1590" s="9"/>
    </row>
    <row r="1591" spans="10:10" x14ac:dyDescent="0.3">
      <c r="J1591" s="9"/>
    </row>
    <row r="1592" spans="10:10" x14ac:dyDescent="0.3">
      <c r="J1592" s="9"/>
    </row>
    <row r="1593" spans="10:10" x14ac:dyDescent="0.3">
      <c r="J1593" s="9"/>
    </row>
    <row r="1594" spans="10:10" x14ac:dyDescent="0.3">
      <c r="J1594" s="9"/>
    </row>
    <row r="1595" spans="10:10" x14ac:dyDescent="0.3">
      <c r="J1595" s="9"/>
    </row>
    <row r="1596" spans="10:10" x14ac:dyDescent="0.3">
      <c r="J1596" s="9"/>
    </row>
    <row r="1597" spans="10:10" x14ac:dyDescent="0.3">
      <c r="J1597" s="9"/>
    </row>
    <row r="1598" spans="10:10" x14ac:dyDescent="0.3">
      <c r="J1598" s="9"/>
    </row>
    <row r="1599" spans="10:10" x14ac:dyDescent="0.3">
      <c r="J1599" s="9"/>
    </row>
    <row r="1600" spans="10:10" x14ac:dyDescent="0.3">
      <c r="J1600" s="9"/>
    </row>
    <row r="1601" spans="10:10" x14ac:dyDescent="0.3">
      <c r="J1601" s="9"/>
    </row>
    <row r="1602" spans="10:10" x14ac:dyDescent="0.3">
      <c r="J1602" s="9"/>
    </row>
    <row r="1603" spans="10:10" x14ac:dyDescent="0.3">
      <c r="J1603" s="9"/>
    </row>
    <row r="1604" spans="10:10" x14ac:dyDescent="0.3">
      <c r="J1604" s="9"/>
    </row>
    <row r="1605" spans="10:10" x14ac:dyDescent="0.3">
      <c r="J1605" s="9"/>
    </row>
    <row r="1606" spans="10:10" x14ac:dyDescent="0.3">
      <c r="J1606" s="9"/>
    </row>
    <row r="1607" spans="10:10" x14ac:dyDescent="0.3">
      <c r="J1607" s="9"/>
    </row>
    <row r="1608" spans="10:10" x14ac:dyDescent="0.3">
      <c r="J1608" s="9"/>
    </row>
    <row r="1609" spans="10:10" x14ac:dyDescent="0.3">
      <c r="J1609" s="9"/>
    </row>
    <row r="1610" spans="10:10" x14ac:dyDescent="0.3">
      <c r="J1610" s="9"/>
    </row>
    <row r="1611" spans="10:10" x14ac:dyDescent="0.3">
      <c r="J1611" s="9"/>
    </row>
    <row r="1612" spans="10:10" x14ac:dyDescent="0.3">
      <c r="J1612" s="9"/>
    </row>
    <row r="1613" spans="10:10" x14ac:dyDescent="0.3">
      <c r="J1613" s="9"/>
    </row>
    <row r="1614" spans="10:10" x14ac:dyDescent="0.3">
      <c r="J1614" s="9"/>
    </row>
    <row r="1615" spans="10:10" x14ac:dyDescent="0.3">
      <c r="J1615" s="9"/>
    </row>
    <row r="1616" spans="10:10" x14ac:dyDescent="0.3">
      <c r="J1616" s="9"/>
    </row>
    <row r="1617" spans="10:10" x14ac:dyDescent="0.3">
      <c r="J1617" s="9"/>
    </row>
    <row r="1618" spans="10:10" x14ac:dyDescent="0.3">
      <c r="J1618" s="9"/>
    </row>
    <row r="1619" spans="10:10" x14ac:dyDescent="0.3">
      <c r="J1619" s="9"/>
    </row>
    <row r="1620" spans="10:10" x14ac:dyDescent="0.3">
      <c r="J1620" s="9"/>
    </row>
    <row r="1621" spans="10:10" x14ac:dyDescent="0.3">
      <c r="J1621" s="9"/>
    </row>
    <row r="1622" spans="10:10" x14ac:dyDescent="0.3">
      <c r="J1622" s="9"/>
    </row>
    <row r="1623" spans="10:10" x14ac:dyDescent="0.3">
      <c r="J1623" s="9"/>
    </row>
    <row r="1624" spans="10:10" x14ac:dyDescent="0.3">
      <c r="J1624" s="9"/>
    </row>
    <row r="1625" spans="10:10" x14ac:dyDescent="0.3">
      <c r="J1625" s="9"/>
    </row>
    <row r="1626" spans="10:10" x14ac:dyDescent="0.3">
      <c r="J1626" s="9"/>
    </row>
    <row r="1627" spans="10:10" x14ac:dyDescent="0.3">
      <c r="J1627" s="9"/>
    </row>
    <row r="1628" spans="10:10" x14ac:dyDescent="0.3">
      <c r="J1628" s="9"/>
    </row>
    <row r="1629" spans="10:10" x14ac:dyDescent="0.3">
      <c r="J1629" s="9"/>
    </row>
    <row r="1630" spans="10:10" x14ac:dyDescent="0.3">
      <c r="J1630" s="9"/>
    </row>
    <row r="1631" spans="10:10" x14ac:dyDescent="0.3">
      <c r="J1631" s="9"/>
    </row>
    <row r="1632" spans="10:10" x14ac:dyDescent="0.3">
      <c r="J1632" s="9"/>
    </row>
    <row r="1633" spans="10:10" x14ac:dyDescent="0.3">
      <c r="J1633" s="9"/>
    </row>
    <row r="1634" spans="10:10" x14ac:dyDescent="0.3">
      <c r="J1634" s="9"/>
    </row>
    <row r="1635" spans="10:10" x14ac:dyDescent="0.3">
      <c r="J1635" s="9"/>
    </row>
    <row r="1636" spans="10:10" x14ac:dyDescent="0.3">
      <c r="J1636" s="9"/>
    </row>
    <row r="1637" spans="10:10" x14ac:dyDescent="0.3">
      <c r="J1637" s="9"/>
    </row>
    <row r="1638" spans="10:10" x14ac:dyDescent="0.3">
      <c r="J1638" s="9"/>
    </row>
    <row r="1639" spans="10:10" x14ac:dyDescent="0.3">
      <c r="J1639" s="9"/>
    </row>
    <row r="1640" spans="10:10" x14ac:dyDescent="0.3">
      <c r="J1640" s="9"/>
    </row>
    <row r="1641" spans="10:10" x14ac:dyDescent="0.3">
      <c r="J1641" s="9"/>
    </row>
    <row r="1642" spans="10:10" x14ac:dyDescent="0.3">
      <c r="J1642" s="9"/>
    </row>
    <row r="1643" spans="10:10" x14ac:dyDescent="0.3">
      <c r="J1643" s="9"/>
    </row>
    <row r="1644" spans="10:10" x14ac:dyDescent="0.3">
      <c r="J1644" s="9"/>
    </row>
    <row r="1645" spans="10:10" x14ac:dyDescent="0.3">
      <c r="J1645" s="9"/>
    </row>
    <row r="1646" spans="10:10" x14ac:dyDescent="0.3">
      <c r="J1646" s="9"/>
    </row>
    <row r="1647" spans="10:10" x14ac:dyDescent="0.3">
      <c r="J1647" s="9"/>
    </row>
    <row r="1648" spans="10:10" x14ac:dyDescent="0.3">
      <c r="J1648" s="9"/>
    </row>
    <row r="1649" spans="10:10" x14ac:dyDescent="0.3">
      <c r="J1649" s="9"/>
    </row>
    <row r="1650" spans="10:10" x14ac:dyDescent="0.3">
      <c r="J1650" s="9"/>
    </row>
    <row r="1651" spans="10:10" x14ac:dyDescent="0.3">
      <c r="J1651" s="9"/>
    </row>
    <row r="1652" spans="10:10" x14ac:dyDescent="0.3">
      <c r="J1652" s="9"/>
    </row>
    <row r="1653" spans="10:10" x14ac:dyDescent="0.3">
      <c r="J1653" s="9"/>
    </row>
    <row r="1654" spans="10:10" x14ac:dyDescent="0.3">
      <c r="J1654" s="9"/>
    </row>
    <row r="1655" spans="10:10" x14ac:dyDescent="0.3">
      <c r="J1655" s="9"/>
    </row>
    <row r="1656" spans="10:10" x14ac:dyDescent="0.3">
      <c r="J1656" s="9"/>
    </row>
    <row r="1657" spans="10:10" x14ac:dyDescent="0.3">
      <c r="J1657" s="9"/>
    </row>
    <row r="1658" spans="10:10" x14ac:dyDescent="0.3">
      <c r="J1658" s="9"/>
    </row>
    <row r="1659" spans="10:10" x14ac:dyDescent="0.3">
      <c r="J1659" s="9"/>
    </row>
    <row r="1660" spans="10:10" x14ac:dyDescent="0.3">
      <c r="J1660" s="9"/>
    </row>
    <row r="1661" spans="10:10" x14ac:dyDescent="0.3">
      <c r="J1661" s="9"/>
    </row>
    <row r="1662" spans="10:10" x14ac:dyDescent="0.3">
      <c r="J1662" s="9"/>
    </row>
    <row r="1663" spans="10:10" x14ac:dyDescent="0.3">
      <c r="J1663" s="9"/>
    </row>
    <row r="1664" spans="10:10" x14ac:dyDescent="0.3">
      <c r="J1664" s="9"/>
    </row>
    <row r="1665" spans="10:10" x14ac:dyDescent="0.3">
      <c r="J1665" s="9"/>
    </row>
    <row r="1666" spans="10:10" x14ac:dyDescent="0.3">
      <c r="J1666" s="9"/>
    </row>
    <row r="1667" spans="10:10" x14ac:dyDescent="0.3">
      <c r="J1667" s="9"/>
    </row>
    <row r="1668" spans="10:10" x14ac:dyDescent="0.3">
      <c r="J1668" s="9"/>
    </row>
    <row r="1669" spans="10:10" x14ac:dyDescent="0.3">
      <c r="J1669" s="9"/>
    </row>
    <row r="1670" spans="10:10" x14ac:dyDescent="0.3">
      <c r="J1670" s="9"/>
    </row>
    <row r="1671" spans="10:10" x14ac:dyDescent="0.3">
      <c r="J1671" s="9"/>
    </row>
    <row r="1672" spans="10:10" x14ac:dyDescent="0.3">
      <c r="J1672" s="9"/>
    </row>
    <row r="1673" spans="10:10" x14ac:dyDescent="0.3">
      <c r="J1673" s="9"/>
    </row>
    <row r="1674" spans="10:10" x14ac:dyDescent="0.3">
      <c r="J1674" s="9"/>
    </row>
    <row r="1675" spans="10:10" x14ac:dyDescent="0.3">
      <c r="J1675" s="9"/>
    </row>
    <row r="1676" spans="10:10" x14ac:dyDescent="0.3">
      <c r="J1676" s="9"/>
    </row>
    <row r="1677" spans="10:10" x14ac:dyDescent="0.3">
      <c r="J1677" s="9"/>
    </row>
    <row r="1678" spans="10:10" x14ac:dyDescent="0.3">
      <c r="J1678" s="9"/>
    </row>
    <row r="1679" spans="10:10" x14ac:dyDescent="0.3">
      <c r="J1679" s="9"/>
    </row>
    <row r="1680" spans="10:10" x14ac:dyDescent="0.3">
      <c r="J1680" s="9"/>
    </row>
    <row r="1681" spans="10:10" x14ac:dyDescent="0.3">
      <c r="J1681" s="9"/>
    </row>
    <row r="1682" spans="10:10" x14ac:dyDescent="0.3">
      <c r="J1682" s="9"/>
    </row>
    <row r="1683" spans="10:10" x14ac:dyDescent="0.3">
      <c r="J1683" s="9"/>
    </row>
    <row r="1684" spans="10:10" x14ac:dyDescent="0.3">
      <c r="J1684" s="9"/>
    </row>
    <row r="1685" spans="10:10" x14ac:dyDescent="0.3">
      <c r="J1685" s="9"/>
    </row>
    <row r="1686" spans="10:10" x14ac:dyDescent="0.3">
      <c r="J1686" s="9"/>
    </row>
    <row r="1687" spans="10:10" x14ac:dyDescent="0.3">
      <c r="J1687" s="9"/>
    </row>
    <row r="1688" spans="10:10" x14ac:dyDescent="0.3">
      <c r="J1688" s="9"/>
    </row>
    <row r="1689" spans="10:10" x14ac:dyDescent="0.3">
      <c r="J1689" s="9"/>
    </row>
    <row r="1690" spans="10:10" x14ac:dyDescent="0.3">
      <c r="J1690" s="9"/>
    </row>
    <row r="1691" spans="10:10" x14ac:dyDescent="0.3">
      <c r="J1691" s="9"/>
    </row>
    <row r="1692" spans="10:10" x14ac:dyDescent="0.3">
      <c r="J1692" s="9"/>
    </row>
    <row r="1693" spans="10:10" x14ac:dyDescent="0.3">
      <c r="J1693" s="9"/>
    </row>
    <row r="1694" spans="10:10" x14ac:dyDescent="0.3">
      <c r="J1694" s="9"/>
    </row>
    <row r="1695" spans="10:10" x14ac:dyDescent="0.3">
      <c r="J1695" s="9"/>
    </row>
    <row r="1696" spans="10:10" x14ac:dyDescent="0.3">
      <c r="J1696" s="9"/>
    </row>
    <row r="1697" spans="10:10" x14ac:dyDescent="0.3">
      <c r="J1697" s="9"/>
    </row>
    <row r="1698" spans="10:10" x14ac:dyDescent="0.3">
      <c r="J1698" s="9"/>
    </row>
    <row r="1699" spans="10:10" x14ac:dyDescent="0.3">
      <c r="J1699" s="9"/>
    </row>
    <row r="1700" spans="10:10" x14ac:dyDescent="0.3">
      <c r="J1700" s="9"/>
    </row>
    <row r="1701" spans="10:10" x14ac:dyDescent="0.3">
      <c r="J1701" s="9"/>
    </row>
    <row r="1702" spans="10:10" x14ac:dyDescent="0.3">
      <c r="J1702" s="9"/>
    </row>
    <row r="1703" spans="10:10" x14ac:dyDescent="0.3">
      <c r="J1703" s="9"/>
    </row>
    <row r="1704" spans="10:10" x14ac:dyDescent="0.3">
      <c r="J1704" s="9"/>
    </row>
    <row r="1705" spans="10:10" x14ac:dyDescent="0.3">
      <c r="J1705" s="9"/>
    </row>
    <row r="1706" spans="10:10" x14ac:dyDescent="0.3">
      <c r="J1706" s="9"/>
    </row>
    <row r="1707" spans="10:10" x14ac:dyDescent="0.3">
      <c r="J1707" s="9"/>
    </row>
    <row r="1708" spans="10:10" x14ac:dyDescent="0.3">
      <c r="J1708" s="9"/>
    </row>
    <row r="1709" spans="10:10" x14ac:dyDescent="0.3">
      <c r="J1709" s="9"/>
    </row>
    <row r="1710" spans="10:10" x14ac:dyDescent="0.3">
      <c r="J1710" s="9"/>
    </row>
    <row r="1711" spans="10:10" x14ac:dyDescent="0.3">
      <c r="J1711" s="9"/>
    </row>
    <row r="1712" spans="10:10" x14ac:dyDescent="0.3">
      <c r="J1712" s="9"/>
    </row>
    <row r="1713" spans="10:10" x14ac:dyDescent="0.3">
      <c r="J1713" s="9"/>
    </row>
    <row r="1714" spans="10:10" x14ac:dyDescent="0.3">
      <c r="J1714" s="9"/>
    </row>
    <row r="1715" spans="10:10" x14ac:dyDescent="0.3">
      <c r="J1715" s="9"/>
    </row>
    <row r="1716" spans="10:10" x14ac:dyDescent="0.3">
      <c r="J1716" s="9"/>
    </row>
    <row r="1717" spans="10:10" x14ac:dyDescent="0.3">
      <c r="J1717" s="9"/>
    </row>
    <row r="1718" spans="10:10" x14ac:dyDescent="0.3">
      <c r="J1718" s="9"/>
    </row>
    <row r="1719" spans="10:10" x14ac:dyDescent="0.3">
      <c r="J1719" s="9"/>
    </row>
    <row r="1720" spans="10:10" x14ac:dyDescent="0.3">
      <c r="J1720" s="9"/>
    </row>
    <row r="1721" spans="10:10" x14ac:dyDescent="0.3">
      <c r="J1721" s="9"/>
    </row>
    <row r="1722" spans="10:10" x14ac:dyDescent="0.3">
      <c r="J1722" s="9"/>
    </row>
    <row r="1723" spans="10:10" x14ac:dyDescent="0.3">
      <c r="J1723" s="9"/>
    </row>
    <row r="1724" spans="10:10" x14ac:dyDescent="0.3">
      <c r="J1724" s="9"/>
    </row>
    <row r="1725" spans="10:10" x14ac:dyDescent="0.3">
      <c r="J1725" s="9"/>
    </row>
    <row r="1726" spans="10:10" x14ac:dyDescent="0.3">
      <c r="J1726" s="9"/>
    </row>
    <row r="1727" spans="10:10" x14ac:dyDescent="0.3">
      <c r="J1727" s="8"/>
    </row>
  </sheetData>
  <mergeCells count="32">
    <mergeCell ref="D1:E2"/>
    <mergeCell ref="M37:M38"/>
    <mergeCell ref="M31:M32"/>
    <mergeCell ref="M33:M34"/>
    <mergeCell ref="M35:M36"/>
    <mergeCell ref="M23:M24"/>
    <mergeCell ref="M25:M26"/>
    <mergeCell ref="M27:M28"/>
    <mergeCell ref="M29:M30"/>
    <mergeCell ref="M7:M8"/>
    <mergeCell ref="D3:D4"/>
    <mergeCell ref="E3:E4"/>
    <mergeCell ref="F3:F4"/>
    <mergeCell ref="G3:G4"/>
    <mergeCell ref="H3:H4"/>
    <mergeCell ref="I3:I4"/>
    <mergeCell ref="N7:O8"/>
    <mergeCell ref="N5:O6"/>
    <mergeCell ref="M21:M22"/>
    <mergeCell ref="P5:Q5"/>
    <mergeCell ref="J3:J4"/>
    <mergeCell ref="K3:K4"/>
    <mergeCell ref="L3:L4"/>
    <mergeCell ref="M5:M6"/>
    <mergeCell ref="M3:O4"/>
    <mergeCell ref="P9:Q9"/>
    <mergeCell ref="M11:M13"/>
    <mergeCell ref="M14:M15"/>
    <mergeCell ref="M16:M17"/>
    <mergeCell ref="M18:M20"/>
    <mergeCell ref="N9:O10"/>
    <mergeCell ref="M9:M10"/>
  </mergeCells>
  <conditionalFormatting sqref="M14">
    <cfRule type="containsText" dxfId="5" priority="4" operator="containsText" text="total">
      <formula>NOT(ISERROR(SEARCH("total",M14)))</formula>
    </cfRule>
  </conditionalFormatting>
  <conditionalFormatting sqref="E3:E205">
    <cfRule type="containsText" dxfId="4" priority="1" operator="containsText" text="Blazers">
      <formula>NOT(ISERROR(SEARCH("Blazers",E3)))</formula>
    </cfRule>
  </conditionalFormatting>
  <dataValidations count="3">
    <dataValidation type="list" allowBlank="1" showInputMessage="1" showErrorMessage="1" sqref="E205:E1048576">
      <formula1>#REF!</formula1>
    </dataValidation>
    <dataValidation type="list" allowBlank="1" showInputMessage="1" showErrorMessage="1" sqref="D3:D204">
      <formula1>$N$12:$N$21</formula1>
    </dataValidation>
    <dataValidation type="list" allowBlank="1" showInputMessage="1" showErrorMessage="1" sqref="E3:E204">
      <formula1>$O$10:$O$29</formula1>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Drop Down 1">
              <controlPr defaultSize="0" autoLine="0" autoPict="0">
                <anchor moveWithCells="1">
                  <from>
                    <xdr:col>3</xdr:col>
                    <xdr:colOff>541020</xdr:colOff>
                    <xdr:row>2</xdr:row>
                    <xdr:rowOff>0</xdr:rowOff>
                  </from>
                  <to>
                    <xdr:col>4</xdr:col>
                    <xdr:colOff>7620</xdr:colOff>
                    <xdr:row>4</xdr:row>
                    <xdr:rowOff>7620</xdr:rowOff>
                  </to>
                </anchor>
              </controlPr>
            </control>
          </mc:Choice>
        </mc:AlternateContent>
        <mc:AlternateContent xmlns:mc="http://schemas.openxmlformats.org/markup-compatibility/2006">
          <mc:Choice Requires="x14">
            <control shapeId="1026" r:id="rId5" name="Drop Down 2">
              <controlPr defaultSize="0" autoLine="0" autoPict="0">
                <anchor moveWithCells="1">
                  <from>
                    <xdr:col>4</xdr:col>
                    <xdr:colOff>914400</xdr:colOff>
                    <xdr:row>2</xdr:row>
                    <xdr:rowOff>0</xdr:rowOff>
                  </from>
                  <to>
                    <xdr:col>5</xdr:col>
                    <xdr:colOff>7620</xdr:colOff>
                    <xdr:row>4</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98" zoomScaleNormal="98" workbookViewId="0">
      <selection activeCell="X16" sqref="X1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Investment</vt:lpstr>
      <vt:lpstr>Net income</vt:lpstr>
      <vt:lpstr>Total sales</vt:lpstr>
      <vt:lpstr>Unit solds</vt:lpstr>
      <vt:lpstr>Sales data</vt:lpstr>
      <vt:lpstr>Dashboard</vt:lpstr>
      <vt:lpstr>'Sales data'!Extract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2025-02-17T10:45:13Z</dcterms:modified>
</cp:coreProperties>
</file>