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2"/>
  <c r="C7"/>
  <c r="B7"/>
  <c r="P4"/>
  <c r="P3"/>
  <c r="P2"/>
  <c r="N2"/>
  <c r="L2"/>
  <c r="M2" s="1"/>
  <c r="H3"/>
  <c r="G3"/>
  <c r="E1"/>
  <c r="C3"/>
  <c r="J20" i="1"/>
  <c r="I20"/>
  <c r="J19"/>
  <c r="I19"/>
  <c r="G14"/>
  <c r="I14" s="1"/>
  <c r="G13"/>
  <c r="H13" s="1"/>
  <c r="G12"/>
  <c r="H12" s="1"/>
  <c r="G11"/>
  <c r="H11" s="1"/>
  <c r="H20"/>
  <c r="H19"/>
  <c r="G20"/>
  <c r="G19"/>
  <c r="F20"/>
  <c r="F19"/>
  <c r="E20"/>
  <c r="E19"/>
  <c r="D20"/>
  <c r="D19"/>
  <c r="C19"/>
  <c r="C20"/>
  <c r="H7"/>
  <c r="F3"/>
  <c r="D13"/>
  <c r="D12"/>
  <c r="D14"/>
  <c r="D11"/>
  <c r="D15"/>
  <c r="D3"/>
  <c r="G3" s="1"/>
  <c r="D4"/>
  <c r="G4" s="1"/>
  <c r="D5"/>
  <c r="H5" s="1"/>
  <c r="D6"/>
  <c r="F6" s="1"/>
  <c r="D7"/>
  <c r="F7" s="1"/>
  <c r="D2"/>
  <c r="H2" s="1"/>
  <c r="H6" l="1"/>
  <c r="G5"/>
  <c r="G2"/>
  <c r="G6"/>
  <c r="F4"/>
  <c r="G7"/>
  <c r="F5"/>
  <c r="F2"/>
  <c r="H3"/>
  <c r="H4"/>
  <c r="I11"/>
  <c r="H14"/>
  <c r="I12"/>
  <c r="I13"/>
</calcChain>
</file>

<file path=xl/sharedStrings.xml><?xml version="1.0" encoding="utf-8"?>
<sst xmlns="http://schemas.openxmlformats.org/spreadsheetml/2006/main" count="44" uniqueCount="42">
  <si>
    <t>Day</t>
  </si>
  <si>
    <t>Month</t>
  </si>
  <si>
    <t>Year</t>
  </si>
  <si>
    <t>Full Date</t>
  </si>
  <si>
    <t>Date Text</t>
  </si>
  <si>
    <t>Date  Value</t>
  </si>
  <si>
    <t>Jan  2 2005</t>
  </si>
  <si>
    <t>jan 3 2002</t>
  </si>
  <si>
    <t>feb 3 2004</t>
  </si>
  <si>
    <t>feb 4 2005</t>
  </si>
  <si>
    <t>DATEVALUE  Function</t>
  </si>
  <si>
    <t>DATEADD</t>
  </si>
  <si>
    <t>SUB</t>
  </si>
  <si>
    <t>ADDYEARS</t>
  </si>
  <si>
    <t>ADDMONTH</t>
  </si>
  <si>
    <t>ADDDAYS</t>
  </si>
  <si>
    <t>Start date</t>
  </si>
  <si>
    <t>End date</t>
  </si>
  <si>
    <t>years</t>
  </si>
  <si>
    <t>Months</t>
  </si>
  <si>
    <t>Days</t>
  </si>
  <si>
    <t>md</t>
  </si>
  <si>
    <t>ym</t>
  </si>
  <si>
    <t>yd</t>
  </si>
  <si>
    <t>No.of weeks</t>
  </si>
  <si>
    <t>no.of weeks in int</t>
  </si>
  <si>
    <t>DATEDIF Function</t>
  </si>
  <si>
    <t>Date</t>
  </si>
  <si>
    <t>AS of</t>
  </si>
  <si>
    <t>Anniversary date</t>
  </si>
  <si>
    <t>DATE</t>
  </si>
  <si>
    <t>MONTH</t>
  </si>
  <si>
    <t>DAY</t>
  </si>
  <si>
    <t>YEAR</t>
  </si>
  <si>
    <t>TODAY</t>
  </si>
  <si>
    <t>DOB</t>
  </si>
  <si>
    <t>AGE</t>
  </si>
  <si>
    <t>INT</t>
  </si>
  <si>
    <t>TIME</t>
  </si>
  <si>
    <t>TIME VALUE</t>
  </si>
  <si>
    <t xml:space="preserve"> DATE  AS TEXT</t>
  </si>
  <si>
    <t>2017-09-03 12:48:03 IST</t>
  </si>
</sst>
</file>

<file path=xl/styles.xml><?xml version="1.0" encoding="utf-8"?>
<styleSheet xmlns="http://schemas.openxmlformats.org/spreadsheetml/2006/main">
  <numFmts count="2">
    <numFmt numFmtId="164" formatCode="[$-14009]dd/mm/yyyy;@"/>
    <numFmt numFmtId="167" formatCode="[$-14009]h:mm:ss;@"/>
  </numFmts>
  <fonts count="1">
    <font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14" fontId="0" fillId="0" borderId="0" xfId="0" applyNumberFormat="1"/>
    <xf numFmtId="164" fontId="0" fillId="0" borderId="0" xfId="0" applyNumberFormat="1"/>
    <xf numFmtId="14" fontId="0" fillId="3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0" fillId="2" borderId="1" xfId="0" applyFill="1" applyBorder="1"/>
    <xf numFmtId="2" fontId="0" fillId="2" borderId="1" xfId="0" applyNumberFormat="1" applyFill="1" applyBorder="1"/>
    <xf numFmtId="164" fontId="0" fillId="2" borderId="1" xfId="0" applyNumberFormat="1" applyFill="1" applyBorder="1"/>
    <xf numFmtId="0" fontId="0" fillId="7" borderId="1" xfId="0" applyFill="1" applyBorder="1"/>
    <xf numFmtId="0" fontId="0" fillId="5" borderId="1" xfId="0" applyFill="1" applyBorder="1"/>
    <xf numFmtId="14" fontId="0" fillId="8" borderId="1" xfId="0" applyNumberFormat="1" applyFill="1" applyBorder="1"/>
    <xf numFmtId="0" fontId="0" fillId="9" borderId="1" xfId="0" applyFill="1" applyBorder="1"/>
    <xf numFmtId="0" fontId="0" fillId="11" borderId="1" xfId="0" applyFill="1" applyBorder="1"/>
    <xf numFmtId="14" fontId="0" fillId="10" borderId="1" xfId="0" applyNumberFormat="1" applyFill="1" applyBorder="1"/>
    <xf numFmtId="164" fontId="0" fillId="10" borderId="1" xfId="0" applyNumberFormat="1" applyFill="1" applyBorder="1"/>
    <xf numFmtId="14" fontId="0" fillId="4" borderId="2" xfId="0" applyNumberFormat="1" applyFill="1" applyBorder="1"/>
    <xf numFmtId="0" fontId="0" fillId="0" borderId="0" xfId="0" applyBorder="1"/>
    <xf numFmtId="14" fontId="0" fillId="4" borderId="3" xfId="0" applyNumberFormat="1" applyFill="1" applyBorder="1"/>
    <xf numFmtId="0" fontId="0" fillId="11" borderId="4" xfId="0" applyFill="1" applyBorder="1"/>
    <xf numFmtId="0" fontId="0" fillId="0" borderId="0" xfId="0" applyFill="1" applyBorder="1" applyAlignment="1"/>
    <xf numFmtId="0" fontId="0" fillId="0" borderId="0" xfId="0" applyFill="1" applyBorder="1"/>
    <xf numFmtId="0" fontId="0" fillId="0" borderId="5" xfId="0" applyFill="1" applyBorder="1"/>
    <xf numFmtId="0" fontId="0" fillId="9" borderId="1" xfId="0" applyNumberFormat="1" applyFill="1" applyBorder="1"/>
    <xf numFmtId="0" fontId="0" fillId="6" borderId="1" xfId="0" applyFill="1" applyBorder="1" applyAlignment="1">
      <alignment horizontal="center" wrapText="1"/>
    </xf>
    <xf numFmtId="0" fontId="0" fillId="12" borderId="1" xfId="0" applyFill="1" applyBorder="1" applyAlignment="1">
      <alignment horizontal="center"/>
    </xf>
    <xf numFmtId="0" fontId="0" fillId="8" borderId="1" xfId="0" applyFill="1" applyBorder="1"/>
    <xf numFmtId="164" fontId="0" fillId="8" borderId="1" xfId="0" applyNumberFormat="1" applyFill="1" applyBorder="1"/>
    <xf numFmtId="0" fontId="0" fillId="15" borderId="1" xfId="0" applyFill="1" applyBorder="1"/>
    <xf numFmtId="14" fontId="0" fillId="13" borderId="1" xfId="0" applyNumberFormat="1" applyFill="1" applyBorder="1"/>
    <xf numFmtId="0" fontId="0" fillId="13" borderId="1" xfId="0" applyFill="1" applyBorder="1"/>
    <xf numFmtId="0" fontId="0" fillId="14" borderId="1" xfId="0" applyFill="1" applyBorder="1"/>
    <xf numFmtId="14" fontId="0" fillId="14" borderId="1" xfId="0" applyNumberFormat="1" applyFill="1" applyBorder="1"/>
    <xf numFmtId="0" fontId="0" fillId="16" borderId="1" xfId="0" applyFill="1" applyBorder="1"/>
    <xf numFmtId="0" fontId="0" fillId="14" borderId="1" xfId="0" applyNumberFormat="1" applyFill="1" applyBorder="1"/>
    <xf numFmtId="22" fontId="0" fillId="14" borderId="1" xfId="0" applyNumberFormat="1" applyFill="1" applyBorder="1"/>
    <xf numFmtId="167" fontId="0" fillId="0" borderId="0" xfId="0" applyNumberFormat="1"/>
    <xf numFmtId="0" fontId="0" fillId="17" borderId="1" xfId="0" applyFill="1" applyBorder="1"/>
    <xf numFmtId="167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0"/>
  <sheetViews>
    <sheetView tabSelected="1" workbookViewId="0">
      <selection activeCell="J19" sqref="J19"/>
    </sheetView>
  </sheetViews>
  <sheetFormatPr defaultRowHeight="15"/>
  <cols>
    <col min="1" max="2" width="10.42578125" bestFit="1" customWidth="1"/>
    <col min="4" max="4" width="13.28515625" customWidth="1"/>
    <col min="6" max="6" width="12.85546875" customWidth="1"/>
    <col min="7" max="7" width="13.85546875" customWidth="1"/>
    <col min="8" max="8" width="12" customWidth="1"/>
    <col min="9" max="9" width="11.85546875" customWidth="1"/>
    <col min="10" max="10" width="16.42578125" customWidth="1"/>
    <col min="11" max="11" width="10.140625" customWidth="1"/>
    <col min="12" max="12" width="14.140625" customWidth="1"/>
    <col min="13" max="13" width="11.42578125" customWidth="1"/>
    <col min="14" max="14" width="14.7109375" customWidth="1"/>
  </cols>
  <sheetData>
    <row r="1" spans="1:11">
      <c r="A1" s="3" t="s">
        <v>0</v>
      </c>
      <c r="B1" s="3" t="s">
        <v>1</v>
      </c>
      <c r="C1" s="4" t="s">
        <v>2</v>
      </c>
      <c r="D1" s="4" t="s">
        <v>3</v>
      </c>
      <c r="F1" s="4" t="s">
        <v>13</v>
      </c>
      <c r="G1" s="4" t="s">
        <v>14</v>
      </c>
      <c r="H1" s="4" t="s">
        <v>15</v>
      </c>
      <c r="I1" s="21"/>
      <c r="J1" s="21"/>
      <c r="K1" s="18"/>
    </row>
    <row r="2" spans="1:11">
      <c r="A2" s="5">
        <v>2</v>
      </c>
      <c r="B2" s="5">
        <v>4</v>
      </c>
      <c r="C2" s="5">
        <v>2018</v>
      </c>
      <c r="D2" s="6">
        <f>DATE(C2,B2,A2)</f>
        <v>43192</v>
      </c>
      <c r="F2" s="17">
        <f t="shared" ref="F2:F7" si="0">DATE(YEAR(D2)+5,MONTH(D2),DAY(D2))</f>
        <v>45018</v>
      </c>
      <c r="G2" s="6">
        <f t="shared" ref="G2:G7" si="1">DATE(YEAR(D2),MONTH(D2)+2,DAY(D2))</f>
        <v>43253</v>
      </c>
      <c r="H2" s="19">
        <f t="shared" ref="H2:H7" si="2">DATE(YEAR(D2),MONTH(D2),DAY(D2)+20)</f>
        <v>43212</v>
      </c>
      <c r="I2" s="21"/>
      <c r="J2" s="21"/>
      <c r="K2" s="18"/>
    </row>
    <row r="3" spans="1:11">
      <c r="A3" s="5">
        <v>6</v>
      </c>
      <c r="B3" s="5">
        <v>6</v>
      </c>
      <c r="C3" s="5">
        <v>2018</v>
      </c>
      <c r="D3" s="6">
        <f t="shared" ref="D3:D7" si="3">DATE(C3,B3,A3)</f>
        <v>43257</v>
      </c>
      <c r="F3" s="17">
        <f t="shared" si="0"/>
        <v>45083</v>
      </c>
      <c r="G3" s="6">
        <f t="shared" si="1"/>
        <v>43318</v>
      </c>
      <c r="H3" s="19">
        <f t="shared" si="2"/>
        <v>43277</v>
      </c>
      <c r="I3" s="21"/>
      <c r="J3" s="21"/>
      <c r="K3" s="18"/>
    </row>
    <row r="4" spans="1:11">
      <c r="A4" s="5">
        <v>3</v>
      </c>
      <c r="B4" s="5">
        <v>7</v>
      </c>
      <c r="C4" s="5">
        <v>2017</v>
      </c>
      <c r="D4" s="6">
        <f t="shared" si="3"/>
        <v>42919</v>
      </c>
      <c r="F4" s="17">
        <f t="shared" si="0"/>
        <v>44745</v>
      </c>
      <c r="G4" s="6">
        <f t="shared" si="1"/>
        <v>42981</v>
      </c>
      <c r="H4" s="19">
        <f t="shared" si="2"/>
        <v>42939</v>
      </c>
      <c r="I4" s="21"/>
      <c r="J4" s="21"/>
      <c r="K4" s="18"/>
    </row>
    <row r="5" spans="1:11">
      <c r="A5" s="5">
        <v>30</v>
      </c>
      <c r="B5" s="5">
        <v>8</v>
      </c>
      <c r="C5" s="5">
        <v>2016</v>
      </c>
      <c r="D5" s="6">
        <f t="shared" si="3"/>
        <v>42612</v>
      </c>
      <c r="F5" s="17">
        <f t="shared" si="0"/>
        <v>44438</v>
      </c>
      <c r="G5" s="6">
        <f t="shared" si="1"/>
        <v>42673</v>
      </c>
      <c r="H5" s="19">
        <f t="shared" si="2"/>
        <v>42632</v>
      </c>
      <c r="I5" s="21"/>
      <c r="J5" s="21"/>
      <c r="K5" s="18"/>
    </row>
    <row r="6" spans="1:11">
      <c r="A6" s="5">
        <v>23</v>
      </c>
      <c r="B6" s="5">
        <v>3</v>
      </c>
      <c r="C6" s="5">
        <v>2018</v>
      </c>
      <c r="D6" s="6">
        <f t="shared" si="3"/>
        <v>43182</v>
      </c>
      <c r="F6" s="17">
        <f t="shared" si="0"/>
        <v>45008</v>
      </c>
      <c r="G6" s="6">
        <f t="shared" si="1"/>
        <v>43243</v>
      </c>
      <c r="H6" s="19">
        <f t="shared" si="2"/>
        <v>43202</v>
      </c>
      <c r="I6" s="21"/>
      <c r="J6" s="21"/>
      <c r="K6" s="18"/>
    </row>
    <row r="7" spans="1:11">
      <c r="A7" s="5">
        <v>21</v>
      </c>
      <c r="B7" s="5">
        <v>4</v>
      </c>
      <c r="C7" s="5">
        <v>2019</v>
      </c>
      <c r="D7" s="6">
        <f t="shared" si="3"/>
        <v>43576</v>
      </c>
      <c r="F7" s="17">
        <f t="shared" si="0"/>
        <v>45403</v>
      </c>
      <c r="G7" s="6">
        <f t="shared" si="1"/>
        <v>43637</v>
      </c>
      <c r="H7" s="19">
        <f t="shared" si="2"/>
        <v>43596</v>
      </c>
      <c r="I7" s="21"/>
      <c r="J7" s="21"/>
      <c r="K7" s="18"/>
    </row>
    <row r="8" spans="1:11">
      <c r="I8" s="21"/>
      <c r="J8" s="21"/>
    </row>
    <row r="9" spans="1:11">
      <c r="I9" s="22"/>
      <c r="J9" s="22"/>
    </row>
    <row r="10" spans="1:11">
      <c r="A10" s="25" t="s">
        <v>10</v>
      </c>
      <c r="B10" s="25"/>
      <c r="C10" s="25"/>
      <c r="D10" s="25"/>
      <c r="F10" s="14" t="s">
        <v>4</v>
      </c>
      <c r="G10" s="14" t="s">
        <v>5</v>
      </c>
      <c r="H10" s="14" t="s">
        <v>11</v>
      </c>
      <c r="I10" s="20" t="s">
        <v>12</v>
      </c>
    </row>
    <row r="11" spans="1:11">
      <c r="A11" s="7">
        <v>2</v>
      </c>
      <c r="B11" s="7">
        <v>12</v>
      </c>
      <c r="C11" s="7">
        <v>2017</v>
      </c>
      <c r="D11" s="8">
        <f>DATEVALUE(C11&amp;"/"&amp;B11&amp;"/"&amp;A11)</f>
        <v>43071</v>
      </c>
      <c r="F11" s="15" t="s">
        <v>6</v>
      </c>
      <c r="G11" s="16">
        <f>DATEVALUE("2 Jan 2005")</f>
        <v>38354</v>
      </c>
      <c r="H11" s="16">
        <f>G11+5</f>
        <v>38359</v>
      </c>
      <c r="I11" s="16">
        <f>G11-5</f>
        <v>38349</v>
      </c>
    </row>
    <row r="12" spans="1:11">
      <c r="A12" s="7">
        <v>2</v>
      </c>
      <c r="B12" s="7">
        <v>4</v>
      </c>
      <c r="C12" s="7">
        <v>2018</v>
      </c>
      <c r="D12" s="9">
        <f>DATEVALUE(C12&amp;"/"&amp;B12&amp;"/"&amp;A12)</f>
        <v>43192</v>
      </c>
      <c r="E12" s="2"/>
      <c r="F12" s="15" t="s">
        <v>7</v>
      </c>
      <c r="G12" s="16">
        <f>DATEVALUE("3 jan 2002")</f>
        <v>37259</v>
      </c>
      <c r="H12" s="16">
        <f t="shared" ref="H12:H14" si="4">G12+5</f>
        <v>37264</v>
      </c>
      <c r="I12" s="16">
        <f t="shared" ref="I12:I14" si="5">G12-5</f>
        <v>37254</v>
      </c>
    </row>
    <row r="13" spans="1:11">
      <c r="A13" s="7">
        <v>6</v>
      </c>
      <c r="B13" s="7">
        <v>6</v>
      </c>
      <c r="C13" s="7">
        <v>2018</v>
      </c>
      <c r="D13" s="9">
        <f>DATEVALUE(C13&amp;"/"&amp;B13&amp;"/"&amp;A13)</f>
        <v>43257</v>
      </c>
      <c r="F13" s="15" t="s">
        <v>8</v>
      </c>
      <c r="G13" s="16">
        <f>DATEVALUE("3 feb 2004")</f>
        <v>38020</v>
      </c>
      <c r="H13" s="16">
        <f t="shared" si="4"/>
        <v>38025</v>
      </c>
      <c r="I13" s="16">
        <f t="shared" si="5"/>
        <v>38015</v>
      </c>
    </row>
    <row r="14" spans="1:11">
      <c r="A14" s="7">
        <v>3</v>
      </c>
      <c r="B14" s="7">
        <v>7</v>
      </c>
      <c r="C14" s="7">
        <v>2017</v>
      </c>
      <c r="D14" s="9">
        <f>DATEVALUE(C14&amp;"/"&amp;B14&amp;"/"&amp;A14)</f>
        <v>42919</v>
      </c>
      <c r="F14" s="15" t="s">
        <v>9</v>
      </c>
      <c r="G14" s="16">
        <f>DATEVALUE("4 feb 2005")</f>
        <v>38387</v>
      </c>
      <c r="H14" s="16">
        <f t="shared" si="4"/>
        <v>38392</v>
      </c>
      <c r="I14" s="16">
        <f t="shared" si="5"/>
        <v>38382</v>
      </c>
    </row>
    <row r="15" spans="1:11">
      <c r="A15" s="7">
        <v>30</v>
      </c>
      <c r="B15" s="7">
        <v>8</v>
      </c>
      <c r="C15" s="7">
        <v>2016</v>
      </c>
      <c r="D15" s="9">
        <f t="shared" ref="D15" si="6">DATEVALUE(C15&amp;"/"&amp;B15&amp;"/"&amp;A15)</f>
        <v>42612</v>
      </c>
    </row>
    <row r="18" spans="1:11">
      <c r="A18" s="10" t="s">
        <v>16</v>
      </c>
      <c r="B18" s="10" t="s">
        <v>17</v>
      </c>
      <c r="C18" s="11" t="s">
        <v>18</v>
      </c>
      <c r="D18" s="11" t="s">
        <v>19</v>
      </c>
      <c r="E18" s="11" t="s">
        <v>20</v>
      </c>
      <c r="F18" s="11" t="s">
        <v>21</v>
      </c>
      <c r="G18" s="11" t="s">
        <v>22</v>
      </c>
      <c r="H18" s="11" t="s">
        <v>23</v>
      </c>
      <c r="I18" s="11" t="s">
        <v>24</v>
      </c>
      <c r="J18" s="11" t="s">
        <v>25</v>
      </c>
      <c r="K18" s="23"/>
    </row>
    <row r="19" spans="1:11">
      <c r="A19" s="12">
        <v>42390</v>
      </c>
      <c r="B19" s="12">
        <v>43675</v>
      </c>
      <c r="C19" s="13">
        <f>DATEDIF(A19,B19,"y")</f>
        <v>3</v>
      </c>
      <c r="D19" s="13">
        <f>DATEDIF(A19,B19,"m")</f>
        <v>42</v>
      </c>
      <c r="E19" s="13">
        <f>DATEDIF(A19,B19,"d")</f>
        <v>1285</v>
      </c>
      <c r="F19" s="13">
        <f>DATEDIF(A19,B19,"md")</f>
        <v>8</v>
      </c>
      <c r="G19" s="13">
        <f>DATEDIF(A19,B19,"ym")</f>
        <v>6</v>
      </c>
      <c r="H19" s="13">
        <f>DATEDIF(A19,B19,"yd")</f>
        <v>190</v>
      </c>
      <c r="I19" s="24">
        <f>(DATEDIF(A19,B19,"d")/7)</f>
        <v>183.57142857142858</v>
      </c>
      <c r="J19" s="13">
        <f>INT(DATEDIF(A19,B19,"d")/7)</f>
        <v>183</v>
      </c>
    </row>
    <row r="20" spans="1:11">
      <c r="A20" s="12">
        <v>39725</v>
      </c>
      <c r="B20" s="12">
        <v>41269</v>
      </c>
      <c r="C20" s="13">
        <f>DATEDIF(A20,B20,"y")</f>
        <v>4</v>
      </c>
      <c r="D20" s="13">
        <f>DATEDIF(A20,B20,"m")</f>
        <v>50</v>
      </c>
      <c r="E20" s="13">
        <f>DATEDIF(A20,B20,"d")</f>
        <v>1544</v>
      </c>
      <c r="F20" s="13">
        <f>DATEDIF(A20,B20,"md")</f>
        <v>22</v>
      </c>
      <c r="G20" s="13">
        <f>DATEDIF(A20,B20,"ym")</f>
        <v>2</v>
      </c>
      <c r="H20" s="13">
        <f>DATEDIF(A20,B20,"yd")</f>
        <v>83</v>
      </c>
      <c r="I20" s="24">
        <f>(DATEDIF(A20,B20,"d")/7)</f>
        <v>220.57142857142858</v>
      </c>
      <c r="J20" s="13">
        <f>INT(DATEDIF(A20,B20,"d")/7)</f>
        <v>220</v>
      </c>
    </row>
  </sheetData>
  <mergeCells count="1">
    <mergeCell ref="A10:D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8"/>
  <sheetViews>
    <sheetView workbookViewId="0">
      <selection activeCell="F4" sqref="F4"/>
    </sheetView>
  </sheetViews>
  <sheetFormatPr defaultRowHeight="15"/>
  <cols>
    <col min="1" max="1" width="21.140625" customWidth="1"/>
    <col min="2" max="2" width="11" customWidth="1"/>
    <col min="3" max="3" width="15.85546875" customWidth="1"/>
    <col min="5" max="5" width="10.42578125" bestFit="1" customWidth="1"/>
    <col min="10" max="11" width="10.42578125" bestFit="1" customWidth="1"/>
    <col min="13" max="13" width="10.42578125" bestFit="1" customWidth="1"/>
    <col min="14" max="14" width="15.5703125" bestFit="1" customWidth="1"/>
    <col min="16" max="16" width="17.85546875" customWidth="1"/>
  </cols>
  <sheetData>
    <row r="1" spans="1:16">
      <c r="A1" s="26" t="s">
        <v>26</v>
      </c>
      <c r="B1" s="26"/>
      <c r="C1" s="26"/>
      <c r="E1" s="1">
        <f ca="1">TODAY()</f>
        <v>45572</v>
      </c>
      <c r="J1" s="34" t="s">
        <v>34</v>
      </c>
      <c r="K1" s="34" t="s">
        <v>35</v>
      </c>
      <c r="L1" s="34" t="s">
        <v>36</v>
      </c>
      <c r="M1" s="34" t="s">
        <v>37</v>
      </c>
      <c r="N1" s="34" t="s">
        <v>38</v>
      </c>
      <c r="P1" s="34" t="s">
        <v>39</v>
      </c>
    </row>
    <row r="2" spans="1:16">
      <c r="A2" s="27" t="s">
        <v>27</v>
      </c>
      <c r="B2" s="27" t="s">
        <v>28</v>
      </c>
      <c r="C2" s="27" t="s">
        <v>29</v>
      </c>
      <c r="E2" s="29" t="s">
        <v>30</v>
      </c>
      <c r="F2" s="29" t="s">
        <v>31</v>
      </c>
      <c r="G2" s="29" t="s">
        <v>32</v>
      </c>
      <c r="H2" s="29" t="s">
        <v>33</v>
      </c>
      <c r="J2" s="33">
        <v>45572</v>
      </c>
      <c r="K2" s="33">
        <v>38800</v>
      </c>
      <c r="L2" s="32">
        <f ca="1">(TODAY()-K2)/365</f>
        <v>18.553424657534247</v>
      </c>
      <c r="M2" s="35">
        <f ca="1">(INT(L2))</f>
        <v>18</v>
      </c>
      <c r="N2" s="36">
        <f ca="1">NOW()</f>
        <v>45572.61164560185</v>
      </c>
      <c r="P2" s="32">
        <f>TIMEVALUE("8:30 PM")</f>
        <v>0.85416666666666663</v>
      </c>
    </row>
    <row r="3" spans="1:16">
      <c r="A3" s="12">
        <v>44614</v>
      </c>
      <c r="B3" s="12">
        <v>45305</v>
      </c>
      <c r="C3" s="28">
        <f>EDATE(A3,(DATEDIF(A3,B3,"y")+1)*12)</f>
        <v>45344</v>
      </c>
      <c r="E3" s="30">
        <v>45301</v>
      </c>
      <c r="F3" s="31">
        <f>MONTH("10-01-2024")</f>
        <v>1</v>
      </c>
      <c r="G3" s="31">
        <f>DAY("10-10-2024")</f>
        <v>10</v>
      </c>
      <c r="H3" s="31">
        <f>YEAR("10-10-2024")</f>
        <v>2024</v>
      </c>
      <c r="P3" s="32">
        <f>TIMEVALUE("01/01/2017 8:30 PM")</f>
        <v>0.85416666666424135</v>
      </c>
    </row>
    <row r="4" spans="1:16">
      <c r="P4" s="32">
        <f>TIMEVALUE("18:25:03")</f>
        <v>0.76739583333333339</v>
      </c>
    </row>
    <row r="6" spans="1:16">
      <c r="A6" s="38" t="s">
        <v>40</v>
      </c>
      <c r="B6" s="38" t="s">
        <v>30</v>
      </c>
      <c r="C6" s="38" t="s">
        <v>38</v>
      </c>
    </row>
    <row r="7" spans="1:16">
      <c r="A7" s="6" t="s">
        <v>41</v>
      </c>
      <c r="B7" s="6">
        <f>DATEVALUE(LEFT(A7,10))</f>
        <v>42981</v>
      </c>
      <c r="C7" s="39">
        <f>TIMEVALUE(MID(A7,12,8))</f>
        <v>0.53336805555555555</v>
      </c>
    </row>
    <row r="8" spans="1:16">
      <c r="C8" s="37"/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C26" sqref="C2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 LAB</dc:creator>
  <cp:lastModifiedBy>AI LAB</cp:lastModifiedBy>
  <dcterms:created xsi:type="dcterms:W3CDTF">2024-09-27T08:27:32Z</dcterms:created>
  <dcterms:modified xsi:type="dcterms:W3CDTF">2024-10-07T09:20:58Z</dcterms:modified>
</cp:coreProperties>
</file>