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IS_Masters\UrbanTraffic\SUMO_Testmaps\Simulation_Sachsenhausen\Final Network\Data Preprocessing\"/>
    </mc:Choice>
  </mc:AlternateContent>
  <xr:revisionPtr revIDLastSave="0" documentId="13_ncr:1_{91C7B6CE-0794-4871-AC69-4AEB4B2EDA4B}" xr6:coauthVersionLast="47" xr6:coauthVersionMax="47" xr10:uidLastSave="{00000000-0000-0000-0000-000000000000}"/>
  <bookViews>
    <workbookView xWindow="-108" yWindow="-108" windowWidth="23256" windowHeight="12576" xr2:uid="{D1700D92-06EE-4A3E-BE15-6C58BB53C3F2}"/>
  </bookViews>
  <sheets>
    <sheet name="Sample_process" sheetId="3" r:id="rId1"/>
    <sheet name="Moerfelder Landstr_zone1" sheetId="2" r:id="rId2"/>
    <sheet name="Moerfelder Landstr_zone2" sheetId="5" r:id="rId3"/>
    <sheet name="Moerfelder Landstr_zone3" sheetId="6" r:id="rId4"/>
    <sheet name="Kennedyallee_zone1" sheetId="7" r:id="rId5"/>
    <sheet name="Kennedyallee_zone2" sheetId="8" r:id="rId6"/>
    <sheet name="Darmstaedter_zone1" sheetId="10" r:id="rId7"/>
    <sheet name="Darmstaedter_zone2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4" i="10" l="1"/>
  <c r="R40" i="10" s="1"/>
  <c r="X4" i="10"/>
  <c r="K22" i="10" s="1"/>
  <c r="K38" i="10" s="1"/>
  <c r="X5" i="10"/>
  <c r="O23" i="10" s="1"/>
  <c r="O39" i="10" s="1"/>
  <c r="X6" i="10"/>
  <c r="K24" i="10" s="1"/>
  <c r="K40" i="10" s="1"/>
  <c r="X7" i="10"/>
  <c r="O25" i="10" s="1"/>
  <c r="O41" i="10" s="1"/>
  <c r="X8" i="10"/>
  <c r="K26" i="10" s="1"/>
  <c r="K42" i="10" s="1"/>
  <c r="X9" i="10"/>
  <c r="O27" i="10" s="1"/>
  <c r="O43" i="10" s="1"/>
  <c r="X10" i="10"/>
  <c r="Q28" i="10" s="1"/>
  <c r="Q44" i="10" s="1"/>
  <c r="X11" i="10"/>
  <c r="M29" i="10" s="1"/>
  <c r="M45" i="10" s="1"/>
  <c r="X12" i="10"/>
  <c r="K30" i="10" s="1"/>
  <c r="K46" i="10" s="1"/>
  <c r="X13" i="10"/>
  <c r="O31" i="10" s="1"/>
  <c r="O47" i="10" s="1"/>
  <c r="X14" i="10"/>
  <c r="K32" i="10" s="1"/>
  <c r="K48" i="10" s="1"/>
  <c r="X3" i="10"/>
  <c r="P21" i="10" s="1"/>
  <c r="P37" i="10" s="1"/>
  <c r="E15" i="10"/>
  <c r="D15" i="10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K19" i="9"/>
  <c r="D18" i="9"/>
  <c r="C18" i="9"/>
  <c r="Z4" i="9"/>
  <c r="K25" i="9" s="1"/>
  <c r="K45" i="9" s="1"/>
  <c r="Z5" i="9"/>
  <c r="L26" i="9" s="1"/>
  <c r="L46" i="9" s="1"/>
  <c r="Z6" i="9"/>
  <c r="P27" i="9" s="1"/>
  <c r="P47" i="9" s="1"/>
  <c r="Z7" i="9"/>
  <c r="K28" i="9" s="1"/>
  <c r="K48" i="9" s="1"/>
  <c r="Z8" i="9"/>
  <c r="L29" i="9" s="1"/>
  <c r="L49" i="9" s="1"/>
  <c r="Z9" i="9"/>
  <c r="M30" i="9" s="1"/>
  <c r="M50" i="9" s="1"/>
  <c r="Z10" i="9"/>
  <c r="N31" i="9" s="1"/>
  <c r="N51" i="9" s="1"/>
  <c r="Z11" i="9"/>
  <c r="O32" i="9" s="1"/>
  <c r="O52" i="9" s="1"/>
  <c r="Z12" i="9"/>
  <c r="R33" i="9" s="1"/>
  <c r="R53" i="9" s="1"/>
  <c r="Z13" i="9"/>
  <c r="P34" i="9" s="1"/>
  <c r="P54" i="9" s="1"/>
  <c r="Z14" i="9"/>
  <c r="Q35" i="9" s="1"/>
  <c r="Q55" i="9" s="1"/>
  <c r="Z15" i="9"/>
  <c r="R36" i="9" s="1"/>
  <c r="R56" i="9" s="1"/>
  <c r="Z16" i="9"/>
  <c r="O37" i="9" s="1"/>
  <c r="O57" i="9" s="1"/>
  <c r="Z17" i="9"/>
  <c r="Q38" i="9" s="1"/>
  <c r="Q58" i="9" s="1"/>
  <c r="Z3" i="9"/>
  <c r="S24" i="9" s="1"/>
  <c r="S44" i="9" s="1"/>
  <c r="S27" i="8"/>
  <c r="S43" i="8" s="1"/>
  <c r="V35" i="8"/>
  <c r="V51" i="8" s="1"/>
  <c r="J23" i="8"/>
  <c r="J39" i="8" s="1"/>
  <c r="X5" i="8"/>
  <c r="K24" i="8" s="1"/>
  <c r="K40" i="8" s="1"/>
  <c r="X6" i="8"/>
  <c r="N25" i="8" s="1"/>
  <c r="N41" i="8" s="1"/>
  <c r="X7" i="8"/>
  <c r="Q26" i="8" s="1"/>
  <c r="Q42" i="8" s="1"/>
  <c r="X8" i="8"/>
  <c r="O27" i="8" s="1"/>
  <c r="O43" i="8" s="1"/>
  <c r="X9" i="8"/>
  <c r="J28" i="8" s="1"/>
  <c r="J44" i="8" s="1"/>
  <c r="X10" i="8"/>
  <c r="M29" i="8" s="1"/>
  <c r="M45" i="8" s="1"/>
  <c r="X11" i="8"/>
  <c r="P30" i="8" s="1"/>
  <c r="P46" i="8" s="1"/>
  <c r="X12" i="8"/>
  <c r="P31" i="8" s="1"/>
  <c r="P47" i="8" s="1"/>
  <c r="X13" i="8"/>
  <c r="K32" i="8" s="1"/>
  <c r="K48" i="8" s="1"/>
  <c r="X14" i="8"/>
  <c r="N33" i="8" s="1"/>
  <c r="N49" i="8" s="1"/>
  <c r="X15" i="8"/>
  <c r="Q34" i="8" s="1"/>
  <c r="Q50" i="8" s="1"/>
  <c r="X16" i="8"/>
  <c r="O35" i="8" s="1"/>
  <c r="O51" i="8" s="1"/>
  <c r="X4" i="8"/>
  <c r="K23" i="8" s="1"/>
  <c r="K39" i="8" s="1"/>
  <c r="D17" i="8"/>
  <c r="C17" i="8"/>
  <c r="C19" i="8" s="1"/>
  <c r="D14" i="7"/>
  <c r="C14" i="7"/>
  <c r="M14" i="7"/>
  <c r="N14" i="7"/>
  <c r="O14" i="7"/>
  <c r="P14" i="7"/>
  <c r="Q14" i="7"/>
  <c r="R14" i="7"/>
  <c r="S14" i="7"/>
  <c r="T14" i="7"/>
  <c r="U14" i="7"/>
  <c r="L14" i="7"/>
  <c r="V5" i="7"/>
  <c r="S23" i="7" s="1"/>
  <c r="S36" i="7" s="1"/>
  <c r="V6" i="7"/>
  <c r="P24" i="7" s="1"/>
  <c r="P37" i="7" s="1"/>
  <c r="V7" i="7"/>
  <c r="Q25" i="7" s="1"/>
  <c r="Q38" i="7" s="1"/>
  <c r="V8" i="7"/>
  <c r="M26" i="7" s="1"/>
  <c r="M39" i="7" s="1"/>
  <c r="V9" i="7"/>
  <c r="R27" i="7" s="1"/>
  <c r="R40" i="7" s="1"/>
  <c r="V10" i="7"/>
  <c r="P28" i="7" s="1"/>
  <c r="P41" i="7" s="1"/>
  <c r="V11" i="7"/>
  <c r="N29" i="7" s="1"/>
  <c r="N42" i="7" s="1"/>
  <c r="V12" i="7"/>
  <c r="L30" i="7" s="1"/>
  <c r="L43" i="7" s="1"/>
  <c r="V13" i="7"/>
  <c r="S31" i="7" s="1"/>
  <c r="S44" i="7" s="1"/>
  <c r="V4" i="7"/>
  <c r="Q22" i="7" s="1"/>
  <c r="Q35" i="7" s="1"/>
  <c r="J16" i="6"/>
  <c r="K16" i="6"/>
  <c r="L16" i="6"/>
  <c r="M16" i="6"/>
  <c r="N16" i="6"/>
  <c r="O16" i="6"/>
  <c r="P16" i="6"/>
  <c r="Q16" i="6"/>
  <c r="R16" i="6"/>
  <c r="S16" i="6"/>
  <c r="T16" i="6"/>
  <c r="U16" i="6"/>
  <c r="I16" i="6"/>
  <c r="W3" i="6"/>
  <c r="M22" i="6" s="1"/>
  <c r="M38" i="6" s="1"/>
  <c r="W4" i="6"/>
  <c r="P23" i="6" s="1"/>
  <c r="P39" i="6" s="1"/>
  <c r="W5" i="6"/>
  <c r="K24" i="6" s="1"/>
  <c r="K40" i="6" s="1"/>
  <c r="W6" i="6"/>
  <c r="N25" i="6" s="1"/>
  <c r="N41" i="6" s="1"/>
  <c r="W7" i="6"/>
  <c r="I26" i="6" s="1"/>
  <c r="I42" i="6" s="1"/>
  <c r="W8" i="6"/>
  <c r="L27" i="6" s="1"/>
  <c r="L43" i="6" s="1"/>
  <c r="W9" i="6"/>
  <c r="O28" i="6" s="1"/>
  <c r="O44" i="6" s="1"/>
  <c r="W10" i="6"/>
  <c r="J29" i="6" s="1"/>
  <c r="J45" i="6" s="1"/>
  <c r="W11" i="6"/>
  <c r="M30" i="6" s="1"/>
  <c r="M46" i="6" s="1"/>
  <c r="W12" i="6"/>
  <c r="O31" i="6" s="1"/>
  <c r="O47" i="6" s="1"/>
  <c r="W13" i="6"/>
  <c r="P32" i="6" s="1"/>
  <c r="P48" i="6" s="1"/>
  <c r="W14" i="6"/>
  <c r="J33" i="6" s="1"/>
  <c r="J49" i="6" s="1"/>
  <c r="W2" i="6"/>
  <c r="L21" i="6" s="1"/>
  <c r="L37" i="6" s="1"/>
  <c r="D15" i="6"/>
  <c r="C15" i="6"/>
  <c r="X4" i="5"/>
  <c r="R18" i="5" s="1"/>
  <c r="R29" i="5" s="1"/>
  <c r="X5" i="5"/>
  <c r="T19" i="5" s="1"/>
  <c r="T30" i="5" s="1"/>
  <c r="X6" i="5"/>
  <c r="U20" i="5" s="1"/>
  <c r="U31" i="5" s="1"/>
  <c r="X7" i="5"/>
  <c r="U21" i="5" s="1"/>
  <c r="U32" i="5" s="1"/>
  <c r="X8" i="5"/>
  <c r="T22" i="5" s="1"/>
  <c r="T33" i="5" s="1"/>
  <c r="X9" i="5"/>
  <c r="U23" i="5" s="1"/>
  <c r="U34" i="5" s="1"/>
  <c r="X10" i="5"/>
  <c r="O24" i="5" s="1"/>
  <c r="O35" i="5" s="1"/>
  <c r="O22" i="5"/>
  <c r="O33" i="5" s="1"/>
  <c r="P22" i="5"/>
  <c r="P33" i="5" s="1"/>
  <c r="Q22" i="5"/>
  <c r="Q33" i="5" s="1"/>
  <c r="R22" i="5"/>
  <c r="R33" i="5" s="1"/>
  <c r="S22" i="5"/>
  <c r="S33" i="5" s="1"/>
  <c r="Q23" i="5"/>
  <c r="Q34" i="5" s="1"/>
  <c r="R23" i="5"/>
  <c r="R34" i="5" s="1"/>
  <c r="X3" i="5"/>
  <c r="Q17" i="5" s="1"/>
  <c r="Q28" i="5" s="1"/>
  <c r="D10" i="5"/>
  <c r="C10" i="5"/>
  <c r="M21" i="10" l="1"/>
  <c r="M37" i="10" s="1"/>
  <c r="V27" i="10"/>
  <c r="V43" i="10" s="1"/>
  <c r="K23" i="10"/>
  <c r="K39" i="10" s="1"/>
  <c r="M31" i="10"/>
  <c r="M47" i="10" s="1"/>
  <c r="K31" i="10"/>
  <c r="K47" i="10" s="1"/>
  <c r="L23" i="10"/>
  <c r="L39" i="10" s="1"/>
  <c r="U27" i="10"/>
  <c r="U43" i="10" s="1"/>
  <c r="S25" i="10"/>
  <c r="S41" i="10" s="1"/>
  <c r="Q32" i="10"/>
  <c r="Q48" i="10" s="1"/>
  <c r="P24" i="10"/>
  <c r="P40" i="10" s="1"/>
  <c r="V31" i="10"/>
  <c r="V47" i="10" s="1"/>
  <c r="N27" i="10"/>
  <c r="N43" i="10" s="1"/>
  <c r="V23" i="10"/>
  <c r="V39" i="10" s="1"/>
  <c r="L21" i="10"/>
  <c r="L37" i="10" s="1"/>
  <c r="Q26" i="10"/>
  <c r="Q42" i="10" s="1"/>
  <c r="V21" i="10"/>
  <c r="V37" i="10" s="1"/>
  <c r="Q31" i="10"/>
  <c r="Q47" i="10" s="1"/>
  <c r="U25" i="10"/>
  <c r="U41" i="10" s="1"/>
  <c r="N23" i="10"/>
  <c r="N39" i="10" s="1"/>
  <c r="R32" i="10"/>
  <c r="R48" i="10" s="1"/>
  <c r="Q24" i="10"/>
  <c r="Q40" i="10" s="1"/>
  <c r="K21" i="10"/>
  <c r="K37" i="10" s="1"/>
  <c r="S31" i="10"/>
  <c r="S47" i="10" s="1"/>
  <c r="T23" i="10"/>
  <c r="T39" i="10" s="1"/>
  <c r="D17" i="10"/>
  <c r="F6" i="10" s="1"/>
  <c r="U21" i="10"/>
  <c r="U37" i="10" s="1"/>
  <c r="N31" i="10"/>
  <c r="N47" i="10" s="1"/>
  <c r="T25" i="10"/>
  <c r="T41" i="10" s="1"/>
  <c r="M23" i="10"/>
  <c r="M39" i="10" s="1"/>
  <c r="O22" i="10"/>
  <c r="O38" i="10" s="1"/>
  <c r="P30" i="10"/>
  <c r="P46" i="10" s="1"/>
  <c r="M22" i="10"/>
  <c r="M38" i="10" s="1"/>
  <c r="M30" i="10"/>
  <c r="M46" i="10" s="1"/>
  <c r="M27" i="10"/>
  <c r="M43" i="10" s="1"/>
  <c r="Q25" i="10"/>
  <c r="Q41" i="10" s="1"/>
  <c r="T21" i="10"/>
  <c r="T37" i="10" s="1"/>
  <c r="P32" i="10"/>
  <c r="P48" i="10" s="1"/>
  <c r="L31" i="10"/>
  <c r="L47" i="10" s="1"/>
  <c r="U29" i="10"/>
  <c r="U45" i="10" s="1"/>
  <c r="R26" i="10"/>
  <c r="R42" i="10" s="1"/>
  <c r="N25" i="10"/>
  <c r="N41" i="10" s="1"/>
  <c r="U23" i="10"/>
  <c r="U39" i="10" s="1"/>
  <c r="U22" i="10"/>
  <c r="U38" i="10" s="1"/>
  <c r="Q30" i="10"/>
  <c r="Q46" i="10" s="1"/>
  <c r="R21" i="10"/>
  <c r="R37" i="10" s="1"/>
  <c r="O21" i="10"/>
  <c r="O37" i="10" s="1"/>
  <c r="U31" i="10"/>
  <c r="U47" i="10" s="1"/>
  <c r="U30" i="10"/>
  <c r="U46" i="10" s="1"/>
  <c r="R28" i="10"/>
  <c r="R44" i="10" s="1"/>
  <c r="P26" i="10"/>
  <c r="P42" i="10" s="1"/>
  <c r="L25" i="10"/>
  <c r="L41" i="10" s="1"/>
  <c r="S23" i="10"/>
  <c r="S39" i="10" s="1"/>
  <c r="Q22" i="10"/>
  <c r="Q38" i="10" s="1"/>
  <c r="O30" i="10"/>
  <c r="O46" i="10" s="1"/>
  <c r="M25" i="10"/>
  <c r="M41" i="10" s="1"/>
  <c r="R22" i="10"/>
  <c r="R38" i="10" s="1"/>
  <c r="N21" i="10"/>
  <c r="N37" i="10" s="1"/>
  <c r="T31" i="10"/>
  <c r="T47" i="10" s="1"/>
  <c r="R30" i="10"/>
  <c r="R46" i="10" s="1"/>
  <c r="V25" i="10"/>
  <c r="V41" i="10" s="1"/>
  <c r="K25" i="10"/>
  <c r="K41" i="10" s="1"/>
  <c r="Q23" i="10"/>
  <c r="Q39" i="10" s="1"/>
  <c r="P22" i="10"/>
  <c r="P38" i="10" s="1"/>
  <c r="K28" i="10"/>
  <c r="K44" i="10" s="1"/>
  <c r="S28" i="10"/>
  <c r="S44" i="10" s="1"/>
  <c r="L28" i="10"/>
  <c r="L44" i="10" s="1"/>
  <c r="T28" i="10"/>
  <c r="T44" i="10" s="1"/>
  <c r="M28" i="10"/>
  <c r="M44" i="10" s="1"/>
  <c r="U28" i="10"/>
  <c r="U44" i="10" s="1"/>
  <c r="P28" i="10"/>
  <c r="P44" i="10" s="1"/>
  <c r="N28" i="10"/>
  <c r="N44" i="10" s="1"/>
  <c r="V28" i="10"/>
  <c r="V44" i="10" s="1"/>
  <c r="O28" i="10"/>
  <c r="O44" i="10" s="1"/>
  <c r="O29" i="10"/>
  <c r="O45" i="10" s="1"/>
  <c r="L29" i="10"/>
  <c r="L45" i="10" s="1"/>
  <c r="P29" i="10"/>
  <c r="P45" i="10" s="1"/>
  <c r="Q29" i="10"/>
  <c r="Q45" i="10" s="1"/>
  <c r="T29" i="10"/>
  <c r="T45" i="10" s="1"/>
  <c r="R29" i="10"/>
  <c r="R45" i="10" s="1"/>
  <c r="K29" i="10"/>
  <c r="K45" i="10" s="1"/>
  <c r="S29" i="10"/>
  <c r="S45" i="10" s="1"/>
  <c r="F7" i="10"/>
  <c r="V29" i="10"/>
  <c r="V45" i="10" s="1"/>
  <c r="N29" i="10"/>
  <c r="N45" i="10" s="1"/>
  <c r="O32" i="10"/>
  <c r="O48" i="10" s="1"/>
  <c r="S27" i="10"/>
  <c r="S43" i="10" s="1"/>
  <c r="K27" i="10"/>
  <c r="K43" i="10" s="1"/>
  <c r="O26" i="10"/>
  <c r="O42" i="10" s="1"/>
  <c r="O24" i="10"/>
  <c r="O40" i="10" s="1"/>
  <c r="S21" i="10"/>
  <c r="S37" i="10" s="1"/>
  <c r="V32" i="10"/>
  <c r="V48" i="10" s="1"/>
  <c r="N32" i="10"/>
  <c r="N48" i="10" s="1"/>
  <c r="R31" i="10"/>
  <c r="R47" i="10" s="1"/>
  <c r="V30" i="10"/>
  <c r="V46" i="10" s="1"/>
  <c r="N30" i="10"/>
  <c r="N46" i="10" s="1"/>
  <c r="R27" i="10"/>
  <c r="R43" i="10" s="1"/>
  <c r="V26" i="10"/>
  <c r="V42" i="10" s="1"/>
  <c r="N26" i="10"/>
  <c r="N42" i="10" s="1"/>
  <c r="R25" i="10"/>
  <c r="R41" i="10" s="1"/>
  <c r="V24" i="10"/>
  <c r="V40" i="10" s="1"/>
  <c r="N24" i="10"/>
  <c r="N40" i="10" s="1"/>
  <c r="R23" i="10"/>
  <c r="R39" i="10" s="1"/>
  <c r="V22" i="10"/>
  <c r="V38" i="10" s="1"/>
  <c r="N22" i="10"/>
  <c r="N38" i="10" s="1"/>
  <c r="T27" i="10"/>
  <c r="T43" i="10" s="1"/>
  <c r="U32" i="10"/>
  <c r="U48" i="10" s="1"/>
  <c r="M32" i="10"/>
  <c r="M48" i="10" s="1"/>
  <c r="Q27" i="10"/>
  <c r="Q43" i="10" s="1"/>
  <c r="U26" i="10"/>
  <c r="U42" i="10" s="1"/>
  <c r="M26" i="10"/>
  <c r="M42" i="10" s="1"/>
  <c r="U24" i="10"/>
  <c r="U40" i="10" s="1"/>
  <c r="M24" i="10"/>
  <c r="M40" i="10" s="1"/>
  <c r="Q21" i="10"/>
  <c r="Q37" i="10" s="1"/>
  <c r="T32" i="10"/>
  <c r="T48" i="10" s="1"/>
  <c r="L32" i="10"/>
  <c r="L48" i="10" s="1"/>
  <c r="P31" i="10"/>
  <c r="P47" i="10" s="1"/>
  <c r="T30" i="10"/>
  <c r="T46" i="10" s="1"/>
  <c r="L30" i="10"/>
  <c r="L46" i="10" s="1"/>
  <c r="P27" i="10"/>
  <c r="P43" i="10" s="1"/>
  <c r="T26" i="10"/>
  <c r="T42" i="10" s="1"/>
  <c r="L26" i="10"/>
  <c r="L42" i="10" s="1"/>
  <c r="P25" i="10"/>
  <c r="P41" i="10" s="1"/>
  <c r="T24" i="10"/>
  <c r="T40" i="10" s="1"/>
  <c r="L24" i="10"/>
  <c r="L40" i="10" s="1"/>
  <c r="P23" i="10"/>
  <c r="P39" i="10" s="1"/>
  <c r="T22" i="10"/>
  <c r="T38" i="10" s="1"/>
  <c r="L22" i="10"/>
  <c r="L38" i="10" s="1"/>
  <c r="L27" i="10"/>
  <c r="L43" i="10" s="1"/>
  <c r="S32" i="10"/>
  <c r="S48" i="10" s="1"/>
  <c r="S30" i="10"/>
  <c r="S46" i="10" s="1"/>
  <c r="S26" i="10"/>
  <c r="S42" i="10" s="1"/>
  <c r="S24" i="10"/>
  <c r="S40" i="10" s="1"/>
  <c r="S22" i="10"/>
  <c r="S38" i="10" s="1"/>
  <c r="C19" i="9"/>
  <c r="E10" i="9" s="1"/>
  <c r="P35" i="9"/>
  <c r="P55" i="9" s="1"/>
  <c r="R24" i="9"/>
  <c r="R44" i="9" s="1"/>
  <c r="K26" i="9"/>
  <c r="K46" i="9" s="1"/>
  <c r="X35" i="9"/>
  <c r="X55" i="9" s="1"/>
  <c r="R25" i="9"/>
  <c r="R45" i="9" s="1"/>
  <c r="N35" i="9"/>
  <c r="N55" i="9" s="1"/>
  <c r="W34" i="9"/>
  <c r="W54" i="9" s="1"/>
  <c r="P25" i="9"/>
  <c r="P45" i="9" s="1"/>
  <c r="N32" i="9"/>
  <c r="N52" i="9" s="1"/>
  <c r="K24" i="9"/>
  <c r="K44" i="9" s="1"/>
  <c r="U31" i="9"/>
  <c r="U51" i="9" s="1"/>
  <c r="X24" i="9"/>
  <c r="X44" i="9" s="1"/>
  <c r="W27" i="9"/>
  <c r="W47" i="9" s="1"/>
  <c r="L32" i="9"/>
  <c r="L52" i="9" s="1"/>
  <c r="E8" i="9"/>
  <c r="K29" i="9"/>
  <c r="K49" i="9" s="1"/>
  <c r="P24" i="9"/>
  <c r="P44" i="9" s="1"/>
  <c r="U34" i="9"/>
  <c r="U54" i="9" s="1"/>
  <c r="S31" i="9"/>
  <c r="S51" i="9" s="1"/>
  <c r="Y26" i="9"/>
  <c r="Y46" i="9" s="1"/>
  <c r="Y36" i="9"/>
  <c r="Y56" i="9" s="1"/>
  <c r="O34" i="9"/>
  <c r="O54" i="9" s="1"/>
  <c r="M31" i="9"/>
  <c r="M51" i="9" s="1"/>
  <c r="S26" i="9"/>
  <c r="S46" i="9" s="1"/>
  <c r="Q36" i="9"/>
  <c r="Q56" i="9" s="1"/>
  <c r="M34" i="9"/>
  <c r="M54" i="9" s="1"/>
  <c r="K31" i="9"/>
  <c r="K51" i="9" s="1"/>
  <c r="Q26" i="9"/>
  <c r="Q46" i="9" s="1"/>
  <c r="V32" i="9"/>
  <c r="V52" i="9" s="1"/>
  <c r="Y29" i="9"/>
  <c r="Y49" i="9" s="1"/>
  <c r="V35" i="9"/>
  <c r="V55" i="9" s="1"/>
  <c r="T32" i="9"/>
  <c r="T52" i="9" s="1"/>
  <c r="S29" i="9"/>
  <c r="S49" i="9" s="1"/>
  <c r="X25" i="9"/>
  <c r="X45" i="9" s="1"/>
  <c r="Q29" i="9"/>
  <c r="Q49" i="9" s="1"/>
  <c r="P23" i="8"/>
  <c r="P39" i="8" s="1"/>
  <c r="M23" i="8"/>
  <c r="M39" i="8" s="1"/>
  <c r="L30" i="8"/>
  <c r="L46" i="8" s="1"/>
  <c r="T29" i="8"/>
  <c r="T45" i="8" s="1"/>
  <c r="R29" i="8"/>
  <c r="R45" i="8" s="1"/>
  <c r="K35" i="8"/>
  <c r="K51" i="8" s="1"/>
  <c r="J29" i="8"/>
  <c r="J45" i="8" s="1"/>
  <c r="S29" i="8"/>
  <c r="S45" i="8" s="1"/>
  <c r="U30" i="8"/>
  <c r="U46" i="8" s="1"/>
  <c r="T30" i="8"/>
  <c r="T46" i="8" s="1"/>
  <c r="Q28" i="8"/>
  <c r="Q44" i="8" s="1"/>
  <c r="T28" i="8"/>
  <c r="T44" i="8" s="1"/>
  <c r="R30" i="8"/>
  <c r="R46" i="8" s="1"/>
  <c r="P28" i="8"/>
  <c r="P44" i="8" s="1"/>
  <c r="U35" i="8"/>
  <c r="U51" i="8" s="1"/>
  <c r="U23" i="8"/>
  <c r="U39" i="8" s="1"/>
  <c r="T35" i="8"/>
  <c r="T51" i="8" s="1"/>
  <c r="U32" i="8"/>
  <c r="U48" i="8" s="1"/>
  <c r="O30" i="8"/>
  <c r="O46" i="8" s="1"/>
  <c r="Q29" i="8"/>
  <c r="Q45" i="8" s="1"/>
  <c r="O28" i="8"/>
  <c r="O44" i="8" s="1"/>
  <c r="N27" i="8"/>
  <c r="N43" i="8" s="1"/>
  <c r="P33" i="8"/>
  <c r="P49" i="8" s="1"/>
  <c r="Q27" i="8"/>
  <c r="Q43" i="8" s="1"/>
  <c r="R23" i="8"/>
  <c r="R39" i="8" s="1"/>
  <c r="S35" i="8"/>
  <c r="S51" i="8" s="1"/>
  <c r="M32" i="8"/>
  <c r="M48" i="8" s="1"/>
  <c r="N30" i="8"/>
  <c r="N46" i="8" s="1"/>
  <c r="L29" i="8"/>
  <c r="L45" i="8" s="1"/>
  <c r="N28" i="8"/>
  <c r="N44" i="8" s="1"/>
  <c r="M27" i="8"/>
  <c r="M43" i="8" s="1"/>
  <c r="Q23" i="8"/>
  <c r="Q39" i="8" s="1"/>
  <c r="Q35" i="8"/>
  <c r="Q51" i="8" s="1"/>
  <c r="R31" i="8"/>
  <c r="R47" i="8" s="1"/>
  <c r="M30" i="8"/>
  <c r="M46" i="8" s="1"/>
  <c r="K29" i="8"/>
  <c r="K45" i="8" s="1"/>
  <c r="L28" i="8"/>
  <c r="L44" i="8" s="1"/>
  <c r="L27" i="8"/>
  <c r="L43" i="8" s="1"/>
  <c r="K27" i="8"/>
  <c r="K43" i="8" s="1"/>
  <c r="N35" i="8"/>
  <c r="N51" i="8" s="1"/>
  <c r="J31" i="8"/>
  <c r="J47" i="8" s="1"/>
  <c r="V27" i="8"/>
  <c r="V43" i="8" s="1"/>
  <c r="O23" i="8"/>
  <c r="O39" i="8" s="1"/>
  <c r="M35" i="8"/>
  <c r="M51" i="8" s="1"/>
  <c r="V30" i="8"/>
  <c r="V46" i="8" s="1"/>
  <c r="J30" i="8"/>
  <c r="J46" i="8" s="1"/>
  <c r="V28" i="8"/>
  <c r="V44" i="8" s="1"/>
  <c r="U27" i="8"/>
  <c r="U43" i="8" s="1"/>
  <c r="L35" i="8"/>
  <c r="L51" i="8" s="1"/>
  <c r="T27" i="8"/>
  <c r="T43" i="8" s="1"/>
  <c r="E11" i="8"/>
  <c r="F11" i="8" s="1"/>
  <c r="E12" i="8"/>
  <c r="F12" i="8" s="1"/>
  <c r="E13" i="8"/>
  <c r="F13" i="8" s="1"/>
  <c r="E6" i="8"/>
  <c r="F6" i="8" s="1"/>
  <c r="E14" i="8"/>
  <c r="F14" i="8" s="1"/>
  <c r="E16" i="8"/>
  <c r="F16" i="8" s="1"/>
  <c r="E10" i="8"/>
  <c r="F10" i="8" s="1"/>
  <c r="E7" i="8"/>
  <c r="F7" i="8" s="1"/>
  <c r="E15" i="8"/>
  <c r="F15" i="8" s="1"/>
  <c r="E8" i="8"/>
  <c r="F8" i="8" s="1"/>
  <c r="E9" i="8"/>
  <c r="F9" i="8" s="1"/>
  <c r="E4" i="8"/>
  <c r="F4" i="8" s="1"/>
  <c r="E5" i="8"/>
  <c r="F5" i="8" s="1"/>
  <c r="P34" i="8"/>
  <c r="P50" i="8" s="1"/>
  <c r="M33" i="8"/>
  <c r="M49" i="8" s="1"/>
  <c r="O31" i="8"/>
  <c r="O47" i="8" s="1"/>
  <c r="U25" i="8"/>
  <c r="U41" i="8" s="1"/>
  <c r="J24" i="8"/>
  <c r="J40" i="8" s="1"/>
  <c r="V23" i="8"/>
  <c r="V39" i="8" s="1"/>
  <c r="N23" i="8"/>
  <c r="N39" i="8" s="1"/>
  <c r="R35" i="8"/>
  <c r="R51" i="8" s="1"/>
  <c r="J35" i="8"/>
  <c r="J51" i="8" s="1"/>
  <c r="O34" i="8"/>
  <c r="O50" i="8" s="1"/>
  <c r="T33" i="8"/>
  <c r="T49" i="8" s="1"/>
  <c r="L33" i="8"/>
  <c r="L49" i="8" s="1"/>
  <c r="Q32" i="8"/>
  <c r="Q48" i="8" s="1"/>
  <c r="V31" i="8"/>
  <c r="V47" i="8" s="1"/>
  <c r="N31" i="8"/>
  <c r="N47" i="8" s="1"/>
  <c r="S30" i="8"/>
  <c r="S46" i="8" s="1"/>
  <c r="K30" i="8"/>
  <c r="K46" i="8" s="1"/>
  <c r="P29" i="8"/>
  <c r="P45" i="8" s="1"/>
  <c r="U28" i="8"/>
  <c r="U44" i="8" s="1"/>
  <c r="M28" i="8"/>
  <c r="M44" i="8" s="1"/>
  <c r="R27" i="8"/>
  <c r="R43" i="8" s="1"/>
  <c r="J27" i="8"/>
  <c r="J43" i="8" s="1"/>
  <c r="O26" i="8"/>
  <c r="O42" i="8" s="1"/>
  <c r="T25" i="8"/>
  <c r="T41" i="8" s="1"/>
  <c r="L25" i="8"/>
  <c r="L41" i="8" s="1"/>
  <c r="Q24" i="8"/>
  <c r="Q40" i="8" s="1"/>
  <c r="R32" i="8"/>
  <c r="R48" i="8" s="1"/>
  <c r="M25" i="8"/>
  <c r="M41" i="8" s="1"/>
  <c r="N34" i="8"/>
  <c r="N50" i="8" s="1"/>
  <c r="P32" i="8"/>
  <c r="P48" i="8" s="1"/>
  <c r="O29" i="8"/>
  <c r="O45" i="8" s="1"/>
  <c r="V26" i="8"/>
  <c r="V42" i="8" s="1"/>
  <c r="N26" i="8"/>
  <c r="N42" i="8" s="1"/>
  <c r="S25" i="8"/>
  <c r="S41" i="8" s="1"/>
  <c r="K25" i="8"/>
  <c r="K41" i="8" s="1"/>
  <c r="P24" i="8"/>
  <c r="P40" i="8" s="1"/>
  <c r="U33" i="8"/>
  <c r="U49" i="8" s="1"/>
  <c r="J32" i="8"/>
  <c r="J48" i="8" s="1"/>
  <c r="S33" i="8"/>
  <c r="S49" i="8" s="1"/>
  <c r="U31" i="8"/>
  <c r="U47" i="8" s="1"/>
  <c r="T23" i="8"/>
  <c r="T39" i="8" s="1"/>
  <c r="L23" i="8"/>
  <c r="L39" i="8" s="1"/>
  <c r="P35" i="8"/>
  <c r="P51" i="8" s="1"/>
  <c r="U34" i="8"/>
  <c r="U50" i="8" s="1"/>
  <c r="M34" i="8"/>
  <c r="M50" i="8" s="1"/>
  <c r="R33" i="8"/>
  <c r="R49" i="8" s="1"/>
  <c r="J33" i="8"/>
  <c r="J49" i="8" s="1"/>
  <c r="O32" i="8"/>
  <c r="O48" i="8" s="1"/>
  <c r="T31" i="8"/>
  <c r="T47" i="8" s="1"/>
  <c r="L31" i="8"/>
  <c r="L47" i="8" s="1"/>
  <c r="Q30" i="8"/>
  <c r="Q46" i="8" s="1"/>
  <c r="V29" i="8"/>
  <c r="V45" i="8" s="1"/>
  <c r="N29" i="8"/>
  <c r="N45" i="8" s="1"/>
  <c r="S28" i="8"/>
  <c r="S44" i="8" s="1"/>
  <c r="K28" i="8"/>
  <c r="K44" i="8" s="1"/>
  <c r="P27" i="8"/>
  <c r="P43" i="8" s="1"/>
  <c r="U26" i="8"/>
  <c r="U42" i="8" s="1"/>
  <c r="M26" i="8"/>
  <c r="M42" i="8" s="1"/>
  <c r="R25" i="8"/>
  <c r="R41" i="8" s="1"/>
  <c r="J25" i="8"/>
  <c r="J41" i="8" s="1"/>
  <c r="O24" i="8"/>
  <c r="O40" i="8" s="1"/>
  <c r="S34" i="8"/>
  <c r="S50" i="8" s="1"/>
  <c r="P26" i="8"/>
  <c r="P42" i="8" s="1"/>
  <c r="R24" i="8"/>
  <c r="R40" i="8" s="1"/>
  <c r="V34" i="8"/>
  <c r="V50" i="8" s="1"/>
  <c r="K33" i="8"/>
  <c r="K49" i="8" s="1"/>
  <c r="M31" i="8"/>
  <c r="M47" i="8" s="1"/>
  <c r="S23" i="8"/>
  <c r="S39" i="8" s="1"/>
  <c r="T34" i="8"/>
  <c r="T50" i="8" s="1"/>
  <c r="L34" i="8"/>
  <c r="L50" i="8" s="1"/>
  <c r="Q33" i="8"/>
  <c r="Q49" i="8" s="1"/>
  <c r="V32" i="8"/>
  <c r="V48" i="8" s="1"/>
  <c r="N32" i="8"/>
  <c r="N48" i="8" s="1"/>
  <c r="S31" i="8"/>
  <c r="S47" i="8" s="1"/>
  <c r="K31" i="8"/>
  <c r="K47" i="8" s="1"/>
  <c r="U29" i="8"/>
  <c r="U45" i="8" s="1"/>
  <c r="R28" i="8"/>
  <c r="R44" i="8" s="1"/>
  <c r="T26" i="8"/>
  <c r="T42" i="8" s="1"/>
  <c r="L26" i="8"/>
  <c r="L42" i="8" s="1"/>
  <c r="Q25" i="8"/>
  <c r="Q41" i="8" s="1"/>
  <c r="V24" i="8"/>
  <c r="V40" i="8" s="1"/>
  <c r="N24" i="8"/>
  <c r="N40" i="8" s="1"/>
  <c r="S26" i="8"/>
  <c r="S42" i="8" s="1"/>
  <c r="K26" i="8"/>
  <c r="K42" i="8" s="1"/>
  <c r="P25" i="8"/>
  <c r="P41" i="8" s="1"/>
  <c r="U24" i="8"/>
  <c r="U40" i="8" s="1"/>
  <c r="M24" i="8"/>
  <c r="M40" i="8" s="1"/>
  <c r="R34" i="8"/>
  <c r="R50" i="8" s="1"/>
  <c r="J34" i="8"/>
  <c r="J50" i="8" s="1"/>
  <c r="O33" i="8"/>
  <c r="O49" i="8" s="1"/>
  <c r="T32" i="8"/>
  <c r="T48" i="8" s="1"/>
  <c r="L32" i="8"/>
  <c r="L48" i="8" s="1"/>
  <c r="Q31" i="8"/>
  <c r="Q47" i="8" s="1"/>
  <c r="R26" i="8"/>
  <c r="R42" i="8" s="1"/>
  <c r="J26" i="8"/>
  <c r="J42" i="8" s="1"/>
  <c r="O25" i="8"/>
  <c r="O41" i="8" s="1"/>
  <c r="T24" i="8"/>
  <c r="T40" i="8" s="1"/>
  <c r="L24" i="8"/>
  <c r="L40" i="8" s="1"/>
  <c r="K34" i="8"/>
  <c r="K50" i="8" s="1"/>
  <c r="V33" i="8"/>
  <c r="V49" i="8" s="1"/>
  <c r="S32" i="8"/>
  <c r="S48" i="8" s="1"/>
  <c r="V25" i="8"/>
  <c r="V41" i="8" s="1"/>
  <c r="S24" i="8"/>
  <c r="S40" i="8" s="1"/>
  <c r="Q31" i="7"/>
  <c r="Q44" i="7" s="1"/>
  <c r="T23" i="7"/>
  <c r="T36" i="7" s="1"/>
  <c r="P31" i="7"/>
  <c r="P44" i="7" s="1"/>
  <c r="U25" i="7"/>
  <c r="U38" i="7" s="1"/>
  <c r="N24" i="7"/>
  <c r="N37" i="7" s="1"/>
  <c r="L25" i="7"/>
  <c r="L38" i="7" s="1"/>
  <c r="T25" i="7"/>
  <c r="T38" i="7" s="1"/>
  <c r="O24" i="7"/>
  <c r="O37" i="7" s="1"/>
  <c r="O31" i="7"/>
  <c r="O44" i="7" s="1"/>
  <c r="Q23" i="7"/>
  <c r="Q36" i="7" s="1"/>
  <c r="L31" i="7"/>
  <c r="L44" i="7" s="1"/>
  <c r="L23" i="7"/>
  <c r="L36" i="7" s="1"/>
  <c r="S25" i="7"/>
  <c r="S38" i="7" s="1"/>
  <c r="S26" i="7"/>
  <c r="S39" i="7" s="1"/>
  <c r="R25" i="7"/>
  <c r="R38" i="7" s="1"/>
  <c r="P22" i="7"/>
  <c r="P35" i="7" s="1"/>
  <c r="S30" i="7"/>
  <c r="S43" i="7" s="1"/>
  <c r="R26" i="7"/>
  <c r="R39" i="7" s="1"/>
  <c r="P25" i="7"/>
  <c r="P38" i="7" s="1"/>
  <c r="R23" i="7"/>
  <c r="R36" i="7" s="1"/>
  <c r="T31" i="7"/>
  <c r="T44" i="7" s="1"/>
  <c r="O28" i="7"/>
  <c r="O41" i="7" s="1"/>
  <c r="N26" i="7"/>
  <c r="N39" i="7" s="1"/>
  <c r="N25" i="7"/>
  <c r="N38" i="7" s="1"/>
  <c r="P23" i="7"/>
  <c r="P36" i="7" s="1"/>
  <c r="P27" i="7"/>
  <c r="P40" i="7" s="1"/>
  <c r="U26" i="7"/>
  <c r="U39" i="7" s="1"/>
  <c r="T26" i="7"/>
  <c r="T39" i="7" s="1"/>
  <c r="O22" i="7"/>
  <c r="O35" i="7" s="1"/>
  <c r="R30" i="7"/>
  <c r="R43" i="7" s="1"/>
  <c r="Q26" i="7"/>
  <c r="Q39" i="7" s="1"/>
  <c r="O25" i="7"/>
  <c r="O38" i="7" s="1"/>
  <c r="D16" i="7"/>
  <c r="E13" i="7" s="1"/>
  <c r="R31" i="7"/>
  <c r="R44" i="7" s="1"/>
  <c r="Q27" i="7"/>
  <c r="Q40" i="7" s="1"/>
  <c r="L26" i="7"/>
  <c r="L39" i="7" s="1"/>
  <c r="M25" i="7"/>
  <c r="M38" i="7" s="1"/>
  <c r="O23" i="7"/>
  <c r="O36" i="7" s="1"/>
  <c r="N28" i="7"/>
  <c r="N41" i="7" s="1"/>
  <c r="L22" i="7"/>
  <c r="L35" i="7" s="1"/>
  <c r="N22" i="7"/>
  <c r="N35" i="7" s="1"/>
  <c r="Q30" i="7"/>
  <c r="Q43" i="7" s="1"/>
  <c r="S29" i="7"/>
  <c r="S42" i="7" s="1"/>
  <c r="U28" i="7"/>
  <c r="U41" i="7" s="1"/>
  <c r="M28" i="7"/>
  <c r="M41" i="7" s="1"/>
  <c r="O27" i="7"/>
  <c r="O40" i="7" s="1"/>
  <c r="U24" i="7"/>
  <c r="U37" i="7" s="1"/>
  <c r="M24" i="7"/>
  <c r="M37" i="7" s="1"/>
  <c r="E5" i="7"/>
  <c r="U22" i="7"/>
  <c r="U35" i="7" s="1"/>
  <c r="M22" i="7"/>
  <c r="M35" i="7" s="1"/>
  <c r="N31" i="7"/>
  <c r="N44" i="7" s="1"/>
  <c r="P30" i="7"/>
  <c r="P43" i="7" s="1"/>
  <c r="R29" i="7"/>
  <c r="R42" i="7" s="1"/>
  <c r="T28" i="7"/>
  <c r="T41" i="7" s="1"/>
  <c r="L28" i="7"/>
  <c r="L41" i="7" s="1"/>
  <c r="N27" i="7"/>
  <c r="N40" i="7" s="1"/>
  <c r="P26" i="7"/>
  <c r="P39" i="7" s="1"/>
  <c r="T24" i="7"/>
  <c r="T37" i="7" s="1"/>
  <c r="L24" i="7"/>
  <c r="L37" i="7" s="1"/>
  <c r="N23" i="7"/>
  <c r="N36" i="7" s="1"/>
  <c r="T22" i="7"/>
  <c r="T35" i="7" s="1"/>
  <c r="U31" i="7"/>
  <c r="U44" i="7" s="1"/>
  <c r="M31" i="7"/>
  <c r="M44" i="7" s="1"/>
  <c r="O30" i="7"/>
  <c r="O43" i="7" s="1"/>
  <c r="Q29" i="7"/>
  <c r="Q42" i="7" s="1"/>
  <c r="S28" i="7"/>
  <c r="S41" i="7" s="1"/>
  <c r="U27" i="7"/>
  <c r="U40" i="7" s="1"/>
  <c r="M27" i="7"/>
  <c r="M40" i="7" s="1"/>
  <c r="O26" i="7"/>
  <c r="O39" i="7" s="1"/>
  <c r="S24" i="7"/>
  <c r="S37" i="7" s="1"/>
  <c r="U23" i="7"/>
  <c r="U36" i="7" s="1"/>
  <c r="M23" i="7"/>
  <c r="M36" i="7" s="1"/>
  <c r="U29" i="7"/>
  <c r="U42" i="7" s="1"/>
  <c r="M29" i="7"/>
  <c r="M42" i="7" s="1"/>
  <c r="L29" i="7"/>
  <c r="L42" i="7" s="1"/>
  <c r="S22" i="7"/>
  <c r="S35" i="7" s="1"/>
  <c r="N30" i="7"/>
  <c r="N43" i="7" s="1"/>
  <c r="P29" i="7"/>
  <c r="P42" i="7" s="1"/>
  <c r="T27" i="7"/>
  <c r="T40" i="7" s="1"/>
  <c r="R24" i="7"/>
  <c r="R37" i="7" s="1"/>
  <c r="T29" i="7"/>
  <c r="T42" i="7" s="1"/>
  <c r="R28" i="7"/>
  <c r="R41" i="7" s="1"/>
  <c r="L27" i="7"/>
  <c r="L40" i="7" s="1"/>
  <c r="E10" i="7"/>
  <c r="R22" i="7"/>
  <c r="R35" i="7" s="1"/>
  <c r="U30" i="7"/>
  <c r="U43" i="7" s="1"/>
  <c r="M30" i="7"/>
  <c r="M43" i="7" s="1"/>
  <c r="O29" i="7"/>
  <c r="O42" i="7" s="1"/>
  <c r="Q28" i="7"/>
  <c r="Q41" i="7" s="1"/>
  <c r="S27" i="7"/>
  <c r="S40" i="7" s="1"/>
  <c r="Q24" i="7"/>
  <c r="Q37" i="7" s="1"/>
  <c r="T30" i="7"/>
  <c r="T43" i="7" s="1"/>
  <c r="K27" i="6"/>
  <c r="K43" i="6" s="1"/>
  <c r="P26" i="6"/>
  <c r="P42" i="6" s="1"/>
  <c r="L22" i="6"/>
  <c r="L38" i="6" s="1"/>
  <c r="S27" i="6"/>
  <c r="S43" i="6" s="1"/>
  <c r="K21" i="6"/>
  <c r="K37" i="6" s="1"/>
  <c r="U25" i="6"/>
  <c r="U41" i="6" s="1"/>
  <c r="O32" i="6"/>
  <c r="O48" i="6" s="1"/>
  <c r="M25" i="6"/>
  <c r="M41" i="6" s="1"/>
  <c r="T30" i="6"/>
  <c r="T46" i="6" s="1"/>
  <c r="R24" i="6"/>
  <c r="R40" i="6" s="1"/>
  <c r="L30" i="6"/>
  <c r="L46" i="6" s="1"/>
  <c r="J24" i="6"/>
  <c r="J40" i="6" s="1"/>
  <c r="S21" i="6"/>
  <c r="S37" i="6" s="1"/>
  <c r="N28" i="6"/>
  <c r="N44" i="6" s="1"/>
  <c r="O23" i="6"/>
  <c r="O39" i="6" s="1"/>
  <c r="T22" i="6"/>
  <c r="T38" i="6" s="1"/>
  <c r="R21" i="6"/>
  <c r="R37" i="6" s="1"/>
  <c r="J21" i="6"/>
  <c r="J37" i="6" s="1"/>
  <c r="N32" i="6"/>
  <c r="N48" i="6" s="1"/>
  <c r="S30" i="6"/>
  <c r="S46" i="6" s="1"/>
  <c r="K30" i="6"/>
  <c r="K46" i="6" s="1"/>
  <c r="P29" i="6"/>
  <c r="P45" i="6" s="1"/>
  <c r="U28" i="6"/>
  <c r="U44" i="6" s="1"/>
  <c r="M28" i="6"/>
  <c r="M44" i="6" s="1"/>
  <c r="R27" i="6"/>
  <c r="R43" i="6" s="1"/>
  <c r="J27" i="6"/>
  <c r="J43" i="6" s="1"/>
  <c r="O26" i="6"/>
  <c r="O42" i="6" s="1"/>
  <c r="T25" i="6"/>
  <c r="T41" i="6" s="1"/>
  <c r="L25" i="6"/>
  <c r="L41" i="6" s="1"/>
  <c r="Q24" i="6"/>
  <c r="Q40" i="6" s="1"/>
  <c r="I24" i="6"/>
  <c r="I40" i="6" s="1"/>
  <c r="N23" i="6"/>
  <c r="N39" i="6" s="1"/>
  <c r="S22" i="6"/>
  <c r="S38" i="6" s="1"/>
  <c r="K22" i="6"/>
  <c r="K38" i="6" s="1"/>
  <c r="Q21" i="6"/>
  <c r="Q37" i="6" s="1"/>
  <c r="U32" i="6"/>
  <c r="U48" i="6" s="1"/>
  <c r="M32" i="6"/>
  <c r="M48" i="6" s="1"/>
  <c r="R30" i="6"/>
  <c r="R46" i="6" s="1"/>
  <c r="J30" i="6"/>
  <c r="J46" i="6" s="1"/>
  <c r="O29" i="6"/>
  <c r="O45" i="6" s="1"/>
  <c r="T28" i="6"/>
  <c r="T44" i="6" s="1"/>
  <c r="L28" i="6"/>
  <c r="L44" i="6" s="1"/>
  <c r="Q27" i="6"/>
  <c r="Q43" i="6" s="1"/>
  <c r="I27" i="6"/>
  <c r="I43" i="6" s="1"/>
  <c r="N26" i="6"/>
  <c r="N42" i="6" s="1"/>
  <c r="S25" i="6"/>
  <c r="S41" i="6" s="1"/>
  <c r="K25" i="6"/>
  <c r="K41" i="6" s="1"/>
  <c r="P24" i="6"/>
  <c r="P40" i="6" s="1"/>
  <c r="U23" i="6"/>
  <c r="U39" i="6" s="1"/>
  <c r="M23" i="6"/>
  <c r="M39" i="6" s="1"/>
  <c r="R22" i="6"/>
  <c r="R38" i="6" s="1"/>
  <c r="J22" i="6"/>
  <c r="J38" i="6" s="1"/>
  <c r="P21" i="6"/>
  <c r="P37" i="6" s="1"/>
  <c r="T32" i="6"/>
  <c r="T48" i="6" s="1"/>
  <c r="L32" i="6"/>
  <c r="L48" i="6" s="1"/>
  <c r="Q30" i="6"/>
  <c r="Q46" i="6" s="1"/>
  <c r="I30" i="6"/>
  <c r="I46" i="6" s="1"/>
  <c r="N29" i="6"/>
  <c r="N45" i="6" s="1"/>
  <c r="S28" i="6"/>
  <c r="S44" i="6" s="1"/>
  <c r="K28" i="6"/>
  <c r="K44" i="6" s="1"/>
  <c r="P27" i="6"/>
  <c r="P43" i="6" s="1"/>
  <c r="U26" i="6"/>
  <c r="U42" i="6" s="1"/>
  <c r="M26" i="6"/>
  <c r="M42" i="6" s="1"/>
  <c r="R25" i="6"/>
  <c r="R41" i="6" s="1"/>
  <c r="J25" i="6"/>
  <c r="J41" i="6" s="1"/>
  <c r="O24" i="6"/>
  <c r="O40" i="6" s="1"/>
  <c r="T23" i="6"/>
  <c r="T39" i="6" s="1"/>
  <c r="L23" i="6"/>
  <c r="L39" i="6" s="1"/>
  <c r="Q22" i="6"/>
  <c r="Q38" i="6" s="1"/>
  <c r="I22" i="6"/>
  <c r="I38" i="6" s="1"/>
  <c r="O21" i="6"/>
  <c r="O37" i="6" s="1"/>
  <c r="S32" i="6"/>
  <c r="S48" i="6" s="1"/>
  <c r="K32" i="6"/>
  <c r="K48" i="6" s="1"/>
  <c r="P30" i="6"/>
  <c r="P46" i="6" s="1"/>
  <c r="U29" i="6"/>
  <c r="U45" i="6" s="1"/>
  <c r="M29" i="6"/>
  <c r="M45" i="6" s="1"/>
  <c r="R28" i="6"/>
  <c r="R44" i="6" s="1"/>
  <c r="J28" i="6"/>
  <c r="J44" i="6" s="1"/>
  <c r="O27" i="6"/>
  <c r="O43" i="6" s="1"/>
  <c r="T26" i="6"/>
  <c r="T42" i="6" s="1"/>
  <c r="L26" i="6"/>
  <c r="L42" i="6" s="1"/>
  <c r="Q25" i="6"/>
  <c r="Q41" i="6" s="1"/>
  <c r="I25" i="6"/>
  <c r="I41" i="6" s="1"/>
  <c r="N24" i="6"/>
  <c r="N40" i="6" s="1"/>
  <c r="S23" i="6"/>
  <c r="S39" i="6" s="1"/>
  <c r="K23" i="6"/>
  <c r="K39" i="6" s="1"/>
  <c r="P22" i="6"/>
  <c r="P38" i="6" s="1"/>
  <c r="I29" i="6"/>
  <c r="I45" i="6" s="1"/>
  <c r="I21" i="6"/>
  <c r="I37" i="6" s="1"/>
  <c r="N21" i="6"/>
  <c r="N37" i="6" s="1"/>
  <c r="R32" i="6"/>
  <c r="R48" i="6" s="1"/>
  <c r="J32" i="6"/>
  <c r="J48" i="6" s="1"/>
  <c r="O30" i="6"/>
  <c r="O46" i="6" s="1"/>
  <c r="T29" i="6"/>
  <c r="T45" i="6" s="1"/>
  <c r="L29" i="6"/>
  <c r="L45" i="6" s="1"/>
  <c r="Q28" i="6"/>
  <c r="Q44" i="6" s="1"/>
  <c r="I28" i="6"/>
  <c r="I44" i="6" s="1"/>
  <c r="N27" i="6"/>
  <c r="N43" i="6" s="1"/>
  <c r="S26" i="6"/>
  <c r="S42" i="6" s="1"/>
  <c r="K26" i="6"/>
  <c r="K42" i="6" s="1"/>
  <c r="P25" i="6"/>
  <c r="P41" i="6" s="1"/>
  <c r="U24" i="6"/>
  <c r="U40" i="6" s="1"/>
  <c r="M24" i="6"/>
  <c r="M40" i="6" s="1"/>
  <c r="R23" i="6"/>
  <c r="R39" i="6" s="1"/>
  <c r="J23" i="6"/>
  <c r="J39" i="6" s="1"/>
  <c r="O22" i="6"/>
  <c r="O38" i="6" s="1"/>
  <c r="Q29" i="6"/>
  <c r="Q45" i="6" s="1"/>
  <c r="U21" i="6"/>
  <c r="U37" i="6" s="1"/>
  <c r="M21" i="6"/>
  <c r="M37" i="6" s="1"/>
  <c r="Q32" i="6"/>
  <c r="Q48" i="6" s="1"/>
  <c r="I32" i="6"/>
  <c r="I48" i="6" s="1"/>
  <c r="N30" i="6"/>
  <c r="N46" i="6" s="1"/>
  <c r="S29" i="6"/>
  <c r="S45" i="6" s="1"/>
  <c r="K29" i="6"/>
  <c r="K45" i="6" s="1"/>
  <c r="P28" i="6"/>
  <c r="P44" i="6" s="1"/>
  <c r="U27" i="6"/>
  <c r="U43" i="6" s="1"/>
  <c r="M27" i="6"/>
  <c r="M43" i="6" s="1"/>
  <c r="R26" i="6"/>
  <c r="R42" i="6" s="1"/>
  <c r="J26" i="6"/>
  <c r="J42" i="6" s="1"/>
  <c r="O25" i="6"/>
  <c r="O41" i="6" s="1"/>
  <c r="T24" i="6"/>
  <c r="T40" i="6" s="1"/>
  <c r="L24" i="6"/>
  <c r="L40" i="6" s="1"/>
  <c r="Q23" i="6"/>
  <c r="Q39" i="6" s="1"/>
  <c r="I23" i="6"/>
  <c r="I39" i="6" s="1"/>
  <c r="N22" i="6"/>
  <c r="N38" i="6" s="1"/>
  <c r="T21" i="6"/>
  <c r="T37" i="6" s="1"/>
  <c r="U30" i="6"/>
  <c r="U46" i="6" s="1"/>
  <c r="R29" i="6"/>
  <c r="R45" i="6" s="1"/>
  <c r="T27" i="6"/>
  <c r="T43" i="6" s="1"/>
  <c r="Q26" i="6"/>
  <c r="Q42" i="6" s="1"/>
  <c r="S24" i="6"/>
  <c r="S40" i="6" s="1"/>
  <c r="U22" i="6"/>
  <c r="U38" i="6" s="1"/>
  <c r="T18" i="5"/>
  <c r="T29" i="5" s="1"/>
  <c r="S18" i="5"/>
  <c r="S29" i="5" s="1"/>
  <c r="S21" i="5"/>
  <c r="S32" i="5" s="1"/>
  <c r="U18" i="5"/>
  <c r="U29" i="5" s="1"/>
  <c r="T20" i="5"/>
  <c r="T31" i="5" s="1"/>
  <c r="V17" i="5"/>
  <c r="V28" i="5" s="1"/>
  <c r="U17" i="5"/>
  <c r="U28" i="5" s="1"/>
  <c r="T21" i="5"/>
  <c r="T32" i="5" s="1"/>
  <c r="U19" i="5"/>
  <c r="U30" i="5" s="1"/>
  <c r="R21" i="5"/>
  <c r="R32" i="5" s="1"/>
  <c r="S19" i="5"/>
  <c r="S30" i="5" s="1"/>
  <c r="P17" i="5"/>
  <c r="P28" i="5" s="1"/>
  <c r="O17" i="5"/>
  <c r="O28" i="5" s="1"/>
  <c r="T23" i="5"/>
  <c r="T34" i="5" s="1"/>
  <c r="V21" i="5"/>
  <c r="V32" i="5" s="1"/>
  <c r="T17" i="5"/>
  <c r="T28" i="5" s="1"/>
  <c r="S17" i="5"/>
  <c r="S28" i="5" s="1"/>
  <c r="R17" i="5"/>
  <c r="R28" i="5" s="1"/>
  <c r="P21" i="5"/>
  <c r="P32" i="5" s="1"/>
  <c r="Q21" i="5"/>
  <c r="Q32" i="5" s="1"/>
  <c r="O21" i="5"/>
  <c r="O32" i="5" s="1"/>
  <c r="X38" i="9"/>
  <c r="X58" i="9" s="1"/>
  <c r="P38" i="9"/>
  <c r="P58" i="9" s="1"/>
  <c r="T30" i="9"/>
  <c r="T50" i="9" s="1"/>
  <c r="L30" i="9"/>
  <c r="L50" i="9" s="1"/>
  <c r="R28" i="9"/>
  <c r="R48" i="9" s="1"/>
  <c r="Y24" i="9"/>
  <c r="Y44" i="9" s="1"/>
  <c r="Q24" i="9"/>
  <c r="Q44" i="9" s="1"/>
  <c r="W38" i="9"/>
  <c r="W58" i="9" s="1"/>
  <c r="O38" i="9"/>
  <c r="O58" i="9" s="1"/>
  <c r="X36" i="9"/>
  <c r="X56" i="9" s="1"/>
  <c r="P36" i="9"/>
  <c r="P56" i="9" s="1"/>
  <c r="W35" i="9"/>
  <c r="W55" i="9" s="1"/>
  <c r="O35" i="9"/>
  <c r="O55" i="9" s="1"/>
  <c r="V34" i="9"/>
  <c r="V54" i="9" s="1"/>
  <c r="N34" i="9"/>
  <c r="N54" i="9" s="1"/>
  <c r="U32" i="9"/>
  <c r="U52" i="9" s="1"/>
  <c r="M32" i="9"/>
  <c r="M52" i="9" s="1"/>
  <c r="T31" i="9"/>
  <c r="T51" i="9" s="1"/>
  <c r="L31" i="9"/>
  <c r="L51" i="9" s="1"/>
  <c r="S30" i="9"/>
  <c r="S50" i="9" s="1"/>
  <c r="K30" i="9"/>
  <c r="K50" i="9" s="1"/>
  <c r="R29" i="9"/>
  <c r="R49" i="9" s="1"/>
  <c r="Y28" i="9"/>
  <c r="Y48" i="9" s="1"/>
  <c r="Q28" i="9"/>
  <c r="Q48" i="9" s="1"/>
  <c r="O27" i="9"/>
  <c r="O47" i="9" s="1"/>
  <c r="R26" i="9"/>
  <c r="R46" i="9" s="1"/>
  <c r="Y25" i="9"/>
  <c r="Y45" i="9" s="1"/>
  <c r="Q25" i="9"/>
  <c r="Q45" i="9" s="1"/>
  <c r="W24" i="9"/>
  <c r="W44" i="9" s="1"/>
  <c r="O24" i="9"/>
  <c r="O44" i="9" s="1"/>
  <c r="U38" i="9"/>
  <c r="U58" i="9" s="1"/>
  <c r="M38" i="9"/>
  <c r="M58" i="9" s="1"/>
  <c r="V36" i="9"/>
  <c r="V56" i="9" s="1"/>
  <c r="N36" i="9"/>
  <c r="N56" i="9" s="1"/>
  <c r="U35" i="9"/>
  <c r="U55" i="9" s="1"/>
  <c r="M35" i="9"/>
  <c r="M55" i="9" s="1"/>
  <c r="T34" i="9"/>
  <c r="T54" i="9" s="1"/>
  <c r="L34" i="9"/>
  <c r="L54" i="9" s="1"/>
  <c r="S32" i="9"/>
  <c r="S52" i="9" s="1"/>
  <c r="K32" i="9"/>
  <c r="K52" i="9" s="1"/>
  <c r="R31" i="9"/>
  <c r="R51" i="9" s="1"/>
  <c r="Y30" i="9"/>
  <c r="Y50" i="9" s="1"/>
  <c r="Q30" i="9"/>
  <c r="Q50" i="9" s="1"/>
  <c r="X29" i="9"/>
  <c r="X49" i="9" s="1"/>
  <c r="P29" i="9"/>
  <c r="P49" i="9" s="1"/>
  <c r="W28" i="9"/>
  <c r="W48" i="9" s="1"/>
  <c r="O28" i="9"/>
  <c r="O48" i="9" s="1"/>
  <c r="X26" i="9"/>
  <c r="X46" i="9" s="1"/>
  <c r="P26" i="9"/>
  <c r="P46" i="9" s="1"/>
  <c r="W25" i="9"/>
  <c r="W45" i="9" s="1"/>
  <c r="O25" i="9"/>
  <c r="O45" i="9" s="1"/>
  <c r="R30" i="9"/>
  <c r="R50" i="9" s="1"/>
  <c r="X28" i="9"/>
  <c r="X48" i="9" s="1"/>
  <c r="V24" i="9"/>
  <c r="V44" i="9" s="1"/>
  <c r="N24" i="9"/>
  <c r="N44" i="9" s="1"/>
  <c r="T38" i="9"/>
  <c r="T58" i="9" s="1"/>
  <c r="L38" i="9"/>
  <c r="L58" i="9" s="1"/>
  <c r="U36" i="9"/>
  <c r="U56" i="9" s="1"/>
  <c r="M36" i="9"/>
  <c r="M56" i="9" s="1"/>
  <c r="T35" i="9"/>
  <c r="T55" i="9" s="1"/>
  <c r="L35" i="9"/>
  <c r="L55" i="9" s="1"/>
  <c r="S34" i="9"/>
  <c r="S54" i="9" s="1"/>
  <c r="K34" i="9"/>
  <c r="K54" i="9" s="1"/>
  <c r="R32" i="9"/>
  <c r="R52" i="9" s="1"/>
  <c r="Y31" i="9"/>
  <c r="Y51" i="9" s="1"/>
  <c r="Q31" i="9"/>
  <c r="Q51" i="9" s="1"/>
  <c r="X30" i="9"/>
  <c r="X50" i="9" s="1"/>
  <c r="P30" i="9"/>
  <c r="P50" i="9" s="1"/>
  <c r="W29" i="9"/>
  <c r="W49" i="9" s="1"/>
  <c r="O29" i="9"/>
  <c r="O49" i="9" s="1"/>
  <c r="V28" i="9"/>
  <c r="V48" i="9" s="1"/>
  <c r="N28" i="9"/>
  <c r="N48" i="9" s="1"/>
  <c r="W26" i="9"/>
  <c r="W46" i="9" s="1"/>
  <c r="O26" i="9"/>
  <c r="O46" i="9" s="1"/>
  <c r="V25" i="9"/>
  <c r="V45" i="9" s="1"/>
  <c r="N25" i="9"/>
  <c r="N45" i="9" s="1"/>
  <c r="V38" i="9"/>
  <c r="V58" i="9" s="1"/>
  <c r="W36" i="9"/>
  <c r="W56" i="9" s="1"/>
  <c r="U24" i="9"/>
  <c r="U44" i="9" s="1"/>
  <c r="M24" i="9"/>
  <c r="M44" i="9" s="1"/>
  <c r="S38" i="9"/>
  <c r="S58" i="9" s="1"/>
  <c r="K38" i="9"/>
  <c r="K58" i="9" s="1"/>
  <c r="T36" i="9"/>
  <c r="T56" i="9" s="1"/>
  <c r="L36" i="9"/>
  <c r="L56" i="9" s="1"/>
  <c r="S35" i="9"/>
  <c r="S55" i="9" s="1"/>
  <c r="K35" i="9"/>
  <c r="K55" i="9" s="1"/>
  <c r="R34" i="9"/>
  <c r="R54" i="9" s="1"/>
  <c r="Y32" i="9"/>
  <c r="Y52" i="9" s="1"/>
  <c r="Q32" i="9"/>
  <c r="Q52" i="9" s="1"/>
  <c r="X31" i="9"/>
  <c r="X51" i="9" s="1"/>
  <c r="P31" i="9"/>
  <c r="P51" i="9" s="1"/>
  <c r="W30" i="9"/>
  <c r="W50" i="9" s="1"/>
  <c r="O30" i="9"/>
  <c r="O50" i="9" s="1"/>
  <c r="V29" i="9"/>
  <c r="V49" i="9" s="1"/>
  <c r="N29" i="9"/>
  <c r="N49" i="9" s="1"/>
  <c r="U28" i="9"/>
  <c r="U48" i="9" s="1"/>
  <c r="M28" i="9"/>
  <c r="M48" i="9" s="1"/>
  <c r="V26" i="9"/>
  <c r="V46" i="9" s="1"/>
  <c r="N26" i="9"/>
  <c r="N46" i="9" s="1"/>
  <c r="U25" i="9"/>
  <c r="U45" i="9" s="1"/>
  <c r="M25" i="9"/>
  <c r="M45" i="9" s="1"/>
  <c r="T24" i="9"/>
  <c r="T44" i="9" s="1"/>
  <c r="L24" i="9"/>
  <c r="L44" i="9" s="1"/>
  <c r="R38" i="9"/>
  <c r="R58" i="9" s="1"/>
  <c r="T37" i="9"/>
  <c r="T57" i="9" s="1"/>
  <c r="S36" i="9"/>
  <c r="S56" i="9" s="1"/>
  <c r="K36" i="9"/>
  <c r="K56" i="9" s="1"/>
  <c r="R35" i="9"/>
  <c r="R55" i="9" s="1"/>
  <c r="Y34" i="9"/>
  <c r="Y54" i="9" s="1"/>
  <c r="Q34" i="9"/>
  <c r="Q54" i="9" s="1"/>
  <c r="X32" i="9"/>
  <c r="X52" i="9" s="1"/>
  <c r="P32" i="9"/>
  <c r="P52" i="9" s="1"/>
  <c r="W31" i="9"/>
  <c r="W51" i="9" s="1"/>
  <c r="O31" i="9"/>
  <c r="O51" i="9" s="1"/>
  <c r="V30" i="9"/>
  <c r="V50" i="9" s="1"/>
  <c r="N30" i="9"/>
  <c r="N50" i="9" s="1"/>
  <c r="U29" i="9"/>
  <c r="U49" i="9" s="1"/>
  <c r="M29" i="9"/>
  <c r="M49" i="9" s="1"/>
  <c r="T28" i="9"/>
  <c r="T48" i="9" s="1"/>
  <c r="L28" i="9"/>
  <c r="L48" i="9" s="1"/>
  <c r="U26" i="9"/>
  <c r="U46" i="9" s="1"/>
  <c r="M26" i="9"/>
  <c r="M46" i="9" s="1"/>
  <c r="T25" i="9"/>
  <c r="T45" i="9" s="1"/>
  <c r="L25" i="9"/>
  <c r="L45" i="9" s="1"/>
  <c r="N38" i="9"/>
  <c r="N58" i="9" s="1"/>
  <c r="O36" i="9"/>
  <c r="O56" i="9" s="1"/>
  <c r="P28" i="9"/>
  <c r="P48" i="9" s="1"/>
  <c r="Y38" i="9"/>
  <c r="Y58" i="9" s="1"/>
  <c r="L37" i="9"/>
  <c r="L57" i="9" s="1"/>
  <c r="Y35" i="9"/>
  <c r="Y55" i="9" s="1"/>
  <c r="X34" i="9"/>
  <c r="X54" i="9" s="1"/>
  <c r="W32" i="9"/>
  <c r="W52" i="9" s="1"/>
  <c r="V31" i="9"/>
  <c r="V51" i="9" s="1"/>
  <c r="U30" i="9"/>
  <c r="U50" i="9" s="1"/>
  <c r="T29" i="9"/>
  <c r="T49" i="9" s="1"/>
  <c r="S28" i="9"/>
  <c r="S48" i="9" s="1"/>
  <c r="T26" i="9"/>
  <c r="T46" i="9" s="1"/>
  <c r="S25" i="9"/>
  <c r="S45" i="9" s="1"/>
  <c r="Q33" i="9"/>
  <c r="Q53" i="9" s="1"/>
  <c r="X33" i="9"/>
  <c r="X53" i="9" s="1"/>
  <c r="P33" i="9"/>
  <c r="P53" i="9" s="1"/>
  <c r="W33" i="9"/>
  <c r="W53" i="9" s="1"/>
  <c r="O33" i="9"/>
  <c r="O53" i="9" s="1"/>
  <c r="V33" i="9"/>
  <c r="V53" i="9" s="1"/>
  <c r="N33" i="9"/>
  <c r="N53" i="9" s="1"/>
  <c r="Y33" i="9"/>
  <c r="Y53" i="9" s="1"/>
  <c r="U33" i="9"/>
  <c r="U53" i="9" s="1"/>
  <c r="M33" i="9"/>
  <c r="M53" i="9" s="1"/>
  <c r="T33" i="9"/>
  <c r="T53" i="9" s="1"/>
  <c r="L33" i="9"/>
  <c r="L53" i="9" s="1"/>
  <c r="S33" i="9"/>
  <c r="S53" i="9" s="1"/>
  <c r="K33" i="9"/>
  <c r="K53" i="9" s="1"/>
  <c r="V37" i="9"/>
  <c r="V57" i="9" s="1"/>
  <c r="N37" i="9"/>
  <c r="N57" i="9" s="1"/>
  <c r="U37" i="9"/>
  <c r="U57" i="9" s="1"/>
  <c r="M37" i="9"/>
  <c r="M57" i="9" s="1"/>
  <c r="K37" i="9"/>
  <c r="K57" i="9" s="1"/>
  <c r="R37" i="9"/>
  <c r="R57" i="9" s="1"/>
  <c r="Y37" i="9"/>
  <c r="Y57" i="9" s="1"/>
  <c r="Q37" i="9"/>
  <c r="Q57" i="9" s="1"/>
  <c r="X37" i="9"/>
  <c r="X57" i="9" s="1"/>
  <c r="P37" i="9"/>
  <c r="P57" i="9" s="1"/>
  <c r="S37" i="9"/>
  <c r="S57" i="9" s="1"/>
  <c r="W37" i="9"/>
  <c r="W57" i="9" s="1"/>
  <c r="V27" i="9"/>
  <c r="V47" i="9" s="1"/>
  <c r="N27" i="9"/>
  <c r="N47" i="9" s="1"/>
  <c r="U27" i="9"/>
  <c r="U47" i="9" s="1"/>
  <c r="M27" i="9"/>
  <c r="M47" i="9" s="1"/>
  <c r="T27" i="9"/>
  <c r="T47" i="9" s="1"/>
  <c r="L27" i="9"/>
  <c r="L47" i="9" s="1"/>
  <c r="S27" i="9"/>
  <c r="S47" i="9" s="1"/>
  <c r="K27" i="9"/>
  <c r="K47" i="9" s="1"/>
  <c r="R27" i="9"/>
  <c r="R47" i="9" s="1"/>
  <c r="Y27" i="9"/>
  <c r="Y47" i="9" s="1"/>
  <c r="Q27" i="9"/>
  <c r="Q47" i="9" s="1"/>
  <c r="X27" i="9"/>
  <c r="X47" i="9" s="1"/>
  <c r="U31" i="6"/>
  <c r="U47" i="6" s="1"/>
  <c r="T31" i="6"/>
  <c r="T47" i="6" s="1"/>
  <c r="Q33" i="6"/>
  <c r="Q49" i="6" s="1"/>
  <c r="P31" i="6"/>
  <c r="P47" i="6" s="1"/>
  <c r="N31" i="6"/>
  <c r="N47" i="6" s="1"/>
  <c r="M31" i="6"/>
  <c r="M47" i="6" s="1"/>
  <c r="L31" i="6"/>
  <c r="L47" i="6" s="1"/>
  <c r="K31" i="6"/>
  <c r="K47" i="6" s="1"/>
  <c r="S31" i="6"/>
  <c r="S47" i="6" s="1"/>
  <c r="O33" i="6"/>
  <c r="I33" i="6"/>
  <c r="I49" i="6" s="1"/>
  <c r="R31" i="6"/>
  <c r="R47" i="6" s="1"/>
  <c r="J31" i="6"/>
  <c r="J47" i="6" s="1"/>
  <c r="Q31" i="6"/>
  <c r="Q47" i="6" s="1"/>
  <c r="I31" i="6"/>
  <c r="I47" i="6" s="1"/>
  <c r="P33" i="6"/>
  <c r="P49" i="6" s="1"/>
  <c r="N33" i="6"/>
  <c r="N49" i="6" s="1"/>
  <c r="U33" i="6"/>
  <c r="U49" i="6" s="1"/>
  <c r="M33" i="6"/>
  <c r="M49" i="6" s="1"/>
  <c r="T33" i="6"/>
  <c r="T49" i="6" s="1"/>
  <c r="L33" i="6"/>
  <c r="L49" i="6" s="1"/>
  <c r="S33" i="6"/>
  <c r="S49" i="6" s="1"/>
  <c r="K33" i="6"/>
  <c r="K49" i="6" s="1"/>
  <c r="R33" i="6"/>
  <c r="R49" i="6" s="1"/>
  <c r="S23" i="5"/>
  <c r="S34" i="5" s="1"/>
  <c r="T24" i="5"/>
  <c r="T35" i="5" s="1"/>
  <c r="O23" i="5"/>
  <c r="O34" i="5" s="1"/>
  <c r="S24" i="5"/>
  <c r="S35" i="5" s="1"/>
  <c r="V22" i="5"/>
  <c r="V33" i="5" s="1"/>
  <c r="Q24" i="5"/>
  <c r="Q35" i="5" s="1"/>
  <c r="U22" i="5"/>
  <c r="U33" i="5" s="1"/>
  <c r="W33" i="5" s="1"/>
  <c r="Y33" i="5" s="1"/>
  <c r="R24" i="5"/>
  <c r="R35" i="5" s="1"/>
  <c r="P24" i="5"/>
  <c r="P35" i="5" s="1"/>
  <c r="V24" i="5"/>
  <c r="V35" i="5" s="1"/>
  <c r="U24" i="5"/>
  <c r="U35" i="5" s="1"/>
  <c r="S20" i="5"/>
  <c r="S31" i="5" s="1"/>
  <c r="R20" i="5"/>
  <c r="R31" i="5" s="1"/>
  <c r="R19" i="5"/>
  <c r="R30" i="5" s="1"/>
  <c r="Q20" i="5"/>
  <c r="Q31" i="5" s="1"/>
  <c r="Q19" i="5"/>
  <c r="Q30" i="5" s="1"/>
  <c r="Q18" i="5"/>
  <c r="Q29" i="5" s="1"/>
  <c r="P23" i="5"/>
  <c r="P34" i="5" s="1"/>
  <c r="P20" i="5"/>
  <c r="P31" i="5" s="1"/>
  <c r="P19" i="5"/>
  <c r="P30" i="5" s="1"/>
  <c r="P18" i="5"/>
  <c r="P29" i="5" s="1"/>
  <c r="V23" i="5"/>
  <c r="V34" i="5" s="1"/>
  <c r="V20" i="5"/>
  <c r="V31" i="5" s="1"/>
  <c r="V19" i="5"/>
  <c r="V30" i="5" s="1"/>
  <c r="V18" i="5"/>
  <c r="V29" i="5" s="1"/>
  <c r="O20" i="5"/>
  <c r="O31" i="5" s="1"/>
  <c r="O19" i="5"/>
  <c r="O30" i="5" s="1"/>
  <c r="O18" i="5"/>
  <c r="O29" i="5" s="1"/>
  <c r="C12" i="5"/>
  <c r="K41" i="3"/>
  <c r="M319" i="3"/>
  <c r="L319" i="3"/>
  <c r="K319" i="3"/>
  <c r="L318" i="3"/>
  <c r="L320" i="3" s="1"/>
  <c r="N317" i="3"/>
  <c r="P317" i="3" s="1"/>
  <c r="L317" i="3"/>
  <c r="K317" i="3"/>
  <c r="M316" i="3"/>
  <c r="M318" i="3" s="1"/>
  <c r="M320" i="3" s="1"/>
  <c r="K316" i="3"/>
  <c r="K318" i="3" s="1"/>
  <c r="K320" i="3" s="1"/>
  <c r="N315" i="3"/>
  <c r="P315" i="3" s="1"/>
  <c r="M315" i="3"/>
  <c r="L315" i="3"/>
  <c r="M310" i="3"/>
  <c r="L310" i="3"/>
  <c r="L311" i="3" s="1"/>
  <c r="K310" i="3"/>
  <c r="L309" i="3"/>
  <c r="N308" i="3"/>
  <c r="P308" i="3" s="1"/>
  <c r="L308" i="3"/>
  <c r="K308" i="3"/>
  <c r="M307" i="3"/>
  <c r="M309" i="3" s="1"/>
  <c r="M311" i="3" s="1"/>
  <c r="K307" i="3"/>
  <c r="K309" i="3" s="1"/>
  <c r="K311" i="3" s="1"/>
  <c r="N306" i="3"/>
  <c r="P306" i="3" s="1"/>
  <c r="M306" i="3"/>
  <c r="L306" i="3"/>
  <c r="M301" i="3"/>
  <c r="L301" i="3"/>
  <c r="K301" i="3"/>
  <c r="L300" i="3"/>
  <c r="L302" i="3" s="1"/>
  <c r="N299" i="3"/>
  <c r="P299" i="3" s="1"/>
  <c r="L299" i="3"/>
  <c r="K299" i="3"/>
  <c r="M298" i="3"/>
  <c r="M300" i="3" s="1"/>
  <c r="M302" i="3" s="1"/>
  <c r="K298" i="3"/>
  <c r="K300" i="3" s="1"/>
  <c r="K302" i="3" s="1"/>
  <c r="N297" i="3"/>
  <c r="P297" i="3" s="1"/>
  <c r="M297" i="3"/>
  <c r="L297" i="3"/>
  <c r="M292" i="3"/>
  <c r="L292" i="3"/>
  <c r="K292" i="3"/>
  <c r="L290" i="3"/>
  <c r="K290" i="3"/>
  <c r="N290" i="3" s="1"/>
  <c r="P290" i="3" s="1"/>
  <c r="M289" i="3"/>
  <c r="M291" i="3" s="1"/>
  <c r="K289" i="3"/>
  <c r="K291" i="3" s="1"/>
  <c r="M288" i="3"/>
  <c r="L288" i="3"/>
  <c r="N288" i="3" s="1"/>
  <c r="P288" i="3" s="1"/>
  <c r="M283" i="3"/>
  <c r="L283" i="3"/>
  <c r="K283" i="3"/>
  <c r="L282" i="3"/>
  <c r="L284" i="3" s="1"/>
  <c r="N281" i="3"/>
  <c r="P281" i="3" s="1"/>
  <c r="L281" i="3"/>
  <c r="K281" i="3"/>
  <c r="M280" i="3"/>
  <c r="M282" i="3" s="1"/>
  <c r="M284" i="3" s="1"/>
  <c r="K280" i="3"/>
  <c r="K282" i="3" s="1"/>
  <c r="K284" i="3" s="1"/>
  <c r="N279" i="3"/>
  <c r="P279" i="3" s="1"/>
  <c r="M279" i="3"/>
  <c r="L279" i="3"/>
  <c r="M274" i="3"/>
  <c r="L274" i="3"/>
  <c r="K274" i="3"/>
  <c r="L273" i="3"/>
  <c r="L275" i="3" s="1"/>
  <c r="P272" i="3"/>
  <c r="N272" i="3"/>
  <c r="L272" i="3"/>
  <c r="K272" i="3"/>
  <c r="M271" i="3"/>
  <c r="M273" i="3" s="1"/>
  <c r="M275" i="3" s="1"/>
  <c r="K271" i="3"/>
  <c r="K273" i="3" s="1"/>
  <c r="K275" i="3" s="1"/>
  <c r="P270" i="3"/>
  <c r="N270" i="3"/>
  <c r="M270" i="3"/>
  <c r="L270" i="3"/>
  <c r="M265" i="3"/>
  <c r="L265" i="3"/>
  <c r="K265" i="3"/>
  <c r="L264" i="3"/>
  <c r="L266" i="3" s="1"/>
  <c r="P263" i="3"/>
  <c r="N263" i="3"/>
  <c r="L263" i="3"/>
  <c r="K263" i="3"/>
  <c r="M262" i="3"/>
  <c r="M264" i="3" s="1"/>
  <c r="M266" i="3" s="1"/>
  <c r="K262" i="3"/>
  <c r="K264" i="3" s="1"/>
  <c r="K266" i="3" s="1"/>
  <c r="N261" i="3"/>
  <c r="P261" i="3" s="1"/>
  <c r="M261" i="3"/>
  <c r="L261" i="3"/>
  <c r="M256" i="3"/>
  <c r="L256" i="3"/>
  <c r="K256" i="3"/>
  <c r="L255" i="3"/>
  <c r="L257" i="3" s="1"/>
  <c r="N254" i="3"/>
  <c r="P254" i="3" s="1"/>
  <c r="L254" i="3"/>
  <c r="K254" i="3"/>
  <c r="M253" i="3"/>
  <c r="M255" i="3" s="1"/>
  <c r="M257" i="3" s="1"/>
  <c r="K253" i="3"/>
  <c r="K255" i="3" s="1"/>
  <c r="K257" i="3" s="1"/>
  <c r="N252" i="3"/>
  <c r="P252" i="3" s="1"/>
  <c r="M252" i="3"/>
  <c r="L252" i="3"/>
  <c r="M247" i="3"/>
  <c r="L247" i="3"/>
  <c r="K247" i="3"/>
  <c r="K248" i="3" s="1"/>
  <c r="L246" i="3"/>
  <c r="L248" i="3" s="1"/>
  <c r="N245" i="3"/>
  <c r="P245" i="3" s="1"/>
  <c r="L245" i="3"/>
  <c r="K245" i="3"/>
  <c r="M244" i="3"/>
  <c r="M246" i="3" s="1"/>
  <c r="M248" i="3" s="1"/>
  <c r="K244" i="3"/>
  <c r="K246" i="3" s="1"/>
  <c r="N243" i="3"/>
  <c r="P243" i="3" s="1"/>
  <c r="M243" i="3"/>
  <c r="L243" i="3"/>
  <c r="M238" i="3"/>
  <c r="L238" i="3"/>
  <c r="L239" i="3" s="1"/>
  <c r="K238" i="3"/>
  <c r="L237" i="3"/>
  <c r="L236" i="3"/>
  <c r="K236" i="3"/>
  <c r="N236" i="3" s="1"/>
  <c r="P236" i="3" s="1"/>
  <c r="M235" i="3"/>
  <c r="M237" i="3" s="1"/>
  <c r="K235" i="3"/>
  <c r="K237" i="3" s="1"/>
  <c r="M234" i="3"/>
  <c r="L234" i="3"/>
  <c r="N234" i="3" s="1"/>
  <c r="P234" i="3" s="1"/>
  <c r="M229" i="3"/>
  <c r="L229" i="3"/>
  <c r="L230" i="3" s="1"/>
  <c r="K229" i="3"/>
  <c r="L228" i="3"/>
  <c r="L227" i="3"/>
  <c r="K227" i="3"/>
  <c r="N227" i="3" s="1"/>
  <c r="P227" i="3" s="1"/>
  <c r="M226" i="3"/>
  <c r="M228" i="3" s="1"/>
  <c r="M230" i="3" s="1"/>
  <c r="K226" i="3"/>
  <c r="K228" i="3" s="1"/>
  <c r="M225" i="3"/>
  <c r="L225" i="3"/>
  <c r="N225" i="3" s="1"/>
  <c r="P225" i="3" s="1"/>
  <c r="M220" i="3"/>
  <c r="L220" i="3"/>
  <c r="K220" i="3"/>
  <c r="L218" i="3"/>
  <c r="K218" i="3"/>
  <c r="N218" i="3" s="1"/>
  <c r="P218" i="3" s="1"/>
  <c r="M217" i="3"/>
  <c r="N217" i="3" s="1"/>
  <c r="P217" i="3" s="1"/>
  <c r="K217" i="3"/>
  <c r="K219" i="3" s="1"/>
  <c r="M216" i="3"/>
  <c r="M219" i="3" s="1"/>
  <c r="L216" i="3"/>
  <c r="N216" i="3" s="1"/>
  <c r="P216" i="3" s="1"/>
  <c r="M211" i="3"/>
  <c r="M212" i="3" s="1"/>
  <c r="L211" i="3"/>
  <c r="L212" i="3" s="1"/>
  <c r="K211" i="3"/>
  <c r="L210" i="3"/>
  <c r="L209" i="3"/>
  <c r="K209" i="3"/>
  <c r="N209" i="3" s="1"/>
  <c r="P209" i="3" s="1"/>
  <c r="M208" i="3"/>
  <c r="M210" i="3" s="1"/>
  <c r="K208" i="3"/>
  <c r="K210" i="3" s="1"/>
  <c r="M207" i="3"/>
  <c r="L207" i="3"/>
  <c r="N207" i="3" s="1"/>
  <c r="P207" i="3" s="1"/>
  <c r="M202" i="3"/>
  <c r="L202" i="3"/>
  <c r="L203" i="3" s="1"/>
  <c r="K202" i="3"/>
  <c r="L201" i="3"/>
  <c r="L200" i="3"/>
  <c r="K200" i="3"/>
  <c r="N200" i="3" s="1"/>
  <c r="P200" i="3" s="1"/>
  <c r="M199" i="3"/>
  <c r="M201" i="3" s="1"/>
  <c r="K199" i="3"/>
  <c r="K201" i="3" s="1"/>
  <c r="M198" i="3"/>
  <c r="L198" i="3"/>
  <c r="N198" i="3" s="1"/>
  <c r="P198" i="3" s="1"/>
  <c r="M193" i="3"/>
  <c r="L193" i="3"/>
  <c r="K193" i="3"/>
  <c r="L191" i="3"/>
  <c r="K191" i="3"/>
  <c r="N191" i="3" s="1"/>
  <c r="P191" i="3" s="1"/>
  <c r="M190" i="3"/>
  <c r="M192" i="3" s="1"/>
  <c r="K190" i="3"/>
  <c r="K192" i="3" s="1"/>
  <c r="M189" i="3"/>
  <c r="L189" i="3"/>
  <c r="N189" i="3" s="1"/>
  <c r="P189" i="3" s="1"/>
  <c r="M184" i="3"/>
  <c r="L184" i="3"/>
  <c r="K184" i="3"/>
  <c r="L182" i="3"/>
  <c r="K182" i="3"/>
  <c r="N182" i="3" s="1"/>
  <c r="P182" i="3" s="1"/>
  <c r="M181" i="3"/>
  <c r="M183" i="3" s="1"/>
  <c r="M185" i="3" s="1"/>
  <c r="K181" i="3"/>
  <c r="K183" i="3" s="1"/>
  <c r="M180" i="3"/>
  <c r="L180" i="3"/>
  <c r="N180" i="3" s="1"/>
  <c r="P180" i="3" s="1"/>
  <c r="M175" i="3"/>
  <c r="L175" i="3"/>
  <c r="K175" i="3"/>
  <c r="L174" i="3"/>
  <c r="L176" i="3" s="1"/>
  <c r="L173" i="3"/>
  <c r="K173" i="3"/>
  <c r="N173" i="3" s="1"/>
  <c r="P173" i="3" s="1"/>
  <c r="M172" i="3"/>
  <c r="M174" i="3" s="1"/>
  <c r="M176" i="3" s="1"/>
  <c r="K172" i="3"/>
  <c r="K174" i="3" s="1"/>
  <c r="P171" i="3"/>
  <c r="N171" i="3"/>
  <c r="M171" i="3"/>
  <c r="L171" i="3"/>
  <c r="M166" i="3"/>
  <c r="L166" i="3"/>
  <c r="K166" i="3"/>
  <c r="L165" i="3"/>
  <c r="L167" i="3" s="1"/>
  <c r="P164" i="3"/>
  <c r="N164" i="3"/>
  <c r="L164" i="3"/>
  <c r="K164" i="3"/>
  <c r="M163" i="3"/>
  <c r="M165" i="3" s="1"/>
  <c r="M167" i="3" s="1"/>
  <c r="K163" i="3"/>
  <c r="K165" i="3" s="1"/>
  <c r="P162" i="3"/>
  <c r="N162" i="3"/>
  <c r="M162" i="3"/>
  <c r="L162" i="3"/>
  <c r="M157" i="3"/>
  <c r="L157" i="3"/>
  <c r="L158" i="3" s="1"/>
  <c r="K157" i="3"/>
  <c r="L156" i="3"/>
  <c r="N155" i="3"/>
  <c r="P155" i="3" s="1"/>
  <c r="L155" i="3"/>
  <c r="K155" i="3"/>
  <c r="M154" i="3"/>
  <c r="M156" i="3" s="1"/>
  <c r="M158" i="3" s="1"/>
  <c r="K154" i="3"/>
  <c r="K156" i="3" s="1"/>
  <c r="N153" i="3"/>
  <c r="P153" i="3" s="1"/>
  <c r="M153" i="3"/>
  <c r="L153" i="3"/>
  <c r="AC4" i="2"/>
  <c r="AC5" i="2"/>
  <c r="AC6" i="2"/>
  <c r="O26" i="2" s="1"/>
  <c r="AC7" i="2"/>
  <c r="AC8" i="2"/>
  <c r="O28" i="2" s="1"/>
  <c r="O47" i="2" s="1"/>
  <c r="AC9" i="2"/>
  <c r="P29" i="2" s="1"/>
  <c r="P48" i="2" s="1"/>
  <c r="AC10" i="2"/>
  <c r="R30" i="2" s="1"/>
  <c r="R49" i="2" s="1"/>
  <c r="AC11" i="2"/>
  <c r="AC12" i="2"/>
  <c r="O32" i="2" s="1"/>
  <c r="O51" i="2" s="1"/>
  <c r="AC13" i="2"/>
  <c r="R33" i="2" s="1"/>
  <c r="R52" i="2" s="1"/>
  <c r="AC14" i="2"/>
  <c r="U34" i="2" s="1"/>
  <c r="U53" i="2" s="1"/>
  <c r="O24" i="2"/>
  <c r="O43" i="2" s="1"/>
  <c r="AA43" i="2" s="1"/>
  <c r="AC43" i="2" s="1"/>
  <c r="P24" i="2"/>
  <c r="P43" i="2" s="1"/>
  <c r="Q24" i="2"/>
  <c r="Q43" i="2" s="1"/>
  <c r="R24" i="2"/>
  <c r="R43" i="2" s="1"/>
  <c r="S24" i="2"/>
  <c r="S43" i="2" s="1"/>
  <c r="T24" i="2"/>
  <c r="T43" i="2" s="1"/>
  <c r="U24" i="2"/>
  <c r="U43" i="2" s="1"/>
  <c r="V24" i="2"/>
  <c r="V43" i="2" s="1"/>
  <c r="W24" i="2"/>
  <c r="W43" i="2" s="1"/>
  <c r="X24" i="2"/>
  <c r="X43" i="2" s="1"/>
  <c r="Y24" i="2"/>
  <c r="Y43" i="2" s="1"/>
  <c r="Z24" i="2"/>
  <c r="Z43" i="2" s="1"/>
  <c r="O25" i="2"/>
  <c r="O44" i="2" s="1"/>
  <c r="P25" i="2"/>
  <c r="P44" i="2" s="1"/>
  <c r="Q25" i="2"/>
  <c r="Q44" i="2" s="1"/>
  <c r="R25" i="2"/>
  <c r="R44" i="2" s="1"/>
  <c r="S25" i="2"/>
  <c r="S44" i="2" s="1"/>
  <c r="T25" i="2"/>
  <c r="T44" i="2" s="1"/>
  <c r="U25" i="2"/>
  <c r="U44" i="2" s="1"/>
  <c r="AA44" i="2" s="1"/>
  <c r="AC44" i="2" s="1"/>
  <c r="V25" i="2"/>
  <c r="V44" i="2" s="1"/>
  <c r="W25" i="2"/>
  <c r="W44" i="2" s="1"/>
  <c r="X25" i="2"/>
  <c r="X44" i="2" s="1"/>
  <c r="Y25" i="2"/>
  <c r="Y44" i="2" s="1"/>
  <c r="Z25" i="2"/>
  <c r="Z44" i="2" s="1"/>
  <c r="O27" i="2"/>
  <c r="O46" i="2" s="1"/>
  <c r="AA46" i="2" s="1"/>
  <c r="AC46" i="2" s="1"/>
  <c r="P27" i="2"/>
  <c r="P46" i="2" s="1"/>
  <c r="Q27" i="2"/>
  <c r="Q46" i="2" s="1"/>
  <c r="R27" i="2"/>
  <c r="R46" i="2" s="1"/>
  <c r="S27" i="2"/>
  <c r="S46" i="2" s="1"/>
  <c r="T27" i="2"/>
  <c r="T46" i="2" s="1"/>
  <c r="U27" i="2"/>
  <c r="U46" i="2" s="1"/>
  <c r="V27" i="2"/>
  <c r="V46" i="2" s="1"/>
  <c r="W27" i="2"/>
  <c r="W46" i="2" s="1"/>
  <c r="X27" i="2"/>
  <c r="X46" i="2" s="1"/>
  <c r="Y27" i="2"/>
  <c r="Y46" i="2" s="1"/>
  <c r="Z27" i="2"/>
  <c r="Z46" i="2" s="1"/>
  <c r="O30" i="2"/>
  <c r="O49" i="2" s="1"/>
  <c r="P30" i="2"/>
  <c r="P49" i="2" s="1"/>
  <c r="Q30" i="2"/>
  <c r="Q49" i="2" s="1"/>
  <c r="V30" i="2"/>
  <c r="V49" i="2" s="1"/>
  <c r="W30" i="2"/>
  <c r="W49" i="2" s="1"/>
  <c r="X30" i="2"/>
  <c r="X49" i="2" s="1"/>
  <c r="Y30" i="2"/>
  <c r="Y49" i="2" s="1"/>
  <c r="Z30" i="2"/>
  <c r="Z49" i="2" s="1"/>
  <c r="O31" i="2"/>
  <c r="O50" i="2" s="1"/>
  <c r="AA50" i="2" s="1"/>
  <c r="AC50" i="2" s="1"/>
  <c r="P31" i="2"/>
  <c r="P50" i="2" s="1"/>
  <c r="Q31" i="2"/>
  <c r="Q50" i="2" s="1"/>
  <c r="R31" i="2"/>
  <c r="R50" i="2" s="1"/>
  <c r="S31" i="2"/>
  <c r="S50" i="2" s="1"/>
  <c r="T31" i="2"/>
  <c r="T50" i="2" s="1"/>
  <c r="U31" i="2"/>
  <c r="U50" i="2" s="1"/>
  <c r="V31" i="2"/>
  <c r="V50" i="2" s="1"/>
  <c r="W31" i="2"/>
  <c r="W50" i="2" s="1"/>
  <c r="X31" i="2"/>
  <c r="X50" i="2" s="1"/>
  <c r="Y31" i="2"/>
  <c r="Y50" i="2" s="1"/>
  <c r="Z31" i="2"/>
  <c r="Z50" i="2" s="1"/>
  <c r="P33" i="2"/>
  <c r="P52" i="2" s="1"/>
  <c r="S33" i="2"/>
  <c r="S52" i="2" s="1"/>
  <c r="X33" i="2"/>
  <c r="X52" i="2" s="1"/>
  <c r="AC3" i="2"/>
  <c r="V23" i="2" s="1"/>
  <c r="V42" i="2" s="1"/>
  <c r="AA6" i="2"/>
  <c r="AB6" i="2"/>
  <c r="D17" i="2"/>
  <c r="E8" i="2" s="1"/>
  <c r="D15" i="2"/>
  <c r="C15" i="2"/>
  <c r="M148" i="3"/>
  <c r="L148" i="3"/>
  <c r="L149" i="3" s="1"/>
  <c r="K148" i="3"/>
  <c r="L147" i="3"/>
  <c r="L146" i="3"/>
  <c r="K146" i="3"/>
  <c r="N146" i="3" s="1"/>
  <c r="P146" i="3" s="1"/>
  <c r="M145" i="3"/>
  <c r="M147" i="3" s="1"/>
  <c r="M149" i="3" s="1"/>
  <c r="K145" i="3"/>
  <c r="K147" i="3" s="1"/>
  <c r="M144" i="3"/>
  <c r="L144" i="3"/>
  <c r="N144" i="3" s="1"/>
  <c r="P144" i="3" s="1"/>
  <c r="M139" i="3"/>
  <c r="L139" i="3"/>
  <c r="K139" i="3"/>
  <c r="L138" i="3"/>
  <c r="L140" i="3" s="1"/>
  <c r="L137" i="3"/>
  <c r="N137" i="3" s="1"/>
  <c r="P137" i="3" s="1"/>
  <c r="K137" i="3"/>
  <c r="M136" i="3"/>
  <c r="K136" i="3"/>
  <c r="K138" i="3" s="1"/>
  <c r="K140" i="3" s="1"/>
  <c r="M135" i="3"/>
  <c r="N135" i="3" s="1"/>
  <c r="P135" i="3" s="1"/>
  <c r="L135" i="3"/>
  <c r="L131" i="3"/>
  <c r="M130" i="3"/>
  <c r="L130" i="3"/>
  <c r="K130" i="3"/>
  <c r="L129" i="3"/>
  <c r="N128" i="3"/>
  <c r="P128" i="3" s="1"/>
  <c r="L128" i="3"/>
  <c r="K128" i="3"/>
  <c r="M127" i="3"/>
  <c r="M129" i="3" s="1"/>
  <c r="M131" i="3" s="1"/>
  <c r="K127" i="3"/>
  <c r="K129" i="3" s="1"/>
  <c r="K131" i="3" s="1"/>
  <c r="N126" i="3"/>
  <c r="P126" i="3" s="1"/>
  <c r="M126" i="3"/>
  <c r="L126" i="3"/>
  <c r="M121" i="3"/>
  <c r="L121" i="3"/>
  <c r="L122" i="3" s="1"/>
  <c r="K121" i="3"/>
  <c r="L120" i="3"/>
  <c r="L119" i="3"/>
  <c r="K119" i="3"/>
  <c r="N119" i="3" s="1"/>
  <c r="P119" i="3" s="1"/>
  <c r="M118" i="3"/>
  <c r="N118" i="3" s="1"/>
  <c r="P118" i="3" s="1"/>
  <c r="K118" i="3"/>
  <c r="K120" i="3" s="1"/>
  <c r="M117" i="3"/>
  <c r="L117" i="3"/>
  <c r="N117" i="3" s="1"/>
  <c r="P117" i="3" s="1"/>
  <c r="M112" i="3"/>
  <c r="L112" i="3"/>
  <c r="K112" i="3"/>
  <c r="K113" i="3" s="1"/>
  <c r="L111" i="3"/>
  <c r="L113" i="3" s="1"/>
  <c r="P110" i="3"/>
  <c r="N110" i="3"/>
  <c r="L110" i="3"/>
  <c r="K110" i="3"/>
  <c r="M109" i="3"/>
  <c r="M111" i="3" s="1"/>
  <c r="M113" i="3" s="1"/>
  <c r="K109" i="3"/>
  <c r="K111" i="3" s="1"/>
  <c r="P108" i="3"/>
  <c r="N108" i="3"/>
  <c r="M108" i="3"/>
  <c r="L108" i="3"/>
  <c r="M103" i="3"/>
  <c r="M104" i="3" s="1"/>
  <c r="L103" i="3"/>
  <c r="L104" i="3" s="1"/>
  <c r="K103" i="3"/>
  <c r="L102" i="3"/>
  <c r="L101" i="3"/>
  <c r="K101" i="3"/>
  <c r="N101" i="3" s="1"/>
  <c r="P101" i="3" s="1"/>
  <c r="M100" i="3"/>
  <c r="M102" i="3" s="1"/>
  <c r="K100" i="3"/>
  <c r="K102" i="3" s="1"/>
  <c r="M99" i="3"/>
  <c r="L99" i="3"/>
  <c r="N99" i="3" s="1"/>
  <c r="P99" i="3" s="1"/>
  <c r="M94" i="3"/>
  <c r="L94" i="3"/>
  <c r="K94" i="3"/>
  <c r="N92" i="3"/>
  <c r="P92" i="3" s="1"/>
  <c r="L92" i="3"/>
  <c r="K92" i="3"/>
  <c r="M91" i="3"/>
  <c r="M93" i="3" s="1"/>
  <c r="M95" i="3" s="1"/>
  <c r="K91" i="3"/>
  <c r="K93" i="3" s="1"/>
  <c r="K95" i="3" s="1"/>
  <c r="N90" i="3"/>
  <c r="P90" i="3" s="1"/>
  <c r="M90" i="3"/>
  <c r="L90" i="3"/>
  <c r="L93" i="3" s="1"/>
  <c r="L95" i="3" s="1"/>
  <c r="L86" i="3"/>
  <c r="M85" i="3"/>
  <c r="L85" i="3"/>
  <c r="K85" i="3"/>
  <c r="L84" i="3"/>
  <c r="N83" i="3"/>
  <c r="P83" i="3" s="1"/>
  <c r="L83" i="3"/>
  <c r="K83" i="3"/>
  <c r="M82" i="3"/>
  <c r="K82" i="3"/>
  <c r="K84" i="3" s="1"/>
  <c r="K86" i="3" s="1"/>
  <c r="N81" i="3"/>
  <c r="P81" i="3" s="1"/>
  <c r="M81" i="3"/>
  <c r="M84" i="3" s="1"/>
  <c r="M86" i="3" s="1"/>
  <c r="L81" i="3"/>
  <c r="L77" i="3"/>
  <c r="M76" i="3"/>
  <c r="L76" i="3"/>
  <c r="K76" i="3"/>
  <c r="L75" i="3"/>
  <c r="N74" i="3"/>
  <c r="P74" i="3" s="1"/>
  <c r="L74" i="3"/>
  <c r="K74" i="3"/>
  <c r="M73" i="3"/>
  <c r="M75" i="3" s="1"/>
  <c r="M77" i="3" s="1"/>
  <c r="K73" i="3"/>
  <c r="K75" i="3" s="1"/>
  <c r="K77" i="3" s="1"/>
  <c r="N72" i="3"/>
  <c r="P72" i="3" s="1"/>
  <c r="M72" i="3"/>
  <c r="L72" i="3"/>
  <c r="L68" i="3"/>
  <c r="M67" i="3"/>
  <c r="L67" i="3"/>
  <c r="K67" i="3"/>
  <c r="L66" i="3"/>
  <c r="N65" i="3"/>
  <c r="P65" i="3" s="1"/>
  <c r="L65" i="3"/>
  <c r="K65" i="3"/>
  <c r="M64" i="3"/>
  <c r="M66" i="3" s="1"/>
  <c r="M68" i="3" s="1"/>
  <c r="K64" i="3"/>
  <c r="K66" i="3" s="1"/>
  <c r="K68" i="3" s="1"/>
  <c r="N63" i="3"/>
  <c r="P63" i="3" s="1"/>
  <c r="M63" i="3"/>
  <c r="L63" i="3"/>
  <c r="M58" i="3"/>
  <c r="L58" i="3"/>
  <c r="K58" i="3"/>
  <c r="L56" i="3"/>
  <c r="K56" i="3"/>
  <c r="N56" i="3" s="1"/>
  <c r="P56" i="3" s="1"/>
  <c r="M55" i="3"/>
  <c r="M57" i="3" s="1"/>
  <c r="K55" i="3"/>
  <c r="K57" i="3" s="1"/>
  <c r="M54" i="3"/>
  <c r="L54" i="3"/>
  <c r="N54" i="3" s="1"/>
  <c r="P54" i="3" s="1"/>
  <c r="K46" i="3"/>
  <c r="K47" i="3"/>
  <c r="L47" i="3"/>
  <c r="M46" i="3"/>
  <c r="M45" i="3"/>
  <c r="L45" i="3"/>
  <c r="M49" i="3"/>
  <c r="L49" i="3"/>
  <c r="K49" i="3"/>
  <c r="M40" i="3"/>
  <c r="L40" i="3"/>
  <c r="K40" i="3"/>
  <c r="N18" i="3"/>
  <c r="M26" i="3" s="1"/>
  <c r="M37" i="3" s="1"/>
  <c r="N19" i="3"/>
  <c r="L27" i="3" s="1"/>
  <c r="L38" i="3" s="1"/>
  <c r="N17" i="3"/>
  <c r="L25" i="3" s="1"/>
  <c r="L36" i="3" s="1"/>
  <c r="D16" i="3"/>
  <c r="E7" i="3"/>
  <c r="D7" i="3"/>
  <c r="J6" i="3" s="1"/>
  <c r="F3" i="10" l="1"/>
  <c r="F5" i="10"/>
  <c r="F11" i="10"/>
  <c r="F13" i="10"/>
  <c r="F8" i="10"/>
  <c r="T49" i="10"/>
  <c r="W46" i="10"/>
  <c r="Y46" i="10" s="1"/>
  <c r="F10" i="10"/>
  <c r="F14" i="10"/>
  <c r="F12" i="10"/>
  <c r="F4" i="10"/>
  <c r="F9" i="10"/>
  <c r="K49" i="10"/>
  <c r="W39" i="10"/>
  <c r="Y39" i="10" s="1"/>
  <c r="R49" i="10"/>
  <c r="M49" i="10"/>
  <c r="N49" i="10"/>
  <c r="W38" i="10"/>
  <c r="Y38" i="10" s="1"/>
  <c r="L49" i="10"/>
  <c r="W40" i="10"/>
  <c r="Y40" i="10" s="1"/>
  <c r="W47" i="10"/>
  <c r="Y47" i="10" s="1"/>
  <c r="W48" i="10"/>
  <c r="Y48" i="10" s="1"/>
  <c r="U49" i="10"/>
  <c r="P49" i="10"/>
  <c r="W42" i="10"/>
  <c r="Y42" i="10" s="1"/>
  <c r="Q49" i="10"/>
  <c r="V49" i="10"/>
  <c r="O49" i="10"/>
  <c r="W37" i="10"/>
  <c r="Y37" i="10" s="1"/>
  <c r="W43" i="10"/>
  <c r="Y43" i="10" s="1"/>
  <c r="W45" i="10"/>
  <c r="Y45" i="10" s="1"/>
  <c r="W41" i="10"/>
  <c r="Y41" i="10" s="1"/>
  <c r="W44" i="10"/>
  <c r="Y44" i="10" s="1"/>
  <c r="S49" i="10"/>
  <c r="E11" i="9"/>
  <c r="E17" i="9"/>
  <c r="E14" i="9"/>
  <c r="E6" i="9"/>
  <c r="E9" i="9"/>
  <c r="E4" i="9"/>
  <c r="E12" i="9"/>
  <c r="E7" i="9"/>
  <c r="E13" i="9"/>
  <c r="E16" i="9"/>
  <c r="E5" i="9"/>
  <c r="E15" i="9"/>
  <c r="E3" i="9"/>
  <c r="M52" i="8"/>
  <c r="M54" i="8" s="1"/>
  <c r="X45" i="8"/>
  <c r="Z45" i="8" s="1"/>
  <c r="X43" i="8"/>
  <c r="Z43" i="8" s="1"/>
  <c r="P52" i="8"/>
  <c r="P54" i="8" s="1"/>
  <c r="Q52" i="8"/>
  <c r="Q54" i="8" s="1"/>
  <c r="K52" i="8"/>
  <c r="K54" i="8" s="1"/>
  <c r="X44" i="8"/>
  <c r="Z44" i="8" s="1"/>
  <c r="N52" i="8"/>
  <c r="N54" i="8" s="1"/>
  <c r="V52" i="8"/>
  <c r="V54" i="8" s="1"/>
  <c r="L52" i="8"/>
  <c r="L54" i="8" s="1"/>
  <c r="X39" i="8"/>
  <c r="Z39" i="8" s="1"/>
  <c r="R52" i="8"/>
  <c r="R54" i="8" s="1"/>
  <c r="O52" i="8"/>
  <c r="O54" i="8" s="1"/>
  <c r="S52" i="8"/>
  <c r="S54" i="8" s="1"/>
  <c r="J52" i="8"/>
  <c r="J54" i="8" s="1"/>
  <c r="X42" i="8"/>
  <c r="Z42" i="8" s="1"/>
  <c r="X49" i="8"/>
  <c r="Z49" i="8" s="1"/>
  <c r="X47" i="8"/>
  <c r="Z47" i="8" s="1"/>
  <c r="X51" i="8"/>
  <c r="Z51" i="8" s="1"/>
  <c r="X48" i="8"/>
  <c r="Z48" i="8" s="1"/>
  <c r="X50" i="8"/>
  <c r="Z50" i="8" s="1"/>
  <c r="X40" i="8"/>
  <c r="Z40" i="8" s="1"/>
  <c r="T52" i="8"/>
  <c r="T54" i="8" s="1"/>
  <c r="X46" i="8"/>
  <c r="Z46" i="8" s="1"/>
  <c r="X41" i="8"/>
  <c r="Z41" i="8" s="1"/>
  <c r="U52" i="8"/>
  <c r="U54" i="8" s="1"/>
  <c r="E11" i="7"/>
  <c r="E4" i="7"/>
  <c r="E6" i="7"/>
  <c r="E12" i="7"/>
  <c r="E7" i="7"/>
  <c r="V36" i="7"/>
  <c r="X36" i="7" s="1"/>
  <c r="V35" i="7"/>
  <c r="X35" i="7" s="1"/>
  <c r="R45" i="7"/>
  <c r="R47" i="7" s="1"/>
  <c r="P45" i="7"/>
  <c r="P47" i="7" s="1"/>
  <c r="O45" i="7"/>
  <c r="O47" i="7" s="1"/>
  <c r="V41" i="7"/>
  <c r="X41" i="7" s="1"/>
  <c r="V38" i="7"/>
  <c r="X38" i="7" s="1"/>
  <c r="N45" i="7"/>
  <c r="N47" i="7" s="1"/>
  <c r="V39" i="7"/>
  <c r="X39" i="7" s="1"/>
  <c r="U45" i="7"/>
  <c r="U47" i="7" s="1"/>
  <c r="Q45" i="7"/>
  <c r="Q47" i="7" s="1"/>
  <c r="M45" i="7"/>
  <c r="M47" i="7" s="1"/>
  <c r="E9" i="7"/>
  <c r="E8" i="7"/>
  <c r="T45" i="7"/>
  <c r="T47" i="7" s="1"/>
  <c r="V37" i="7"/>
  <c r="X37" i="7" s="1"/>
  <c r="V42" i="7"/>
  <c r="X42" i="7" s="1"/>
  <c r="S45" i="7"/>
  <c r="S47" i="7" s="1"/>
  <c r="V40" i="7"/>
  <c r="X40" i="7" s="1"/>
  <c r="L45" i="7"/>
  <c r="L47" i="7" s="1"/>
  <c r="V44" i="7"/>
  <c r="X44" i="7" s="1"/>
  <c r="V43" i="7"/>
  <c r="X43" i="7" s="1"/>
  <c r="V39" i="6"/>
  <c r="Y39" i="6" s="1"/>
  <c r="V40" i="6"/>
  <c r="Y40" i="6" s="1"/>
  <c r="V37" i="6"/>
  <c r="Y37" i="6" s="1"/>
  <c r="O49" i="6"/>
  <c r="O50" i="6" s="1"/>
  <c r="V48" i="6"/>
  <c r="V44" i="6"/>
  <c r="V43" i="6"/>
  <c r="V45" i="6"/>
  <c r="V41" i="6"/>
  <c r="V38" i="6"/>
  <c r="V42" i="6"/>
  <c r="V46" i="6"/>
  <c r="T36" i="5"/>
  <c r="T38" i="5" s="1"/>
  <c r="R36" i="5"/>
  <c r="R38" i="5" s="1"/>
  <c r="W28" i="5"/>
  <c r="Y28" i="5" s="1"/>
  <c r="W32" i="5"/>
  <c r="Y32" i="5" s="1"/>
  <c r="O45" i="2"/>
  <c r="E12" i="2"/>
  <c r="W29" i="5"/>
  <c r="Y29" i="5" s="1"/>
  <c r="S36" i="5"/>
  <c r="S38" i="5" s="1"/>
  <c r="W34" i="5"/>
  <c r="Y34" i="5" s="1"/>
  <c r="U36" i="5"/>
  <c r="U38" i="5" s="1"/>
  <c r="AA57" i="9"/>
  <c r="AB57" i="9" s="1"/>
  <c r="AA58" i="9"/>
  <c r="AB58" i="9" s="1"/>
  <c r="Y60" i="9"/>
  <c r="X60" i="9"/>
  <c r="AA48" i="9"/>
  <c r="AB48" i="9" s="1"/>
  <c r="AA45" i="9"/>
  <c r="AB45" i="9" s="1"/>
  <c r="AA55" i="9"/>
  <c r="AB55" i="9" s="1"/>
  <c r="AA47" i="9"/>
  <c r="AB47" i="9" s="1"/>
  <c r="AA54" i="9"/>
  <c r="AB54" i="9" s="1"/>
  <c r="AA56" i="9"/>
  <c r="AB56" i="9" s="1"/>
  <c r="AA44" i="9"/>
  <c r="AB44" i="9" s="1"/>
  <c r="AA52" i="9"/>
  <c r="AB52" i="9" s="1"/>
  <c r="AA46" i="9"/>
  <c r="AB46" i="9" s="1"/>
  <c r="AA49" i="9"/>
  <c r="AB49" i="9" s="1"/>
  <c r="AA50" i="9"/>
  <c r="AB50" i="9" s="1"/>
  <c r="AA51" i="9"/>
  <c r="AB51" i="9" s="1"/>
  <c r="AA53" i="9"/>
  <c r="AB53" i="9" s="1"/>
  <c r="S60" i="9"/>
  <c r="O60" i="9"/>
  <c r="W60" i="9"/>
  <c r="Q60" i="9"/>
  <c r="V60" i="9"/>
  <c r="R60" i="9"/>
  <c r="L60" i="9"/>
  <c r="M60" i="9"/>
  <c r="P60" i="9"/>
  <c r="K60" i="9"/>
  <c r="T60" i="9"/>
  <c r="U60" i="9"/>
  <c r="N60" i="9"/>
  <c r="Q50" i="6"/>
  <c r="Q52" i="6" s="1"/>
  <c r="J50" i="6"/>
  <c r="N50" i="6"/>
  <c r="K50" i="6"/>
  <c r="S50" i="6"/>
  <c r="U50" i="6"/>
  <c r="L50" i="6"/>
  <c r="P50" i="6"/>
  <c r="T50" i="6"/>
  <c r="M50" i="6"/>
  <c r="V47" i="6"/>
  <c r="I50" i="6"/>
  <c r="W35" i="5"/>
  <c r="Y35" i="5" s="1"/>
  <c r="W31" i="5"/>
  <c r="Y31" i="5" s="1"/>
  <c r="O36" i="5"/>
  <c r="O38" i="5" s="1"/>
  <c r="P36" i="5"/>
  <c r="P38" i="5" s="1"/>
  <c r="W30" i="5"/>
  <c r="Y30" i="5" s="1"/>
  <c r="V36" i="5"/>
  <c r="V38" i="5" s="1"/>
  <c r="Q36" i="5"/>
  <c r="Q38" i="5" s="1"/>
  <c r="X28" i="2"/>
  <c r="X47" i="2" s="1"/>
  <c r="Q33" i="2"/>
  <c r="Q52" i="2" s="1"/>
  <c r="P28" i="2"/>
  <c r="P47" i="2" s="1"/>
  <c r="S34" i="2"/>
  <c r="S53" i="2" s="1"/>
  <c r="O23" i="2"/>
  <c r="O42" i="2" s="1"/>
  <c r="S23" i="2"/>
  <c r="S42" i="2" s="1"/>
  <c r="U23" i="2"/>
  <c r="U42" i="2" s="1"/>
  <c r="Z23" i="2"/>
  <c r="Z42" i="2" s="1"/>
  <c r="R23" i="2"/>
  <c r="R42" i="2" s="1"/>
  <c r="T23" i="2"/>
  <c r="T42" i="2" s="1"/>
  <c r="Y23" i="2"/>
  <c r="Y42" i="2" s="1"/>
  <c r="Q23" i="2"/>
  <c r="Q42" i="2" s="1"/>
  <c r="X23" i="2"/>
  <c r="X42" i="2" s="1"/>
  <c r="P23" i="2"/>
  <c r="P42" i="2" s="1"/>
  <c r="W23" i="2"/>
  <c r="W42" i="2" s="1"/>
  <c r="Z34" i="2"/>
  <c r="Z53" i="2" s="1"/>
  <c r="T34" i="2"/>
  <c r="T53" i="2" s="1"/>
  <c r="R34" i="2"/>
  <c r="R53" i="2" s="1"/>
  <c r="Y33" i="2"/>
  <c r="Y52" i="2" s="1"/>
  <c r="V33" i="2"/>
  <c r="V52" i="2" s="1"/>
  <c r="V29" i="2"/>
  <c r="V48" i="2" s="1"/>
  <c r="U29" i="2"/>
  <c r="U48" i="2" s="1"/>
  <c r="V28" i="2"/>
  <c r="V47" i="2" s="1"/>
  <c r="U28" i="2"/>
  <c r="U47" i="2" s="1"/>
  <c r="T28" i="2"/>
  <c r="T47" i="2" s="1"/>
  <c r="S28" i="2"/>
  <c r="S47" i="2" s="1"/>
  <c r="Y34" i="2"/>
  <c r="Y53" i="2" s="1"/>
  <c r="Q34" i="2"/>
  <c r="Q53" i="2" s="1"/>
  <c r="W34" i="2"/>
  <c r="W53" i="2" s="1"/>
  <c r="O34" i="2"/>
  <c r="O53" i="2" s="1"/>
  <c r="P34" i="2"/>
  <c r="P53" i="2" s="1"/>
  <c r="V34" i="2"/>
  <c r="V53" i="2" s="1"/>
  <c r="X34" i="2"/>
  <c r="X53" i="2" s="1"/>
  <c r="W33" i="2"/>
  <c r="W52" i="2" s="1"/>
  <c r="O33" i="2"/>
  <c r="O52" i="2" s="1"/>
  <c r="U33" i="2"/>
  <c r="U52" i="2" s="1"/>
  <c r="T33" i="2"/>
  <c r="T52" i="2" s="1"/>
  <c r="Z33" i="2"/>
  <c r="Z52" i="2" s="1"/>
  <c r="T32" i="2"/>
  <c r="T51" i="2" s="1"/>
  <c r="S32" i="2"/>
  <c r="S51" i="2" s="1"/>
  <c r="V32" i="2"/>
  <c r="V51" i="2" s="1"/>
  <c r="U32" i="2"/>
  <c r="U51" i="2" s="1"/>
  <c r="Z32" i="2"/>
  <c r="Z51" i="2" s="1"/>
  <c r="R32" i="2"/>
  <c r="R51" i="2" s="1"/>
  <c r="Y32" i="2"/>
  <c r="Y51" i="2" s="1"/>
  <c r="Q32" i="2"/>
  <c r="Q51" i="2" s="1"/>
  <c r="X32" i="2"/>
  <c r="X51" i="2" s="1"/>
  <c r="P32" i="2"/>
  <c r="P51" i="2" s="1"/>
  <c r="W32" i="2"/>
  <c r="W51" i="2" s="1"/>
  <c r="U30" i="2"/>
  <c r="U49" i="2" s="1"/>
  <c r="T30" i="2"/>
  <c r="T49" i="2" s="1"/>
  <c r="S30" i="2"/>
  <c r="S49" i="2" s="1"/>
  <c r="Z28" i="2"/>
  <c r="Z47" i="2" s="1"/>
  <c r="R28" i="2"/>
  <c r="R47" i="2" s="1"/>
  <c r="Y28" i="2"/>
  <c r="Y47" i="2" s="1"/>
  <c r="Q28" i="2"/>
  <c r="Q47" i="2" s="1"/>
  <c r="W28" i="2"/>
  <c r="W47" i="2" s="1"/>
  <c r="S26" i="2"/>
  <c r="S45" i="2" s="1"/>
  <c r="Z26" i="2"/>
  <c r="Z45" i="2" s="1"/>
  <c r="R26" i="2"/>
  <c r="R45" i="2" s="1"/>
  <c r="T26" i="2"/>
  <c r="T45" i="2" s="1"/>
  <c r="Y26" i="2"/>
  <c r="Y45" i="2" s="1"/>
  <c r="Q26" i="2"/>
  <c r="Q45" i="2" s="1"/>
  <c r="V26" i="2"/>
  <c r="V45" i="2" s="1"/>
  <c r="U26" i="2"/>
  <c r="U45" i="2" s="1"/>
  <c r="X26" i="2"/>
  <c r="X45" i="2" s="1"/>
  <c r="P26" i="2"/>
  <c r="P45" i="2" s="1"/>
  <c r="W26" i="2"/>
  <c r="W45" i="2" s="1"/>
  <c r="N316" i="3"/>
  <c r="P316" i="3" s="1"/>
  <c r="N307" i="3"/>
  <c r="P307" i="3" s="1"/>
  <c r="N298" i="3"/>
  <c r="P298" i="3" s="1"/>
  <c r="K293" i="3"/>
  <c r="L293" i="3"/>
  <c r="M293" i="3"/>
  <c r="L291" i="3"/>
  <c r="N289" i="3"/>
  <c r="P289" i="3" s="1"/>
  <c r="N280" i="3"/>
  <c r="P280" i="3" s="1"/>
  <c r="N271" i="3"/>
  <c r="P271" i="3" s="1"/>
  <c r="N262" i="3"/>
  <c r="P262" i="3" s="1"/>
  <c r="N253" i="3"/>
  <c r="P253" i="3" s="1"/>
  <c r="N244" i="3"/>
  <c r="P244" i="3" s="1"/>
  <c r="K239" i="3"/>
  <c r="M239" i="3"/>
  <c r="N235" i="3"/>
  <c r="P235" i="3" s="1"/>
  <c r="K230" i="3"/>
  <c r="N226" i="3"/>
  <c r="P226" i="3" s="1"/>
  <c r="K221" i="3"/>
  <c r="M221" i="3"/>
  <c r="L219" i="3"/>
  <c r="L221" i="3" s="1"/>
  <c r="K212" i="3"/>
  <c r="N208" i="3"/>
  <c r="P208" i="3" s="1"/>
  <c r="K203" i="3"/>
  <c r="M203" i="3"/>
  <c r="N199" i="3"/>
  <c r="P199" i="3" s="1"/>
  <c r="K194" i="3"/>
  <c r="M194" i="3"/>
  <c r="L192" i="3"/>
  <c r="L194" i="3" s="1"/>
  <c r="N190" i="3"/>
  <c r="P190" i="3" s="1"/>
  <c r="K185" i="3"/>
  <c r="L183" i="3"/>
  <c r="L185" i="3" s="1"/>
  <c r="N181" i="3"/>
  <c r="P181" i="3" s="1"/>
  <c r="K176" i="3"/>
  <c r="N172" i="3"/>
  <c r="P172" i="3" s="1"/>
  <c r="K167" i="3"/>
  <c r="N163" i="3"/>
  <c r="P163" i="3" s="1"/>
  <c r="K158" i="3"/>
  <c r="N154" i="3"/>
  <c r="P154" i="3" s="1"/>
  <c r="W29" i="2"/>
  <c r="W48" i="2" s="1"/>
  <c r="O29" i="2"/>
  <c r="O48" i="2" s="1"/>
  <c r="T29" i="2"/>
  <c r="T48" i="2" s="1"/>
  <c r="S29" i="2"/>
  <c r="S48" i="2" s="1"/>
  <c r="Z29" i="2"/>
  <c r="Z48" i="2" s="1"/>
  <c r="R29" i="2"/>
  <c r="R48" i="2" s="1"/>
  <c r="Y29" i="2"/>
  <c r="Y48" i="2" s="1"/>
  <c r="Q29" i="2"/>
  <c r="Q48" i="2" s="1"/>
  <c r="X29" i="2"/>
  <c r="X48" i="2" s="1"/>
  <c r="E13" i="2"/>
  <c r="E5" i="2"/>
  <c r="E4" i="2"/>
  <c r="E15" i="2"/>
  <c r="E3" i="2"/>
  <c r="E14" i="2"/>
  <c r="E7" i="2"/>
  <c r="E6" i="2"/>
  <c r="E11" i="2"/>
  <c r="E10" i="2"/>
  <c r="E9" i="2"/>
  <c r="K149" i="3"/>
  <c r="N145" i="3"/>
  <c r="P145" i="3" s="1"/>
  <c r="N136" i="3"/>
  <c r="P136" i="3" s="1"/>
  <c r="M138" i="3"/>
  <c r="M140" i="3" s="1"/>
  <c r="N127" i="3"/>
  <c r="P127" i="3" s="1"/>
  <c r="M122" i="3"/>
  <c r="K122" i="3"/>
  <c r="M120" i="3"/>
  <c r="N109" i="3"/>
  <c r="P109" i="3" s="1"/>
  <c r="K104" i="3"/>
  <c r="N100" i="3"/>
  <c r="P100" i="3" s="1"/>
  <c r="N91" i="3"/>
  <c r="P91" i="3" s="1"/>
  <c r="N82" i="3"/>
  <c r="P82" i="3" s="1"/>
  <c r="N73" i="3"/>
  <c r="P73" i="3" s="1"/>
  <c r="N64" i="3"/>
  <c r="P64" i="3" s="1"/>
  <c r="M59" i="3"/>
  <c r="K59" i="3"/>
  <c r="L57" i="3"/>
  <c r="L59" i="3" s="1"/>
  <c r="N55" i="3"/>
  <c r="P55" i="3" s="1"/>
  <c r="M25" i="3"/>
  <c r="M36" i="3" s="1"/>
  <c r="M39" i="3" s="1"/>
  <c r="K27" i="3"/>
  <c r="K38" i="3" s="1"/>
  <c r="M41" i="3"/>
  <c r="N36" i="3"/>
  <c r="P36" i="3" s="1"/>
  <c r="L39" i="3"/>
  <c r="L41" i="3" s="1"/>
  <c r="E14" i="3"/>
  <c r="E15" i="3"/>
  <c r="E13" i="3"/>
  <c r="N38" i="3"/>
  <c r="P38" i="3" s="1"/>
  <c r="K26" i="3"/>
  <c r="K37" i="3" s="1"/>
  <c r="E14" i="7" l="1"/>
  <c r="X39" i="6"/>
  <c r="X40" i="6"/>
  <c r="X37" i="6"/>
  <c r="O52" i="6"/>
  <c r="O53" i="6"/>
  <c r="X48" i="6"/>
  <c r="Y48" i="6"/>
  <c r="X45" i="6"/>
  <c r="Y45" i="6"/>
  <c r="Y44" i="6"/>
  <c r="X44" i="6"/>
  <c r="X46" i="6"/>
  <c r="Y46" i="6"/>
  <c r="Y42" i="6"/>
  <c r="X42" i="6"/>
  <c r="Y38" i="6"/>
  <c r="X38" i="6"/>
  <c r="Y41" i="6"/>
  <c r="X41" i="6"/>
  <c r="X43" i="6"/>
  <c r="Y43" i="6"/>
  <c r="AA42" i="2"/>
  <c r="AC42" i="2" s="1"/>
  <c r="AA49" i="2"/>
  <c r="AC49" i="2" s="1"/>
  <c r="Q53" i="6"/>
  <c r="V49" i="6"/>
  <c r="X49" i="6" s="1"/>
  <c r="J52" i="6"/>
  <c r="J53" i="6"/>
  <c r="T52" i="6"/>
  <c r="T53" i="6"/>
  <c r="P52" i="6"/>
  <c r="P53" i="6"/>
  <c r="L53" i="6"/>
  <c r="L52" i="6"/>
  <c r="U52" i="6"/>
  <c r="U53" i="6"/>
  <c r="S52" i="6"/>
  <c r="S53" i="6"/>
  <c r="K53" i="6"/>
  <c r="K52" i="6"/>
  <c r="M52" i="6"/>
  <c r="M53" i="6"/>
  <c r="N52" i="6"/>
  <c r="N53" i="6"/>
  <c r="R50" i="6"/>
  <c r="I53" i="6"/>
  <c r="I52" i="6"/>
  <c r="X47" i="6"/>
  <c r="Y47" i="6"/>
  <c r="P54" i="2"/>
  <c r="P56" i="2" s="1"/>
  <c r="AA52" i="2"/>
  <c r="AC52" i="2" s="1"/>
  <c r="V54" i="2"/>
  <c r="V56" i="2" s="1"/>
  <c r="AA51" i="2"/>
  <c r="AC51" i="2" s="1"/>
  <c r="AA47" i="2"/>
  <c r="AC47" i="2" s="1"/>
  <c r="AA53" i="2"/>
  <c r="AC53" i="2" s="1"/>
  <c r="X54" i="2"/>
  <c r="X56" i="2" s="1"/>
  <c r="Z54" i="2"/>
  <c r="Z56" i="2" s="1"/>
  <c r="U54" i="2"/>
  <c r="U56" i="2" s="1"/>
  <c r="AA48" i="2"/>
  <c r="AC48" i="2" s="1"/>
  <c r="O54" i="2"/>
  <c r="O56" i="2" s="1"/>
  <c r="S54" i="2"/>
  <c r="S56" i="2" s="1"/>
  <c r="Y54" i="2"/>
  <c r="Y56" i="2" s="1"/>
  <c r="Q54" i="2"/>
  <c r="Q56" i="2" s="1"/>
  <c r="T54" i="2"/>
  <c r="T56" i="2" s="1"/>
  <c r="W54" i="2"/>
  <c r="W56" i="2" s="1"/>
  <c r="R54" i="2"/>
  <c r="R56" i="2" s="1"/>
  <c r="AA45" i="2"/>
  <c r="AC45" i="2" s="1"/>
  <c r="E16" i="3"/>
  <c r="N37" i="3"/>
  <c r="P37" i="3" s="1"/>
  <c r="K39" i="3"/>
  <c r="M48" i="3"/>
  <c r="M50" i="3" s="1"/>
  <c r="Y49" i="6" l="1"/>
  <c r="R52" i="6"/>
  <c r="R53" i="6"/>
  <c r="L48" i="3"/>
  <c r="L50" i="3" s="1"/>
  <c r="K48" i="3"/>
  <c r="K50" i="3" s="1"/>
  <c r="N45" i="3"/>
  <c r="P45" i="3" s="1"/>
  <c r="N46" i="3" l="1"/>
  <c r="P46" i="3" s="1"/>
  <c r="N47" i="3"/>
  <c r="P47" i="3" s="1"/>
  <c r="AA526" i="5" l="1"/>
  <c r="AA528" i="5" l="1"/>
  <c r="AA524" i="5"/>
  <c r="AA531" i="5"/>
  <c r="AA530" i="5"/>
  <c r="AA525" i="5"/>
  <c r="AA527" i="5"/>
</calcChain>
</file>

<file path=xl/sharedStrings.xml><?xml version="1.0" encoding="utf-8"?>
<sst xmlns="http://schemas.openxmlformats.org/spreadsheetml/2006/main" count="442" uniqueCount="35">
  <si>
    <t>Production</t>
  </si>
  <si>
    <t>Attraction</t>
  </si>
  <si>
    <t>assuming a closed system, the number of trips produced equals to the number of trips attracted in each zone</t>
  </si>
  <si>
    <t>adjusting the attraction values because I am assuming production values are more reliable</t>
  </si>
  <si>
    <t>easiest way is to apply factor</t>
  </si>
  <si>
    <t xml:space="preserve">factor= </t>
  </si>
  <si>
    <t>550-P ,400-A</t>
  </si>
  <si>
    <t>600-P ,620-A</t>
  </si>
  <si>
    <t>380-P ,510-A</t>
  </si>
  <si>
    <t>PA Matrix</t>
  </si>
  <si>
    <t>OD Matrix</t>
  </si>
  <si>
    <t>Normalised Matrix</t>
  </si>
  <si>
    <t>Total</t>
  </si>
  <si>
    <t>Given</t>
  </si>
  <si>
    <t>Factor</t>
  </si>
  <si>
    <t>Row_Factor</t>
  </si>
  <si>
    <t>Iteration 1</t>
  </si>
  <si>
    <t>Iteration 2</t>
  </si>
  <si>
    <t>Iteration 3</t>
  </si>
  <si>
    <t>Attraction_new</t>
  </si>
  <si>
    <t>SUM</t>
  </si>
  <si>
    <t>-</t>
  </si>
  <si>
    <t>GIVEN</t>
  </si>
  <si>
    <t>FACTOR</t>
  </si>
  <si>
    <t>DIFF</t>
  </si>
  <si>
    <t xml:space="preserve">Production </t>
  </si>
  <si>
    <t>19_1</t>
  </si>
  <si>
    <t>OD_Matrix before Iteration (used as an input in python script for matrix balancing approach)</t>
  </si>
  <si>
    <t>Step 1</t>
  </si>
  <si>
    <t>Step 2</t>
  </si>
  <si>
    <t>Step 3</t>
  </si>
  <si>
    <t>Production Attraction  Matrix</t>
  </si>
  <si>
    <t>Step 4</t>
  </si>
  <si>
    <t>Step 5</t>
  </si>
  <si>
    <t>Matrix Balanacing Approach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</si>
</sst>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7"/>
      <color rgb="FF000000"/>
      <name val="Consolas"/>
      <family val="3"/>
    </font>
    <font>
      <sz val="8"/>
      <color rgb="FF000000"/>
      <name val="Segoe UI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vertical="center"/>
    </xf>
    <xf numFmtId="0" fontId="4" fillId="0" borderId="0" xfId="0" applyFont="1" applyAlignment="1">
      <alignment horizontal="left" vertical="center" wrapText="1" indent="1"/>
    </xf>
    <xf numFmtId="0" fontId="0" fillId="2" borderId="0" xfId="0" quotePrefix="1" applyFill="1"/>
    <xf numFmtId="0" fontId="0" fillId="3" borderId="0" xfId="0" applyFill="1"/>
    <xf numFmtId="0" fontId="0" fillId="0" borderId="0" xfId="0" quotePrefix="1" applyAlignment="1">
      <alignment horizontal="center"/>
    </xf>
    <xf numFmtId="0" fontId="0" fillId="4" borderId="0" xfId="0" applyFill="1"/>
    <xf numFmtId="0" fontId="0" fillId="0" borderId="0" xfId="0" applyFont="1"/>
    <xf numFmtId="10" fontId="0" fillId="0" borderId="0" xfId="0" applyNumberFormat="1"/>
    <xf numFmtId="0" fontId="0" fillId="0" borderId="0" xfId="0" applyFill="1"/>
    <xf numFmtId="0" fontId="5" fillId="0" borderId="0" xfId="0" applyFont="1"/>
    <xf numFmtId="0" fontId="5" fillId="0" borderId="0" xfId="0" applyFont="1" applyFill="1"/>
    <xf numFmtId="0" fontId="0" fillId="5" borderId="0" xfId="0" applyFill="1"/>
    <xf numFmtId="0" fontId="0" fillId="0" borderId="2" xfId="0" applyBorder="1"/>
    <xf numFmtId="0" fontId="0" fillId="0" borderId="0" xfId="0" applyAlignment="1">
      <alignment horizontal="right"/>
    </xf>
    <xf numFmtId="0" fontId="2" fillId="2" borderId="0" xfId="0" applyFont="1" applyFill="1" applyAlignment="1"/>
    <xf numFmtId="0" fontId="2" fillId="0" borderId="0" xfId="0" applyFont="1" applyAlignme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83820</xdr:colOff>
      <xdr:row>9</xdr:row>
      <xdr:rowOff>0</xdr:rowOff>
    </xdr:from>
    <xdr:to>
      <xdr:col>21</xdr:col>
      <xdr:colOff>365760</xdr:colOff>
      <xdr:row>9</xdr:row>
      <xdr:rowOff>160020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DE5411D0-7A39-4A7D-B3C1-CB8A268B1062}"/>
            </a:ext>
          </a:extLst>
        </xdr:cNvPr>
        <xdr:cNvCxnSpPr/>
      </xdr:nvCxnSpPr>
      <xdr:spPr>
        <a:xfrm flipV="1">
          <a:off x="11666220" y="1844040"/>
          <a:ext cx="1501140" cy="1600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137160</xdr:colOff>
      <xdr:row>9</xdr:row>
      <xdr:rowOff>53340</xdr:rowOff>
    </xdr:from>
    <xdr:to>
      <xdr:col>21</xdr:col>
      <xdr:colOff>365760</xdr:colOff>
      <xdr:row>9</xdr:row>
      <xdr:rowOff>289560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35E167E2-C3CC-42A8-830C-99B4FC19112F}"/>
            </a:ext>
          </a:extLst>
        </xdr:cNvPr>
        <xdr:cNvCxnSpPr/>
      </xdr:nvCxnSpPr>
      <xdr:spPr>
        <a:xfrm flipH="1">
          <a:off x="11719560" y="1897380"/>
          <a:ext cx="1447800" cy="2362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106680</xdr:colOff>
      <xdr:row>10</xdr:row>
      <xdr:rowOff>60960</xdr:rowOff>
    </xdr:from>
    <xdr:to>
      <xdr:col>20</xdr:col>
      <xdr:colOff>502920</xdr:colOff>
      <xdr:row>10</xdr:row>
      <xdr:rowOff>967740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6B4C2196-558C-4782-B41A-D938181C89FB}"/>
            </a:ext>
          </a:extLst>
        </xdr:cNvPr>
        <xdr:cNvCxnSpPr/>
      </xdr:nvCxnSpPr>
      <xdr:spPr>
        <a:xfrm>
          <a:off x="11689080" y="2987040"/>
          <a:ext cx="1005840" cy="9067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22860</xdr:colOff>
      <xdr:row>10</xdr:row>
      <xdr:rowOff>160020</xdr:rowOff>
    </xdr:from>
    <xdr:to>
      <xdr:col>20</xdr:col>
      <xdr:colOff>373380</xdr:colOff>
      <xdr:row>11</xdr:row>
      <xdr:rowOff>76200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B9373DC3-3256-4916-981F-BC9216028B3F}"/>
            </a:ext>
          </a:extLst>
        </xdr:cNvPr>
        <xdr:cNvCxnSpPr/>
      </xdr:nvCxnSpPr>
      <xdr:spPr>
        <a:xfrm flipH="1" flipV="1">
          <a:off x="11605260" y="3086100"/>
          <a:ext cx="960120" cy="929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586740</xdr:colOff>
      <xdr:row>9</xdr:row>
      <xdr:rowOff>76200</xdr:rowOff>
    </xdr:from>
    <xdr:to>
      <xdr:col>21</xdr:col>
      <xdr:colOff>518160</xdr:colOff>
      <xdr:row>10</xdr:row>
      <xdr:rowOff>769620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38023A74-9A28-4D53-9BF0-EEE491C3EEEB}"/>
            </a:ext>
          </a:extLst>
        </xdr:cNvPr>
        <xdr:cNvCxnSpPr/>
      </xdr:nvCxnSpPr>
      <xdr:spPr>
        <a:xfrm flipV="1">
          <a:off x="12778740" y="2278380"/>
          <a:ext cx="541020" cy="14173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83820</xdr:colOff>
      <xdr:row>9</xdr:row>
      <xdr:rowOff>106680</xdr:rowOff>
    </xdr:from>
    <xdr:to>
      <xdr:col>22</xdr:col>
      <xdr:colOff>15240</xdr:colOff>
      <xdr:row>10</xdr:row>
      <xdr:rowOff>899160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1E47145B-764F-42A1-9618-4A5234DB3345}"/>
            </a:ext>
          </a:extLst>
        </xdr:cNvPr>
        <xdr:cNvCxnSpPr/>
      </xdr:nvCxnSpPr>
      <xdr:spPr>
        <a:xfrm flipH="1">
          <a:off x="12885420" y="2308860"/>
          <a:ext cx="541020" cy="15163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2BDD3-C32B-4360-ABF6-E4B9DBE28964}">
  <dimension ref="B3:W320"/>
  <sheetViews>
    <sheetView tabSelected="1" workbookViewId="0">
      <selection activeCell="I197" sqref="I197"/>
    </sheetView>
  </sheetViews>
  <sheetFormatPr defaultRowHeight="14.4" x14ac:dyDescent="0.3"/>
  <sheetData>
    <row r="3" spans="2:23" x14ac:dyDescent="0.3">
      <c r="B3" s="20" t="s">
        <v>28</v>
      </c>
      <c r="D3" t="s">
        <v>0</v>
      </c>
      <c r="E3" t="s">
        <v>1</v>
      </c>
      <c r="I3" t="s">
        <v>2</v>
      </c>
    </row>
    <row r="4" spans="2:23" x14ac:dyDescent="0.3">
      <c r="C4">
        <v>1</v>
      </c>
      <c r="D4">
        <v>550</v>
      </c>
      <c r="E4">
        <v>440</v>
      </c>
      <c r="I4" t="s">
        <v>3</v>
      </c>
    </row>
    <row r="5" spans="2:23" x14ac:dyDescent="0.3">
      <c r="C5">
        <v>2</v>
      </c>
      <c r="D5">
        <v>600</v>
      </c>
      <c r="E5">
        <v>682</v>
      </c>
      <c r="I5" t="s">
        <v>4</v>
      </c>
    </row>
    <row r="6" spans="2:23" x14ac:dyDescent="0.3">
      <c r="C6">
        <v>3</v>
      </c>
      <c r="D6">
        <v>380</v>
      </c>
      <c r="E6">
        <v>561</v>
      </c>
      <c r="I6" s="20" t="s">
        <v>5</v>
      </c>
      <c r="J6">
        <f>D7/E7</f>
        <v>0.90909090909090906</v>
      </c>
    </row>
    <row r="7" spans="2:23" x14ac:dyDescent="0.3">
      <c r="D7">
        <f>SUM(D4:D6)</f>
        <v>1530</v>
      </c>
      <c r="E7">
        <f>SUM(E4:E6)</f>
        <v>1683</v>
      </c>
    </row>
    <row r="8" spans="2:23" ht="15" thickBot="1" x14ac:dyDescent="0.35"/>
    <row r="9" spans="2:23" ht="29.4" thickBot="1" x14ac:dyDescent="0.35">
      <c r="J9" s="4"/>
      <c r="L9" s="5"/>
      <c r="V9">
        <v>3</v>
      </c>
      <c r="W9" s="1" t="s">
        <v>8</v>
      </c>
    </row>
    <row r="10" spans="2:23" ht="28.8" x14ac:dyDescent="0.3">
      <c r="L10" s="5"/>
      <c r="R10" s="1" t="s">
        <v>6</v>
      </c>
      <c r="S10">
        <v>1</v>
      </c>
    </row>
    <row r="11" spans="2:23" x14ac:dyDescent="0.3">
      <c r="L11" s="5"/>
    </row>
    <row r="12" spans="2:23" x14ac:dyDescent="0.3">
      <c r="B12" s="20" t="s">
        <v>29</v>
      </c>
      <c r="D12" t="s">
        <v>0</v>
      </c>
      <c r="E12" t="s">
        <v>19</v>
      </c>
      <c r="U12">
        <v>2</v>
      </c>
    </row>
    <row r="13" spans="2:23" ht="28.8" x14ac:dyDescent="0.3">
      <c r="C13">
        <v>1</v>
      </c>
      <c r="D13">
        <v>550</v>
      </c>
      <c r="E13">
        <f>E4*$J$6</f>
        <v>400</v>
      </c>
      <c r="U13" s="1" t="s">
        <v>7</v>
      </c>
    </row>
    <row r="14" spans="2:23" x14ac:dyDescent="0.3">
      <c r="C14">
        <v>2</v>
      </c>
      <c r="D14">
        <v>600</v>
      </c>
      <c r="E14">
        <f t="shared" ref="E14:E15" si="0">E5*$J$6</f>
        <v>620</v>
      </c>
      <c r="I14" s="20" t="s">
        <v>30</v>
      </c>
      <c r="K14" s="20" t="s">
        <v>9</v>
      </c>
    </row>
    <row r="15" spans="2:23" x14ac:dyDescent="0.3">
      <c r="C15">
        <v>3</v>
      </c>
      <c r="D15">
        <v>380</v>
      </c>
      <c r="E15">
        <f t="shared" si="0"/>
        <v>510</v>
      </c>
    </row>
    <row r="16" spans="2:23" x14ac:dyDescent="0.3">
      <c r="D16">
        <f>SUM(D13:D15)</f>
        <v>1530</v>
      </c>
      <c r="E16">
        <f>SUM(E13:E15)</f>
        <v>1530</v>
      </c>
      <c r="K16">
        <v>1</v>
      </c>
      <c r="L16">
        <v>2</v>
      </c>
      <c r="M16">
        <v>3</v>
      </c>
    </row>
    <row r="17" spans="9:14" x14ac:dyDescent="0.3">
      <c r="J17">
        <v>1</v>
      </c>
      <c r="K17">
        <v>0</v>
      </c>
      <c r="L17">
        <v>620</v>
      </c>
      <c r="M17">
        <v>510</v>
      </c>
      <c r="N17">
        <f>SUM(K17:M17)</f>
        <v>1130</v>
      </c>
    </row>
    <row r="18" spans="9:14" x14ac:dyDescent="0.3">
      <c r="J18">
        <v>2</v>
      </c>
      <c r="K18">
        <v>400</v>
      </c>
      <c r="L18">
        <v>0</v>
      </c>
      <c r="M18">
        <v>510</v>
      </c>
      <c r="N18">
        <f t="shared" ref="N18:N19" si="1">SUM(K18:M18)</f>
        <v>910</v>
      </c>
    </row>
    <row r="19" spans="9:14" x14ac:dyDescent="0.3">
      <c r="J19">
        <v>3</v>
      </c>
      <c r="K19">
        <v>400</v>
      </c>
      <c r="L19">
        <v>620</v>
      </c>
      <c r="M19">
        <v>0</v>
      </c>
      <c r="N19">
        <f t="shared" si="1"/>
        <v>1020</v>
      </c>
    </row>
    <row r="22" spans="9:14" x14ac:dyDescent="0.3">
      <c r="I22" s="20" t="s">
        <v>32</v>
      </c>
      <c r="K22" s="21" t="s">
        <v>11</v>
      </c>
      <c r="L22" s="21"/>
    </row>
    <row r="24" spans="9:14" x14ac:dyDescent="0.3">
      <c r="K24">
        <v>1</v>
      </c>
      <c r="L24">
        <v>2</v>
      </c>
      <c r="M24">
        <v>3</v>
      </c>
    </row>
    <row r="25" spans="9:14" x14ac:dyDescent="0.3">
      <c r="J25">
        <v>1</v>
      </c>
      <c r="K25">
        <v>0</v>
      </c>
      <c r="L25">
        <f>L17/$N$17</f>
        <v>0.54867256637168138</v>
      </c>
      <c r="M25">
        <f>M17/$N$17</f>
        <v>0.45132743362831856</v>
      </c>
    </row>
    <row r="26" spans="9:14" x14ac:dyDescent="0.3">
      <c r="J26">
        <v>2</v>
      </c>
      <c r="K26">
        <f>K18/$N$18</f>
        <v>0.43956043956043955</v>
      </c>
      <c r="L26">
        <v>0</v>
      </c>
      <c r="M26">
        <f>M18/$N$18</f>
        <v>0.56043956043956045</v>
      </c>
    </row>
    <row r="27" spans="9:14" x14ac:dyDescent="0.3">
      <c r="J27">
        <v>3</v>
      </c>
      <c r="K27">
        <f>K19/$N$19</f>
        <v>0.39215686274509803</v>
      </c>
      <c r="L27">
        <f>L19/$N$19</f>
        <v>0.60784313725490191</v>
      </c>
      <c r="M27">
        <v>0</v>
      </c>
    </row>
    <row r="32" spans="9:14" x14ac:dyDescent="0.3">
      <c r="I32" s="20" t="s">
        <v>33</v>
      </c>
      <c r="K32" s="20" t="s">
        <v>10</v>
      </c>
    </row>
    <row r="35" spans="9:16" x14ac:dyDescent="0.3">
      <c r="K35">
        <v>1</v>
      </c>
      <c r="L35">
        <v>2</v>
      </c>
      <c r="M35">
        <v>3</v>
      </c>
      <c r="N35" t="s">
        <v>12</v>
      </c>
      <c r="O35" t="s">
        <v>13</v>
      </c>
      <c r="P35" t="s">
        <v>15</v>
      </c>
    </row>
    <row r="36" spans="9:16" x14ac:dyDescent="0.3">
      <c r="J36">
        <v>1</v>
      </c>
      <c r="K36">
        <v>0</v>
      </c>
      <c r="L36">
        <f>550*L25</f>
        <v>301.76991150442478</v>
      </c>
      <c r="M36">
        <f>550*M25</f>
        <v>248.23008849557522</v>
      </c>
      <c r="N36">
        <f>SUM(K36:M36)</f>
        <v>550</v>
      </c>
      <c r="O36">
        <v>550</v>
      </c>
      <c r="P36">
        <f>O36/N36</f>
        <v>1</v>
      </c>
    </row>
    <row r="37" spans="9:16" x14ac:dyDescent="0.3">
      <c r="J37">
        <v>2</v>
      </c>
      <c r="K37">
        <f>600*K26</f>
        <v>263.73626373626371</v>
      </c>
      <c r="L37">
        <v>0</v>
      </c>
      <c r="M37">
        <f>600*M26</f>
        <v>336.26373626373629</v>
      </c>
      <c r="N37">
        <f t="shared" ref="N37:N38" si="2">SUM(K37:M37)</f>
        <v>600</v>
      </c>
      <c r="O37">
        <v>600</v>
      </c>
      <c r="P37">
        <f t="shared" ref="P37:P38" si="3">O37/N37</f>
        <v>1</v>
      </c>
    </row>
    <row r="38" spans="9:16" x14ac:dyDescent="0.3">
      <c r="J38">
        <v>3</v>
      </c>
      <c r="K38">
        <f>380*K27</f>
        <v>149.01960784313727</v>
      </c>
      <c r="L38">
        <f>380*L27</f>
        <v>230.98039215686273</v>
      </c>
      <c r="M38">
        <v>0</v>
      </c>
      <c r="N38">
        <f t="shared" si="2"/>
        <v>380</v>
      </c>
      <c r="O38">
        <v>380</v>
      </c>
      <c r="P38">
        <f t="shared" si="3"/>
        <v>1</v>
      </c>
    </row>
    <row r="39" spans="9:16" x14ac:dyDescent="0.3">
      <c r="J39" t="s">
        <v>12</v>
      </c>
      <c r="K39">
        <f>SUM(K36:K38)</f>
        <v>412.75587157940095</v>
      </c>
      <c r="L39">
        <f t="shared" ref="L39:M39" si="4">SUM(L36:L38)</f>
        <v>532.75030366128749</v>
      </c>
      <c r="M39">
        <f t="shared" si="4"/>
        <v>584.49382475931156</v>
      </c>
    </row>
    <row r="40" spans="9:16" x14ac:dyDescent="0.3">
      <c r="J40" t="s">
        <v>13</v>
      </c>
      <c r="K40">
        <f>400</f>
        <v>400</v>
      </c>
      <c r="L40">
        <f>620</f>
        <v>620</v>
      </c>
      <c r="M40">
        <f>510</f>
        <v>510</v>
      </c>
    </row>
    <row r="41" spans="9:16" x14ac:dyDescent="0.3">
      <c r="J41" t="s">
        <v>14</v>
      </c>
      <c r="K41">
        <f>K40/K39</f>
        <v>0.96909584464397591</v>
      </c>
      <c r="L41">
        <f t="shared" ref="L41:M41" si="5">L40/L39</f>
        <v>1.1637722132471728</v>
      </c>
      <c r="M41">
        <f t="shared" si="5"/>
        <v>0.87254985150615172</v>
      </c>
    </row>
    <row r="43" spans="9:16" x14ac:dyDescent="0.3">
      <c r="I43" s="20" t="s">
        <v>33</v>
      </c>
      <c r="K43" s="21" t="s">
        <v>34</v>
      </c>
      <c r="L43" s="22"/>
      <c r="M43" s="22"/>
    </row>
    <row r="44" spans="9:16" x14ac:dyDescent="0.3">
      <c r="I44" s="20" t="s">
        <v>16</v>
      </c>
      <c r="K44">
        <v>1</v>
      </c>
      <c r="L44">
        <v>2</v>
      </c>
      <c r="M44">
        <v>3</v>
      </c>
      <c r="N44" t="s">
        <v>12</v>
      </c>
      <c r="O44" t="s">
        <v>13</v>
      </c>
      <c r="P44" t="s">
        <v>15</v>
      </c>
    </row>
    <row r="45" spans="9:16" x14ac:dyDescent="0.3">
      <c r="J45">
        <v>1</v>
      </c>
      <c r="K45">
        <v>0</v>
      </c>
      <c r="L45">
        <f>L41*L36*P36</f>
        <v>351.1914378029079</v>
      </c>
      <c r="M45">
        <f>M41*M36*P36</f>
        <v>216.59312685617306</v>
      </c>
      <c r="N45">
        <f>SUM(K45:M45)</f>
        <v>567.78456465908096</v>
      </c>
      <c r="O45">
        <v>550</v>
      </c>
      <c r="P45">
        <f>O45/N45</f>
        <v>0.96867726640339458</v>
      </c>
    </row>
    <row r="46" spans="9:16" x14ac:dyDescent="0.3">
      <c r="J46">
        <v>2</v>
      </c>
      <c r="K46">
        <f>K41*K37*P37</f>
        <v>255.58571726874086</v>
      </c>
      <c r="L46">
        <v>0</v>
      </c>
      <c r="M46">
        <f>M41*M37*P37</f>
        <v>293.40687314382689</v>
      </c>
      <c r="N46">
        <f t="shared" ref="N46:N47" si="6">SUM(K46:M46)</f>
        <v>548.99259041256778</v>
      </c>
      <c r="O46">
        <v>600</v>
      </c>
      <c r="P46">
        <f t="shared" ref="P46:P47" si="7">O46/N46</f>
        <v>1.0929109253534737</v>
      </c>
    </row>
    <row r="47" spans="9:16" x14ac:dyDescent="0.3">
      <c r="J47">
        <v>3</v>
      </c>
      <c r="K47">
        <f>K41*K38*P38</f>
        <v>144.41428273125916</v>
      </c>
      <c r="L47">
        <f>L41*L38*P38</f>
        <v>268.80856219709204</v>
      </c>
      <c r="M47">
        <v>0</v>
      </c>
      <c r="N47">
        <f t="shared" si="6"/>
        <v>413.22284492835121</v>
      </c>
      <c r="O47">
        <v>380</v>
      </c>
      <c r="P47">
        <f t="shared" si="7"/>
        <v>0.91960065776587996</v>
      </c>
    </row>
    <row r="48" spans="9:16" x14ac:dyDescent="0.3">
      <c r="J48" t="s">
        <v>12</v>
      </c>
      <c r="K48">
        <f>SUM(K45:K47)</f>
        <v>400</v>
      </c>
      <c r="L48">
        <f t="shared" ref="L48" si="8">SUM(L45:L47)</f>
        <v>620</v>
      </c>
      <c r="M48">
        <f t="shared" ref="M48" si="9">SUM(M45:M47)</f>
        <v>509.99999999999994</v>
      </c>
    </row>
    <row r="49" spans="9:16" x14ac:dyDescent="0.3">
      <c r="J49" t="s">
        <v>13</v>
      </c>
      <c r="K49">
        <f>400</f>
        <v>400</v>
      </c>
      <c r="L49">
        <f>620</f>
        <v>620</v>
      </c>
      <c r="M49">
        <f>510</f>
        <v>510</v>
      </c>
    </row>
    <row r="50" spans="9:16" x14ac:dyDescent="0.3">
      <c r="J50" t="s">
        <v>14</v>
      </c>
      <c r="K50">
        <f>K49/K48</f>
        <v>1</v>
      </c>
      <c r="L50">
        <f t="shared" ref="L50" si="10">L49/L48</f>
        <v>1</v>
      </c>
      <c r="M50">
        <f t="shared" ref="M50" si="11">M49/M48</f>
        <v>1.0000000000000002</v>
      </c>
    </row>
    <row r="53" spans="9:16" x14ac:dyDescent="0.3">
      <c r="I53" s="20" t="s">
        <v>17</v>
      </c>
      <c r="K53">
        <v>1</v>
      </c>
      <c r="L53">
        <v>2</v>
      </c>
      <c r="M53">
        <v>3</v>
      </c>
      <c r="N53" t="s">
        <v>12</v>
      </c>
      <c r="O53" t="s">
        <v>13</v>
      </c>
      <c r="P53" t="s">
        <v>15</v>
      </c>
    </row>
    <row r="54" spans="9:16" x14ac:dyDescent="0.3">
      <c r="J54">
        <v>1</v>
      </c>
      <c r="K54">
        <v>0</v>
      </c>
      <c r="L54">
        <f>L50*L45*P45</f>
        <v>340.1911619551986</v>
      </c>
      <c r="M54">
        <f>M50*M45*P45</f>
        <v>209.80883804480143</v>
      </c>
      <c r="N54">
        <f>SUM(K54:M54)</f>
        <v>550</v>
      </c>
      <c r="O54">
        <v>550</v>
      </c>
      <c r="P54">
        <f>O54/N54</f>
        <v>1</v>
      </c>
    </row>
    <row r="55" spans="9:16" x14ac:dyDescent="0.3">
      <c r="J55">
        <v>2</v>
      </c>
      <c r="K55">
        <f>K50*K46*P46</f>
        <v>279.3324227673109</v>
      </c>
      <c r="L55">
        <v>0</v>
      </c>
      <c r="M55">
        <f>M50*M46*P46</f>
        <v>320.66757723268915</v>
      </c>
      <c r="N55">
        <f t="shared" ref="N55:N56" si="12">SUM(K55:M55)</f>
        <v>600</v>
      </c>
      <c r="O55">
        <v>600</v>
      </c>
      <c r="P55">
        <f t="shared" ref="P55:P56" si="13">O55/N55</f>
        <v>1</v>
      </c>
    </row>
    <row r="56" spans="9:16" x14ac:dyDescent="0.3">
      <c r="J56">
        <v>3</v>
      </c>
      <c r="K56">
        <f>K50*K47*P47</f>
        <v>132.8034693904537</v>
      </c>
      <c r="L56">
        <f>L50*L47*P47</f>
        <v>247.1965306095463</v>
      </c>
      <c r="M56">
        <v>0</v>
      </c>
      <c r="N56">
        <f t="shared" si="12"/>
        <v>380</v>
      </c>
      <c r="O56">
        <v>380</v>
      </c>
      <c r="P56">
        <f t="shared" si="13"/>
        <v>1</v>
      </c>
    </row>
    <row r="57" spans="9:16" x14ac:dyDescent="0.3">
      <c r="J57" t="s">
        <v>12</v>
      </c>
      <c r="K57">
        <f>SUM(K54:K56)</f>
        <v>412.1358921577646</v>
      </c>
      <c r="L57">
        <f t="shared" ref="L57" si="14">SUM(L54:L56)</f>
        <v>587.38769256474484</v>
      </c>
      <c r="M57">
        <f t="shared" ref="M57" si="15">SUM(M54:M56)</f>
        <v>530.47641527749056</v>
      </c>
    </row>
    <row r="58" spans="9:16" x14ac:dyDescent="0.3">
      <c r="J58" t="s">
        <v>13</v>
      </c>
      <c r="K58">
        <f>400</f>
        <v>400</v>
      </c>
      <c r="L58">
        <f>620</f>
        <v>620</v>
      </c>
      <c r="M58">
        <f>510</f>
        <v>510</v>
      </c>
    </row>
    <row r="59" spans="9:16" x14ac:dyDescent="0.3">
      <c r="J59" t="s">
        <v>14</v>
      </c>
      <c r="K59">
        <f>K58/K57</f>
        <v>0.97055366351562744</v>
      </c>
      <c r="L59">
        <f t="shared" ref="L59" si="16">L58/L57</f>
        <v>1.0555209239963101</v>
      </c>
      <c r="M59">
        <f t="shared" ref="M59" si="17">M58/M57</f>
        <v>0.96139995165142378</v>
      </c>
    </row>
    <row r="62" spans="9:16" x14ac:dyDescent="0.3">
      <c r="I62" s="20" t="s">
        <v>18</v>
      </c>
      <c r="K62">
        <v>1</v>
      </c>
      <c r="L62">
        <v>2</v>
      </c>
      <c r="M62">
        <v>3</v>
      </c>
      <c r="N62" t="s">
        <v>12</v>
      </c>
      <c r="O62" t="s">
        <v>13</v>
      </c>
      <c r="P62" t="s">
        <v>15</v>
      </c>
    </row>
    <row r="63" spans="9:16" x14ac:dyDescent="0.3">
      <c r="J63">
        <v>1</v>
      </c>
      <c r="K63">
        <v>0</v>
      </c>
      <c r="L63">
        <f>L59*L54*P54</f>
        <v>359.07888960232964</v>
      </c>
      <c r="M63">
        <f>M59*M54*P54</f>
        <v>201.7102067523135</v>
      </c>
      <c r="N63">
        <f>SUM(K63:M63)</f>
        <v>560.78909635464311</v>
      </c>
      <c r="O63">
        <v>550</v>
      </c>
      <c r="P63">
        <f>O63/N63</f>
        <v>0.98076086638492688</v>
      </c>
    </row>
    <row r="64" spans="9:16" x14ac:dyDescent="0.3">
      <c r="J64">
        <v>2</v>
      </c>
      <c r="K64">
        <f>K59*K55*P55</f>
        <v>271.10710625550968</v>
      </c>
      <c r="L64">
        <v>0</v>
      </c>
      <c r="M64">
        <f>M59*M55*P55</f>
        <v>308.28979324768653</v>
      </c>
      <c r="N64">
        <f t="shared" ref="N64:N65" si="18">SUM(K64:M64)</f>
        <v>579.39689950319621</v>
      </c>
      <c r="O64">
        <v>600</v>
      </c>
      <c r="P64">
        <f t="shared" ref="P64:P65" si="19">O64/N64</f>
        <v>1.0355595629083791</v>
      </c>
    </row>
    <row r="65" spans="9:16" x14ac:dyDescent="0.3">
      <c r="J65">
        <v>3</v>
      </c>
      <c r="K65">
        <f>K59*K56*P56</f>
        <v>128.89289374449032</v>
      </c>
      <c r="L65">
        <f>L59*L56*P56</f>
        <v>260.92111039767047</v>
      </c>
      <c r="M65">
        <v>0</v>
      </c>
      <c r="N65">
        <f t="shared" si="18"/>
        <v>389.8140041421608</v>
      </c>
      <c r="O65">
        <v>380</v>
      </c>
      <c r="P65">
        <f t="shared" si="19"/>
        <v>0.97482388000975528</v>
      </c>
    </row>
    <row r="66" spans="9:16" x14ac:dyDescent="0.3">
      <c r="J66" t="s">
        <v>12</v>
      </c>
      <c r="K66">
        <f>SUM(K63:K65)</f>
        <v>400</v>
      </c>
      <c r="L66">
        <f t="shared" ref="L66" si="20">SUM(L63:L65)</f>
        <v>620.00000000000011</v>
      </c>
      <c r="M66">
        <f t="shared" ref="M66" si="21">SUM(M63:M65)</f>
        <v>510</v>
      </c>
    </row>
    <row r="67" spans="9:16" x14ac:dyDescent="0.3">
      <c r="J67" t="s">
        <v>13</v>
      </c>
      <c r="K67">
        <f>400</f>
        <v>400</v>
      </c>
      <c r="L67">
        <f>620</f>
        <v>620</v>
      </c>
      <c r="M67">
        <f>510</f>
        <v>510</v>
      </c>
    </row>
    <row r="68" spans="9:16" x14ac:dyDescent="0.3">
      <c r="J68" t="s">
        <v>14</v>
      </c>
      <c r="K68">
        <f>K67/K66</f>
        <v>1</v>
      </c>
      <c r="L68">
        <f t="shared" ref="L68" si="22">L67/L66</f>
        <v>0.99999999999999978</v>
      </c>
      <c r="M68">
        <f t="shared" ref="M68" si="23">M67/M66</f>
        <v>1</v>
      </c>
    </row>
    <row r="71" spans="9:16" x14ac:dyDescent="0.3">
      <c r="I71" s="20">
        <v>4</v>
      </c>
      <c r="K71">
        <v>1</v>
      </c>
      <c r="L71">
        <v>2</v>
      </c>
      <c r="M71">
        <v>3</v>
      </c>
      <c r="N71" t="s">
        <v>12</v>
      </c>
      <c r="O71" t="s">
        <v>13</v>
      </c>
      <c r="P71" t="s">
        <v>15</v>
      </c>
    </row>
    <row r="72" spans="9:16" x14ac:dyDescent="0.3">
      <c r="J72">
        <v>1</v>
      </c>
      <c r="K72">
        <v>0</v>
      </c>
      <c r="L72">
        <f>L68*L63*P63</f>
        <v>352.17052286691825</v>
      </c>
      <c r="M72">
        <f>M68*M63*P63</f>
        <v>197.82947713308172</v>
      </c>
      <c r="N72">
        <f>SUM(K72:M72)</f>
        <v>550</v>
      </c>
      <c r="O72">
        <v>550</v>
      </c>
      <c r="P72">
        <f>O72/N72</f>
        <v>1</v>
      </c>
    </row>
    <row r="73" spans="9:16" x14ac:dyDescent="0.3">
      <c r="J73">
        <v>2</v>
      </c>
      <c r="K73">
        <f>K68*K64*P64</f>
        <v>280.7475564553111</v>
      </c>
      <c r="L73">
        <v>0</v>
      </c>
      <c r="M73">
        <f>M68*M64*P64</f>
        <v>319.25244354468884</v>
      </c>
      <c r="N73">
        <f t="shared" ref="N73:N74" si="24">SUM(K73:M73)</f>
        <v>600</v>
      </c>
      <c r="O73">
        <v>600</v>
      </c>
      <c r="P73">
        <f t="shared" ref="P73:P74" si="25">O73/N73</f>
        <v>1</v>
      </c>
    </row>
    <row r="74" spans="9:16" x14ac:dyDescent="0.3">
      <c r="J74">
        <v>3</v>
      </c>
      <c r="K74">
        <f>K68*K65*P65</f>
        <v>125.64787078568918</v>
      </c>
      <c r="L74">
        <f>L68*L65*P65</f>
        <v>254.35212921431079</v>
      </c>
      <c r="M74">
        <v>0</v>
      </c>
      <c r="N74">
        <f t="shared" si="24"/>
        <v>380</v>
      </c>
      <c r="O74">
        <v>380</v>
      </c>
      <c r="P74">
        <f t="shared" si="25"/>
        <v>1</v>
      </c>
    </row>
    <row r="75" spans="9:16" x14ac:dyDescent="0.3">
      <c r="J75" t="s">
        <v>12</v>
      </c>
      <c r="K75">
        <f>SUM(K72:K74)</f>
        <v>406.39542724100028</v>
      </c>
      <c r="L75">
        <f t="shared" ref="L75" si="26">SUM(L72:L74)</f>
        <v>606.52265208122901</v>
      </c>
      <c r="M75">
        <f t="shared" ref="M75" si="27">SUM(M72:M74)</f>
        <v>517.08192067777054</v>
      </c>
    </row>
    <row r="76" spans="9:16" x14ac:dyDescent="0.3">
      <c r="J76" t="s">
        <v>13</v>
      </c>
      <c r="K76">
        <f>400</f>
        <v>400</v>
      </c>
      <c r="L76">
        <f>620</f>
        <v>620</v>
      </c>
      <c r="M76">
        <f>510</f>
        <v>510</v>
      </c>
    </row>
    <row r="77" spans="9:16" x14ac:dyDescent="0.3">
      <c r="J77" t="s">
        <v>14</v>
      </c>
      <c r="K77">
        <f>K76/K75</f>
        <v>0.98426304330140091</v>
      </c>
      <c r="L77">
        <f t="shared" ref="L77" si="28">L76/L75</f>
        <v>1.0222206835515948</v>
      </c>
      <c r="M77">
        <f t="shared" ref="M77" si="29">M76/M75</f>
        <v>0.98630406441500051</v>
      </c>
    </row>
    <row r="80" spans="9:16" x14ac:dyDescent="0.3">
      <c r="I80" s="20">
        <v>5</v>
      </c>
      <c r="K80">
        <v>1</v>
      </c>
      <c r="L80">
        <v>2</v>
      </c>
      <c r="M80">
        <v>3</v>
      </c>
      <c r="N80" t="s">
        <v>12</v>
      </c>
      <c r="O80" t="s">
        <v>13</v>
      </c>
      <c r="P80" t="s">
        <v>15</v>
      </c>
    </row>
    <row r="81" spans="9:16" x14ac:dyDescent="0.3">
      <c r="J81">
        <v>1</v>
      </c>
      <c r="K81">
        <v>0</v>
      </c>
      <c r="L81">
        <f>L77*L72*P72</f>
        <v>359.9959926117437</v>
      </c>
      <c r="M81">
        <f>M77*M72*P72</f>
        <v>195.12001735745289</v>
      </c>
      <c r="N81">
        <f>SUM(K81:M81)</f>
        <v>555.11600996919663</v>
      </c>
      <c r="O81">
        <v>550</v>
      </c>
      <c r="P81">
        <f>O81/N81</f>
        <v>0.9907838904349372</v>
      </c>
    </row>
    <row r="82" spans="9:16" x14ac:dyDescent="0.3">
      <c r="J82">
        <v>2</v>
      </c>
      <c r="K82">
        <f>K77*K73*P73</f>
        <v>276.32944431613635</v>
      </c>
      <c r="L82">
        <v>0</v>
      </c>
      <c r="M82">
        <f>M77*M73*P73</f>
        <v>314.87998264254708</v>
      </c>
      <c r="N82">
        <f t="shared" ref="N82:N83" si="30">SUM(K82:M82)</f>
        <v>591.20942695868348</v>
      </c>
      <c r="O82">
        <v>600</v>
      </c>
      <c r="P82">
        <f t="shared" ref="P82:P83" si="31">O82/N82</f>
        <v>1.0148687971478012</v>
      </c>
    </row>
    <row r="83" spans="9:16" x14ac:dyDescent="0.3">
      <c r="J83">
        <v>3</v>
      </c>
      <c r="K83">
        <f>K77*K74*P74</f>
        <v>123.67055568386361</v>
      </c>
      <c r="L83">
        <f>L77*L74*P74</f>
        <v>260.00400738825635</v>
      </c>
      <c r="M83">
        <v>0</v>
      </c>
      <c r="N83">
        <f t="shared" si="30"/>
        <v>383.67456307211995</v>
      </c>
      <c r="O83">
        <v>380</v>
      </c>
      <c r="P83">
        <f t="shared" si="31"/>
        <v>0.99042270865522763</v>
      </c>
    </row>
    <row r="84" spans="9:16" x14ac:dyDescent="0.3">
      <c r="J84" t="s">
        <v>12</v>
      </c>
      <c r="K84">
        <f>SUM(K81:K83)</f>
        <v>399.99999999999994</v>
      </c>
      <c r="L84">
        <f t="shared" ref="L84" si="32">SUM(L81:L83)</f>
        <v>620</v>
      </c>
      <c r="M84">
        <f t="shared" ref="M84" si="33">SUM(M81:M83)</f>
        <v>510</v>
      </c>
    </row>
    <row r="85" spans="9:16" x14ac:dyDescent="0.3">
      <c r="J85" t="s">
        <v>13</v>
      </c>
      <c r="K85">
        <f>400</f>
        <v>400</v>
      </c>
      <c r="L85">
        <f>620</f>
        <v>620</v>
      </c>
      <c r="M85">
        <f>510</f>
        <v>510</v>
      </c>
    </row>
    <row r="86" spans="9:16" x14ac:dyDescent="0.3">
      <c r="J86" t="s">
        <v>14</v>
      </c>
      <c r="K86">
        <f>K85/K84</f>
        <v>1.0000000000000002</v>
      </c>
      <c r="L86">
        <f t="shared" ref="L86" si="34">L85/L84</f>
        <v>1</v>
      </c>
      <c r="M86">
        <f t="shared" ref="M86" si="35">M85/M84</f>
        <v>1</v>
      </c>
    </row>
    <row r="89" spans="9:16" x14ac:dyDescent="0.3">
      <c r="I89" s="20">
        <v>6</v>
      </c>
      <c r="K89">
        <v>1</v>
      </c>
      <c r="L89">
        <v>2</v>
      </c>
      <c r="M89">
        <v>3</v>
      </c>
      <c r="N89" t="s">
        <v>12</v>
      </c>
      <c r="O89" t="s">
        <v>13</v>
      </c>
      <c r="P89" t="s">
        <v>15</v>
      </c>
    </row>
    <row r="90" spans="9:16" x14ac:dyDescent="0.3">
      <c r="J90">
        <v>1</v>
      </c>
      <c r="K90">
        <v>0</v>
      </c>
      <c r="L90">
        <f>L86*L81*P81</f>
        <v>356.67823010085033</v>
      </c>
      <c r="M90">
        <f>M86*M81*P81</f>
        <v>193.32176989914964</v>
      </c>
      <c r="N90">
        <f>SUM(K90:M90)</f>
        <v>550</v>
      </c>
      <c r="O90">
        <v>550</v>
      </c>
      <c r="P90">
        <f>O90/N90</f>
        <v>1</v>
      </c>
    </row>
    <row r="91" spans="9:16" x14ac:dyDescent="0.3">
      <c r="J91">
        <v>2</v>
      </c>
      <c r="K91">
        <f>K86*K82*P82</f>
        <v>280.43813076963767</v>
      </c>
      <c r="L91">
        <v>0</v>
      </c>
      <c r="M91">
        <f>M86*M82*P82</f>
        <v>319.56186923036228</v>
      </c>
      <c r="N91">
        <f t="shared" ref="N91:N92" si="36">SUM(K91:M91)</f>
        <v>600</v>
      </c>
      <c r="O91">
        <v>600</v>
      </c>
      <c r="P91">
        <f t="shared" ref="P91:P92" si="37">O91/N91</f>
        <v>1</v>
      </c>
    </row>
    <row r="92" spans="9:16" x14ac:dyDescent="0.3">
      <c r="J92">
        <v>3</v>
      </c>
      <c r="K92">
        <f>K86*K83*P83</f>
        <v>122.48612674130938</v>
      </c>
      <c r="L92">
        <f>L86*L83*P83</f>
        <v>257.51387325869069</v>
      </c>
      <c r="M92">
        <v>0</v>
      </c>
      <c r="N92">
        <f t="shared" si="36"/>
        <v>380.00000000000006</v>
      </c>
      <c r="O92">
        <v>380</v>
      </c>
      <c r="P92">
        <f t="shared" si="37"/>
        <v>0.99999999999999989</v>
      </c>
    </row>
    <row r="93" spans="9:16" x14ac:dyDescent="0.3">
      <c r="J93" t="s">
        <v>12</v>
      </c>
      <c r="K93">
        <f>SUM(K90:K92)</f>
        <v>402.92425751094703</v>
      </c>
      <c r="L93">
        <f t="shared" ref="L93" si="38">SUM(L90:L92)</f>
        <v>614.19210335954108</v>
      </c>
      <c r="M93">
        <f t="shared" ref="M93" si="39">SUM(M90:M92)</f>
        <v>512.88363912951195</v>
      </c>
    </row>
    <row r="94" spans="9:16" x14ac:dyDescent="0.3">
      <c r="J94" t="s">
        <v>13</v>
      </c>
      <c r="K94">
        <f>400</f>
        <v>400</v>
      </c>
      <c r="L94">
        <f>620</f>
        <v>620</v>
      </c>
      <c r="M94">
        <f>510</f>
        <v>510</v>
      </c>
    </row>
    <row r="95" spans="9:16" x14ac:dyDescent="0.3">
      <c r="J95" t="s">
        <v>14</v>
      </c>
      <c r="K95">
        <f>K94/K93</f>
        <v>0.99274241384966111</v>
      </c>
      <c r="L95">
        <f t="shared" ref="L95" si="40">L94/L93</f>
        <v>1.0094561564837623</v>
      </c>
      <c r="M95">
        <f t="shared" ref="M95" si="41">M94/M93</f>
        <v>0.99437759579462082</v>
      </c>
    </row>
    <row r="98" spans="9:16" x14ac:dyDescent="0.3">
      <c r="I98" s="20">
        <v>7</v>
      </c>
      <c r="K98">
        <v>1</v>
      </c>
      <c r="L98">
        <v>2</v>
      </c>
      <c r="M98">
        <v>3</v>
      </c>
      <c r="N98" t="s">
        <v>12</v>
      </c>
      <c r="O98" t="s">
        <v>13</v>
      </c>
      <c r="P98" t="s">
        <v>15</v>
      </c>
    </row>
    <row r="99" spans="9:16" x14ac:dyDescent="0.3">
      <c r="J99">
        <v>1</v>
      </c>
      <c r="K99">
        <v>0</v>
      </c>
      <c r="L99">
        <f>L95*L90*P90</f>
        <v>360.05103525903536</v>
      </c>
      <c r="M99">
        <f>M95*M90*P90</f>
        <v>192.23483676707733</v>
      </c>
      <c r="N99">
        <f>SUM(K99:M99)</f>
        <v>552.28587202611266</v>
      </c>
      <c r="O99">
        <v>550</v>
      </c>
      <c r="P99">
        <f>O99/N99</f>
        <v>0.99586107097448151</v>
      </c>
    </row>
    <row r="100" spans="9:16" x14ac:dyDescent="0.3">
      <c r="J100">
        <v>2</v>
      </c>
      <c r="K100">
        <f>K95*K91*P91</f>
        <v>278.40282687573699</v>
      </c>
      <c r="L100">
        <v>0</v>
      </c>
      <c r="M100">
        <f>M95*M91*P91</f>
        <v>317.76516323292265</v>
      </c>
      <c r="N100">
        <f t="shared" ref="N100:N101" si="42">SUM(K100:M100)</f>
        <v>596.16799010865964</v>
      </c>
      <c r="O100">
        <v>600</v>
      </c>
      <c r="P100">
        <f t="shared" ref="P100:P101" si="43">O100/N100</f>
        <v>1.006427735059445</v>
      </c>
    </row>
    <row r="101" spans="9:16" x14ac:dyDescent="0.3">
      <c r="J101">
        <v>3</v>
      </c>
      <c r="K101">
        <f>K95*K92*P92</f>
        <v>121.59717312426298</v>
      </c>
      <c r="L101">
        <f>L95*L92*P92</f>
        <v>259.94896474096453</v>
      </c>
      <c r="M101">
        <v>0</v>
      </c>
      <c r="N101">
        <f t="shared" si="42"/>
        <v>381.54613786522748</v>
      </c>
      <c r="O101">
        <v>380</v>
      </c>
      <c r="P101">
        <f t="shared" si="43"/>
        <v>0.99594770406043631</v>
      </c>
    </row>
    <row r="102" spans="9:16" x14ac:dyDescent="0.3">
      <c r="J102" t="s">
        <v>12</v>
      </c>
      <c r="K102">
        <f>SUM(K99:K101)</f>
        <v>400</v>
      </c>
      <c r="L102">
        <f t="shared" ref="L102" si="44">SUM(L99:L101)</f>
        <v>619.99999999999989</v>
      </c>
      <c r="M102">
        <f t="shared" ref="M102" si="45">SUM(M99:M101)</f>
        <v>510</v>
      </c>
    </row>
    <row r="103" spans="9:16" x14ac:dyDescent="0.3">
      <c r="J103" t="s">
        <v>13</v>
      </c>
      <c r="K103">
        <f>400</f>
        <v>400</v>
      </c>
      <c r="L103">
        <f>620</f>
        <v>620</v>
      </c>
      <c r="M103">
        <f>510</f>
        <v>510</v>
      </c>
    </row>
    <row r="104" spans="9:16" x14ac:dyDescent="0.3">
      <c r="J104" t="s">
        <v>14</v>
      </c>
      <c r="K104">
        <f>K103/K102</f>
        <v>1</v>
      </c>
      <c r="L104">
        <f t="shared" ref="L104" si="46">L103/L102</f>
        <v>1.0000000000000002</v>
      </c>
      <c r="M104">
        <f t="shared" ref="M104" si="47">M103/M102</f>
        <v>1</v>
      </c>
    </row>
    <row r="107" spans="9:16" x14ac:dyDescent="0.3">
      <c r="I107" s="20">
        <v>8</v>
      </c>
      <c r="K107">
        <v>1</v>
      </c>
      <c r="L107">
        <v>2</v>
      </c>
      <c r="M107">
        <v>3</v>
      </c>
      <c r="N107" t="s">
        <v>12</v>
      </c>
      <c r="O107" t="s">
        <v>13</v>
      </c>
      <c r="P107" t="s">
        <v>15</v>
      </c>
    </row>
    <row r="108" spans="9:16" x14ac:dyDescent="0.3">
      <c r="J108">
        <v>1</v>
      </c>
      <c r="K108">
        <v>0</v>
      </c>
      <c r="L108">
        <f>L104*L99*P99</f>
        <v>358.56080957853379</v>
      </c>
      <c r="M108">
        <f>M104*M99*P99</f>
        <v>191.43919042146626</v>
      </c>
      <c r="N108">
        <f>SUM(K108:M108)</f>
        <v>550</v>
      </c>
      <c r="O108">
        <v>550</v>
      </c>
      <c r="P108">
        <f>O108/N108</f>
        <v>1</v>
      </c>
    </row>
    <row r="109" spans="9:16" x14ac:dyDescent="0.3">
      <c r="J109">
        <v>2</v>
      </c>
      <c r="K109">
        <f>K104*K100*P100</f>
        <v>280.19232648669475</v>
      </c>
      <c r="L109">
        <v>0</v>
      </c>
      <c r="M109">
        <f>M104*M100*P100</f>
        <v>319.80767351330519</v>
      </c>
      <c r="N109">
        <f t="shared" ref="N109:N110" si="48">SUM(K109:M109)</f>
        <v>600</v>
      </c>
      <c r="O109">
        <v>600</v>
      </c>
      <c r="P109">
        <f t="shared" ref="P109:P110" si="49">O109/N109</f>
        <v>1</v>
      </c>
    </row>
    <row r="110" spans="9:16" x14ac:dyDescent="0.3">
      <c r="J110">
        <v>3</v>
      </c>
      <c r="K110">
        <f>K104*K101*P101</f>
        <v>121.1044253933491</v>
      </c>
      <c r="L110">
        <f>L104*L101*P101</f>
        <v>258.895574606651</v>
      </c>
      <c r="M110">
        <v>0</v>
      </c>
      <c r="N110">
        <f t="shared" si="48"/>
        <v>380.00000000000011</v>
      </c>
      <c r="O110">
        <v>380</v>
      </c>
      <c r="P110">
        <f t="shared" si="49"/>
        <v>0.99999999999999967</v>
      </c>
    </row>
    <row r="111" spans="9:16" x14ac:dyDescent="0.3">
      <c r="J111" t="s">
        <v>12</v>
      </c>
      <c r="K111">
        <f>SUM(K108:K110)</f>
        <v>401.29675188004387</v>
      </c>
      <c r="L111">
        <f t="shared" ref="L111" si="50">SUM(L108:L110)</f>
        <v>617.45638418518479</v>
      </c>
      <c r="M111">
        <f t="shared" ref="M111" si="51">SUM(M108:M110)</f>
        <v>511.24686393477145</v>
      </c>
    </row>
    <row r="112" spans="9:16" x14ac:dyDescent="0.3">
      <c r="J112" t="s">
        <v>13</v>
      </c>
      <c r="K112">
        <f>400</f>
        <v>400</v>
      </c>
      <c r="L112">
        <f>620</f>
        <v>620</v>
      </c>
      <c r="M112">
        <f>510</f>
        <v>510</v>
      </c>
    </row>
    <row r="113" spans="9:16" x14ac:dyDescent="0.3">
      <c r="J113" t="s">
        <v>14</v>
      </c>
      <c r="K113">
        <f>K112/K111</f>
        <v>0.99676859612252355</v>
      </c>
      <c r="L113">
        <f t="shared" ref="L113" si="52">L112/L111</f>
        <v>1.004119506867148</v>
      </c>
      <c r="M113">
        <f t="shared" ref="M113" si="53">M112/M111</f>
        <v>0.99756113137755986</v>
      </c>
    </row>
    <row r="116" spans="9:16" x14ac:dyDescent="0.3">
      <c r="I116" s="20">
        <v>9</v>
      </c>
      <c r="K116">
        <v>1</v>
      </c>
      <c r="L116">
        <v>2</v>
      </c>
      <c r="M116">
        <v>3</v>
      </c>
      <c r="N116" t="s">
        <v>12</v>
      </c>
      <c r="O116" t="s">
        <v>13</v>
      </c>
      <c r="P116" t="s">
        <v>15</v>
      </c>
    </row>
    <row r="117" spans="9:16" x14ac:dyDescent="0.3">
      <c r="J117">
        <v>1</v>
      </c>
      <c r="K117">
        <v>0</v>
      </c>
      <c r="L117">
        <f>L113*L108*P108</f>
        <v>360.0379032958827</v>
      </c>
      <c r="M117">
        <f>M113*M108*P108</f>
        <v>190.97229538684201</v>
      </c>
      <c r="N117">
        <f>SUM(K117:M117)</f>
        <v>551.01019868272465</v>
      </c>
      <c r="O117">
        <v>550</v>
      </c>
      <c r="P117">
        <f>O117/N117</f>
        <v>0.99816664249565668</v>
      </c>
    </row>
    <row r="118" spans="9:16" x14ac:dyDescent="0.3">
      <c r="J118">
        <v>2</v>
      </c>
      <c r="K118">
        <f>K113*K109*P109</f>
        <v>279.28691191644651</v>
      </c>
      <c r="L118">
        <v>0</v>
      </c>
      <c r="M118">
        <f>M113*M109*P109</f>
        <v>319.02770461315799</v>
      </c>
      <c r="N118">
        <f t="shared" ref="N118:N119" si="54">SUM(K118:M118)</f>
        <v>598.31461652960456</v>
      </c>
      <c r="O118">
        <v>600</v>
      </c>
      <c r="P118">
        <f t="shared" ref="P118:P119" si="55">O118/N118</f>
        <v>1.0028168850030292</v>
      </c>
    </row>
    <row r="119" spans="9:16" x14ac:dyDescent="0.3">
      <c r="J119">
        <v>3</v>
      </c>
      <c r="K119">
        <f>K113*K110*P110</f>
        <v>120.71308808355343</v>
      </c>
      <c r="L119">
        <f>L113*L110*P110</f>
        <v>259.96209670411719</v>
      </c>
      <c r="M119">
        <v>0</v>
      </c>
      <c r="N119">
        <f t="shared" si="54"/>
        <v>380.67518478767062</v>
      </c>
      <c r="O119">
        <v>380</v>
      </c>
      <c r="P119">
        <f t="shared" si="55"/>
        <v>0.9982263493533281</v>
      </c>
    </row>
    <row r="120" spans="9:16" x14ac:dyDescent="0.3">
      <c r="J120" t="s">
        <v>12</v>
      </c>
      <c r="K120">
        <f>SUM(K117:K119)</f>
        <v>399.99999999999994</v>
      </c>
      <c r="L120">
        <f t="shared" ref="L120" si="56">SUM(L117:L119)</f>
        <v>619.99999999999989</v>
      </c>
      <c r="M120">
        <f t="shared" ref="M120" si="57">SUM(M117:M119)</f>
        <v>510</v>
      </c>
    </row>
    <row r="121" spans="9:16" x14ac:dyDescent="0.3">
      <c r="J121" t="s">
        <v>13</v>
      </c>
      <c r="K121">
        <f>400</f>
        <v>400</v>
      </c>
      <c r="L121">
        <f>620</f>
        <v>620</v>
      </c>
      <c r="M121">
        <f>510</f>
        <v>510</v>
      </c>
    </row>
    <row r="122" spans="9:16" x14ac:dyDescent="0.3">
      <c r="J122" t="s">
        <v>14</v>
      </c>
      <c r="K122">
        <f>K121/K120</f>
        <v>1.0000000000000002</v>
      </c>
      <c r="L122">
        <f t="shared" ref="L122" si="58">L121/L120</f>
        <v>1.0000000000000002</v>
      </c>
      <c r="M122">
        <f t="shared" ref="M122" si="59">M121/M120</f>
        <v>1</v>
      </c>
    </row>
    <row r="125" spans="9:16" x14ac:dyDescent="0.3">
      <c r="K125">
        <v>1</v>
      </c>
      <c r="L125">
        <v>2</v>
      </c>
      <c r="M125">
        <v>3</v>
      </c>
      <c r="N125" t="s">
        <v>12</v>
      </c>
      <c r="O125" t="s">
        <v>13</v>
      </c>
      <c r="P125" t="s">
        <v>15</v>
      </c>
    </row>
    <row r="126" spans="9:16" x14ac:dyDescent="0.3">
      <c r="I126" s="20">
        <v>10</v>
      </c>
      <c r="J126">
        <v>1</v>
      </c>
      <c r="K126">
        <v>0</v>
      </c>
      <c r="L126">
        <f>L122*L117*P117</f>
        <v>359.37782510402724</v>
      </c>
      <c r="M126">
        <f>M122*M117*P117</f>
        <v>190.62217489597288</v>
      </c>
      <c r="N126">
        <f>SUM(K126:M126)</f>
        <v>550.00000000000011</v>
      </c>
      <c r="O126">
        <v>550</v>
      </c>
      <c r="P126">
        <f>O126/N126</f>
        <v>0.99999999999999978</v>
      </c>
    </row>
    <row r="127" spans="9:16" x14ac:dyDescent="0.3">
      <c r="J127">
        <v>2</v>
      </c>
      <c r="K127">
        <f>K122*K118*P118</f>
        <v>280.07363103016638</v>
      </c>
      <c r="L127">
        <v>0</v>
      </c>
      <c r="M127">
        <f>M122*M118*P118</f>
        <v>319.92636896983362</v>
      </c>
      <c r="N127">
        <f t="shared" ref="N127:N128" si="60">SUM(K127:M127)</f>
        <v>600</v>
      </c>
      <c r="O127">
        <v>600</v>
      </c>
      <c r="P127">
        <f t="shared" ref="P127:P128" si="61">O127/N127</f>
        <v>1</v>
      </c>
    </row>
    <row r="128" spans="9:16" x14ac:dyDescent="0.3">
      <c r="J128">
        <v>3</v>
      </c>
      <c r="K128">
        <f>K122*K119*P119</f>
        <v>120.4989852368123</v>
      </c>
      <c r="L128">
        <f>L122*L119*P119</f>
        <v>259.50101476318781</v>
      </c>
      <c r="M128">
        <v>0</v>
      </c>
      <c r="N128">
        <f t="shared" si="60"/>
        <v>380.00000000000011</v>
      </c>
      <c r="O128">
        <v>380</v>
      </c>
      <c r="P128">
        <f t="shared" si="61"/>
        <v>0.99999999999999967</v>
      </c>
    </row>
    <row r="129" spans="9:16" x14ac:dyDescent="0.3">
      <c r="J129" t="s">
        <v>12</v>
      </c>
      <c r="K129">
        <f>SUM(K126:K128)</f>
        <v>400.57261626697868</v>
      </c>
      <c r="L129">
        <f t="shared" ref="L129" si="62">SUM(L126:L128)</f>
        <v>618.87883986721499</v>
      </c>
      <c r="M129">
        <f t="shared" ref="M129" si="63">SUM(M126:M128)</f>
        <v>510.54854386580649</v>
      </c>
    </row>
    <row r="130" spans="9:16" x14ac:dyDescent="0.3">
      <c r="J130" t="s">
        <v>13</v>
      </c>
      <c r="K130">
        <f>400</f>
        <v>400</v>
      </c>
      <c r="L130">
        <f>620</f>
        <v>620</v>
      </c>
      <c r="M130">
        <f>510</f>
        <v>510</v>
      </c>
    </row>
    <row r="131" spans="9:16" x14ac:dyDescent="0.3">
      <c r="J131" t="s">
        <v>14</v>
      </c>
      <c r="K131">
        <f>K130/K129</f>
        <v>0.99857050571176076</v>
      </c>
      <c r="L131">
        <f t="shared" ref="L131" si="64">L130/L129</f>
        <v>1.0018115987501295</v>
      </c>
      <c r="M131">
        <f t="shared" ref="M131" si="65">M130/M129</f>
        <v>0.9989255794137557</v>
      </c>
    </row>
    <row r="134" spans="9:16" x14ac:dyDescent="0.3">
      <c r="I134" s="20">
        <v>11</v>
      </c>
      <c r="K134">
        <v>1</v>
      </c>
      <c r="L134">
        <v>2</v>
      </c>
      <c r="M134">
        <v>3</v>
      </c>
      <c r="N134" t="s">
        <v>12</v>
      </c>
      <c r="O134" t="s">
        <v>13</v>
      </c>
      <c r="P134" t="s">
        <v>15</v>
      </c>
    </row>
    <row r="135" spans="9:16" x14ac:dyDescent="0.3">
      <c r="J135">
        <v>1</v>
      </c>
      <c r="K135">
        <v>0</v>
      </c>
      <c r="L135">
        <f>L131*L126*P126</f>
        <v>360.02887352280987</v>
      </c>
      <c r="M135">
        <f>M131*M126*P126</f>
        <v>190.41736650706994</v>
      </c>
      <c r="N135">
        <f>SUM(K135:M135)</f>
        <v>550.44624002987985</v>
      </c>
      <c r="O135">
        <v>550</v>
      </c>
      <c r="P135">
        <f>O135/N135</f>
        <v>0.99918931223900154</v>
      </c>
    </row>
    <row r="136" spans="9:16" x14ac:dyDescent="0.3">
      <c r="J136">
        <v>2</v>
      </c>
      <c r="K136">
        <f>K131*K127*P127</f>
        <v>279.67326737432234</v>
      </c>
      <c r="L136">
        <v>0</v>
      </c>
      <c r="M136">
        <f>M131*M127*P127</f>
        <v>319.58263349293003</v>
      </c>
      <c r="N136">
        <f t="shared" ref="N136:N137" si="66">SUM(K136:M136)</f>
        <v>599.25590086725242</v>
      </c>
      <c r="O136">
        <v>600</v>
      </c>
      <c r="P136">
        <f t="shared" ref="P136:P137" si="67">O136/N136</f>
        <v>1.0012417051407767</v>
      </c>
    </row>
    <row r="137" spans="9:16" x14ac:dyDescent="0.3">
      <c r="J137">
        <v>3</v>
      </c>
      <c r="K137">
        <f>K131*K128*P128</f>
        <v>120.32673262567761</v>
      </c>
      <c r="L137">
        <f>L131*L128*P128</f>
        <v>259.97112647719001</v>
      </c>
      <c r="M137">
        <v>0</v>
      </c>
      <c r="N137">
        <f t="shared" si="66"/>
        <v>380.29785910286762</v>
      </c>
      <c r="O137">
        <v>380</v>
      </c>
      <c r="P137">
        <f t="shared" si="67"/>
        <v>0.99921677417913879</v>
      </c>
    </row>
    <row r="138" spans="9:16" x14ac:dyDescent="0.3">
      <c r="J138" t="s">
        <v>12</v>
      </c>
      <c r="K138">
        <f>SUM(K135:K137)</f>
        <v>399.99999999999994</v>
      </c>
      <c r="L138">
        <f t="shared" ref="L138" si="68">SUM(L135:L137)</f>
        <v>619.99999999999989</v>
      </c>
      <c r="M138">
        <f t="shared" ref="M138" si="69">SUM(M135:M137)</f>
        <v>510</v>
      </c>
    </row>
    <row r="139" spans="9:16" x14ac:dyDescent="0.3">
      <c r="J139" t="s">
        <v>13</v>
      </c>
      <c r="K139">
        <f>400</f>
        <v>400</v>
      </c>
      <c r="L139">
        <f>620</f>
        <v>620</v>
      </c>
      <c r="M139">
        <f>510</f>
        <v>510</v>
      </c>
    </row>
    <row r="140" spans="9:16" x14ac:dyDescent="0.3">
      <c r="J140" t="s">
        <v>14</v>
      </c>
      <c r="K140">
        <f>K139/K138</f>
        <v>1.0000000000000002</v>
      </c>
      <c r="L140">
        <f t="shared" ref="L140" si="70">L139/L138</f>
        <v>1.0000000000000002</v>
      </c>
      <c r="M140">
        <f t="shared" ref="M140" si="71">M139/M138</f>
        <v>1</v>
      </c>
    </row>
    <row r="143" spans="9:16" x14ac:dyDescent="0.3">
      <c r="I143" s="20">
        <v>12</v>
      </c>
      <c r="K143">
        <v>1</v>
      </c>
      <c r="L143">
        <v>2</v>
      </c>
      <c r="M143">
        <v>3</v>
      </c>
      <c r="N143" t="s">
        <v>12</v>
      </c>
      <c r="O143" t="s">
        <v>13</v>
      </c>
      <c r="P143" t="s">
        <v>15</v>
      </c>
    </row>
    <row r="144" spans="9:16" x14ac:dyDescent="0.3">
      <c r="J144">
        <v>1</v>
      </c>
      <c r="K144">
        <v>0</v>
      </c>
      <c r="L144">
        <f>L140*L135*P135</f>
        <v>359.73700252143891</v>
      </c>
      <c r="M144">
        <f>M140*M135*P135</f>
        <v>190.26299747856109</v>
      </c>
      <c r="N144">
        <f>SUM(K144:M144)</f>
        <v>550</v>
      </c>
      <c r="O144">
        <v>550</v>
      </c>
      <c r="P144">
        <f>O144/N144</f>
        <v>1</v>
      </c>
    </row>
    <row r="145" spans="9:16" x14ac:dyDescent="0.3">
      <c r="J145">
        <v>2</v>
      </c>
      <c r="K145">
        <f>K140*K136*P136</f>
        <v>280.02053910815891</v>
      </c>
      <c r="L145">
        <v>0</v>
      </c>
      <c r="M145">
        <f>M140*M136*P136</f>
        <v>319.97946089184114</v>
      </c>
      <c r="N145">
        <f t="shared" ref="N145:N146" si="72">SUM(K145:M145)</f>
        <v>600</v>
      </c>
      <c r="O145">
        <v>600</v>
      </c>
      <c r="P145">
        <f t="shared" ref="P145:P146" si="73">O145/N145</f>
        <v>1</v>
      </c>
    </row>
    <row r="146" spans="9:16" x14ac:dyDescent="0.3">
      <c r="J146">
        <v>3</v>
      </c>
      <c r="K146">
        <f>K140*K137*P137</f>
        <v>120.23248962174534</v>
      </c>
      <c r="L146">
        <f>L140*L137*P137</f>
        <v>259.76751037825477</v>
      </c>
      <c r="M146">
        <v>0</v>
      </c>
      <c r="N146">
        <f t="shared" si="72"/>
        <v>380.00000000000011</v>
      </c>
      <c r="O146">
        <v>380</v>
      </c>
      <c r="P146">
        <f t="shared" si="73"/>
        <v>0.99999999999999967</v>
      </c>
    </row>
    <row r="147" spans="9:16" x14ac:dyDescent="0.3">
      <c r="J147" t="s">
        <v>12</v>
      </c>
      <c r="K147">
        <f>SUM(K144:K146)</f>
        <v>400.25302872990426</v>
      </c>
      <c r="L147">
        <f t="shared" ref="L147" si="74">SUM(L144:L146)</f>
        <v>619.50451289969374</v>
      </c>
      <c r="M147">
        <f t="shared" ref="M147" si="75">SUM(M144:M146)</f>
        <v>510.24245837040223</v>
      </c>
    </row>
    <row r="148" spans="9:16" x14ac:dyDescent="0.3">
      <c r="J148" t="s">
        <v>13</v>
      </c>
      <c r="K148">
        <f>400</f>
        <v>400</v>
      </c>
      <c r="L148">
        <f>620</f>
        <v>620</v>
      </c>
      <c r="M148">
        <f>510</f>
        <v>510</v>
      </c>
    </row>
    <row r="149" spans="9:16" x14ac:dyDescent="0.3">
      <c r="J149" t="s">
        <v>14</v>
      </c>
      <c r="K149">
        <f>K148/K147</f>
        <v>0.99936782806939106</v>
      </c>
      <c r="L149">
        <f t="shared" ref="L149" si="76">L148/L147</f>
        <v>1.0007998119303232</v>
      </c>
      <c r="M149">
        <f t="shared" ref="M149" si="77">M148/M147</f>
        <v>0.99952481733649412</v>
      </c>
    </row>
    <row r="152" spans="9:16" x14ac:dyDescent="0.3">
      <c r="I152" s="20">
        <v>13</v>
      </c>
      <c r="K152">
        <v>1</v>
      </c>
      <c r="L152">
        <v>2</v>
      </c>
      <c r="M152">
        <v>3</v>
      </c>
      <c r="N152" t="s">
        <v>12</v>
      </c>
      <c r="O152" t="s">
        <v>13</v>
      </c>
      <c r="P152" t="s">
        <v>15</v>
      </c>
    </row>
    <row r="153" spans="9:16" x14ac:dyDescent="0.3">
      <c r="J153">
        <v>1</v>
      </c>
      <c r="K153">
        <v>0</v>
      </c>
      <c r="L153">
        <f>L149*L144*P144</f>
        <v>360.02472446783423</v>
      </c>
      <c r="M153">
        <f>M149*M144*P144</f>
        <v>190.17258780065262</v>
      </c>
      <c r="N153">
        <f>SUM(K153:M153)</f>
        <v>550.19731226848683</v>
      </c>
      <c r="O153">
        <v>550</v>
      </c>
      <c r="P153">
        <f>O153/N153</f>
        <v>0.99964137907603856</v>
      </c>
    </row>
    <row r="154" spans="9:16" x14ac:dyDescent="0.3">
      <c r="J154">
        <v>2</v>
      </c>
      <c r="K154">
        <f>K149*K145*P145</f>
        <v>279.84351798334075</v>
      </c>
      <c r="L154">
        <v>0</v>
      </c>
      <c r="M154">
        <f>M149*M145*P145</f>
        <v>319.82741219934741</v>
      </c>
      <c r="N154">
        <f t="shared" ref="N154:N155" si="78">SUM(K154:M154)</f>
        <v>599.67093018268815</v>
      </c>
      <c r="O154">
        <v>600</v>
      </c>
      <c r="P154">
        <f t="shared" ref="P154:P155" si="79">O154/N154</f>
        <v>1.0005487506576509</v>
      </c>
    </row>
    <row r="155" spans="9:16" x14ac:dyDescent="0.3">
      <c r="J155">
        <v>3</v>
      </c>
      <c r="K155">
        <f>K149*K146*P146</f>
        <v>120.1564820166592</v>
      </c>
      <c r="L155">
        <f>L149*L146*P146</f>
        <v>259.97527553216554</v>
      </c>
      <c r="M155">
        <v>0</v>
      </c>
      <c r="N155">
        <f t="shared" si="78"/>
        <v>380.13175754882474</v>
      </c>
      <c r="O155">
        <v>380</v>
      </c>
      <c r="P155">
        <f t="shared" si="79"/>
        <v>0.99965338978865026</v>
      </c>
    </row>
    <row r="156" spans="9:16" x14ac:dyDescent="0.3">
      <c r="J156" t="s">
        <v>12</v>
      </c>
      <c r="K156">
        <f>SUM(K153:K155)</f>
        <v>399.99999999999994</v>
      </c>
      <c r="L156">
        <f t="shared" ref="L156" si="80">SUM(L153:L155)</f>
        <v>619.99999999999977</v>
      </c>
      <c r="M156">
        <f t="shared" ref="M156" si="81">SUM(M153:M155)</f>
        <v>510</v>
      </c>
    </row>
    <row r="157" spans="9:16" x14ac:dyDescent="0.3">
      <c r="J157" t="s">
        <v>13</v>
      </c>
      <c r="K157">
        <f>400</f>
        <v>400</v>
      </c>
      <c r="L157">
        <f>620</f>
        <v>620</v>
      </c>
      <c r="M157">
        <f>510</f>
        <v>510</v>
      </c>
    </row>
    <row r="158" spans="9:16" x14ac:dyDescent="0.3">
      <c r="J158" t="s">
        <v>14</v>
      </c>
      <c r="K158">
        <f>K157/K156</f>
        <v>1.0000000000000002</v>
      </c>
      <c r="L158">
        <f t="shared" ref="L158" si="82">L157/L156</f>
        <v>1.0000000000000004</v>
      </c>
      <c r="M158">
        <f t="shared" ref="M158" si="83">M157/M156</f>
        <v>1</v>
      </c>
    </row>
    <row r="161" spans="9:16" x14ac:dyDescent="0.3">
      <c r="I161" s="20">
        <v>14</v>
      </c>
      <c r="K161">
        <v>1</v>
      </c>
      <c r="L161">
        <v>2</v>
      </c>
      <c r="M161">
        <v>3</v>
      </c>
      <c r="N161" t="s">
        <v>12</v>
      </c>
      <c r="O161" t="s">
        <v>13</v>
      </c>
      <c r="P161" t="s">
        <v>15</v>
      </c>
    </row>
    <row r="162" spans="9:16" x14ac:dyDescent="0.3">
      <c r="J162">
        <v>1</v>
      </c>
      <c r="K162">
        <v>0</v>
      </c>
      <c r="L162">
        <f>L158*L153*P153</f>
        <v>359.8956120684968</v>
      </c>
      <c r="M162">
        <f>M158*M153*P153</f>
        <v>190.10438793150342</v>
      </c>
      <c r="N162">
        <f>SUM(K162:M162)</f>
        <v>550.00000000000023</v>
      </c>
      <c r="O162">
        <v>550</v>
      </c>
      <c r="P162">
        <f>O162/N162</f>
        <v>0.99999999999999956</v>
      </c>
    </row>
    <row r="163" spans="9:16" x14ac:dyDescent="0.3">
      <c r="J163">
        <v>2</v>
      </c>
      <c r="K163">
        <f>K158*K154*P154</f>
        <v>279.99708229787353</v>
      </c>
      <c r="L163">
        <v>0</v>
      </c>
      <c r="M163">
        <f>M158*M154*P154</f>
        <v>320.00291770212658</v>
      </c>
      <c r="N163">
        <f t="shared" ref="N163:N164" si="84">SUM(K163:M163)</f>
        <v>600.00000000000011</v>
      </c>
      <c r="O163">
        <v>600</v>
      </c>
      <c r="P163">
        <f t="shared" ref="P163:P164" si="85">O163/N163</f>
        <v>0.99999999999999978</v>
      </c>
    </row>
    <row r="164" spans="9:16" x14ac:dyDescent="0.3">
      <c r="J164">
        <v>3</v>
      </c>
      <c r="K164">
        <f>K158*K155*P155</f>
        <v>120.1148345530324</v>
      </c>
      <c r="L164">
        <f>L158*L155*P155</f>
        <v>259.88516544696773</v>
      </c>
      <c r="M164">
        <v>0</v>
      </c>
      <c r="N164">
        <f t="shared" si="84"/>
        <v>380.00000000000011</v>
      </c>
      <c r="O164">
        <v>380</v>
      </c>
      <c r="P164">
        <f t="shared" si="85"/>
        <v>0.99999999999999967</v>
      </c>
    </row>
    <row r="165" spans="9:16" x14ac:dyDescent="0.3">
      <c r="J165" t="s">
        <v>12</v>
      </c>
      <c r="K165">
        <f>SUM(K162:K164)</f>
        <v>400.11191685090591</v>
      </c>
      <c r="L165">
        <f t="shared" ref="L165" si="86">SUM(L162:L164)</f>
        <v>619.78077751546448</v>
      </c>
      <c r="M165">
        <f t="shared" ref="M165" si="87">SUM(M162:M164)</f>
        <v>510.10730563363001</v>
      </c>
    </row>
    <row r="166" spans="9:16" x14ac:dyDescent="0.3">
      <c r="J166" t="s">
        <v>13</v>
      </c>
      <c r="K166">
        <f>400</f>
        <v>400</v>
      </c>
      <c r="L166">
        <f>620</f>
        <v>620</v>
      </c>
      <c r="M166">
        <f>510</f>
        <v>510</v>
      </c>
    </row>
    <row r="167" spans="9:16" x14ac:dyDescent="0.3">
      <c r="J167" t="s">
        <v>14</v>
      </c>
      <c r="K167">
        <f>K166/K165</f>
        <v>0.99972028613447272</v>
      </c>
      <c r="L167">
        <f t="shared" ref="L167" si="88">L166/L165</f>
        <v>1.0003537097188047</v>
      </c>
      <c r="M167">
        <f t="shared" ref="M167" si="89">M166/M165</f>
        <v>0.9997896410569993</v>
      </c>
    </row>
    <row r="170" spans="9:16" x14ac:dyDescent="0.3">
      <c r="I170" s="20">
        <v>15</v>
      </c>
      <c r="K170">
        <v>1</v>
      </c>
      <c r="L170">
        <v>2</v>
      </c>
      <c r="M170">
        <v>3</v>
      </c>
      <c r="N170" t="s">
        <v>12</v>
      </c>
      <c r="O170" t="s">
        <v>13</v>
      </c>
      <c r="P170" t="s">
        <v>15</v>
      </c>
    </row>
    <row r="171" spans="9:16" x14ac:dyDescent="0.3">
      <c r="J171">
        <v>1</v>
      </c>
      <c r="K171">
        <v>0</v>
      </c>
      <c r="L171">
        <f>L167*L162*P162</f>
        <v>360.02291064424043</v>
      </c>
      <c r="M171">
        <f>M167*M162*P162</f>
        <v>190.06439777339827</v>
      </c>
      <c r="N171">
        <f>SUM(K171:M171)</f>
        <v>550.08730841763872</v>
      </c>
      <c r="O171">
        <v>550</v>
      </c>
      <c r="P171">
        <f>O171/N171</f>
        <v>0.99984128261768146</v>
      </c>
    </row>
    <row r="172" spans="9:16" x14ac:dyDescent="0.3">
      <c r="J172">
        <v>2</v>
      </c>
      <c r="K172">
        <f>K167*K163*P163</f>
        <v>279.91876323164757</v>
      </c>
      <c r="L172">
        <v>0</v>
      </c>
      <c r="M172">
        <f>M167*M163*P163</f>
        <v>319.93560222660159</v>
      </c>
      <c r="N172">
        <f t="shared" ref="N172:N173" si="90">SUM(K172:M172)</f>
        <v>599.85436545824916</v>
      </c>
      <c r="O172">
        <v>600</v>
      </c>
      <c r="P172">
        <f t="shared" ref="P172:P173" si="91">O172/N172</f>
        <v>1.0002427831656098</v>
      </c>
    </row>
    <row r="173" spans="9:16" x14ac:dyDescent="0.3">
      <c r="J173">
        <v>3</v>
      </c>
      <c r="K173">
        <f>K167*K164*P164</f>
        <v>120.08123676835235</v>
      </c>
      <c r="L173">
        <f>L167*L164*P164</f>
        <v>259.97708935575935</v>
      </c>
      <c r="M173">
        <v>0</v>
      </c>
      <c r="N173">
        <f t="shared" si="90"/>
        <v>380.05832612411172</v>
      </c>
      <c r="O173">
        <v>380</v>
      </c>
      <c r="P173">
        <f t="shared" si="91"/>
        <v>0.99984653375520927</v>
      </c>
    </row>
    <row r="174" spans="9:16" x14ac:dyDescent="0.3">
      <c r="J174" t="s">
        <v>12</v>
      </c>
      <c r="K174">
        <f>SUM(K171:K173)</f>
        <v>399.99999999999994</v>
      </c>
      <c r="L174">
        <f t="shared" ref="L174" si="92">SUM(L171:L173)</f>
        <v>619.99999999999977</v>
      </c>
      <c r="M174">
        <f t="shared" ref="M174" si="93">SUM(M171:M173)</f>
        <v>509.99999999999989</v>
      </c>
    </row>
    <row r="175" spans="9:16" x14ac:dyDescent="0.3">
      <c r="J175" t="s">
        <v>13</v>
      </c>
      <c r="K175">
        <f>400</f>
        <v>400</v>
      </c>
      <c r="L175">
        <f>620</f>
        <v>620</v>
      </c>
      <c r="M175">
        <f>510</f>
        <v>510</v>
      </c>
    </row>
    <row r="176" spans="9:16" x14ac:dyDescent="0.3">
      <c r="J176" t="s">
        <v>14</v>
      </c>
      <c r="K176">
        <f>K175/K174</f>
        <v>1.0000000000000002</v>
      </c>
      <c r="L176">
        <f t="shared" ref="L176" si="94">L175/L174</f>
        <v>1.0000000000000004</v>
      </c>
      <c r="M176">
        <f t="shared" ref="M176" si="95">M175/M174</f>
        <v>1.0000000000000002</v>
      </c>
    </row>
    <row r="179" spans="9:16" x14ac:dyDescent="0.3">
      <c r="I179" s="20">
        <v>16</v>
      </c>
      <c r="K179">
        <v>1</v>
      </c>
      <c r="L179">
        <v>2</v>
      </c>
      <c r="M179">
        <v>3</v>
      </c>
      <c r="N179" t="s">
        <v>12</v>
      </c>
      <c r="O179" t="s">
        <v>13</v>
      </c>
      <c r="P179" t="s">
        <v>15</v>
      </c>
    </row>
    <row r="180" spans="9:16" x14ac:dyDescent="0.3">
      <c r="J180">
        <v>1</v>
      </c>
      <c r="K180">
        <v>0</v>
      </c>
      <c r="L180">
        <f>L176*L171*P171</f>
        <v>359.96576875028842</v>
      </c>
      <c r="M180">
        <f>M176*M171*P171</f>
        <v>190.03423124971175</v>
      </c>
      <c r="N180">
        <f>SUM(K180:M180)</f>
        <v>550.00000000000023</v>
      </c>
      <c r="O180">
        <v>550</v>
      </c>
      <c r="P180">
        <f>O180/N180</f>
        <v>0.99999999999999956</v>
      </c>
    </row>
    <row r="181" spans="9:16" x14ac:dyDescent="0.3">
      <c r="J181">
        <v>2</v>
      </c>
      <c r="K181">
        <f>K176*K172*P172</f>
        <v>279.98672279509856</v>
      </c>
      <c r="L181">
        <v>0</v>
      </c>
      <c r="M181">
        <f>M176*M172*P172</f>
        <v>320.0132772049015</v>
      </c>
      <c r="N181">
        <f t="shared" ref="N181:N182" si="96">SUM(K181:M181)</f>
        <v>600</v>
      </c>
      <c r="O181">
        <v>600</v>
      </c>
      <c r="P181">
        <f t="shared" ref="P181:P182" si="97">O181/N181</f>
        <v>1</v>
      </c>
    </row>
    <row r="182" spans="9:16" x14ac:dyDescent="0.3">
      <c r="J182">
        <v>3</v>
      </c>
      <c r="K182">
        <f>K176*K173*P173</f>
        <v>120.06280835187572</v>
      </c>
      <c r="L182">
        <f>L176*L173*P173</f>
        <v>259.93719164812438</v>
      </c>
      <c r="M182">
        <v>0</v>
      </c>
      <c r="N182">
        <f t="shared" si="96"/>
        <v>380.00000000000011</v>
      </c>
      <c r="O182">
        <v>380</v>
      </c>
      <c r="P182">
        <f t="shared" si="97"/>
        <v>0.99999999999999967</v>
      </c>
    </row>
    <row r="183" spans="9:16" x14ac:dyDescent="0.3">
      <c r="J183" t="s">
        <v>12</v>
      </c>
      <c r="K183">
        <f>SUM(K180:K182)</f>
        <v>400.04953114697429</v>
      </c>
      <c r="L183">
        <f t="shared" ref="L183" si="98">SUM(L180:L182)</f>
        <v>619.9029603984128</v>
      </c>
      <c r="M183">
        <f t="shared" ref="M183" si="99">SUM(M180:M182)</f>
        <v>510.04750845461325</v>
      </c>
    </row>
    <row r="184" spans="9:16" x14ac:dyDescent="0.3">
      <c r="J184" t="s">
        <v>13</v>
      </c>
      <c r="K184">
        <f>400</f>
        <v>400</v>
      </c>
      <c r="L184">
        <f>620</f>
        <v>620</v>
      </c>
      <c r="M184">
        <f>510</f>
        <v>510</v>
      </c>
    </row>
    <row r="185" spans="9:16" x14ac:dyDescent="0.3">
      <c r="J185" t="s">
        <v>14</v>
      </c>
      <c r="K185">
        <f>K184/K183</f>
        <v>0.99987618746400653</v>
      </c>
      <c r="L185">
        <f t="shared" ref="L185" si="100">L184/L183</f>
        <v>1.0001565399873633</v>
      </c>
      <c r="M185">
        <f t="shared" ref="M185" si="101">M184/M183</f>
        <v>0.99990685484425323</v>
      </c>
    </row>
    <row r="188" spans="9:16" x14ac:dyDescent="0.3">
      <c r="I188" s="20">
        <v>17</v>
      </c>
      <c r="K188">
        <v>1</v>
      </c>
      <c r="L188">
        <v>2</v>
      </c>
      <c r="M188">
        <v>3</v>
      </c>
      <c r="N188" t="s">
        <v>12</v>
      </c>
      <c r="O188" t="s">
        <v>13</v>
      </c>
      <c r="P188" t="s">
        <v>15</v>
      </c>
    </row>
    <row r="189" spans="9:16" x14ac:dyDescent="0.3">
      <c r="J189">
        <v>1</v>
      </c>
      <c r="K189">
        <v>0</v>
      </c>
      <c r="L189">
        <f>L185*L180*P180</f>
        <v>360.02211778717964</v>
      </c>
      <c r="M189">
        <f>M185*M180*P180</f>
        <v>190.01653048164471</v>
      </c>
      <c r="N189">
        <f>SUM(K189:M189)</f>
        <v>550.03864826882432</v>
      </c>
      <c r="O189">
        <v>550</v>
      </c>
      <c r="P189">
        <f>O189/N189</f>
        <v>0.99992973535778629</v>
      </c>
    </row>
    <row r="190" spans="9:16" x14ac:dyDescent="0.3">
      <c r="J190">
        <v>2</v>
      </c>
      <c r="K190">
        <f>K185*K181*P181</f>
        <v>279.95205692890477</v>
      </c>
      <c r="L190">
        <v>0</v>
      </c>
      <c r="M190">
        <f>M185*M181*P181</f>
        <v>319.98346951835521</v>
      </c>
      <c r="N190">
        <f t="shared" ref="N190:N191" si="102">SUM(K190:M190)</f>
        <v>599.93552644725992</v>
      </c>
      <c r="O190">
        <v>600</v>
      </c>
      <c r="P190">
        <f t="shared" ref="P190:P191" si="103">O190/N190</f>
        <v>1.0001074674692494</v>
      </c>
    </row>
    <row r="191" spans="9:16" x14ac:dyDescent="0.3">
      <c r="J191">
        <v>3</v>
      </c>
      <c r="K191">
        <f>K185*K182*P182</f>
        <v>120.04794307109513</v>
      </c>
      <c r="L191">
        <f>L185*L182*P182</f>
        <v>259.97788221282013</v>
      </c>
      <c r="M191">
        <v>0</v>
      </c>
      <c r="N191">
        <f t="shared" si="102"/>
        <v>380.02582528391525</v>
      </c>
      <c r="O191">
        <v>380</v>
      </c>
      <c r="P191">
        <f t="shared" si="103"/>
        <v>0.99993204334495966</v>
      </c>
    </row>
    <row r="192" spans="9:16" x14ac:dyDescent="0.3">
      <c r="J192" t="s">
        <v>12</v>
      </c>
      <c r="K192">
        <f>SUM(K189:K191)</f>
        <v>399.99999999999989</v>
      </c>
      <c r="L192">
        <f t="shared" ref="L192" si="104">SUM(L189:L191)</f>
        <v>619.99999999999977</v>
      </c>
      <c r="M192">
        <f t="shared" ref="M192" si="105">SUM(M189:M191)</f>
        <v>509.99999999999989</v>
      </c>
    </row>
    <row r="193" spans="9:16" x14ac:dyDescent="0.3">
      <c r="J193" t="s">
        <v>13</v>
      </c>
      <c r="K193">
        <f>400</f>
        <v>400</v>
      </c>
      <c r="L193">
        <f>620</f>
        <v>620</v>
      </c>
      <c r="M193">
        <f>510</f>
        <v>510</v>
      </c>
    </row>
    <row r="194" spans="9:16" x14ac:dyDescent="0.3">
      <c r="J194" t="s">
        <v>14</v>
      </c>
      <c r="K194">
        <f>K193/K192</f>
        <v>1.0000000000000002</v>
      </c>
      <c r="L194">
        <f t="shared" ref="L194" si="106">L193/L192</f>
        <v>1.0000000000000004</v>
      </c>
      <c r="M194">
        <f t="shared" ref="M194" si="107">M193/M192</f>
        <v>1.0000000000000002</v>
      </c>
    </row>
    <row r="197" spans="9:16" x14ac:dyDescent="0.3">
      <c r="I197" s="20">
        <v>18</v>
      </c>
      <c r="K197">
        <v>1</v>
      </c>
      <c r="L197">
        <v>2</v>
      </c>
      <c r="M197">
        <v>3</v>
      </c>
      <c r="N197" t="s">
        <v>12</v>
      </c>
      <c r="O197" t="s">
        <v>13</v>
      </c>
      <c r="P197" t="s">
        <v>15</v>
      </c>
    </row>
    <row r="198" spans="9:16" x14ac:dyDescent="0.3">
      <c r="J198">
        <v>1</v>
      </c>
      <c r="K198">
        <v>0</v>
      </c>
      <c r="L198">
        <f>L194*L189*P189</f>
        <v>359.99682096188445</v>
      </c>
      <c r="M198">
        <f>M194*M189*P189</f>
        <v>190.00317903811575</v>
      </c>
      <c r="N198">
        <f>SUM(K198:M198)</f>
        <v>550.00000000000023</v>
      </c>
      <c r="O198">
        <v>550</v>
      </c>
      <c r="P198">
        <f>O198/N198</f>
        <v>0.99999999999999956</v>
      </c>
    </row>
    <row r="199" spans="9:16" x14ac:dyDescent="0.3">
      <c r="J199">
        <v>2</v>
      </c>
      <c r="K199">
        <f>K194*K190*P190</f>
        <v>279.98214266797413</v>
      </c>
      <c r="L199">
        <v>0</v>
      </c>
      <c r="M199">
        <f>M194*M190*P190</f>
        <v>320.01785733202604</v>
      </c>
      <c r="N199">
        <f t="shared" ref="N199:N200" si="108">SUM(K199:M199)</f>
        <v>600.00000000000023</v>
      </c>
      <c r="O199">
        <v>600</v>
      </c>
      <c r="P199">
        <f t="shared" ref="P199:P200" si="109">O199/N199</f>
        <v>0.99999999999999967</v>
      </c>
    </row>
    <row r="200" spans="9:16" x14ac:dyDescent="0.3">
      <c r="J200">
        <v>3</v>
      </c>
      <c r="K200">
        <f>K194*K191*P191</f>
        <v>120.03978501443957</v>
      </c>
      <c r="L200">
        <f>L194*L191*P191</f>
        <v>259.96021498556058</v>
      </c>
      <c r="M200">
        <v>0</v>
      </c>
      <c r="N200">
        <f t="shared" si="108"/>
        <v>380.00000000000017</v>
      </c>
      <c r="O200">
        <v>380</v>
      </c>
      <c r="P200">
        <f t="shared" si="109"/>
        <v>0.99999999999999956</v>
      </c>
    </row>
    <row r="201" spans="9:16" x14ac:dyDescent="0.3">
      <c r="J201" t="s">
        <v>12</v>
      </c>
      <c r="K201">
        <f>SUM(K198:K200)</f>
        <v>400.02192768241372</v>
      </c>
      <c r="L201">
        <f t="shared" ref="L201" si="110">SUM(L198:L200)</f>
        <v>619.95703594744509</v>
      </c>
      <c r="M201">
        <f t="shared" ref="M201" si="111">SUM(M198:M200)</f>
        <v>510.02103637014181</v>
      </c>
    </row>
    <row r="202" spans="9:16" x14ac:dyDescent="0.3">
      <c r="J202" t="s">
        <v>13</v>
      </c>
      <c r="K202">
        <f>400</f>
        <v>400</v>
      </c>
      <c r="L202">
        <f>620</f>
        <v>620</v>
      </c>
      <c r="M202">
        <f>510</f>
        <v>510</v>
      </c>
    </row>
    <row r="203" spans="9:16" x14ac:dyDescent="0.3">
      <c r="J203" t="s">
        <v>14</v>
      </c>
      <c r="K203">
        <f>K202/K201</f>
        <v>0.99994518379894637</v>
      </c>
      <c r="L203">
        <f t="shared" ref="L203" si="112">L202/L201</f>
        <v>1.0000693016613469</v>
      </c>
      <c r="M203">
        <f t="shared" ref="M203" si="113">M202/M201</f>
        <v>0.99995875391671774</v>
      </c>
    </row>
    <row r="206" spans="9:16" x14ac:dyDescent="0.3">
      <c r="I206" s="20">
        <v>19</v>
      </c>
      <c r="K206">
        <v>1</v>
      </c>
      <c r="L206">
        <v>2</v>
      </c>
      <c r="M206">
        <v>3</v>
      </c>
      <c r="N206" t="s">
        <v>12</v>
      </c>
      <c r="O206" t="s">
        <v>13</v>
      </c>
      <c r="P206" t="s">
        <v>15</v>
      </c>
    </row>
    <row r="207" spans="9:16" x14ac:dyDescent="0.3">
      <c r="J207">
        <v>1</v>
      </c>
      <c r="K207">
        <v>0</v>
      </c>
      <c r="L207">
        <f>L203*L198*P198</f>
        <v>360.02176933965654</v>
      </c>
      <c r="M207">
        <f>M203*M198*P198</f>
        <v>189.99534215116915</v>
      </c>
      <c r="N207">
        <f>SUM(K207:M207)</f>
        <v>550.01711149082576</v>
      </c>
      <c r="O207">
        <v>550</v>
      </c>
      <c r="P207">
        <f>O207/N207</f>
        <v>0.99996888916641269</v>
      </c>
    </row>
    <row r="208" spans="9:16" x14ac:dyDescent="0.3">
      <c r="J208">
        <v>2</v>
      </c>
      <c r="K208">
        <f>K203*K199*P199</f>
        <v>279.96679511055009</v>
      </c>
      <c r="L208">
        <v>0</v>
      </c>
      <c r="M208">
        <f>M203*M199*P199</f>
        <v>320.00465784883062</v>
      </c>
      <c r="N208">
        <f t="shared" ref="N208:N209" si="114">SUM(K208:M208)</f>
        <v>599.97145295938071</v>
      </c>
      <c r="O208">
        <v>600</v>
      </c>
      <c r="P208">
        <f t="shared" ref="P208:P209" si="115">O208/N208</f>
        <v>1.0000475806648441</v>
      </c>
    </row>
    <row r="209" spans="9:16" x14ac:dyDescent="0.3">
      <c r="J209">
        <v>3</v>
      </c>
      <c r="K209">
        <f>K203*K200*P200</f>
        <v>120.03320488944973</v>
      </c>
      <c r="L209">
        <f>L203*L200*P200</f>
        <v>259.97823066034306</v>
      </c>
      <c r="M209">
        <v>0</v>
      </c>
      <c r="N209">
        <f t="shared" si="114"/>
        <v>380.01143554979279</v>
      </c>
      <c r="O209">
        <v>380</v>
      </c>
      <c r="P209">
        <f t="shared" si="115"/>
        <v>0.99996990735350832</v>
      </c>
    </row>
    <row r="210" spans="9:16" x14ac:dyDescent="0.3">
      <c r="J210" t="s">
        <v>12</v>
      </c>
      <c r="K210">
        <f>SUM(K207:K209)</f>
        <v>399.99999999999983</v>
      </c>
      <c r="L210">
        <f t="shared" ref="L210" si="116">SUM(L207:L209)</f>
        <v>619.99999999999955</v>
      </c>
      <c r="M210">
        <f t="shared" ref="M210" si="117">SUM(M207:M209)</f>
        <v>509.99999999999977</v>
      </c>
    </row>
    <row r="211" spans="9:16" x14ac:dyDescent="0.3">
      <c r="J211" t="s">
        <v>13</v>
      </c>
      <c r="K211">
        <f>400</f>
        <v>400</v>
      </c>
      <c r="L211">
        <f>620</f>
        <v>620</v>
      </c>
      <c r="M211">
        <f>510</f>
        <v>510</v>
      </c>
    </row>
    <row r="212" spans="9:16" x14ac:dyDescent="0.3">
      <c r="J212" t="s">
        <v>14</v>
      </c>
      <c r="K212">
        <f>K211/K210</f>
        <v>1.0000000000000004</v>
      </c>
      <c r="L212">
        <f t="shared" ref="L212" si="118">L211/L210</f>
        <v>1.0000000000000007</v>
      </c>
      <c r="M212">
        <f t="shared" ref="M212" si="119">M211/M210</f>
        <v>1.0000000000000004</v>
      </c>
    </row>
    <row r="215" spans="9:16" x14ac:dyDescent="0.3">
      <c r="I215" s="20">
        <v>20</v>
      </c>
      <c r="K215">
        <v>1</v>
      </c>
      <c r="L215">
        <v>2</v>
      </c>
      <c r="M215">
        <v>3</v>
      </c>
      <c r="N215" t="s">
        <v>12</v>
      </c>
      <c r="O215" t="s">
        <v>13</v>
      </c>
      <c r="P215" t="s">
        <v>15</v>
      </c>
    </row>
    <row r="216" spans="9:16" x14ac:dyDescent="0.3">
      <c r="J216">
        <v>1</v>
      </c>
      <c r="K216">
        <v>0</v>
      </c>
      <c r="L216">
        <f>L212*L207*P207</f>
        <v>360.01056876230302</v>
      </c>
      <c r="M216">
        <f>M212*M207*P207</f>
        <v>189.9894312376972</v>
      </c>
      <c r="N216">
        <f>SUM(K216:M216)</f>
        <v>550.00000000000023</v>
      </c>
      <c r="O216">
        <v>550</v>
      </c>
      <c r="P216">
        <f>O216/N216</f>
        <v>0.99999999999999956</v>
      </c>
    </row>
    <row r="217" spans="9:16" x14ac:dyDescent="0.3">
      <c r="J217">
        <v>2</v>
      </c>
      <c r="K217">
        <f>K212*K208*P208</f>
        <v>279.98011611679584</v>
      </c>
      <c r="L217">
        <v>0</v>
      </c>
      <c r="M217">
        <f>M212*M208*P208</f>
        <v>320.01988388320444</v>
      </c>
      <c r="N217">
        <f t="shared" ref="N217:N218" si="120">SUM(K217:M217)</f>
        <v>600.00000000000023</v>
      </c>
      <c r="O217">
        <v>600</v>
      </c>
      <c r="P217">
        <f t="shared" ref="P217:P218" si="121">O217/N217</f>
        <v>0.99999999999999967</v>
      </c>
    </row>
    <row r="218" spans="9:16" x14ac:dyDescent="0.3">
      <c r="J218">
        <v>3</v>
      </c>
      <c r="K218">
        <f>K212*K209*P209</f>
        <v>120.02959277264779</v>
      </c>
      <c r="L218">
        <f>L212*L209*P209</f>
        <v>259.97040722735244</v>
      </c>
      <c r="M218">
        <v>0</v>
      </c>
      <c r="N218">
        <f t="shared" si="120"/>
        <v>380.00000000000023</v>
      </c>
      <c r="O218">
        <v>380</v>
      </c>
      <c r="P218">
        <f t="shared" si="121"/>
        <v>0.99999999999999944</v>
      </c>
    </row>
    <row r="219" spans="9:16" x14ac:dyDescent="0.3">
      <c r="J219" t="s">
        <v>12</v>
      </c>
      <c r="K219">
        <f>SUM(K216:K218)</f>
        <v>400.00970888944363</v>
      </c>
      <c r="L219">
        <f t="shared" ref="L219" si="122">SUM(L216:L218)</f>
        <v>619.98097598965546</v>
      </c>
      <c r="M219">
        <f t="shared" ref="M219" si="123">SUM(M216:M218)</f>
        <v>510.00931512090165</v>
      </c>
    </row>
    <row r="220" spans="9:16" x14ac:dyDescent="0.3">
      <c r="J220" t="s">
        <v>13</v>
      </c>
      <c r="K220">
        <f>400</f>
        <v>400</v>
      </c>
      <c r="L220">
        <f>620</f>
        <v>620</v>
      </c>
      <c r="M220">
        <f>510</f>
        <v>510</v>
      </c>
    </row>
    <row r="221" spans="9:16" x14ac:dyDescent="0.3">
      <c r="J221" t="s">
        <v>14</v>
      </c>
      <c r="K221">
        <f>K220/K219</f>
        <v>0.99997572836551751</v>
      </c>
      <c r="L221">
        <f t="shared" ref="L221" si="124">L220/L219</f>
        <v>1.0000306848291822</v>
      </c>
      <c r="M221">
        <f t="shared" ref="M221" si="125">M220/M219</f>
        <v>0.9999817353906576</v>
      </c>
    </row>
    <row r="224" spans="9:16" x14ac:dyDescent="0.3">
      <c r="I224" s="20">
        <v>21</v>
      </c>
      <c r="K224">
        <v>1</v>
      </c>
      <c r="L224">
        <v>2</v>
      </c>
      <c r="M224">
        <v>3</v>
      </c>
      <c r="N224" t="s">
        <v>12</v>
      </c>
      <c r="O224" t="s">
        <v>13</v>
      </c>
      <c r="P224" t="s">
        <v>15</v>
      </c>
    </row>
    <row r="225" spans="9:16" x14ac:dyDescent="0.3">
      <c r="J225">
        <v>1</v>
      </c>
      <c r="K225">
        <v>0</v>
      </c>
      <c r="L225">
        <f>L221*L216*P216</f>
        <v>360.02161562510912</v>
      </c>
      <c r="M225">
        <f>M221*M216*P216</f>
        <v>189.98596115495639</v>
      </c>
      <c r="N225">
        <f>SUM(K225:M225)</f>
        <v>550.00757678006551</v>
      </c>
      <c r="O225">
        <v>550</v>
      </c>
      <c r="P225">
        <f>O225/N225</f>
        <v>0.99998622422601913</v>
      </c>
    </row>
    <row r="226" spans="9:16" x14ac:dyDescent="0.3">
      <c r="J226">
        <v>2</v>
      </c>
      <c r="K226">
        <f>K221*K217*P217</f>
        <v>279.97332054175496</v>
      </c>
      <c r="L226">
        <v>0</v>
      </c>
      <c r="M226">
        <f>M221*M217*P217</f>
        <v>320.01403884504339</v>
      </c>
      <c r="N226">
        <f t="shared" ref="N226:N227" si="126">SUM(K226:M226)</f>
        <v>599.98735938679829</v>
      </c>
      <c r="O226">
        <v>600</v>
      </c>
      <c r="P226">
        <f t="shared" ref="P226:P227" si="127">O226/N226</f>
        <v>1.0000210681325263</v>
      </c>
    </row>
    <row r="227" spans="9:16" x14ac:dyDescent="0.3">
      <c r="J227">
        <v>3</v>
      </c>
      <c r="K227">
        <f>K221*K218*P218</f>
        <v>120.02667945824486</v>
      </c>
      <c r="L227">
        <f>L221*L218*P218</f>
        <v>259.97838437489048</v>
      </c>
      <c r="M227">
        <v>0</v>
      </c>
      <c r="N227">
        <f t="shared" si="126"/>
        <v>380.00506383313535</v>
      </c>
      <c r="O227">
        <v>380</v>
      </c>
      <c r="P227">
        <f t="shared" si="127"/>
        <v>0.9999866743009046</v>
      </c>
    </row>
    <row r="228" spans="9:16" x14ac:dyDescent="0.3">
      <c r="J228" t="s">
        <v>12</v>
      </c>
      <c r="K228">
        <f>SUM(K225:K227)</f>
        <v>399.99999999999983</v>
      </c>
      <c r="L228">
        <f t="shared" ref="L228" si="128">SUM(L225:L227)</f>
        <v>619.99999999999955</v>
      </c>
      <c r="M228">
        <f t="shared" ref="M228" si="129">SUM(M225:M227)</f>
        <v>509.99999999999977</v>
      </c>
    </row>
    <row r="229" spans="9:16" x14ac:dyDescent="0.3">
      <c r="J229" t="s">
        <v>13</v>
      </c>
      <c r="K229">
        <f>400</f>
        <v>400</v>
      </c>
      <c r="L229">
        <f>620</f>
        <v>620</v>
      </c>
      <c r="M229">
        <f>510</f>
        <v>510</v>
      </c>
    </row>
    <row r="230" spans="9:16" x14ac:dyDescent="0.3">
      <c r="J230" t="s">
        <v>14</v>
      </c>
      <c r="K230">
        <f>K229/K228</f>
        <v>1.0000000000000004</v>
      </c>
      <c r="L230">
        <f t="shared" ref="L230" si="130">L229/L228</f>
        <v>1.0000000000000007</v>
      </c>
      <c r="M230">
        <f t="shared" ref="M230" si="131">M229/M228</f>
        <v>1.0000000000000004</v>
      </c>
    </row>
    <row r="233" spans="9:16" x14ac:dyDescent="0.3">
      <c r="I233" s="20">
        <v>22</v>
      </c>
      <c r="K233">
        <v>1</v>
      </c>
      <c r="L233">
        <v>2</v>
      </c>
      <c r="M233">
        <v>3</v>
      </c>
      <c r="N233" t="s">
        <v>12</v>
      </c>
      <c r="O233" t="s">
        <v>13</v>
      </c>
      <c r="P233" t="s">
        <v>15</v>
      </c>
    </row>
    <row r="234" spans="9:16" x14ac:dyDescent="0.3">
      <c r="J234">
        <v>1</v>
      </c>
      <c r="K234">
        <v>0</v>
      </c>
      <c r="L234">
        <f>L230*L225*P225</f>
        <v>360.01665604870425</v>
      </c>
      <c r="M234">
        <f>M230*M225*P225</f>
        <v>189.98334395129606</v>
      </c>
      <c r="N234">
        <f>SUM(K234:M234)</f>
        <v>550.00000000000034</v>
      </c>
      <c r="O234">
        <v>550</v>
      </c>
      <c r="P234">
        <f>O234/N234</f>
        <v>0.99999999999999933</v>
      </c>
    </row>
    <row r="235" spans="9:16" x14ac:dyDescent="0.3">
      <c r="J235">
        <v>2</v>
      </c>
      <c r="K235">
        <f>K230*K226*P226</f>
        <v>279.97921905677606</v>
      </c>
      <c r="L235">
        <v>0</v>
      </c>
      <c r="M235">
        <f>M230*M226*P226</f>
        <v>320.02078094322417</v>
      </c>
      <c r="N235">
        <f t="shared" ref="N235:N236" si="132">SUM(K235:M235)</f>
        <v>600.00000000000023</v>
      </c>
      <c r="O235">
        <v>600</v>
      </c>
      <c r="P235">
        <f t="shared" ref="P235:P236" si="133">O235/N235</f>
        <v>0.99999999999999967</v>
      </c>
    </row>
    <row r="236" spans="9:16" x14ac:dyDescent="0.3">
      <c r="J236">
        <v>3</v>
      </c>
      <c r="K236">
        <f>K230*K227*P227</f>
        <v>120.02508001883103</v>
      </c>
      <c r="L236">
        <f>L230*L227*P227</f>
        <v>259.97491998116914</v>
      </c>
      <c r="M236">
        <v>0</v>
      </c>
      <c r="N236">
        <f t="shared" si="132"/>
        <v>380.00000000000017</v>
      </c>
      <c r="O236">
        <v>380</v>
      </c>
      <c r="P236">
        <f t="shared" si="133"/>
        <v>0.99999999999999956</v>
      </c>
    </row>
    <row r="237" spans="9:16" x14ac:dyDescent="0.3">
      <c r="J237" t="s">
        <v>12</v>
      </c>
      <c r="K237">
        <f>SUM(K234:K236)</f>
        <v>400.00429907560709</v>
      </c>
      <c r="L237">
        <f t="shared" ref="L237" si="134">SUM(L234:L236)</f>
        <v>619.99157602987339</v>
      </c>
      <c r="M237">
        <f t="shared" ref="M237" si="135">SUM(M234:M236)</f>
        <v>510.00412489452026</v>
      </c>
    </row>
    <row r="238" spans="9:16" x14ac:dyDescent="0.3">
      <c r="J238" t="s">
        <v>13</v>
      </c>
      <c r="K238">
        <f>400</f>
        <v>400</v>
      </c>
      <c r="L238">
        <f>620</f>
        <v>620</v>
      </c>
      <c r="M238">
        <f>510</f>
        <v>510</v>
      </c>
    </row>
    <row r="239" spans="9:16" x14ac:dyDescent="0.3">
      <c r="J239" t="s">
        <v>14</v>
      </c>
      <c r="K239">
        <f>K238/K237</f>
        <v>0.99998925242649384</v>
      </c>
      <c r="L239">
        <f t="shared" ref="L239" si="136">L238/L237</f>
        <v>1.0000135872332017</v>
      </c>
      <c r="M239">
        <f t="shared" ref="M239" si="137">M238/M237</f>
        <v>0.9999919120369446</v>
      </c>
    </row>
    <row r="242" spans="9:16" x14ac:dyDescent="0.3">
      <c r="I242" s="20">
        <v>23</v>
      </c>
      <c r="K242">
        <v>1</v>
      </c>
      <c r="L242">
        <v>2</v>
      </c>
      <c r="M242">
        <v>3</v>
      </c>
      <c r="N242" t="s">
        <v>12</v>
      </c>
      <c r="O242" t="s">
        <v>13</v>
      </c>
      <c r="P242" t="s">
        <v>15</v>
      </c>
    </row>
    <row r="243" spans="9:16" x14ac:dyDescent="0.3">
      <c r="J243">
        <v>1</v>
      </c>
      <c r="K243">
        <v>0</v>
      </c>
      <c r="L243">
        <f>L239*L234*P234</f>
        <v>360.02154767896621</v>
      </c>
      <c r="M243">
        <f>M239*M234*P234</f>
        <v>189.98180737302894</v>
      </c>
      <c r="N243">
        <f>SUM(K243:M243)</f>
        <v>550.00335505199519</v>
      </c>
      <c r="O243">
        <v>550</v>
      </c>
      <c r="P243">
        <f>O243/N243</f>
        <v>0.99999389994267418</v>
      </c>
    </row>
    <row r="244" spans="9:16" x14ac:dyDescent="0.3">
      <c r="J244">
        <v>2</v>
      </c>
      <c r="K244">
        <f>K239*K235*P235</f>
        <v>279.97620995953895</v>
      </c>
      <c r="L244">
        <v>0</v>
      </c>
      <c r="M244">
        <f>M239*M235*P235</f>
        <v>320.0181926269708</v>
      </c>
      <c r="N244">
        <f t="shared" ref="N244:N245" si="138">SUM(K244:M244)</f>
        <v>599.99440258650975</v>
      </c>
      <c r="O244">
        <v>600</v>
      </c>
      <c r="P244">
        <f t="shared" ref="P244:P245" si="139">O244/N244</f>
        <v>1.0000093291095151</v>
      </c>
    </row>
    <row r="245" spans="9:16" x14ac:dyDescent="0.3">
      <c r="J245">
        <v>3</v>
      </c>
      <c r="K245">
        <f>K239*K236*P236</f>
        <v>120.0237900404609</v>
      </c>
      <c r="L245">
        <f>L239*L236*P236</f>
        <v>259.97845232103339</v>
      </c>
      <c r="M245">
        <v>0</v>
      </c>
      <c r="N245">
        <f t="shared" si="138"/>
        <v>380.00224236149427</v>
      </c>
      <c r="O245">
        <v>380</v>
      </c>
      <c r="P245">
        <f t="shared" si="139"/>
        <v>0.99999409908352033</v>
      </c>
    </row>
    <row r="246" spans="9:16" x14ac:dyDescent="0.3">
      <c r="J246" t="s">
        <v>12</v>
      </c>
      <c r="K246">
        <f>SUM(K243:K245)</f>
        <v>399.99999999999983</v>
      </c>
      <c r="L246">
        <f t="shared" ref="L246" si="140">SUM(L243:L245)</f>
        <v>619.99999999999955</v>
      </c>
      <c r="M246">
        <f t="shared" ref="M246" si="141">SUM(M243:M245)</f>
        <v>509.99999999999977</v>
      </c>
    </row>
    <row r="247" spans="9:16" x14ac:dyDescent="0.3">
      <c r="J247" t="s">
        <v>13</v>
      </c>
      <c r="K247">
        <f>400</f>
        <v>400</v>
      </c>
      <c r="L247">
        <f>620</f>
        <v>620</v>
      </c>
      <c r="M247">
        <f>510</f>
        <v>510</v>
      </c>
    </row>
    <row r="248" spans="9:16" x14ac:dyDescent="0.3">
      <c r="J248" t="s">
        <v>14</v>
      </c>
      <c r="K248">
        <f>K247/K246</f>
        <v>1.0000000000000004</v>
      </c>
      <c r="L248">
        <f t="shared" ref="L248" si="142">L247/L246</f>
        <v>1.0000000000000007</v>
      </c>
      <c r="M248">
        <f t="shared" ref="M248" si="143">M247/M246</f>
        <v>1.0000000000000004</v>
      </c>
    </row>
    <row r="251" spans="9:16" x14ac:dyDescent="0.3">
      <c r="I251" s="20">
        <v>24</v>
      </c>
      <c r="K251">
        <v>1</v>
      </c>
      <c r="L251">
        <v>2</v>
      </c>
      <c r="M251">
        <v>3</v>
      </c>
      <c r="N251" t="s">
        <v>12</v>
      </c>
      <c r="O251" t="s">
        <v>13</v>
      </c>
      <c r="P251" t="s">
        <v>15</v>
      </c>
    </row>
    <row r="252" spans="9:16" x14ac:dyDescent="0.3">
      <c r="J252">
        <v>1</v>
      </c>
      <c r="K252">
        <v>0</v>
      </c>
      <c r="L252">
        <f>L248*L243*P243</f>
        <v>360.01935152688708</v>
      </c>
      <c r="M252">
        <f>M248*M243*P243</f>
        <v>189.98064847311318</v>
      </c>
      <c r="N252">
        <f>SUM(K252:M252)</f>
        <v>550.00000000000023</v>
      </c>
      <c r="O252">
        <v>550</v>
      </c>
      <c r="P252">
        <f>O252/N252</f>
        <v>0.99999999999999956</v>
      </c>
    </row>
    <row r="253" spans="9:16" x14ac:dyDescent="0.3">
      <c r="J253">
        <v>2</v>
      </c>
      <c r="K253">
        <f>K248*K244*P244</f>
        <v>279.97882188826338</v>
      </c>
      <c r="L253">
        <v>0</v>
      </c>
      <c r="M253">
        <f>M248*M244*P244</f>
        <v>320.02117811173684</v>
      </c>
      <c r="N253">
        <f t="shared" ref="N253:N254" si="144">SUM(K253:M253)</f>
        <v>600.00000000000023</v>
      </c>
      <c r="O253">
        <v>600</v>
      </c>
      <c r="P253">
        <f t="shared" ref="P253:P254" si="145">O253/N253</f>
        <v>0.99999999999999967</v>
      </c>
    </row>
    <row r="254" spans="9:16" x14ac:dyDescent="0.3">
      <c r="J254">
        <v>3</v>
      </c>
      <c r="K254">
        <f>K248*K245*P245</f>
        <v>120.02308179010035</v>
      </c>
      <c r="L254">
        <f>L248*L245*P245</f>
        <v>259.97691820989991</v>
      </c>
      <c r="M254">
        <v>0</v>
      </c>
      <c r="N254">
        <f t="shared" si="144"/>
        <v>380.00000000000023</v>
      </c>
      <c r="O254">
        <v>380</v>
      </c>
      <c r="P254">
        <f t="shared" si="145"/>
        <v>0.99999999999999944</v>
      </c>
    </row>
    <row r="255" spans="9:16" x14ac:dyDescent="0.3">
      <c r="J255" t="s">
        <v>12</v>
      </c>
      <c r="K255">
        <f>SUM(K252:K254)</f>
        <v>400.00190367836376</v>
      </c>
      <c r="L255">
        <f t="shared" ref="L255" si="146">SUM(L252:L254)</f>
        <v>619.99626973678699</v>
      </c>
      <c r="M255">
        <f t="shared" ref="M255" si="147">SUM(M252:M254)</f>
        <v>510.00182658485005</v>
      </c>
    </row>
    <row r="256" spans="9:16" x14ac:dyDescent="0.3">
      <c r="J256" t="s">
        <v>13</v>
      </c>
      <c r="K256">
        <f>400</f>
        <v>400</v>
      </c>
      <c r="L256">
        <f>620</f>
        <v>620</v>
      </c>
      <c r="M256">
        <f>510</f>
        <v>510</v>
      </c>
    </row>
    <row r="257" spans="9:16" x14ac:dyDescent="0.3">
      <c r="J257" t="s">
        <v>14</v>
      </c>
      <c r="K257">
        <f>K256/K255</f>
        <v>0.99999524082674041</v>
      </c>
      <c r="L257">
        <f t="shared" ref="L257" si="148">L256/L255</f>
        <v>1.0000060165897686</v>
      </c>
      <c r="M257">
        <f t="shared" ref="M257" si="149">M256/M255</f>
        <v>0.99999641847390575</v>
      </c>
    </row>
    <row r="260" spans="9:16" x14ac:dyDescent="0.3">
      <c r="I260" s="20">
        <v>25</v>
      </c>
      <c r="K260">
        <v>1</v>
      </c>
      <c r="L260">
        <v>2</v>
      </c>
      <c r="M260">
        <v>3</v>
      </c>
      <c r="N260" t="s">
        <v>12</v>
      </c>
      <c r="O260" t="s">
        <v>13</v>
      </c>
      <c r="P260" t="s">
        <v>15</v>
      </c>
    </row>
    <row r="261" spans="9:16" x14ac:dyDescent="0.3">
      <c r="J261">
        <v>1</v>
      </c>
      <c r="K261">
        <v>0</v>
      </c>
      <c r="L261">
        <f>L257*L252*P252</f>
        <v>360.0215176156338</v>
      </c>
      <c r="M261">
        <f>M257*M252*P252</f>
        <v>189.97996805246319</v>
      </c>
      <c r="N261">
        <f>SUM(K261:M261)</f>
        <v>550.00148566809696</v>
      </c>
      <c r="O261">
        <v>550</v>
      </c>
      <c r="P261">
        <f>O261/N261</f>
        <v>0.99999729879257482</v>
      </c>
    </row>
    <row r="262" spans="9:16" x14ac:dyDescent="0.3">
      <c r="J262">
        <v>2</v>
      </c>
      <c r="K262">
        <f>K257*K253*P253</f>
        <v>279.97748942054091</v>
      </c>
      <c r="L262">
        <v>0</v>
      </c>
      <c r="M262">
        <f>M257*M253*P253</f>
        <v>320.02003194753661</v>
      </c>
      <c r="N262">
        <f t="shared" ref="N262:N263" si="150">SUM(K262:M262)</f>
        <v>599.99752136807751</v>
      </c>
      <c r="O262">
        <v>600</v>
      </c>
      <c r="P262">
        <f t="shared" ref="P262:P263" si="151">O262/N262</f>
        <v>1.0000041310702699</v>
      </c>
    </row>
    <row r="263" spans="9:16" x14ac:dyDescent="0.3">
      <c r="J263">
        <v>3</v>
      </c>
      <c r="K263">
        <f>K257*K254*P254</f>
        <v>120.0225105794589</v>
      </c>
      <c r="L263">
        <f>L257*L254*P254</f>
        <v>259.97848238436592</v>
      </c>
      <c r="M263">
        <v>0</v>
      </c>
      <c r="N263">
        <f t="shared" si="150"/>
        <v>380.00099296382484</v>
      </c>
      <c r="O263">
        <v>380</v>
      </c>
      <c r="P263">
        <f t="shared" si="151"/>
        <v>0.99999738694413109</v>
      </c>
    </row>
    <row r="264" spans="9:16" x14ac:dyDescent="0.3">
      <c r="J264" t="s">
        <v>12</v>
      </c>
      <c r="K264">
        <f>SUM(K261:K263)</f>
        <v>399.99999999999977</v>
      </c>
      <c r="L264">
        <f t="shared" ref="L264" si="152">SUM(L261:L263)</f>
        <v>619.99999999999977</v>
      </c>
      <c r="M264">
        <f t="shared" ref="M264" si="153">SUM(M261:M263)</f>
        <v>509.99999999999977</v>
      </c>
    </row>
    <row r="265" spans="9:16" x14ac:dyDescent="0.3">
      <c r="J265" t="s">
        <v>13</v>
      </c>
      <c r="K265">
        <f>400</f>
        <v>400</v>
      </c>
      <c r="L265">
        <f>620</f>
        <v>620</v>
      </c>
      <c r="M265">
        <f>510</f>
        <v>510</v>
      </c>
    </row>
    <row r="266" spans="9:16" x14ac:dyDescent="0.3">
      <c r="J266" t="s">
        <v>14</v>
      </c>
      <c r="K266">
        <f>K265/K264</f>
        <v>1.0000000000000007</v>
      </c>
      <c r="L266">
        <f t="shared" ref="L266" si="154">L265/L264</f>
        <v>1.0000000000000004</v>
      </c>
      <c r="M266">
        <f t="shared" ref="M266" si="155">M265/M264</f>
        <v>1.0000000000000004</v>
      </c>
    </row>
    <row r="269" spans="9:16" x14ac:dyDescent="0.3">
      <c r="I269" s="20">
        <v>26</v>
      </c>
      <c r="K269">
        <v>1</v>
      </c>
      <c r="L269">
        <v>2</v>
      </c>
      <c r="M269">
        <v>3</v>
      </c>
      <c r="N269" t="s">
        <v>12</v>
      </c>
      <c r="O269" t="s">
        <v>13</v>
      </c>
      <c r="P269" t="s">
        <v>15</v>
      </c>
    </row>
    <row r="270" spans="9:16" x14ac:dyDescent="0.3">
      <c r="J270">
        <v>1</v>
      </c>
      <c r="K270">
        <v>0</v>
      </c>
      <c r="L270">
        <f>L266*L261*P261</f>
        <v>360.02054512283735</v>
      </c>
      <c r="M270">
        <f>M266*M261*P261</f>
        <v>189.97945487716294</v>
      </c>
      <c r="N270">
        <f>SUM(K270:M270)</f>
        <v>550.00000000000023</v>
      </c>
      <c r="O270">
        <v>550</v>
      </c>
      <c r="P270">
        <f>O270/N270</f>
        <v>0.99999999999999956</v>
      </c>
    </row>
    <row r="271" spans="9:16" x14ac:dyDescent="0.3">
      <c r="J271">
        <v>2</v>
      </c>
      <c r="K271">
        <f>K266*K262*P262</f>
        <v>279.97864602722387</v>
      </c>
      <c r="L271">
        <v>0</v>
      </c>
      <c r="M271">
        <f>M266*M262*P262</f>
        <v>320.02135397277647</v>
      </c>
      <c r="N271">
        <f t="shared" ref="N271:N272" si="156">SUM(K271:M271)</f>
        <v>600.00000000000034</v>
      </c>
      <c r="O271">
        <v>600</v>
      </c>
      <c r="P271">
        <f t="shared" ref="P271:P272" si="157">O271/N271</f>
        <v>0.99999999999999944</v>
      </c>
    </row>
    <row r="272" spans="9:16" x14ac:dyDescent="0.3">
      <c r="J272">
        <v>3</v>
      </c>
      <c r="K272">
        <f>K266*K263*P263</f>
        <v>120.02219695393332</v>
      </c>
      <c r="L272">
        <f>L266*L263*P263</f>
        <v>259.97780304606687</v>
      </c>
      <c r="M272">
        <v>0</v>
      </c>
      <c r="N272">
        <f t="shared" si="156"/>
        <v>380.00000000000017</v>
      </c>
      <c r="O272">
        <v>380</v>
      </c>
      <c r="P272">
        <f t="shared" si="157"/>
        <v>0.99999999999999956</v>
      </c>
    </row>
    <row r="273" spans="9:16" x14ac:dyDescent="0.3">
      <c r="J273" t="s">
        <v>12</v>
      </c>
      <c r="K273">
        <f>SUM(K270:K272)</f>
        <v>400.00084298115718</v>
      </c>
      <c r="L273">
        <f t="shared" ref="L273" si="158">SUM(L270:L272)</f>
        <v>619.99834816890416</v>
      </c>
      <c r="M273">
        <f t="shared" ref="M273" si="159">SUM(M270:M272)</f>
        <v>510.0008088499394</v>
      </c>
    </row>
    <row r="274" spans="9:16" x14ac:dyDescent="0.3">
      <c r="J274" t="s">
        <v>13</v>
      </c>
      <c r="K274">
        <f>400</f>
        <v>400</v>
      </c>
      <c r="L274">
        <f>620</f>
        <v>620</v>
      </c>
      <c r="M274">
        <f>510</f>
        <v>510</v>
      </c>
    </row>
    <row r="275" spans="9:16" x14ac:dyDescent="0.3">
      <c r="J275" t="s">
        <v>14</v>
      </c>
      <c r="K275">
        <f>K274/K273</f>
        <v>0.99999789255154836</v>
      </c>
      <c r="L275">
        <f t="shared" ref="L275" si="160">L274/L273</f>
        <v>1.0000026642508011</v>
      </c>
      <c r="M275">
        <f t="shared" ref="M275" si="161">M274/M273</f>
        <v>0.99999841402224199</v>
      </c>
    </row>
    <row r="278" spans="9:16" x14ac:dyDescent="0.3">
      <c r="I278" s="20">
        <v>27</v>
      </c>
      <c r="K278">
        <v>1</v>
      </c>
      <c r="L278">
        <v>2</v>
      </c>
      <c r="M278">
        <v>3</v>
      </c>
      <c r="N278" t="s">
        <v>12</v>
      </c>
      <c r="O278" t="s">
        <v>13</v>
      </c>
      <c r="P278" t="s">
        <v>15</v>
      </c>
    </row>
    <row r="279" spans="9:16" x14ac:dyDescent="0.3">
      <c r="J279">
        <v>1</v>
      </c>
      <c r="K279">
        <v>0</v>
      </c>
      <c r="L279">
        <f>L275*L270*P270</f>
        <v>360.02150430786293</v>
      </c>
      <c r="M279">
        <f>M275*M270*P270</f>
        <v>189.97915357397292</v>
      </c>
      <c r="N279">
        <f>SUM(K279:M279)</f>
        <v>550.00065788183588</v>
      </c>
      <c r="O279">
        <v>550</v>
      </c>
      <c r="P279">
        <f>O279/N279</f>
        <v>0.99999880385263828</v>
      </c>
    </row>
    <row r="280" spans="9:16" x14ac:dyDescent="0.3">
      <c r="J280">
        <v>2</v>
      </c>
      <c r="K280">
        <f>K275*K271*P271</f>
        <v>279.97805598665963</v>
      </c>
      <c r="L280">
        <v>0</v>
      </c>
      <c r="M280">
        <f>M275*M271*P271</f>
        <v>320.02084642602682</v>
      </c>
      <c r="N280">
        <f t="shared" ref="N280:N281" si="162">SUM(K280:M280)</f>
        <v>599.99890241268645</v>
      </c>
      <c r="O280">
        <v>600</v>
      </c>
      <c r="P280">
        <f t="shared" ref="P280:P281" si="163">O280/N280</f>
        <v>1.0000018293155357</v>
      </c>
    </row>
    <row r="281" spans="9:16" x14ac:dyDescent="0.3">
      <c r="J281">
        <v>3</v>
      </c>
      <c r="K281">
        <f>K275*K272*P272</f>
        <v>120.02194401334013</v>
      </c>
      <c r="L281">
        <f>L275*L272*P272</f>
        <v>259.97849569213679</v>
      </c>
      <c r="M281">
        <v>0</v>
      </c>
      <c r="N281">
        <f t="shared" si="162"/>
        <v>380.00043970547694</v>
      </c>
      <c r="O281">
        <v>380</v>
      </c>
      <c r="P281">
        <f t="shared" si="163"/>
        <v>0.99999884288166274</v>
      </c>
    </row>
    <row r="282" spans="9:16" x14ac:dyDescent="0.3">
      <c r="J282" t="s">
        <v>12</v>
      </c>
      <c r="K282">
        <f>SUM(K279:K281)</f>
        <v>399.99999999999977</v>
      </c>
      <c r="L282">
        <f t="shared" ref="L282" si="164">SUM(L279:L281)</f>
        <v>619.99999999999977</v>
      </c>
      <c r="M282">
        <f t="shared" ref="M282" si="165">SUM(M279:M281)</f>
        <v>509.99999999999977</v>
      </c>
    </row>
    <row r="283" spans="9:16" x14ac:dyDescent="0.3">
      <c r="J283" t="s">
        <v>13</v>
      </c>
      <c r="K283">
        <f>400</f>
        <v>400</v>
      </c>
      <c r="L283">
        <f>620</f>
        <v>620</v>
      </c>
      <c r="M283">
        <f>510</f>
        <v>510</v>
      </c>
    </row>
    <row r="284" spans="9:16" x14ac:dyDescent="0.3">
      <c r="J284" t="s">
        <v>14</v>
      </c>
      <c r="K284">
        <f>K283/K282</f>
        <v>1.0000000000000007</v>
      </c>
      <c r="L284">
        <f t="shared" ref="L284" si="166">L283/L282</f>
        <v>1.0000000000000004</v>
      </c>
      <c r="M284">
        <f t="shared" ref="M284" si="167">M283/M282</f>
        <v>1.0000000000000004</v>
      </c>
    </row>
    <row r="287" spans="9:16" x14ac:dyDescent="0.3">
      <c r="I287" s="20">
        <v>28</v>
      </c>
      <c r="K287">
        <v>1</v>
      </c>
      <c r="L287">
        <v>2</v>
      </c>
      <c r="M287">
        <v>3</v>
      </c>
      <c r="N287" t="s">
        <v>12</v>
      </c>
      <c r="O287" t="s">
        <v>13</v>
      </c>
      <c r="P287" t="s">
        <v>15</v>
      </c>
    </row>
    <row r="288" spans="9:16" x14ac:dyDescent="0.3">
      <c r="J288">
        <v>1</v>
      </c>
      <c r="K288">
        <v>0</v>
      </c>
      <c r="L288">
        <f>L284*L279*P279</f>
        <v>360.02107366909058</v>
      </c>
      <c r="M288">
        <f>M284*M279*P279</f>
        <v>189.97892633090967</v>
      </c>
      <c r="N288">
        <f>SUM(K288:M288)</f>
        <v>550.00000000000023</v>
      </c>
      <c r="O288">
        <v>550</v>
      </c>
      <c r="P288">
        <f>O288/N288</f>
        <v>0.99999999999999956</v>
      </c>
    </row>
    <row r="289" spans="9:16" x14ac:dyDescent="0.3">
      <c r="J289">
        <v>2</v>
      </c>
      <c r="K289">
        <f>K284*K280*P280</f>
        <v>279.97856815486728</v>
      </c>
      <c r="L289">
        <v>0</v>
      </c>
      <c r="M289">
        <f>M284*M280*P280</f>
        <v>320.02143184513312</v>
      </c>
      <c r="N289">
        <f t="shared" ref="N289:N290" si="168">SUM(K289:M289)</f>
        <v>600.00000000000045</v>
      </c>
      <c r="O289">
        <v>600</v>
      </c>
      <c r="P289">
        <f t="shared" ref="P289:P290" si="169">O289/N289</f>
        <v>0.99999999999999922</v>
      </c>
    </row>
    <row r="290" spans="9:16" x14ac:dyDescent="0.3">
      <c r="J290">
        <v>3</v>
      </c>
      <c r="K290">
        <f>K284*K281*P281</f>
        <v>120.02180513374793</v>
      </c>
      <c r="L290">
        <f>L284*L281*P281</f>
        <v>259.97819486625224</v>
      </c>
      <c r="M290">
        <v>0</v>
      </c>
      <c r="N290">
        <f t="shared" si="168"/>
        <v>380.00000000000017</v>
      </c>
      <c r="O290">
        <v>380</v>
      </c>
      <c r="P290">
        <f t="shared" si="169"/>
        <v>0.99999999999999956</v>
      </c>
    </row>
    <row r="291" spans="9:16" x14ac:dyDescent="0.3">
      <c r="J291" t="s">
        <v>12</v>
      </c>
      <c r="K291">
        <f>SUM(K288:K290)</f>
        <v>400.00037328861521</v>
      </c>
      <c r="L291">
        <f t="shared" ref="L291" si="170">SUM(L288:L290)</f>
        <v>619.99926853534282</v>
      </c>
      <c r="M291">
        <f t="shared" ref="M291" si="171">SUM(M288:M290)</f>
        <v>510.00035817604282</v>
      </c>
    </row>
    <row r="292" spans="9:16" x14ac:dyDescent="0.3">
      <c r="J292" t="s">
        <v>13</v>
      </c>
      <c r="K292">
        <f>400</f>
        <v>400</v>
      </c>
      <c r="L292">
        <f>620</f>
        <v>620</v>
      </c>
      <c r="M292">
        <f>510</f>
        <v>510</v>
      </c>
    </row>
    <row r="293" spans="9:16" x14ac:dyDescent="0.3">
      <c r="J293" t="s">
        <v>14</v>
      </c>
      <c r="K293">
        <f>K292/K291</f>
        <v>0.99999906677933292</v>
      </c>
      <c r="L293">
        <f t="shared" ref="L293" si="172">L292/L291</f>
        <v>1.000001179783097</v>
      </c>
      <c r="M293">
        <f t="shared" ref="M293" si="173">M292/M291</f>
        <v>0.99999929769452689</v>
      </c>
    </row>
    <row r="296" spans="9:16" x14ac:dyDescent="0.3">
      <c r="I296" s="20">
        <v>29</v>
      </c>
      <c r="K296">
        <v>1</v>
      </c>
      <c r="L296">
        <v>2</v>
      </c>
      <c r="M296">
        <v>3</v>
      </c>
      <c r="N296" t="s">
        <v>12</v>
      </c>
      <c r="O296" t="s">
        <v>13</v>
      </c>
      <c r="P296" t="s">
        <v>15</v>
      </c>
    </row>
    <row r="297" spans="9:16" x14ac:dyDescent="0.3">
      <c r="J297">
        <v>1</v>
      </c>
      <c r="K297">
        <v>0</v>
      </c>
      <c r="L297">
        <f>L293*L288*P288</f>
        <v>360.02149841586771</v>
      </c>
      <c r="M297">
        <f>M293*M288*P288</f>
        <v>189.97879290766986</v>
      </c>
      <c r="N297">
        <f>SUM(K297:M297)</f>
        <v>550.00029132353757</v>
      </c>
      <c r="O297">
        <v>550</v>
      </c>
      <c r="P297">
        <f>O297/N297</f>
        <v>0.99999947032112135</v>
      </c>
    </row>
    <row r="298" spans="9:16" x14ac:dyDescent="0.3">
      <c r="J298">
        <v>2</v>
      </c>
      <c r="K298">
        <f>K293*K289*P289</f>
        <v>279.9783068730809</v>
      </c>
      <c r="L298">
        <v>0</v>
      </c>
      <c r="M298">
        <f>M293*M289*P289</f>
        <v>320.0212070923298</v>
      </c>
      <c r="N298">
        <f t="shared" ref="N298:N299" si="174">SUM(K298:M298)</f>
        <v>599.99951396541064</v>
      </c>
      <c r="O298">
        <v>600</v>
      </c>
      <c r="P298">
        <f t="shared" ref="P298:P299" si="175">O298/N298</f>
        <v>1.0000008100583051</v>
      </c>
    </row>
    <row r="299" spans="9:16" x14ac:dyDescent="0.3">
      <c r="J299">
        <v>3</v>
      </c>
      <c r="K299">
        <f>K293*K290*P290</f>
        <v>120.02169312691882</v>
      </c>
      <c r="L299">
        <f>L293*L290*P290</f>
        <v>259.978501584132</v>
      </c>
      <c r="M299">
        <v>0</v>
      </c>
      <c r="N299">
        <f t="shared" si="174"/>
        <v>380.00019471105082</v>
      </c>
      <c r="O299">
        <v>380</v>
      </c>
      <c r="P299">
        <f t="shared" si="175"/>
        <v>0.99999948760276036</v>
      </c>
    </row>
    <row r="300" spans="9:16" x14ac:dyDescent="0.3">
      <c r="J300" t="s">
        <v>12</v>
      </c>
      <c r="K300">
        <f>SUM(K297:K299)</f>
        <v>399.99999999999972</v>
      </c>
      <c r="L300">
        <f t="shared" ref="L300" si="176">SUM(L297:L299)</f>
        <v>619.99999999999977</v>
      </c>
      <c r="M300">
        <f t="shared" ref="M300" si="177">SUM(M297:M299)</f>
        <v>509.99999999999966</v>
      </c>
    </row>
    <row r="301" spans="9:16" x14ac:dyDescent="0.3">
      <c r="J301" t="s">
        <v>13</v>
      </c>
      <c r="K301">
        <f>400</f>
        <v>400</v>
      </c>
      <c r="L301">
        <f>620</f>
        <v>620</v>
      </c>
      <c r="M301">
        <f>510</f>
        <v>510</v>
      </c>
    </row>
    <row r="302" spans="9:16" x14ac:dyDescent="0.3">
      <c r="J302" t="s">
        <v>14</v>
      </c>
      <c r="K302">
        <f>K301/K300</f>
        <v>1.0000000000000007</v>
      </c>
      <c r="L302">
        <f t="shared" ref="L302" si="178">L301/L300</f>
        <v>1.0000000000000004</v>
      </c>
      <c r="M302">
        <f t="shared" ref="M302" si="179">M301/M300</f>
        <v>1.0000000000000007</v>
      </c>
    </row>
    <row r="305" spans="9:16" x14ac:dyDescent="0.3">
      <c r="I305" s="20">
        <v>30</v>
      </c>
      <c r="K305">
        <v>1</v>
      </c>
      <c r="L305">
        <v>2</v>
      </c>
      <c r="M305">
        <v>3</v>
      </c>
      <c r="N305" t="s">
        <v>12</v>
      </c>
      <c r="O305" t="s">
        <v>13</v>
      </c>
      <c r="P305" t="s">
        <v>15</v>
      </c>
    </row>
    <row r="306" spans="9:16" x14ac:dyDescent="0.3">
      <c r="J306">
        <v>1</v>
      </c>
      <c r="K306">
        <v>0</v>
      </c>
      <c r="L306">
        <f>L302*L297*P297</f>
        <v>360.02130772008434</v>
      </c>
      <c r="M306">
        <f>M302*M297*P297</f>
        <v>189.97869227991598</v>
      </c>
      <c r="N306">
        <f>SUM(K306:M306)</f>
        <v>550.00000000000034</v>
      </c>
      <c r="O306">
        <v>550</v>
      </c>
      <c r="P306">
        <f>O306/N306</f>
        <v>0.99999999999999933</v>
      </c>
    </row>
    <row r="307" spans="9:16" x14ac:dyDescent="0.3">
      <c r="J307">
        <v>2</v>
      </c>
      <c r="K307">
        <f>K302*K298*P298</f>
        <v>279.97853367183382</v>
      </c>
      <c r="L307">
        <v>0</v>
      </c>
      <c r="M307">
        <f>M302*M298*P298</f>
        <v>320.02146632816664</v>
      </c>
      <c r="N307">
        <f t="shared" ref="N307:N308" si="180">SUM(K307:M307)</f>
        <v>600.00000000000045</v>
      </c>
      <c r="O307">
        <v>600</v>
      </c>
      <c r="P307">
        <f t="shared" ref="P307:P308" si="181">O307/N307</f>
        <v>0.99999999999999922</v>
      </c>
    </row>
    <row r="308" spans="9:16" x14ac:dyDescent="0.3">
      <c r="J308">
        <v>3</v>
      </c>
      <c r="K308">
        <f>K302*K299*P299</f>
        <v>120.02163162813466</v>
      </c>
      <c r="L308">
        <f>L302*L299*P299</f>
        <v>259.97836837186554</v>
      </c>
      <c r="M308">
        <v>0</v>
      </c>
      <c r="N308">
        <f t="shared" si="180"/>
        <v>380.00000000000023</v>
      </c>
      <c r="O308">
        <v>380</v>
      </c>
      <c r="P308">
        <f t="shared" si="181"/>
        <v>0.99999999999999944</v>
      </c>
    </row>
    <row r="309" spans="9:16" x14ac:dyDescent="0.3">
      <c r="J309" t="s">
        <v>12</v>
      </c>
      <c r="K309">
        <f>SUM(K306:K308)</f>
        <v>400.00016529996844</v>
      </c>
      <c r="L309">
        <f t="shared" ref="L309" si="182">SUM(L306:L308)</f>
        <v>619.99967609194982</v>
      </c>
      <c r="M309">
        <f t="shared" ref="M309" si="183">SUM(M306:M308)</f>
        <v>510.00015860808264</v>
      </c>
    </row>
    <row r="310" spans="9:16" x14ac:dyDescent="0.3">
      <c r="J310" t="s">
        <v>13</v>
      </c>
      <c r="K310">
        <f>400</f>
        <v>400</v>
      </c>
      <c r="L310">
        <f>620</f>
        <v>620</v>
      </c>
      <c r="M310">
        <f>510</f>
        <v>510</v>
      </c>
    </row>
    <row r="311" spans="9:16" x14ac:dyDescent="0.3">
      <c r="J311" t="s">
        <v>14</v>
      </c>
      <c r="K311">
        <f>K310/K309</f>
        <v>0.99999958675024969</v>
      </c>
      <c r="L311">
        <f t="shared" ref="L311" si="184">L310/L309</f>
        <v>1.0000005224326118</v>
      </c>
      <c r="M311">
        <f t="shared" ref="M311" si="185">M310/M309</f>
        <v>0.99999968900385627</v>
      </c>
    </row>
    <row r="314" spans="9:16" x14ac:dyDescent="0.3">
      <c r="I314" s="20">
        <v>31</v>
      </c>
      <c r="K314">
        <v>1</v>
      </c>
      <c r="L314">
        <v>2</v>
      </c>
      <c r="M314">
        <v>3</v>
      </c>
      <c r="N314" t="s">
        <v>12</v>
      </c>
      <c r="O314" t="s">
        <v>13</v>
      </c>
      <c r="P314" t="s">
        <v>15</v>
      </c>
    </row>
    <row r="315" spans="9:16" x14ac:dyDescent="0.3">
      <c r="J315">
        <v>1</v>
      </c>
      <c r="K315">
        <v>0</v>
      </c>
      <c r="L315">
        <f>L311*L306*P306</f>
        <v>360.02149580695624</v>
      </c>
      <c r="M315">
        <f>M311*M306*P306</f>
        <v>189.97863319727517</v>
      </c>
      <c r="N315">
        <f>SUM(K315:M315)</f>
        <v>550.00012900423144</v>
      </c>
      <c r="O315">
        <v>550</v>
      </c>
      <c r="P315">
        <f>O315/N315</f>
        <v>0.99999976544690694</v>
      </c>
    </row>
    <row r="316" spans="9:16" x14ac:dyDescent="0.3">
      <c r="J316">
        <v>2</v>
      </c>
      <c r="K316">
        <f>K311*K307*P307</f>
        <v>279.97841797077444</v>
      </c>
      <c r="L316">
        <v>0</v>
      </c>
      <c r="M316">
        <f>M311*M307*P307</f>
        <v>320.02136680272446</v>
      </c>
      <c r="N316">
        <f t="shared" ref="N316:N317" si="186">SUM(K316:M316)</f>
        <v>599.99978477349896</v>
      </c>
      <c r="O316">
        <v>600</v>
      </c>
      <c r="P316">
        <f t="shared" ref="P316:P317" si="187">O316/N316</f>
        <v>1.0000003587109638</v>
      </c>
    </row>
    <row r="317" spans="9:16" x14ac:dyDescent="0.3">
      <c r="J317">
        <v>3</v>
      </c>
      <c r="K317">
        <f>K311*K308*P308</f>
        <v>120.02158202922529</v>
      </c>
      <c r="L317">
        <f>L311*L308*P308</f>
        <v>259.97850419304336</v>
      </c>
      <c r="M317">
        <v>0</v>
      </c>
      <c r="N317">
        <f t="shared" si="186"/>
        <v>380.00008622226864</v>
      </c>
      <c r="O317">
        <v>380</v>
      </c>
      <c r="P317">
        <f t="shared" si="187"/>
        <v>0.99999977309934451</v>
      </c>
    </row>
    <row r="318" spans="9:16" x14ac:dyDescent="0.3">
      <c r="J318" t="s">
        <v>12</v>
      </c>
      <c r="K318">
        <f>SUM(K315:K317)</f>
        <v>399.99999999999972</v>
      </c>
      <c r="L318">
        <f t="shared" ref="L318" si="188">SUM(L315:L317)</f>
        <v>619.99999999999955</v>
      </c>
      <c r="M318">
        <f t="shared" ref="M318" si="189">SUM(M315:M317)</f>
        <v>509.99999999999966</v>
      </c>
    </row>
    <row r="319" spans="9:16" x14ac:dyDescent="0.3">
      <c r="J319" t="s">
        <v>13</v>
      </c>
      <c r="K319">
        <f>400</f>
        <v>400</v>
      </c>
      <c r="L319">
        <f>620</f>
        <v>620</v>
      </c>
      <c r="M319">
        <f>510</f>
        <v>510</v>
      </c>
    </row>
    <row r="320" spans="9:16" x14ac:dyDescent="0.3">
      <c r="J320" t="s">
        <v>14</v>
      </c>
      <c r="K320">
        <f>K319/K318</f>
        <v>1.0000000000000007</v>
      </c>
      <c r="L320">
        <f t="shared" ref="L320" si="190">L319/L318</f>
        <v>1.0000000000000007</v>
      </c>
      <c r="M320">
        <f t="shared" ref="M320" si="191">M319/M318</f>
        <v>1.0000000000000007</v>
      </c>
    </row>
  </sheetData>
  <mergeCells count="2">
    <mergeCell ref="K22:L22"/>
    <mergeCell ref="K43:M4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E0DFD-4B3F-45BD-90FB-74DF82C33BE4}">
  <dimension ref="A1:AC56"/>
  <sheetViews>
    <sheetView topLeftCell="A25" workbookViewId="0">
      <selection activeCell="M38" sqref="M38"/>
    </sheetView>
  </sheetViews>
  <sheetFormatPr defaultRowHeight="14.4" x14ac:dyDescent="0.3"/>
  <sheetData>
    <row r="1" spans="1:29" x14ac:dyDescent="0.3">
      <c r="O1" s="21" t="s">
        <v>31</v>
      </c>
      <c r="P1" s="22"/>
      <c r="Q1" s="22"/>
    </row>
    <row r="2" spans="1:29" x14ac:dyDescent="0.3">
      <c r="A2" s="20" t="s">
        <v>28</v>
      </c>
      <c r="C2" t="s">
        <v>0</v>
      </c>
      <c r="D2" t="s">
        <v>1</v>
      </c>
      <c r="E2" t="s">
        <v>19</v>
      </c>
      <c r="M2" s="20" t="s">
        <v>29</v>
      </c>
      <c r="O2">
        <v>1</v>
      </c>
      <c r="P2">
        <v>2</v>
      </c>
      <c r="Q2">
        <v>3</v>
      </c>
      <c r="R2">
        <v>4</v>
      </c>
      <c r="S2">
        <v>5</v>
      </c>
      <c r="T2">
        <v>6</v>
      </c>
      <c r="U2">
        <v>7</v>
      </c>
      <c r="V2">
        <v>8</v>
      </c>
      <c r="W2">
        <v>9</v>
      </c>
      <c r="X2">
        <v>10</v>
      </c>
      <c r="Y2">
        <v>11</v>
      </c>
      <c r="Z2">
        <v>12</v>
      </c>
    </row>
    <row r="3" spans="1:29" x14ac:dyDescent="0.3">
      <c r="B3">
        <v>1</v>
      </c>
      <c r="C3">
        <v>8536</v>
      </c>
      <c r="D3">
        <v>7288</v>
      </c>
      <c r="E3">
        <f>D3*$D$17</f>
        <v>7288</v>
      </c>
      <c r="N3">
        <v>1</v>
      </c>
      <c r="O3" s="6" t="s">
        <v>21</v>
      </c>
      <c r="P3">
        <v>0</v>
      </c>
      <c r="Q3">
        <v>0</v>
      </c>
      <c r="R3">
        <v>0</v>
      </c>
      <c r="S3">
        <v>0</v>
      </c>
      <c r="T3">
        <v>2736</v>
      </c>
      <c r="U3">
        <v>2087</v>
      </c>
      <c r="V3">
        <v>0</v>
      </c>
      <c r="W3">
        <v>963</v>
      </c>
      <c r="X3">
        <v>6419</v>
      </c>
      <c r="Y3">
        <v>1407</v>
      </c>
      <c r="Z3">
        <v>7813</v>
      </c>
      <c r="AA3" s="7">
        <v>8536</v>
      </c>
      <c r="AB3" s="7">
        <v>8536</v>
      </c>
      <c r="AC3">
        <f>SUM(O3:Z3)</f>
        <v>21425</v>
      </c>
    </row>
    <row r="4" spans="1:29" x14ac:dyDescent="0.3">
      <c r="B4">
        <v>2</v>
      </c>
      <c r="C4">
        <v>0</v>
      </c>
      <c r="D4">
        <v>2764</v>
      </c>
      <c r="E4">
        <f t="shared" ref="E4:E15" si="0">D4*$D$17</f>
        <v>2764</v>
      </c>
      <c r="N4">
        <v>2</v>
      </c>
      <c r="O4">
        <v>0</v>
      </c>
      <c r="P4" s="6" t="s">
        <v>21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 s="7">
        <v>0</v>
      </c>
      <c r="AB4" s="7">
        <v>0</v>
      </c>
      <c r="AC4">
        <f t="shared" ref="AC4:AC14" si="1">SUM(O4:Z4)</f>
        <v>0</v>
      </c>
    </row>
    <row r="5" spans="1:29" x14ac:dyDescent="0.3">
      <c r="B5">
        <v>3</v>
      </c>
      <c r="C5">
        <v>0</v>
      </c>
      <c r="D5">
        <v>0</v>
      </c>
      <c r="E5">
        <f t="shared" si="0"/>
        <v>0</v>
      </c>
      <c r="N5">
        <v>3</v>
      </c>
      <c r="O5">
        <v>0</v>
      </c>
      <c r="P5">
        <v>0</v>
      </c>
      <c r="Q5" s="6" t="s">
        <v>21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 s="7">
        <v>0</v>
      </c>
      <c r="AB5" s="7">
        <v>0</v>
      </c>
      <c r="AC5">
        <f t="shared" si="1"/>
        <v>0</v>
      </c>
    </row>
    <row r="6" spans="1:29" x14ac:dyDescent="0.3">
      <c r="B6">
        <v>4</v>
      </c>
      <c r="C6">
        <v>793</v>
      </c>
      <c r="D6">
        <v>0</v>
      </c>
      <c r="E6">
        <f t="shared" si="0"/>
        <v>0</v>
      </c>
      <c r="N6">
        <v>4</v>
      </c>
      <c r="O6">
        <v>7288</v>
      </c>
      <c r="P6">
        <v>2764</v>
      </c>
      <c r="Q6">
        <v>0</v>
      </c>
      <c r="R6" s="6" t="s">
        <v>21</v>
      </c>
      <c r="S6" s="10">
        <v>0</v>
      </c>
      <c r="T6">
        <v>2736</v>
      </c>
      <c r="U6">
        <v>2087</v>
      </c>
      <c r="V6">
        <v>0</v>
      </c>
      <c r="W6">
        <v>963</v>
      </c>
      <c r="X6">
        <v>6419</v>
      </c>
      <c r="Y6">
        <v>1407</v>
      </c>
      <c r="Z6">
        <v>7813</v>
      </c>
      <c r="AA6" s="7">
        <f>793</f>
        <v>793</v>
      </c>
      <c r="AB6" s="7">
        <f>793-379</f>
        <v>414</v>
      </c>
      <c r="AC6">
        <f t="shared" si="1"/>
        <v>31477</v>
      </c>
    </row>
    <row r="7" spans="1:29" x14ac:dyDescent="0.3">
      <c r="B7">
        <v>5</v>
      </c>
      <c r="C7">
        <v>0</v>
      </c>
      <c r="D7">
        <v>0</v>
      </c>
      <c r="E7">
        <f t="shared" si="0"/>
        <v>0</v>
      </c>
      <c r="N7">
        <v>5</v>
      </c>
      <c r="O7">
        <v>0</v>
      </c>
      <c r="P7">
        <v>0</v>
      </c>
      <c r="Q7">
        <v>0</v>
      </c>
      <c r="R7">
        <v>0</v>
      </c>
      <c r="S7" s="6" t="s">
        <v>21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 s="7">
        <v>379</v>
      </c>
      <c r="AB7" s="7">
        <v>379</v>
      </c>
      <c r="AC7">
        <f t="shared" si="1"/>
        <v>0</v>
      </c>
    </row>
    <row r="8" spans="1:29" x14ac:dyDescent="0.3">
      <c r="B8">
        <v>6</v>
      </c>
      <c r="C8">
        <v>1470</v>
      </c>
      <c r="D8">
        <v>2736</v>
      </c>
      <c r="E8">
        <f t="shared" si="0"/>
        <v>2736</v>
      </c>
      <c r="N8">
        <v>6</v>
      </c>
      <c r="O8">
        <v>7288</v>
      </c>
      <c r="P8">
        <v>2764</v>
      </c>
      <c r="Q8">
        <v>0</v>
      </c>
      <c r="R8">
        <v>0</v>
      </c>
      <c r="S8">
        <v>0</v>
      </c>
      <c r="T8" s="6" t="s">
        <v>21</v>
      </c>
      <c r="U8">
        <v>2087</v>
      </c>
      <c r="V8">
        <v>0</v>
      </c>
      <c r="W8">
        <v>963</v>
      </c>
      <c r="X8">
        <v>6419</v>
      </c>
      <c r="Y8">
        <v>1407</v>
      </c>
      <c r="Z8">
        <v>7813</v>
      </c>
      <c r="AA8" s="7">
        <v>1470</v>
      </c>
      <c r="AB8" s="7">
        <v>1470</v>
      </c>
      <c r="AC8">
        <f t="shared" si="1"/>
        <v>28741</v>
      </c>
    </row>
    <row r="9" spans="1:29" x14ac:dyDescent="0.3">
      <c r="B9">
        <v>7</v>
      </c>
      <c r="C9">
        <v>2556</v>
      </c>
      <c r="D9">
        <v>2087</v>
      </c>
      <c r="E9">
        <f t="shared" si="0"/>
        <v>2087</v>
      </c>
      <c r="N9">
        <v>7</v>
      </c>
      <c r="O9">
        <v>7288</v>
      </c>
      <c r="P9">
        <v>2764</v>
      </c>
      <c r="Q9">
        <v>0</v>
      </c>
      <c r="R9">
        <v>0</v>
      </c>
      <c r="S9">
        <v>0</v>
      </c>
      <c r="T9">
        <v>2736</v>
      </c>
      <c r="U9" s="6" t="s">
        <v>21</v>
      </c>
      <c r="V9">
        <v>0</v>
      </c>
      <c r="W9">
        <v>963</v>
      </c>
      <c r="X9">
        <v>6419</v>
      </c>
      <c r="Y9">
        <v>1407</v>
      </c>
      <c r="Z9">
        <v>7813</v>
      </c>
      <c r="AA9" s="7">
        <v>2556</v>
      </c>
      <c r="AB9" s="7">
        <v>2556</v>
      </c>
      <c r="AC9">
        <f t="shared" si="1"/>
        <v>29390</v>
      </c>
    </row>
    <row r="10" spans="1:29" x14ac:dyDescent="0.3">
      <c r="B10">
        <v>8</v>
      </c>
      <c r="C10">
        <v>0</v>
      </c>
      <c r="D10">
        <v>0</v>
      </c>
      <c r="E10">
        <f t="shared" si="0"/>
        <v>0</v>
      </c>
      <c r="N10">
        <v>8</v>
      </c>
      <c r="O10">
        <v>7288</v>
      </c>
      <c r="P10" s="8">
        <v>0</v>
      </c>
      <c r="Q10">
        <v>0</v>
      </c>
      <c r="R10">
        <v>0</v>
      </c>
      <c r="S10">
        <v>0</v>
      </c>
      <c r="T10">
        <v>0</v>
      </c>
      <c r="U10">
        <v>0</v>
      </c>
      <c r="V10" s="6" t="s">
        <v>21</v>
      </c>
      <c r="W10">
        <v>0</v>
      </c>
      <c r="X10">
        <v>0</v>
      </c>
      <c r="Y10">
        <v>0</v>
      </c>
      <c r="Z10">
        <v>0</v>
      </c>
      <c r="AA10" s="7">
        <v>0</v>
      </c>
      <c r="AB10" s="7">
        <v>0</v>
      </c>
      <c r="AC10">
        <f t="shared" si="1"/>
        <v>7288</v>
      </c>
    </row>
    <row r="11" spans="1:29" x14ac:dyDescent="0.3">
      <c r="B11">
        <v>9</v>
      </c>
      <c r="D11">
        <v>963</v>
      </c>
      <c r="E11">
        <f t="shared" si="0"/>
        <v>963</v>
      </c>
      <c r="N11">
        <v>9</v>
      </c>
      <c r="O11">
        <v>0</v>
      </c>
      <c r="P11" s="8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 s="6" t="s">
        <v>21</v>
      </c>
      <c r="X11">
        <v>0</v>
      </c>
      <c r="Y11">
        <v>0</v>
      </c>
      <c r="Z11">
        <v>0</v>
      </c>
      <c r="AA11" s="7">
        <v>0</v>
      </c>
      <c r="AB11" s="7">
        <v>0</v>
      </c>
      <c r="AC11">
        <f t="shared" si="1"/>
        <v>0</v>
      </c>
    </row>
    <row r="12" spans="1:29" x14ac:dyDescent="0.3">
      <c r="B12">
        <v>10</v>
      </c>
      <c r="C12">
        <v>4344</v>
      </c>
      <c r="D12">
        <v>6419</v>
      </c>
      <c r="E12">
        <f>D12*$D$17</f>
        <v>6419</v>
      </c>
      <c r="N12">
        <v>10</v>
      </c>
      <c r="O12">
        <v>7288</v>
      </c>
      <c r="P12">
        <v>2764</v>
      </c>
      <c r="Q12">
        <v>0</v>
      </c>
      <c r="R12">
        <v>0</v>
      </c>
      <c r="S12">
        <v>0</v>
      </c>
      <c r="T12">
        <v>2736</v>
      </c>
      <c r="U12">
        <v>2087</v>
      </c>
      <c r="V12">
        <v>0</v>
      </c>
      <c r="W12">
        <v>0</v>
      </c>
      <c r="X12" s="6" t="s">
        <v>21</v>
      </c>
      <c r="Y12">
        <v>1407</v>
      </c>
      <c r="Z12">
        <v>7813</v>
      </c>
      <c r="AA12" s="7">
        <v>4344</v>
      </c>
      <c r="AB12" s="7">
        <v>4344</v>
      </c>
      <c r="AC12">
        <f t="shared" si="1"/>
        <v>24095</v>
      </c>
    </row>
    <row r="13" spans="1:29" x14ac:dyDescent="0.3">
      <c r="B13">
        <v>11</v>
      </c>
      <c r="C13">
        <v>6440</v>
      </c>
      <c r="D13">
        <v>1407</v>
      </c>
      <c r="E13">
        <f t="shared" si="0"/>
        <v>1407</v>
      </c>
      <c r="N13">
        <v>11</v>
      </c>
      <c r="O13">
        <v>7288</v>
      </c>
      <c r="P13">
        <v>2764</v>
      </c>
      <c r="Q13">
        <v>0</v>
      </c>
      <c r="R13">
        <v>0</v>
      </c>
      <c r="S13">
        <v>0</v>
      </c>
      <c r="T13">
        <v>2736</v>
      </c>
      <c r="U13">
        <v>2087</v>
      </c>
      <c r="V13">
        <v>0</v>
      </c>
      <c r="W13">
        <v>0</v>
      </c>
      <c r="X13">
        <v>6419</v>
      </c>
      <c r="Y13" s="6" t="s">
        <v>21</v>
      </c>
      <c r="Z13">
        <v>7813</v>
      </c>
      <c r="AA13" s="7">
        <v>6440</v>
      </c>
      <c r="AB13" s="7">
        <v>6440</v>
      </c>
      <c r="AC13">
        <f t="shared" si="1"/>
        <v>29107</v>
      </c>
    </row>
    <row r="14" spans="1:29" x14ac:dyDescent="0.3">
      <c r="B14">
        <v>12</v>
      </c>
      <c r="C14">
        <v>7338</v>
      </c>
      <c r="D14">
        <v>7813</v>
      </c>
      <c r="E14">
        <f t="shared" si="0"/>
        <v>7813</v>
      </c>
      <c r="N14">
        <v>12</v>
      </c>
      <c r="O14">
        <v>7288</v>
      </c>
      <c r="P14">
        <v>2764</v>
      </c>
      <c r="Q14">
        <v>0</v>
      </c>
      <c r="R14">
        <v>0</v>
      </c>
      <c r="S14">
        <v>0</v>
      </c>
      <c r="T14">
        <v>2736</v>
      </c>
      <c r="U14">
        <v>2087</v>
      </c>
      <c r="V14">
        <v>0</v>
      </c>
      <c r="W14">
        <v>0</v>
      </c>
      <c r="X14">
        <v>6419</v>
      </c>
      <c r="Y14">
        <v>1407</v>
      </c>
      <c r="Z14" s="6" t="s">
        <v>21</v>
      </c>
      <c r="AA14" s="7">
        <v>7338</v>
      </c>
      <c r="AB14" s="7">
        <v>7338</v>
      </c>
      <c r="AC14">
        <f t="shared" si="1"/>
        <v>22701</v>
      </c>
    </row>
    <row r="15" spans="1:29" x14ac:dyDescent="0.3">
      <c r="B15" t="s">
        <v>20</v>
      </c>
      <c r="C15">
        <f>SUM(C3:C14)</f>
        <v>31477</v>
      </c>
      <c r="D15">
        <f>SUM(D3:D14)</f>
        <v>31477</v>
      </c>
      <c r="E15">
        <f t="shared" si="0"/>
        <v>31477</v>
      </c>
      <c r="O15" s="9">
        <v>7288</v>
      </c>
      <c r="P15" s="9">
        <v>2764</v>
      </c>
      <c r="Q15" s="9">
        <v>0</v>
      </c>
      <c r="R15" s="9">
        <v>0</v>
      </c>
      <c r="S15" s="9">
        <v>0</v>
      </c>
      <c r="T15" s="9">
        <v>2736</v>
      </c>
      <c r="U15" s="9">
        <v>2087</v>
      </c>
      <c r="V15" s="9">
        <v>0</v>
      </c>
      <c r="W15" s="9">
        <v>963</v>
      </c>
      <c r="X15" s="9">
        <v>6419</v>
      </c>
      <c r="Y15" s="9">
        <v>1407</v>
      </c>
      <c r="Z15" s="9">
        <v>7813</v>
      </c>
    </row>
    <row r="17" spans="3:26" x14ac:dyDescent="0.3">
      <c r="C17" t="s">
        <v>14</v>
      </c>
      <c r="D17">
        <f>C15/D15</f>
        <v>1</v>
      </c>
    </row>
    <row r="19" spans="3:26" x14ac:dyDescent="0.3">
      <c r="M19" s="20" t="s">
        <v>30</v>
      </c>
      <c r="O19" s="21" t="s">
        <v>11</v>
      </c>
      <c r="P19" s="22"/>
    </row>
    <row r="22" spans="3:26" x14ac:dyDescent="0.3">
      <c r="O22">
        <v>1</v>
      </c>
      <c r="P22">
        <v>2</v>
      </c>
      <c r="Q22">
        <v>3</v>
      </c>
      <c r="R22">
        <v>4</v>
      </c>
      <c r="S22">
        <v>5</v>
      </c>
      <c r="T22">
        <v>6</v>
      </c>
      <c r="U22">
        <v>7</v>
      </c>
      <c r="V22">
        <v>8</v>
      </c>
      <c r="W22">
        <v>9</v>
      </c>
      <c r="X22">
        <v>10</v>
      </c>
      <c r="Y22">
        <v>11</v>
      </c>
      <c r="Z22">
        <v>12</v>
      </c>
    </row>
    <row r="23" spans="3:26" x14ac:dyDescent="0.3">
      <c r="N23">
        <v>1</v>
      </c>
      <c r="O23">
        <f>IFERROR((O3/$AC3),0)</f>
        <v>0</v>
      </c>
      <c r="P23">
        <f t="shared" ref="P23:Z23" si="2">IFERROR((P3/$AC3),0)</f>
        <v>0</v>
      </c>
      <c r="Q23">
        <f t="shared" si="2"/>
        <v>0</v>
      </c>
      <c r="R23">
        <f t="shared" si="2"/>
        <v>0</v>
      </c>
      <c r="S23">
        <f t="shared" si="2"/>
        <v>0</v>
      </c>
      <c r="T23">
        <f t="shared" si="2"/>
        <v>0.12770128354725788</v>
      </c>
      <c r="U23">
        <f t="shared" si="2"/>
        <v>9.7409568261376894E-2</v>
      </c>
      <c r="V23">
        <f t="shared" si="2"/>
        <v>0</v>
      </c>
      <c r="W23">
        <f t="shared" si="2"/>
        <v>4.4947491248541423E-2</v>
      </c>
      <c r="X23">
        <f t="shared" si="2"/>
        <v>0.29960326721120184</v>
      </c>
      <c r="Y23">
        <f t="shared" si="2"/>
        <v>6.567094515752625E-2</v>
      </c>
      <c r="Z23">
        <f t="shared" si="2"/>
        <v>0.36466744457409567</v>
      </c>
    </row>
    <row r="24" spans="3:26" x14ac:dyDescent="0.3">
      <c r="N24">
        <v>2</v>
      </c>
      <c r="O24">
        <f t="shared" ref="O24:Z24" si="3">IFERROR((O4/$AC4),0)</f>
        <v>0</v>
      </c>
      <c r="P24">
        <f t="shared" si="3"/>
        <v>0</v>
      </c>
      <c r="Q24">
        <f t="shared" si="3"/>
        <v>0</v>
      </c>
      <c r="R24">
        <f t="shared" si="3"/>
        <v>0</v>
      </c>
      <c r="S24">
        <f t="shared" si="3"/>
        <v>0</v>
      </c>
      <c r="T24">
        <f t="shared" si="3"/>
        <v>0</v>
      </c>
      <c r="U24">
        <f t="shared" si="3"/>
        <v>0</v>
      </c>
      <c r="V24">
        <f t="shared" si="3"/>
        <v>0</v>
      </c>
      <c r="W24">
        <f t="shared" si="3"/>
        <v>0</v>
      </c>
      <c r="X24">
        <f t="shared" si="3"/>
        <v>0</v>
      </c>
      <c r="Y24">
        <f t="shared" si="3"/>
        <v>0</v>
      </c>
      <c r="Z24">
        <f t="shared" si="3"/>
        <v>0</v>
      </c>
    </row>
    <row r="25" spans="3:26" x14ac:dyDescent="0.3">
      <c r="N25">
        <v>3</v>
      </c>
      <c r="O25">
        <f t="shared" ref="O25:Z25" si="4">IFERROR((O5/$AC5),0)</f>
        <v>0</v>
      </c>
      <c r="P25">
        <f t="shared" si="4"/>
        <v>0</v>
      </c>
      <c r="Q25">
        <f t="shared" si="4"/>
        <v>0</v>
      </c>
      <c r="R25">
        <f t="shared" si="4"/>
        <v>0</v>
      </c>
      <c r="S25">
        <f t="shared" si="4"/>
        <v>0</v>
      </c>
      <c r="T25">
        <f t="shared" si="4"/>
        <v>0</v>
      </c>
      <c r="U25">
        <f t="shared" si="4"/>
        <v>0</v>
      </c>
      <c r="V25">
        <f t="shared" si="4"/>
        <v>0</v>
      </c>
      <c r="W25">
        <f t="shared" si="4"/>
        <v>0</v>
      </c>
      <c r="X25">
        <f t="shared" si="4"/>
        <v>0</v>
      </c>
      <c r="Y25">
        <f t="shared" si="4"/>
        <v>0</v>
      </c>
      <c r="Z25">
        <f t="shared" si="4"/>
        <v>0</v>
      </c>
    </row>
    <row r="26" spans="3:26" x14ac:dyDescent="0.3">
      <c r="N26">
        <v>4</v>
      </c>
      <c r="O26">
        <f t="shared" ref="O26:Z26" si="5">IFERROR((O6/$AC6),0)</f>
        <v>0.2315341360358357</v>
      </c>
      <c r="P26">
        <f t="shared" si="5"/>
        <v>8.7810147091527152E-2</v>
      </c>
      <c r="Q26">
        <f t="shared" si="5"/>
        <v>0</v>
      </c>
      <c r="R26">
        <f t="shared" si="5"/>
        <v>0</v>
      </c>
      <c r="S26">
        <f t="shared" si="5"/>
        <v>0</v>
      </c>
      <c r="T26">
        <f t="shared" si="5"/>
        <v>8.6920608698414711E-2</v>
      </c>
      <c r="U26">
        <f t="shared" si="5"/>
        <v>6.630237951520157E-2</v>
      </c>
      <c r="V26">
        <f t="shared" si="5"/>
        <v>0</v>
      </c>
      <c r="W26">
        <f t="shared" si="5"/>
        <v>3.0593766877402548E-2</v>
      </c>
      <c r="X26">
        <f t="shared" si="5"/>
        <v>0.20392667662102487</v>
      </c>
      <c r="Y26">
        <f t="shared" si="5"/>
        <v>4.4699304253899674E-2</v>
      </c>
      <c r="Z26">
        <f t="shared" si="5"/>
        <v>0.24821298090669378</v>
      </c>
    </row>
    <row r="27" spans="3:26" x14ac:dyDescent="0.3">
      <c r="N27">
        <v>5</v>
      </c>
      <c r="O27">
        <f t="shared" ref="O27:Z27" si="6">IFERROR((O7/$AC7),0)</f>
        <v>0</v>
      </c>
      <c r="P27">
        <f t="shared" si="6"/>
        <v>0</v>
      </c>
      <c r="Q27">
        <f t="shared" si="6"/>
        <v>0</v>
      </c>
      <c r="R27">
        <f t="shared" si="6"/>
        <v>0</v>
      </c>
      <c r="S27">
        <f t="shared" si="6"/>
        <v>0</v>
      </c>
      <c r="T27">
        <f t="shared" si="6"/>
        <v>0</v>
      </c>
      <c r="U27">
        <f t="shared" si="6"/>
        <v>0</v>
      </c>
      <c r="V27">
        <f t="shared" si="6"/>
        <v>0</v>
      </c>
      <c r="W27">
        <f t="shared" si="6"/>
        <v>0</v>
      </c>
      <c r="X27">
        <f t="shared" si="6"/>
        <v>0</v>
      </c>
      <c r="Y27">
        <f t="shared" si="6"/>
        <v>0</v>
      </c>
      <c r="Z27">
        <f t="shared" si="6"/>
        <v>0</v>
      </c>
    </row>
    <row r="28" spans="3:26" x14ac:dyDescent="0.3">
      <c r="N28">
        <v>6</v>
      </c>
      <c r="O28">
        <f t="shared" ref="O28:Z28" si="7">IFERROR((O8/$AC8),0)</f>
        <v>0.25357503218398803</v>
      </c>
      <c r="P28">
        <f t="shared" si="7"/>
        <v>9.6169235586792384E-2</v>
      </c>
      <c r="Q28">
        <f t="shared" si="7"/>
        <v>0</v>
      </c>
      <c r="R28">
        <f t="shared" si="7"/>
        <v>0</v>
      </c>
      <c r="S28">
        <f t="shared" si="7"/>
        <v>0</v>
      </c>
      <c r="T28">
        <f t="shared" si="7"/>
        <v>0</v>
      </c>
      <c r="U28">
        <f t="shared" si="7"/>
        <v>7.2614035698131588E-2</v>
      </c>
      <c r="V28">
        <f t="shared" si="7"/>
        <v>0</v>
      </c>
      <c r="W28">
        <f t="shared" si="7"/>
        <v>3.3506141052851331E-2</v>
      </c>
      <c r="X28">
        <f t="shared" si="7"/>
        <v>0.22333948018510141</v>
      </c>
      <c r="Y28">
        <f t="shared" si="7"/>
        <v>4.8954455307748515E-2</v>
      </c>
      <c r="Z28">
        <f t="shared" si="7"/>
        <v>0.27184161998538675</v>
      </c>
    </row>
    <row r="29" spans="3:26" x14ac:dyDescent="0.3">
      <c r="N29">
        <v>7</v>
      </c>
      <c r="O29">
        <f t="shared" ref="O29:Z29" si="8">IFERROR((O9/$AC9),0)</f>
        <v>0.24797550187138481</v>
      </c>
      <c r="P29">
        <f t="shared" si="8"/>
        <v>9.4045593739367134E-2</v>
      </c>
      <c r="Q29">
        <f t="shared" si="8"/>
        <v>0</v>
      </c>
      <c r="R29">
        <f t="shared" si="8"/>
        <v>0</v>
      </c>
      <c r="S29">
        <f t="shared" si="8"/>
        <v>0</v>
      </c>
      <c r="T29">
        <f t="shared" si="8"/>
        <v>9.3092888737665871E-2</v>
      </c>
      <c r="U29">
        <f t="shared" si="8"/>
        <v>0</v>
      </c>
      <c r="V29">
        <f t="shared" si="8"/>
        <v>0</v>
      </c>
      <c r="W29">
        <f t="shared" si="8"/>
        <v>3.2766247022796867E-2</v>
      </c>
      <c r="X29">
        <f t="shared" si="8"/>
        <v>0.21840762164001362</v>
      </c>
      <c r="Y29">
        <f t="shared" si="8"/>
        <v>4.7873426335488259E-2</v>
      </c>
      <c r="Z29">
        <f t="shared" si="8"/>
        <v>0.26583872065328346</v>
      </c>
    </row>
    <row r="30" spans="3:26" x14ac:dyDescent="0.3">
      <c r="N30">
        <v>8</v>
      </c>
      <c r="O30">
        <f t="shared" ref="O30:Z30" si="9">IFERROR((O10/$AC10),0)</f>
        <v>1</v>
      </c>
      <c r="P30">
        <f t="shared" si="9"/>
        <v>0</v>
      </c>
      <c r="Q30">
        <f t="shared" si="9"/>
        <v>0</v>
      </c>
      <c r="R30">
        <f t="shared" si="9"/>
        <v>0</v>
      </c>
      <c r="S30">
        <f t="shared" si="9"/>
        <v>0</v>
      </c>
      <c r="T30">
        <f t="shared" si="9"/>
        <v>0</v>
      </c>
      <c r="U30">
        <f t="shared" si="9"/>
        <v>0</v>
      </c>
      <c r="V30">
        <f t="shared" si="9"/>
        <v>0</v>
      </c>
      <c r="W30">
        <f t="shared" si="9"/>
        <v>0</v>
      </c>
      <c r="X30">
        <f t="shared" si="9"/>
        <v>0</v>
      </c>
      <c r="Y30">
        <f t="shared" si="9"/>
        <v>0</v>
      </c>
      <c r="Z30">
        <f t="shared" si="9"/>
        <v>0</v>
      </c>
    </row>
    <row r="31" spans="3:26" x14ac:dyDescent="0.3">
      <c r="N31">
        <v>9</v>
      </c>
      <c r="O31">
        <f t="shared" ref="O31:Z31" si="10">IFERROR((O11/$AC11),0)</f>
        <v>0</v>
      </c>
      <c r="P31">
        <f t="shared" si="10"/>
        <v>0</v>
      </c>
      <c r="Q31">
        <f t="shared" si="10"/>
        <v>0</v>
      </c>
      <c r="R31">
        <f t="shared" si="10"/>
        <v>0</v>
      </c>
      <c r="S31">
        <f t="shared" si="10"/>
        <v>0</v>
      </c>
      <c r="T31">
        <f t="shared" si="10"/>
        <v>0</v>
      </c>
      <c r="U31">
        <f t="shared" si="10"/>
        <v>0</v>
      </c>
      <c r="V31">
        <f t="shared" si="10"/>
        <v>0</v>
      </c>
      <c r="W31">
        <f t="shared" si="10"/>
        <v>0</v>
      </c>
      <c r="X31">
        <f t="shared" si="10"/>
        <v>0</v>
      </c>
      <c r="Y31">
        <f t="shared" si="10"/>
        <v>0</v>
      </c>
      <c r="Z31">
        <f t="shared" si="10"/>
        <v>0</v>
      </c>
    </row>
    <row r="32" spans="3:26" x14ac:dyDescent="0.3">
      <c r="N32">
        <v>10</v>
      </c>
      <c r="O32">
        <f t="shared" ref="O32:Z32" si="11">IFERROR((O12/$AC12),0)</f>
        <v>0.30246939199003942</v>
      </c>
      <c r="P32">
        <f t="shared" si="11"/>
        <v>0.11471259597426851</v>
      </c>
      <c r="Q32">
        <f t="shared" si="11"/>
        <v>0</v>
      </c>
      <c r="R32">
        <f t="shared" si="11"/>
        <v>0</v>
      </c>
      <c r="S32">
        <f t="shared" si="11"/>
        <v>0</v>
      </c>
      <c r="T32">
        <f t="shared" si="11"/>
        <v>0.11355052915542643</v>
      </c>
      <c r="U32">
        <f t="shared" si="11"/>
        <v>8.6615480390122429E-2</v>
      </c>
      <c r="V32">
        <f t="shared" si="11"/>
        <v>0</v>
      </c>
      <c r="W32">
        <f t="shared" si="11"/>
        <v>0</v>
      </c>
      <c r="X32">
        <f t="shared" si="11"/>
        <v>0</v>
      </c>
      <c r="Y32">
        <f t="shared" si="11"/>
        <v>5.8393857646814692E-2</v>
      </c>
      <c r="Z32">
        <f t="shared" si="11"/>
        <v>0.32425814484332849</v>
      </c>
    </row>
    <row r="33" spans="13:29" x14ac:dyDescent="0.3">
      <c r="N33">
        <v>11</v>
      </c>
      <c r="O33">
        <f t="shared" ref="O33:Z33" si="12">IFERROR((O13/$AC13),0)</f>
        <v>0.25038650496444154</v>
      </c>
      <c r="P33">
        <f t="shared" si="12"/>
        <v>9.4959975263682272E-2</v>
      </c>
      <c r="Q33">
        <f t="shared" si="12"/>
        <v>0</v>
      </c>
      <c r="R33">
        <f t="shared" si="12"/>
        <v>0</v>
      </c>
      <c r="S33">
        <f t="shared" si="12"/>
        <v>0</v>
      </c>
      <c r="T33">
        <f t="shared" si="12"/>
        <v>9.3998007352183319E-2</v>
      </c>
      <c r="U33">
        <f t="shared" si="12"/>
        <v>7.1700965403511188E-2</v>
      </c>
      <c r="V33">
        <f t="shared" si="12"/>
        <v>0</v>
      </c>
      <c r="W33">
        <f t="shared" si="12"/>
        <v>0</v>
      </c>
      <c r="X33">
        <f t="shared" si="12"/>
        <v>0.22053114371113477</v>
      </c>
      <c r="Y33">
        <f t="shared" si="12"/>
        <v>0</v>
      </c>
      <c r="Z33">
        <f t="shared" si="12"/>
        <v>0.26842340330504688</v>
      </c>
    </row>
    <row r="34" spans="13:29" x14ac:dyDescent="0.3">
      <c r="N34">
        <v>12</v>
      </c>
      <c r="O34">
        <f t="shared" ref="O34:Z34" si="13">IFERROR((O14/$AC14),0)</f>
        <v>0.32104312585348665</v>
      </c>
      <c r="P34">
        <f t="shared" si="13"/>
        <v>0.12175675080392934</v>
      </c>
      <c r="Q34">
        <f t="shared" si="13"/>
        <v>0</v>
      </c>
      <c r="R34">
        <f t="shared" si="13"/>
        <v>0</v>
      </c>
      <c r="S34">
        <f t="shared" si="13"/>
        <v>0</v>
      </c>
      <c r="T34">
        <f t="shared" si="13"/>
        <v>0.12052332496365799</v>
      </c>
      <c r="U34">
        <f t="shared" si="13"/>
        <v>9.1934276023082684E-2</v>
      </c>
      <c r="V34">
        <f t="shared" si="13"/>
        <v>0</v>
      </c>
      <c r="W34">
        <f t="shared" si="13"/>
        <v>0</v>
      </c>
      <c r="X34">
        <f t="shared" si="13"/>
        <v>0.28276287388220783</v>
      </c>
      <c r="Y34">
        <f t="shared" si="13"/>
        <v>6.1979648473635525E-2</v>
      </c>
      <c r="Z34">
        <f t="shared" si="13"/>
        <v>0</v>
      </c>
    </row>
    <row r="38" spans="13:29" x14ac:dyDescent="0.3">
      <c r="M38" s="20" t="s">
        <v>32</v>
      </c>
      <c r="O38" s="18" t="s">
        <v>27</v>
      </c>
      <c r="P38" s="19"/>
      <c r="Q38" s="19"/>
      <c r="R38" s="19"/>
      <c r="S38" s="19"/>
      <c r="T38" s="19"/>
      <c r="U38" s="19"/>
      <c r="V38" s="19"/>
      <c r="W38" s="19"/>
    </row>
    <row r="41" spans="13:29" x14ac:dyDescent="0.3">
      <c r="O41">
        <v>1</v>
      </c>
      <c r="P41">
        <v>2</v>
      </c>
      <c r="Q41">
        <v>3</v>
      </c>
      <c r="R41">
        <v>4</v>
      </c>
      <c r="S41">
        <v>5</v>
      </c>
      <c r="T41">
        <v>6</v>
      </c>
      <c r="U41">
        <v>7</v>
      </c>
      <c r="V41">
        <v>8</v>
      </c>
      <c r="W41">
        <v>9</v>
      </c>
      <c r="X41">
        <v>10</v>
      </c>
      <c r="Y41">
        <v>11</v>
      </c>
      <c r="Z41">
        <v>12</v>
      </c>
      <c r="AA41" t="s">
        <v>20</v>
      </c>
      <c r="AB41" t="s">
        <v>22</v>
      </c>
      <c r="AC41" t="s">
        <v>23</v>
      </c>
    </row>
    <row r="42" spans="13:29" x14ac:dyDescent="0.3">
      <c r="N42">
        <v>1</v>
      </c>
      <c r="O42">
        <f>ROUND($AA3*O23,0)</f>
        <v>0</v>
      </c>
      <c r="P42">
        <f t="shared" ref="P42:Z42" si="14">ROUND($AA3*P23,0)</f>
        <v>0</v>
      </c>
      <c r="Q42">
        <f t="shared" si="14"/>
        <v>0</v>
      </c>
      <c r="R42">
        <f t="shared" si="14"/>
        <v>0</v>
      </c>
      <c r="S42">
        <f t="shared" si="14"/>
        <v>0</v>
      </c>
      <c r="T42">
        <f t="shared" si="14"/>
        <v>1090</v>
      </c>
      <c r="U42">
        <f t="shared" si="14"/>
        <v>831</v>
      </c>
      <c r="V42">
        <f t="shared" si="14"/>
        <v>0</v>
      </c>
      <c r="W42">
        <f t="shared" si="14"/>
        <v>384</v>
      </c>
      <c r="X42">
        <f t="shared" si="14"/>
        <v>2557</v>
      </c>
      <c r="Y42">
        <f t="shared" si="14"/>
        <v>561</v>
      </c>
      <c r="Z42">
        <f t="shared" si="14"/>
        <v>3113</v>
      </c>
      <c r="AA42">
        <f>SUM(O42:Z42)</f>
        <v>8536</v>
      </c>
      <c r="AB42">
        <v>8536</v>
      </c>
      <c r="AC42">
        <f>IFERROR(AB42/AA42,0)</f>
        <v>1</v>
      </c>
    </row>
    <row r="43" spans="13:29" x14ac:dyDescent="0.3">
      <c r="N43">
        <v>2</v>
      </c>
      <c r="O43">
        <f t="shared" ref="O43:Z43" si="15">ROUND($AA4*O24,0)</f>
        <v>0</v>
      </c>
      <c r="P43">
        <f t="shared" si="15"/>
        <v>0</v>
      </c>
      <c r="Q43">
        <f t="shared" si="15"/>
        <v>0</v>
      </c>
      <c r="R43">
        <f t="shared" si="15"/>
        <v>0</v>
      </c>
      <c r="S43">
        <f t="shared" si="15"/>
        <v>0</v>
      </c>
      <c r="T43">
        <f t="shared" si="15"/>
        <v>0</v>
      </c>
      <c r="U43">
        <f t="shared" si="15"/>
        <v>0</v>
      </c>
      <c r="V43">
        <f t="shared" si="15"/>
        <v>0</v>
      </c>
      <c r="W43">
        <f t="shared" si="15"/>
        <v>0</v>
      </c>
      <c r="X43">
        <f t="shared" si="15"/>
        <v>0</v>
      </c>
      <c r="Y43">
        <f t="shared" si="15"/>
        <v>0</v>
      </c>
      <c r="Z43">
        <f t="shared" si="15"/>
        <v>0</v>
      </c>
      <c r="AA43">
        <f t="shared" ref="AA43:AA53" si="16">SUM(O43:Z43)</f>
        <v>0</v>
      </c>
      <c r="AB43">
        <v>0</v>
      </c>
      <c r="AC43">
        <f t="shared" ref="AC43:AC53" si="17">IFERROR(AB43/AA43,0)</f>
        <v>0</v>
      </c>
    </row>
    <row r="44" spans="13:29" x14ac:dyDescent="0.3">
      <c r="N44">
        <v>3</v>
      </c>
      <c r="O44">
        <f t="shared" ref="O44:Z44" si="18">ROUND($AA5*O25,0)</f>
        <v>0</v>
      </c>
      <c r="P44">
        <f t="shared" si="18"/>
        <v>0</v>
      </c>
      <c r="Q44">
        <f t="shared" si="18"/>
        <v>0</v>
      </c>
      <c r="R44">
        <f t="shared" si="18"/>
        <v>0</v>
      </c>
      <c r="S44">
        <f t="shared" si="18"/>
        <v>0</v>
      </c>
      <c r="T44">
        <f t="shared" si="18"/>
        <v>0</v>
      </c>
      <c r="U44">
        <f t="shared" si="18"/>
        <v>0</v>
      </c>
      <c r="V44">
        <f t="shared" si="18"/>
        <v>0</v>
      </c>
      <c r="W44">
        <f t="shared" si="18"/>
        <v>0</v>
      </c>
      <c r="X44">
        <f t="shared" si="18"/>
        <v>0</v>
      </c>
      <c r="Y44">
        <f t="shared" si="18"/>
        <v>0</v>
      </c>
      <c r="Z44">
        <f t="shared" si="18"/>
        <v>0</v>
      </c>
      <c r="AA44">
        <f t="shared" si="16"/>
        <v>0</v>
      </c>
      <c r="AB44">
        <v>0</v>
      </c>
      <c r="AC44">
        <f t="shared" si="17"/>
        <v>0</v>
      </c>
    </row>
    <row r="45" spans="13:29" x14ac:dyDescent="0.3">
      <c r="N45">
        <v>4</v>
      </c>
      <c r="O45">
        <f t="shared" ref="O45:Z45" si="19">ROUND($AA6*O26,0)</f>
        <v>184</v>
      </c>
      <c r="P45">
        <f t="shared" si="19"/>
        <v>70</v>
      </c>
      <c r="Q45">
        <f t="shared" si="19"/>
        <v>0</v>
      </c>
      <c r="R45">
        <f t="shared" si="19"/>
        <v>0</v>
      </c>
      <c r="S45">
        <f t="shared" si="19"/>
        <v>0</v>
      </c>
      <c r="T45">
        <f t="shared" si="19"/>
        <v>69</v>
      </c>
      <c r="U45">
        <f t="shared" si="19"/>
        <v>53</v>
      </c>
      <c r="V45">
        <f t="shared" si="19"/>
        <v>0</v>
      </c>
      <c r="W45">
        <f t="shared" si="19"/>
        <v>24</v>
      </c>
      <c r="X45">
        <f t="shared" si="19"/>
        <v>162</v>
      </c>
      <c r="Y45">
        <f t="shared" si="19"/>
        <v>35</v>
      </c>
      <c r="Z45">
        <f t="shared" si="19"/>
        <v>197</v>
      </c>
      <c r="AA45">
        <f t="shared" si="16"/>
        <v>794</v>
      </c>
      <c r="AB45">
        <v>794</v>
      </c>
      <c r="AC45">
        <f t="shared" si="17"/>
        <v>1</v>
      </c>
    </row>
    <row r="46" spans="13:29" x14ac:dyDescent="0.3">
      <c r="N46">
        <v>5</v>
      </c>
      <c r="O46">
        <f t="shared" ref="O46:Z46" si="20">ROUND($AA7*O27,0)</f>
        <v>0</v>
      </c>
      <c r="P46">
        <f t="shared" si="20"/>
        <v>0</v>
      </c>
      <c r="Q46">
        <f t="shared" si="20"/>
        <v>0</v>
      </c>
      <c r="R46">
        <f t="shared" si="20"/>
        <v>0</v>
      </c>
      <c r="S46">
        <f t="shared" si="20"/>
        <v>0</v>
      </c>
      <c r="T46">
        <f t="shared" si="20"/>
        <v>0</v>
      </c>
      <c r="U46">
        <f t="shared" si="20"/>
        <v>0</v>
      </c>
      <c r="V46">
        <f t="shared" si="20"/>
        <v>0</v>
      </c>
      <c r="W46">
        <f t="shared" si="20"/>
        <v>0</v>
      </c>
      <c r="X46">
        <f t="shared" si="20"/>
        <v>0</v>
      </c>
      <c r="Y46">
        <f t="shared" si="20"/>
        <v>0</v>
      </c>
      <c r="Z46">
        <f t="shared" si="20"/>
        <v>0</v>
      </c>
      <c r="AA46">
        <f t="shared" si="16"/>
        <v>0</v>
      </c>
      <c r="AB46">
        <v>0</v>
      </c>
      <c r="AC46">
        <f t="shared" si="17"/>
        <v>0</v>
      </c>
    </row>
    <row r="47" spans="13:29" x14ac:dyDescent="0.3">
      <c r="N47">
        <v>6</v>
      </c>
      <c r="O47">
        <f t="shared" ref="O47:Z47" si="21">ROUND($AA8*O28,0)</f>
        <v>373</v>
      </c>
      <c r="P47">
        <f t="shared" si="21"/>
        <v>141</v>
      </c>
      <c r="Q47">
        <f t="shared" si="21"/>
        <v>0</v>
      </c>
      <c r="R47">
        <f t="shared" si="21"/>
        <v>0</v>
      </c>
      <c r="S47">
        <f t="shared" si="21"/>
        <v>0</v>
      </c>
      <c r="T47">
        <f t="shared" si="21"/>
        <v>0</v>
      </c>
      <c r="U47">
        <f t="shared" si="21"/>
        <v>107</v>
      </c>
      <c r="V47">
        <f t="shared" si="21"/>
        <v>0</v>
      </c>
      <c r="W47">
        <f t="shared" si="21"/>
        <v>49</v>
      </c>
      <c r="X47">
        <f t="shared" si="21"/>
        <v>328</v>
      </c>
      <c r="Y47">
        <f t="shared" si="21"/>
        <v>72</v>
      </c>
      <c r="Z47">
        <f t="shared" si="21"/>
        <v>400</v>
      </c>
      <c r="AA47">
        <f t="shared" si="16"/>
        <v>1470</v>
      </c>
      <c r="AB47">
        <v>1470</v>
      </c>
      <c r="AC47">
        <f t="shared" si="17"/>
        <v>1</v>
      </c>
    </row>
    <row r="48" spans="13:29" x14ac:dyDescent="0.3">
      <c r="N48">
        <v>7</v>
      </c>
      <c r="O48">
        <f t="shared" ref="O48:Z48" si="22">ROUND($AA9*O29,0)</f>
        <v>634</v>
      </c>
      <c r="P48">
        <f t="shared" si="22"/>
        <v>240</v>
      </c>
      <c r="Q48">
        <f t="shared" si="22"/>
        <v>0</v>
      </c>
      <c r="R48">
        <f t="shared" si="22"/>
        <v>0</v>
      </c>
      <c r="S48">
        <f t="shared" si="22"/>
        <v>0</v>
      </c>
      <c r="T48">
        <f t="shared" si="22"/>
        <v>238</v>
      </c>
      <c r="U48">
        <f t="shared" si="22"/>
        <v>0</v>
      </c>
      <c r="V48">
        <f t="shared" si="22"/>
        <v>0</v>
      </c>
      <c r="W48">
        <f t="shared" si="22"/>
        <v>84</v>
      </c>
      <c r="X48">
        <f t="shared" si="22"/>
        <v>558</v>
      </c>
      <c r="Y48">
        <f t="shared" si="22"/>
        <v>122</v>
      </c>
      <c r="Z48">
        <f t="shared" si="22"/>
        <v>679</v>
      </c>
      <c r="AA48">
        <f t="shared" si="16"/>
        <v>2555</v>
      </c>
      <c r="AB48">
        <v>2555</v>
      </c>
      <c r="AC48">
        <f t="shared" si="17"/>
        <v>1</v>
      </c>
    </row>
    <row r="49" spans="14:29" x14ac:dyDescent="0.3">
      <c r="N49">
        <v>8</v>
      </c>
      <c r="O49">
        <f t="shared" ref="O49:Z49" si="23">ROUND($AA10*O30,0)</f>
        <v>0</v>
      </c>
      <c r="P49">
        <f t="shared" si="23"/>
        <v>0</v>
      </c>
      <c r="Q49">
        <f t="shared" si="23"/>
        <v>0</v>
      </c>
      <c r="R49">
        <f t="shared" si="23"/>
        <v>0</v>
      </c>
      <c r="S49">
        <f t="shared" si="23"/>
        <v>0</v>
      </c>
      <c r="T49">
        <f t="shared" si="23"/>
        <v>0</v>
      </c>
      <c r="U49">
        <f t="shared" si="23"/>
        <v>0</v>
      </c>
      <c r="V49">
        <f t="shared" si="23"/>
        <v>0</v>
      </c>
      <c r="W49">
        <f t="shared" si="23"/>
        <v>0</v>
      </c>
      <c r="X49">
        <f t="shared" si="23"/>
        <v>0</v>
      </c>
      <c r="Y49">
        <f t="shared" si="23"/>
        <v>0</v>
      </c>
      <c r="Z49">
        <f t="shared" si="23"/>
        <v>0</v>
      </c>
      <c r="AA49">
        <f t="shared" si="16"/>
        <v>0</v>
      </c>
      <c r="AB49">
        <v>0</v>
      </c>
      <c r="AC49">
        <f t="shared" si="17"/>
        <v>0</v>
      </c>
    </row>
    <row r="50" spans="14:29" x14ac:dyDescent="0.3">
      <c r="N50">
        <v>9</v>
      </c>
      <c r="O50">
        <f t="shared" ref="O50:Z50" si="24">ROUND($AA11*O31,0)</f>
        <v>0</v>
      </c>
      <c r="P50">
        <f t="shared" si="24"/>
        <v>0</v>
      </c>
      <c r="Q50">
        <f t="shared" si="24"/>
        <v>0</v>
      </c>
      <c r="R50">
        <f t="shared" si="24"/>
        <v>0</v>
      </c>
      <c r="S50">
        <f t="shared" si="24"/>
        <v>0</v>
      </c>
      <c r="T50">
        <f t="shared" si="24"/>
        <v>0</v>
      </c>
      <c r="U50">
        <f t="shared" si="24"/>
        <v>0</v>
      </c>
      <c r="V50">
        <f t="shared" si="24"/>
        <v>0</v>
      </c>
      <c r="W50">
        <f t="shared" si="24"/>
        <v>0</v>
      </c>
      <c r="X50">
        <f t="shared" si="24"/>
        <v>0</v>
      </c>
      <c r="Y50">
        <f t="shared" si="24"/>
        <v>0</v>
      </c>
      <c r="Z50">
        <f t="shared" si="24"/>
        <v>0</v>
      </c>
      <c r="AA50">
        <f t="shared" si="16"/>
        <v>0</v>
      </c>
      <c r="AB50">
        <v>0</v>
      </c>
      <c r="AC50">
        <f t="shared" si="17"/>
        <v>0</v>
      </c>
    </row>
    <row r="51" spans="14:29" x14ac:dyDescent="0.3">
      <c r="N51">
        <v>10</v>
      </c>
      <c r="O51">
        <f t="shared" ref="O51:Z51" si="25">ROUND($AA12*O32,0)</f>
        <v>1314</v>
      </c>
      <c r="P51">
        <f t="shared" si="25"/>
        <v>498</v>
      </c>
      <c r="Q51">
        <f t="shared" si="25"/>
        <v>0</v>
      </c>
      <c r="R51">
        <f t="shared" si="25"/>
        <v>0</v>
      </c>
      <c r="S51">
        <f t="shared" si="25"/>
        <v>0</v>
      </c>
      <c r="T51">
        <f t="shared" si="25"/>
        <v>493</v>
      </c>
      <c r="U51">
        <f t="shared" si="25"/>
        <v>376</v>
      </c>
      <c r="V51">
        <f t="shared" si="25"/>
        <v>0</v>
      </c>
      <c r="W51">
        <f t="shared" si="25"/>
        <v>0</v>
      </c>
      <c r="X51">
        <f t="shared" si="25"/>
        <v>0</v>
      </c>
      <c r="Y51">
        <f t="shared" si="25"/>
        <v>254</v>
      </c>
      <c r="Z51">
        <f t="shared" si="25"/>
        <v>1409</v>
      </c>
      <c r="AA51">
        <f t="shared" si="16"/>
        <v>4344</v>
      </c>
      <c r="AB51">
        <v>4344</v>
      </c>
      <c r="AC51">
        <f t="shared" si="17"/>
        <v>1</v>
      </c>
    </row>
    <row r="52" spans="14:29" x14ac:dyDescent="0.3">
      <c r="N52">
        <v>11</v>
      </c>
      <c r="O52">
        <f t="shared" ref="O52:Z52" si="26">ROUND($AA13*O33,0)</f>
        <v>1612</v>
      </c>
      <c r="P52">
        <f t="shared" si="26"/>
        <v>612</v>
      </c>
      <c r="Q52">
        <f t="shared" si="26"/>
        <v>0</v>
      </c>
      <c r="R52">
        <f t="shared" si="26"/>
        <v>0</v>
      </c>
      <c r="S52">
        <f t="shared" si="26"/>
        <v>0</v>
      </c>
      <c r="T52">
        <f t="shared" si="26"/>
        <v>605</v>
      </c>
      <c r="U52">
        <f t="shared" si="26"/>
        <v>462</v>
      </c>
      <c r="V52">
        <f t="shared" si="26"/>
        <v>0</v>
      </c>
      <c r="W52">
        <f t="shared" si="26"/>
        <v>0</v>
      </c>
      <c r="X52">
        <f t="shared" si="26"/>
        <v>1420</v>
      </c>
      <c r="Y52">
        <f t="shared" si="26"/>
        <v>0</v>
      </c>
      <c r="Z52">
        <f t="shared" si="26"/>
        <v>1729</v>
      </c>
      <c r="AA52">
        <f t="shared" si="16"/>
        <v>6440</v>
      </c>
      <c r="AB52">
        <v>6440</v>
      </c>
      <c r="AC52">
        <f t="shared" si="17"/>
        <v>1</v>
      </c>
    </row>
    <row r="53" spans="14:29" x14ac:dyDescent="0.3">
      <c r="N53">
        <v>12</v>
      </c>
      <c r="O53">
        <f t="shared" ref="O53:Z53" si="27">ROUND($AA14*O34,0)</f>
        <v>2356</v>
      </c>
      <c r="P53">
        <f t="shared" si="27"/>
        <v>893</v>
      </c>
      <c r="Q53">
        <f t="shared" si="27"/>
        <v>0</v>
      </c>
      <c r="R53">
        <f t="shared" si="27"/>
        <v>0</v>
      </c>
      <c r="S53">
        <f t="shared" si="27"/>
        <v>0</v>
      </c>
      <c r="T53">
        <f t="shared" si="27"/>
        <v>884</v>
      </c>
      <c r="U53">
        <f t="shared" si="27"/>
        <v>675</v>
      </c>
      <c r="V53">
        <f t="shared" si="27"/>
        <v>0</v>
      </c>
      <c r="W53">
        <f t="shared" si="27"/>
        <v>0</v>
      </c>
      <c r="X53">
        <f t="shared" si="27"/>
        <v>2075</v>
      </c>
      <c r="Y53">
        <f t="shared" si="27"/>
        <v>455</v>
      </c>
      <c r="Z53">
        <f t="shared" si="27"/>
        <v>0</v>
      </c>
      <c r="AA53">
        <f t="shared" si="16"/>
        <v>7338</v>
      </c>
      <c r="AB53">
        <v>7338</v>
      </c>
      <c r="AC53">
        <f t="shared" si="17"/>
        <v>1</v>
      </c>
    </row>
    <row r="54" spans="14:29" x14ac:dyDescent="0.3">
      <c r="N54" t="s">
        <v>20</v>
      </c>
      <c r="O54">
        <f>SUM(O42:O53)</f>
        <v>6473</v>
      </c>
      <c r="P54">
        <f t="shared" ref="P54:Z54" si="28">SUM(P42:P53)</f>
        <v>2454</v>
      </c>
      <c r="Q54">
        <f t="shared" si="28"/>
        <v>0</v>
      </c>
      <c r="R54">
        <f t="shared" si="28"/>
        <v>0</v>
      </c>
      <c r="S54">
        <f t="shared" si="28"/>
        <v>0</v>
      </c>
      <c r="T54">
        <f t="shared" si="28"/>
        <v>3379</v>
      </c>
      <c r="U54">
        <f t="shared" si="28"/>
        <v>2504</v>
      </c>
      <c r="V54">
        <f t="shared" si="28"/>
        <v>0</v>
      </c>
      <c r="W54">
        <f t="shared" si="28"/>
        <v>541</v>
      </c>
      <c r="X54">
        <f t="shared" si="28"/>
        <v>7100</v>
      </c>
      <c r="Y54">
        <f t="shared" si="28"/>
        <v>1499</v>
      </c>
      <c r="Z54">
        <f t="shared" si="28"/>
        <v>7527</v>
      </c>
    </row>
    <row r="55" spans="14:29" x14ac:dyDescent="0.3">
      <c r="N55" t="s">
        <v>22</v>
      </c>
      <c r="O55" s="9">
        <v>7288</v>
      </c>
      <c r="P55" s="9">
        <v>2764</v>
      </c>
      <c r="Q55" s="9">
        <v>0</v>
      </c>
      <c r="R55" s="9">
        <v>0</v>
      </c>
      <c r="S55" s="9">
        <v>0</v>
      </c>
      <c r="T55" s="9">
        <v>2736</v>
      </c>
      <c r="U55" s="9">
        <v>2087</v>
      </c>
      <c r="V55" s="9">
        <v>0</v>
      </c>
      <c r="W55" s="9">
        <v>963</v>
      </c>
      <c r="X55" s="9">
        <v>6419</v>
      </c>
      <c r="Y55" s="9">
        <v>1407</v>
      </c>
      <c r="Z55" s="9">
        <v>7813</v>
      </c>
    </row>
    <row r="56" spans="14:29" x14ac:dyDescent="0.3">
      <c r="N56" t="s">
        <v>23</v>
      </c>
      <c r="O56">
        <f>IFERROR((O55/O54),0)</f>
        <v>1.1259076162521242</v>
      </c>
      <c r="P56">
        <f t="shared" ref="P56:Z56" si="29">IFERROR((P55/P54),0)</f>
        <v>1.1263243683781581</v>
      </c>
      <c r="Q56">
        <f t="shared" si="29"/>
        <v>0</v>
      </c>
      <c r="R56">
        <f t="shared" si="29"/>
        <v>0</v>
      </c>
      <c r="S56">
        <f t="shared" si="29"/>
        <v>0</v>
      </c>
      <c r="T56">
        <f t="shared" si="29"/>
        <v>0.80970701390944066</v>
      </c>
      <c r="U56">
        <f t="shared" si="29"/>
        <v>0.83346645367412142</v>
      </c>
      <c r="V56">
        <f t="shared" si="29"/>
        <v>0</v>
      </c>
      <c r="W56">
        <f t="shared" si="29"/>
        <v>1.7800369685767099</v>
      </c>
      <c r="X56">
        <f t="shared" si="29"/>
        <v>0.90408450704225352</v>
      </c>
      <c r="Y56">
        <f t="shared" si="29"/>
        <v>0.93862575050033359</v>
      </c>
      <c r="Z56">
        <f t="shared" si="29"/>
        <v>1.0379965457685665</v>
      </c>
    </row>
  </sheetData>
  <mergeCells count="3">
    <mergeCell ref="O38:W38"/>
    <mergeCell ref="O1:Q1"/>
    <mergeCell ref="O19:P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E08E-C75A-4DB6-8A4A-BE124F73FE91}">
  <dimension ref="A1:AA531"/>
  <sheetViews>
    <sheetView zoomScale="98" zoomScaleNormal="98" workbookViewId="0"/>
  </sheetViews>
  <sheetFormatPr defaultRowHeight="14.4" x14ac:dyDescent="0.3"/>
  <cols>
    <col min="3" max="3" width="10.109375" bestFit="1" customWidth="1"/>
    <col min="4" max="4" width="9.44140625" bestFit="1" customWidth="1"/>
  </cols>
  <sheetData>
    <row r="1" spans="1:24" x14ac:dyDescent="0.3">
      <c r="A1" s="20" t="s">
        <v>28</v>
      </c>
      <c r="C1" t="s">
        <v>0</v>
      </c>
      <c r="D1" t="s">
        <v>1</v>
      </c>
      <c r="M1" s="20" t="s">
        <v>29</v>
      </c>
      <c r="O1" s="21" t="s">
        <v>31</v>
      </c>
      <c r="P1" s="22"/>
      <c r="Q1" s="22"/>
    </row>
    <row r="2" spans="1:24" x14ac:dyDescent="0.3">
      <c r="B2">
        <v>12</v>
      </c>
      <c r="C2">
        <v>7813</v>
      </c>
      <c r="D2">
        <v>7338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 t="s">
        <v>13</v>
      </c>
      <c r="X2" t="s">
        <v>20</v>
      </c>
    </row>
    <row r="3" spans="1:24" x14ac:dyDescent="0.3">
      <c r="B3">
        <v>13</v>
      </c>
      <c r="C3">
        <v>653</v>
      </c>
      <c r="D3">
        <v>653</v>
      </c>
      <c r="N3">
        <v>12</v>
      </c>
      <c r="O3" s="6" t="s">
        <v>21</v>
      </c>
      <c r="P3">
        <v>0</v>
      </c>
      <c r="Q3">
        <v>0</v>
      </c>
      <c r="R3">
        <v>212</v>
      </c>
      <c r="S3">
        <v>862</v>
      </c>
      <c r="T3">
        <v>0</v>
      </c>
      <c r="U3">
        <v>0</v>
      </c>
      <c r="V3">
        <v>8233</v>
      </c>
      <c r="W3">
        <v>7813</v>
      </c>
      <c r="X3">
        <f>SUM(O3:V3)</f>
        <v>9307</v>
      </c>
    </row>
    <row r="4" spans="1:24" x14ac:dyDescent="0.3">
      <c r="B4">
        <v>14</v>
      </c>
      <c r="C4">
        <v>580</v>
      </c>
      <c r="D4">
        <v>434</v>
      </c>
      <c r="N4">
        <v>13</v>
      </c>
      <c r="O4">
        <v>0</v>
      </c>
      <c r="P4" s="6" t="s">
        <v>21</v>
      </c>
      <c r="Q4">
        <v>0</v>
      </c>
      <c r="R4">
        <v>0</v>
      </c>
      <c r="S4">
        <v>862</v>
      </c>
      <c r="T4">
        <v>0</v>
      </c>
      <c r="U4">
        <v>0</v>
      </c>
      <c r="V4">
        <v>8233</v>
      </c>
      <c r="W4">
        <v>653</v>
      </c>
      <c r="X4">
        <f t="shared" ref="X4:X10" si="0">SUM(O4:V4)</f>
        <v>9095</v>
      </c>
    </row>
    <row r="5" spans="1:24" x14ac:dyDescent="0.3">
      <c r="B5">
        <v>15</v>
      </c>
      <c r="C5">
        <v>212</v>
      </c>
      <c r="D5">
        <v>212</v>
      </c>
      <c r="N5">
        <v>14</v>
      </c>
      <c r="O5">
        <v>7338</v>
      </c>
      <c r="P5">
        <v>653</v>
      </c>
      <c r="Q5" s="6" t="s">
        <v>21</v>
      </c>
      <c r="R5">
        <v>0</v>
      </c>
      <c r="S5">
        <v>0</v>
      </c>
      <c r="T5">
        <v>0</v>
      </c>
      <c r="U5">
        <v>0</v>
      </c>
      <c r="V5">
        <v>0</v>
      </c>
      <c r="W5">
        <v>580</v>
      </c>
      <c r="X5">
        <f t="shared" si="0"/>
        <v>7991</v>
      </c>
    </row>
    <row r="6" spans="1:24" x14ac:dyDescent="0.3">
      <c r="B6">
        <v>16</v>
      </c>
      <c r="C6">
        <v>841</v>
      </c>
      <c r="D6">
        <v>862</v>
      </c>
      <c r="N6">
        <v>15</v>
      </c>
      <c r="O6">
        <v>7338</v>
      </c>
      <c r="P6">
        <v>0</v>
      </c>
      <c r="Q6">
        <v>434</v>
      </c>
      <c r="R6" s="6" t="s">
        <v>21</v>
      </c>
      <c r="S6">
        <v>0</v>
      </c>
      <c r="T6">
        <v>0</v>
      </c>
      <c r="U6">
        <v>0</v>
      </c>
      <c r="V6">
        <v>0</v>
      </c>
      <c r="W6">
        <v>212</v>
      </c>
      <c r="X6">
        <f t="shared" si="0"/>
        <v>7772</v>
      </c>
    </row>
    <row r="7" spans="1:24" x14ac:dyDescent="0.3">
      <c r="B7">
        <v>17</v>
      </c>
      <c r="C7">
        <v>0</v>
      </c>
      <c r="D7">
        <v>0</v>
      </c>
      <c r="N7">
        <v>16</v>
      </c>
      <c r="O7">
        <v>0</v>
      </c>
      <c r="P7">
        <v>0</v>
      </c>
      <c r="Q7">
        <v>0</v>
      </c>
      <c r="R7">
        <v>0</v>
      </c>
      <c r="S7" s="6" t="s">
        <v>21</v>
      </c>
      <c r="T7">
        <v>0</v>
      </c>
      <c r="U7">
        <v>0</v>
      </c>
      <c r="V7">
        <v>8233</v>
      </c>
      <c r="W7">
        <v>841</v>
      </c>
      <c r="X7">
        <f t="shared" si="0"/>
        <v>8233</v>
      </c>
    </row>
    <row r="8" spans="1:24" x14ac:dyDescent="0.3">
      <c r="B8">
        <v>18</v>
      </c>
      <c r="C8">
        <v>1</v>
      </c>
      <c r="D8" s="3">
        <v>80</v>
      </c>
      <c r="N8">
        <v>17</v>
      </c>
      <c r="O8">
        <v>0</v>
      </c>
      <c r="P8">
        <v>0</v>
      </c>
      <c r="Q8">
        <v>0</v>
      </c>
      <c r="R8">
        <v>0</v>
      </c>
      <c r="S8">
        <v>0</v>
      </c>
      <c r="T8" s="6" t="s">
        <v>21</v>
      </c>
      <c r="U8">
        <v>0</v>
      </c>
      <c r="V8">
        <v>0</v>
      </c>
      <c r="W8">
        <v>0</v>
      </c>
      <c r="X8">
        <f t="shared" si="0"/>
        <v>0</v>
      </c>
    </row>
    <row r="9" spans="1:24" x14ac:dyDescent="0.3">
      <c r="B9">
        <v>19</v>
      </c>
      <c r="C9">
        <v>7712</v>
      </c>
      <c r="D9">
        <v>8233</v>
      </c>
      <c r="N9">
        <v>18</v>
      </c>
      <c r="O9">
        <v>7338</v>
      </c>
      <c r="P9">
        <v>0</v>
      </c>
      <c r="Q9">
        <v>0</v>
      </c>
      <c r="R9">
        <v>0</v>
      </c>
      <c r="S9">
        <v>0</v>
      </c>
      <c r="T9">
        <v>0</v>
      </c>
      <c r="U9" s="6" t="s">
        <v>21</v>
      </c>
      <c r="V9">
        <v>0</v>
      </c>
      <c r="W9">
        <v>1</v>
      </c>
      <c r="X9">
        <f t="shared" si="0"/>
        <v>7338</v>
      </c>
    </row>
    <row r="10" spans="1:24" x14ac:dyDescent="0.3">
      <c r="C10">
        <f>SUM(C2:C9)</f>
        <v>17812</v>
      </c>
      <c r="D10">
        <f>SUM(D2:D9)</f>
        <v>17812</v>
      </c>
      <c r="N10">
        <v>19</v>
      </c>
      <c r="O10">
        <v>7338</v>
      </c>
      <c r="P10">
        <v>653</v>
      </c>
      <c r="Q10">
        <v>434</v>
      </c>
      <c r="R10">
        <v>0</v>
      </c>
      <c r="S10">
        <v>0</v>
      </c>
      <c r="T10">
        <v>0</v>
      </c>
      <c r="U10">
        <v>80</v>
      </c>
      <c r="V10" s="6" t="s">
        <v>21</v>
      </c>
      <c r="W10">
        <v>7712</v>
      </c>
      <c r="X10">
        <f t="shared" si="0"/>
        <v>8505</v>
      </c>
    </row>
    <row r="11" spans="1:24" x14ac:dyDescent="0.3">
      <c r="O11">
        <v>7338</v>
      </c>
      <c r="P11">
        <v>653</v>
      </c>
      <c r="Q11">
        <v>434</v>
      </c>
      <c r="R11">
        <v>212</v>
      </c>
      <c r="S11">
        <v>862</v>
      </c>
      <c r="T11">
        <v>0</v>
      </c>
      <c r="U11">
        <v>80</v>
      </c>
      <c r="V11">
        <v>8233</v>
      </c>
    </row>
    <row r="12" spans="1:24" x14ac:dyDescent="0.3">
      <c r="B12" t="s">
        <v>14</v>
      </c>
      <c r="C12">
        <f>C10/D10</f>
        <v>1</v>
      </c>
    </row>
    <row r="14" spans="1:24" x14ac:dyDescent="0.3">
      <c r="M14" s="20" t="s">
        <v>30</v>
      </c>
      <c r="O14" s="21" t="s">
        <v>11</v>
      </c>
      <c r="P14" s="22"/>
    </row>
    <row r="16" spans="1:24" x14ac:dyDescent="0.3">
      <c r="O16">
        <v>12</v>
      </c>
      <c r="P16">
        <v>13</v>
      </c>
      <c r="Q16">
        <v>14</v>
      </c>
      <c r="R16">
        <v>15</v>
      </c>
      <c r="S16">
        <v>16</v>
      </c>
      <c r="T16">
        <v>17</v>
      </c>
      <c r="U16">
        <v>18</v>
      </c>
      <c r="V16">
        <v>19</v>
      </c>
    </row>
    <row r="17" spans="13:25" x14ac:dyDescent="0.3">
      <c r="N17">
        <v>12</v>
      </c>
      <c r="O17">
        <f>IFERROR(O3/$X3,0)</f>
        <v>0</v>
      </c>
      <c r="P17">
        <f t="shared" ref="P17:V17" si="1">IFERROR(P3/$X3,0)</f>
        <v>0</v>
      </c>
      <c r="Q17">
        <f t="shared" si="1"/>
        <v>0</v>
      </c>
      <c r="R17">
        <f t="shared" si="1"/>
        <v>2.2778553776727193E-2</v>
      </c>
      <c r="S17">
        <f t="shared" si="1"/>
        <v>9.2618459224239821E-2</v>
      </c>
      <c r="T17">
        <f t="shared" si="1"/>
        <v>0</v>
      </c>
      <c r="U17">
        <f t="shared" si="1"/>
        <v>0</v>
      </c>
      <c r="V17">
        <f t="shared" si="1"/>
        <v>0.88460298699903295</v>
      </c>
    </row>
    <row r="18" spans="13:25" x14ac:dyDescent="0.3">
      <c r="N18">
        <v>13</v>
      </c>
      <c r="O18">
        <f t="shared" ref="O18:V18" si="2">IFERROR(O4/$X4,0)</f>
        <v>0</v>
      </c>
      <c r="P18">
        <f t="shared" si="2"/>
        <v>0</v>
      </c>
      <c r="Q18">
        <f t="shared" si="2"/>
        <v>0</v>
      </c>
      <c r="R18">
        <f t="shared" si="2"/>
        <v>0</v>
      </c>
      <c r="S18">
        <f t="shared" si="2"/>
        <v>9.4777350192413415E-2</v>
      </c>
      <c r="T18">
        <f t="shared" si="2"/>
        <v>0</v>
      </c>
      <c r="U18">
        <f t="shared" si="2"/>
        <v>0</v>
      </c>
      <c r="V18">
        <f t="shared" si="2"/>
        <v>0.9052226498075866</v>
      </c>
    </row>
    <row r="19" spans="13:25" x14ac:dyDescent="0.3">
      <c r="N19">
        <v>14</v>
      </c>
      <c r="O19">
        <f t="shared" ref="O19:V19" si="3">IFERROR(O5/$X5,0)</f>
        <v>0.91828306845200847</v>
      </c>
      <c r="P19">
        <f t="shared" si="3"/>
        <v>8.1716931547991492E-2</v>
      </c>
      <c r="Q19">
        <f t="shared" si="3"/>
        <v>0</v>
      </c>
      <c r="R19">
        <f t="shared" si="3"/>
        <v>0</v>
      </c>
      <c r="S19">
        <f t="shared" si="3"/>
        <v>0</v>
      </c>
      <c r="T19">
        <f t="shared" si="3"/>
        <v>0</v>
      </c>
      <c r="U19">
        <f t="shared" si="3"/>
        <v>0</v>
      </c>
      <c r="V19">
        <f t="shared" si="3"/>
        <v>0</v>
      </c>
    </row>
    <row r="20" spans="13:25" x14ac:dyDescent="0.3">
      <c r="N20">
        <v>15</v>
      </c>
      <c r="O20">
        <f t="shared" ref="O20:V20" si="4">IFERROR(O6/$X6,0)</f>
        <v>0.94415851775604731</v>
      </c>
      <c r="P20">
        <f t="shared" si="4"/>
        <v>0</v>
      </c>
      <c r="Q20">
        <f t="shared" si="4"/>
        <v>5.5841482243952648E-2</v>
      </c>
      <c r="R20">
        <f t="shared" si="4"/>
        <v>0</v>
      </c>
      <c r="S20">
        <f t="shared" si="4"/>
        <v>0</v>
      </c>
      <c r="T20">
        <f t="shared" si="4"/>
        <v>0</v>
      </c>
      <c r="U20">
        <f t="shared" si="4"/>
        <v>0</v>
      </c>
      <c r="V20">
        <f t="shared" si="4"/>
        <v>0</v>
      </c>
    </row>
    <row r="21" spans="13:25" x14ac:dyDescent="0.3">
      <c r="N21">
        <v>16</v>
      </c>
      <c r="O21">
        <f t="shared" ref="O21:V21" si="5">IFERROR(O7/$X7,0)</f>
        <v>0</v>
      </c>
      <c r="P21">
        <f t="shared" si="5"/>
        <v>0</v>
      </c>
      <c r="Q21">
        <f t="shared" si="5"/>
        <v>0</v>
      </c>
      <c r="R21">
        <f t="shared" si="5"/>
        <v>0</v>
      </c>
      <c r="S21">
        <f t="shared" si="5"/>
        <v>0</v>
      </c>
      <c r="T21">
        <f t="shared" si="5"/>
        <v>0</v>
      </c>
      <c r="U21">
        <f t="shared" si="5"/>
        <v>0</v>
      </c>
      <c r="V21">
        <f t="shared" si="5"/>
        <v>1</v>
      </c>
    </row>
    <row r="22" spans="13:25" x14ac:dyDescent="0.3">
      <c r="N22">
        <v>17</v>
      </c>
      <c r="O22">
        <f t="shared" ref="O22:V22" si="6">IFERROR(O8/$X8,0)</f>
        <v>0</v>
      </c>
      <c r="P22">
        <f t="shared" si="6"/>
        <v>0</v>
      </c>
      <c r="Q22">
        <f t="shared" si="6"/>
        <v>0</v>
      </c>
      <c r="R22">
        <f t="shared" si="6"/>
        <v>0</v>
      </c>
      <c r="S22">
        <f t="shared" si="6"/>
        <v>0</v>
      </c>
      <c r="T22">
        <f t="shared" si="6"/>
        <v>0</v>
      </c>
      <c r="U22">
        <f t="shared" si="6"/>
        <v>0</v>
      </c>
      <c r="V22">
        <f t="shared" si="6"/>
        <v>0</v>
      </c>
    </row>
    <row r="23" spans="13:25" x14ac:dyDescent="0.3">
      <c r="N23">
        <v>18</v>
      </c>
      <c r="O23">
        <f t="shared" ref="O23:V23" si="7">IFERROR(O9/$X9,0)</f>
        <v>1</v>
      </c>
      <c r="P23">
        <f t="shared" si="7"/>
        <v>0</v>
      </c>
      <c r="Q23">
        <f t="shared" si="7"/>
        <v>0</v>
      </c>
      <c r="R23">
        <f t="shared" si="7"/>
        <v>0</v>
      </c>
      <c r="S23">
        <f t="shared" si="7"/>
        <v>0</v>
      </c>
      <c r="T23">
        <f t="shared" si="7"/>
        <v>0</v>
      </c>
      <c r="U23">
        <f t="shared" si="7"/>
        <v>0</v>
      </c>
      <c r="V23">
        <f t="shared" si="7"/>
        <v>0</v>
      </c>
    </row>
    <row r="24" spans="13:25" x14ac:dyDescent="0.3">
      <c r="N24">
        <v>19</v>
      </c>
      <c r="O24">
        <f t="shared" ref="O24:V24" si="8">IFERROR(O10/$X10,0)</f>
        <v>0.86278659611992947</v>
      </c>
      <c r="P24">
        <f t="shared" si="8"/>
        <v>7.6778365667254558E-2</v>
      </c>
      <c r="Q24">
        <f t="shared" si="8"/>
        <v>5.1028806584362138E-2</v>
      </c>
      <c r="R24">
        <f t="shared" si="8"/>
        <v>0</v>
      </c>
      <c r="S24">
        <f t="shared" si="8"/>
        <v>0</v>
      </c>
      <c r="T24">
        <f t="shared" si="8"/>
        <v>0</v>
      </c>
      <c r="U24">
        <f t="shared" si="8"/>
        <v>9.4062316284538507E-3</v>
      </c>
      <c r="V24">
        <f t="shared" si="8"/>
        <v>0</v>
      </c>
    </row>
    <row r="26" spans="13:25" x14ac:dyDescent="0.3">
      <c r="M26" s="20" t="s">
        <v>32</v>
      </c>
      <c r="O26" s="18" t="s">
        <v>27</v>
      </c>
      <c r="P26" s="19"/>
      <c r="Q26" s="19"/>
      <c r="R26" s="19"/>
      <c r="S26" s="19"/>
      <c r="T26" s="19"/>
      <c r="U26" s="19"/>
      <c r="V26" s="19"/>
      <c r="W26" s="19"/>
    </row>
    <row r="27" spans="13:25" x14ac:dyDescent="0.3">
      <c r="O27">
        <v>12</v>
      </c>
      <c r="P27">
        <v>13</v>
      </c>
      <c r="Q27">
        <v>14</v>
      </c>
      <c r="R27">
        <v>15</v>
      </c>
      <c r="S27">
        <v>16</v>
      </c>
      <c r="T27">
        <v>17</v>
      </c>
      <c r="U27">
        <v>18</v>
      </c>
      <c r="V27">
        <v>19</v>
      </c>
      <c r="W27" t="s">
        <v>20</v>
      </c>
      <c r="X27" t="s">
        <v>13</v>
      </c>
      <c r="Y27" t="s">
        <v>14</v>
      </c>
    </row>
    <row r="28" spans="13:25" x14ac:dyDescent="0.3">
      <c r="N28">
        <v>12</v>
      </c>
      <c r="O28">
        <f>ROUND(O17*$W3,0)</f>
        <v>0</v>
      </c>
      <c r="P28">
        <f t="shared" ref="P28:V28" si="9">ROUND(P17*$W3,0)</f>
        <v>0</v>
      </c>
      <c r="Q28">
        <f t="shared" si="9"/>
        <v>0</v>
      </c>
      <c r="R28">
        <f t="shared" si="9"/>
        <v>178</v>
      </c>
      <c r="S28">
        <f t="shared" si="9"/>
        <v>724</v>
      </c>
      <c r="T28">
        <f t="shared" si="9"/>
        <v>0</v>
      </c>
      <c r="U28">
        <f t="shared" si="9"/>
        <v>0</v>
      </c>
      <c r="V28">
        <f t="shared" si="9"/>
        <v>6911</v>
      </c>
      <c r="W28">
        <f>SUM(O28:V28)</f>
        <v>7813</v>
      </c>
      <c r="X28">
        <v>7813</v>
      </c>
      <c r="Y28">
        <f>IFERROR(X28/W28,0)</f>
        <v>1</v>
      </c>
    </row>
    <row r="29" spans="13:25" x14ac:dyDescent="0.3">
      <c r="N29">
        <v>13</v>
      </c>
      <c r="O29">
        <f t="shared" ref="O29:V29" si="10">ROUND(O18*$W4,0)</f>
        <v>0</v>
      </c>
      <c r="P29">
        <f t="shared" si="10"/>
        <v>0</v>
      </c>
      <c r="Q29">
        <f t="shared" si="10"/>
        <v>0</v>
      </c>
      <c r="R29">
        <f t="shared" si="10"/>
        <v>0</v>
      </c>
      <c r="S29">
        <f t="shared" si="10"/>
        <v>62</v>
      </c>
      <c r="T29">
        <f t="shared" si="10"/>
        <v>0</v>
      </c>
      <c r="U29">
        <f t="shared" si="10"/>
        <v>0</v>
      </c>
      <c r="V29">
        <f t="shared" si="10"/>
        <v>591</v>
      </c>
      <c r="W29">
        <f t="shared" ref="W29:W35" si="11">SUM(O29:V29)</f>
        <v>653</v>
      </c>
      <c r="X29">
        <v>653</v>
      </c>
      <c r="Y29">
        <f t="shared" ref="Y29:Y35" si="12">IFERROR(X29/W29,0)</f>
        <v>1</v>
      </c>
    </row>
    <row r="30" spans="13:25" x14ac:dyDescent="0.3">
      <c r="N30">
        <v>14</v>
      </c>
      <c r="O30">
        <f t="shared" ref="O30:V30" si="13">ROUND(O19*$W5,0)</f>
        <v>533</v>
      </c>
      <c r="P30">
        <f t="shared" si="13"/>
        <v>47</v>
      </c>
      <c r="Q30">
        <f t="shared" si="13"/>
        <v>0</v>
      </c>
      <c r="R30">
        <f t="shared" si="13"/>
        <v>0</v>
      </c>
      <c r="S30">
        <f t="shared" si="13"/>
        <v>0</v>
      </c>
      <c r="T30">
        <f t="shared" si="13"/>
        <v>0</v>
      </c>
      <c r="U30">
        <f t="shared" si="13"/>
        <v>0</v>
      </c>
      <c r="V30">
        <f t="shared" si="13"/>
        <v>0</v>
      </c>
      <c r="W30">
        <f t="shared" si="11"/>
        <v>580</v>
      </c>
      <c r="X30">
        <v>580</v>
      </c>
      <c r="Y30">
        <f t="shared" si="12"/>
        <v>1</v>
      </c>
    </row>
    <row r="31" spans="13:25" x14ac:dyDescent="0.3">
      <c r="N31">
        <v>15</v>
      </c>
      <c r="O31">
        <f t="shared" ref="O31:V31" si="14">ROUND(O20*$W6,0)</f>
        <v>200</v>
      </c>
      <c r="P31">
        <f t="shared" si="14"/>
        <v>0</v>
      </c>
      <c r="Q31">
        <f t="shared" si="14"/>
        <v>12</v>
      </c>
      <c r="R31">
        <f t="shared" si="14"/>
        <v>0</v>
      </c>
      <c r="S31">
        <f t="shared" si="14"/>
        <v>0</v>
      </c>
      <c r="T31">
        <f t="shared" si="14"/>
        <v>0</v>
      </c>
      <c r="U31">
        <f t="shared" si="14"/>
        <v>0</v>
      </c>
      <c r="V31">
        <f t="shared" si="14"/>
        <v>0</v>
      </c>
      <c r="W31">
        <f t="shared" si="11"/>
        <v>212</v>
      </c>
      <c r="X31">
        <v>212</v>
      </c>
      <c r="Y31">
        <f t="shared" si="12"/>
        <v>1</v>
      </c>
    </row>
    <row r="32" spans="13:25" x14ac:dyDescent="0.3">
      <c r="N32">
        <v>16</v>
      </c>
      <c r="O32">
        <f t="shared" ref="O32:V32" si="15">ROUND(O21*$W7,0)</f>
        <v>0</v>
      </c>
      <c r="P32">
        <f t="shared" si="15"/>
        <v>0</v>
      </c>
      <c r="Q32">
        <f t="shared" si="15"/>
        <v>0</v>
      </c>
      <c r="R32">
        <f t="shared" si="15"/>
        <v>0</v>
      </c>
      <c r="S32">
        <f t="shared" si="15"/>
        <v>0</v>
      </c>
      <c r="T32">
        <f t="shared" si="15"/>
        <v>0</v>
      </c>
      <c r="U32">
        <f t="shared" si="15"/>
        <v>0</v>
      </c>
      <c r="V32">
        <f t="shared" si="15"/>
        <v>841</v>
      </c>
      <c r="W32">
        <f t="shared" si="11"/>
        <v>841</v>
      </c>
      <c r="X32">
        <v>841</v>
      </c>
      <c r="Y32">
        <f t="shared" si="12"/>
        <v>1</v>
      </c>
    </row>
    <row r="33" spans="14:25" x14ac:dyDescent="0.3">
      <c r="N33">
        <v>17</v>
      </c>
      <c r="O33">
        <f t="shared" ref="O33:V33" si="16">ROUND(O22*$W8,0)</f>
        <v>0</v>
      </c>
      <c r="P33">
        <f t="shared" si="16"/>
        <v>0</v>
      </c>
      <c r="Q33">
        <f t="shared" si="16"/>
        <v>0</v>
      </c>
      <c r="R33">
        <f t="shared" si="16"/>
        <v>0</v>
      </c>
      <c r="S33">
        <f t="shared" si="16"/>
        <v>0</v>
      </c>
      <c r="T33">
        <f t="shared" si="16"/>
        <v>0</v>
      </c>
      <c r="U33">
        <f t="shared" si="16"/>
        <v>0</v>
      </c>
      <c r="V33">
        <f t="shared" si="16"/>
        <v>0</v>
      </c>
      <c r="W33">
        <f t="shared" si="11"/>
        <v>0</v>
      </c>
      <c r="X33">
        <v>0</v>
      </c>
      <c r="Y33">
        <f t="shared" si="12"/>
        <v>0</v>
      </c>
    </row>
    <row r="34" spans="14:25" x14ac:dyDescent="0.3">
      <c r="N34">
        <v>18</v>
      </c>
      <c r="O34">
        <f t="shared" ref="O34:V34" si="17">ROUND(O23*$W9,0)</f>
        <v>1</v>
      </c>
      <c r="P34">
        <f t="shared" si="17"/>
        <v>0</v>
      </c>
      <c r="Q34">
        <f t="shared" si="17"/>
        <v>0</v>
      </c>
      <c r="R34">
        <f t="shared" si="17"/>
        <v>0</v>
      </c>
      <c r="S34">
        <f t="shared" si="17"/>
        <v>0</v>
      </c>
      <c r="T34">
        <f t="shared" si="17"/>
        <v>0</v>
      </c>
      <c r="U34">
        <f t="shared" si="17"/>
        <v>0</v>
      </c>
      <c r="V34">
        <f t="shared" si="17"/>
        <v>0</v>
      </c>
      <c r="W34">
        <f t="shared" si="11"/>
        <v>1</v>
      </c>
      <c r="X34">
        <v>1</v>
      </c>
      <c r="Y34">
        <f t="shared" si="12"/>
        <v>1</v>
      </c>
    </row>
    <row r="35" spans="14:25" x14ac:dyDescent="0.3">
      <c r="N35">
        <v>19</v>
      </c>
      <c r="O35">
        <f t="shared" ref="O35:V35" si="18">ROUND(O24*$W10,0)</f>
        <v>6654</v>
      </c>
      <c r="P35">
        <f>ROUND(P24*$W10,0)-1</f>
        <v>591</v>
      </c>
      <c r="Q35">
        <f t="shared" si="18"/>
        <v>394</v>
      </c>
      <c r="R35">
        <f t="shared" si="18"/>
        <v>0</v>
      </c>
      <c r="S35">
        <f t="shared" si="18"/>
        <v>0</v>
      </c>
      <c r="T35">
        <f t="shared" si="18"/>
        <v>0</v>
      </c>
      <c r="U35">
        <f t="shared" si="18"/>
        <v>73</v>
      </c>
      <c r="V35">
        <f t="shared" si="18"/>
        <v>0</v>
      </c>
      <c r="W35">
        <f t="shared" si="11"/>
        <v>7712</v>
      </c>
      <c r="X35">
        <v>7712</v>
      </c>
      <c r="Y35">
        <f t="shared" si="12"/>
        <v>1</v>
      </c>
    </row>
    <row r="36" spans="14:25" x14ac:dyDescent="0.3">
      <c r="N36" t="s">
        <v>20</v>
      </c>
      <c r="O36">
        <f>SUM(O28:O35)</f>
        <v>7388</v>
      </c>
      <c r="P36">
        <f t="shared" ref="P36:V36" si="19">SUM(P28:P35)</f>
        <v>638</v>
      </c>
      <c r="Q36">
        <f t="shared" si="19"/>
        <v>406</v>
      </c>
      <c r="R36">
        <f t="shared" si="19"/>
        <v>178</v>
      </c>
      <c r="S36">
        <f t="shared" si="19"/>
        <v>786</v>
      </c>
      <c r="T36">
        <f t="shared" si="19"/>
        <v>0</v>
      </c>
      <c r="U36">
        <f t="shared" si="19"/>
        <v>73</v>
      </c>
      <c r="V36">
        <f t="shared" si="19"/>
        <v>8343</v>
      </c>
    </row>
    <row r="37" spans="14:25" x14ac:dyDescent="0.3">
      <c r="N37" t="s">
        <v>13</v>
      </c>
      <c r="O37">
        <v>7338</v>
      </c>
      <c r="P37">
        <v>653</v>
      </c>
      <c r="Q37">
        <v>434</v>
      </c>
      <c r="R37">
        <v>212</v>
      </c>
      <c r="S37">
        <v>862</v>
      </c>
      <c r="T37">
        <v>0</v>
      </c>
      <c r="U37">
        <v>80</v>
      </c>
      <c r="V37">
        <v>8233</v>
      </c>
    </row>
    <row r="38" spans="14:25" x14ac:dyDescent="0.3">
      <c r="N38" t="s">
        <v>14</v>
      </c>
      <c r="O38">
        <f>IFERROR(O37/O36,0)</f>
        <v>0.99323226854358415</v>
      </c>
      <c r="P38">
        <f t="shared" ref="P38:V38" si="20">IFERROR(P37/P36,0)</f>
        <v>1.0235109717868338</v>
      </c>
      <c r="Q38">
        <f t="shared" si="20"/>
        <v>1.0689655172413792</v>
      </c>
      <c r="R38">
        <f t="shared" si="20"/>
        <v>1.1910112359550562</v>
      </c>
      <c r="S38">
        <f t="shared" si="20"/>
        <v>1.0966921119592876</v>
      </c>
      <c r="T38">
        <f t="shared" si="20"/>
        <v>0</v>
      </c>
      <c r="U38">
        <f t="shared" si="20"/>
        <v>1.095890410958904</v>
      </c>
      <c r="V38">
        <f t="shared" si="20"/>
        <v>0.98681529425865999</v>
      </c>
    </row>
    <row r="524" spans="27:27" x14ac:dyDescent="0.3">
      <c r="AA524" s="11" t="e">
        <f>ABS(#REF!)/#REF!</f>
        <v>#REF!</v>
      </c>
    </row>
    <row r="525" spans="27:27" x14ac:dyDescent="0.3">
      <c r="AA525" s="11" t="e">
        <f>ABS(#REF!)/#REF!</f>
        <v>#REF!</v>
      </c>
    </row>
    <row r="526" spans="27:27" x14ac:dyDescent="0.3">
      <c r="AA526" s="11" t="e">
        <f>ABS(#REF!)/#REF!</f>
        <v>#REF!</v>
      </c>
    </row>
    <row r="527" spans="27:27" x14ac:dyDescent="0.3">
      <c r="AA527" s="11" t="e">
        <f>ABS(#REF!)/#REF!</f>
        <v>#REF!</v>
      </c>
    </row>
    <row r="528" spans="27:27" x14ac:dyDescent="0.3">
      <c r="AA528" s="11" t="e">
        <f>ABS(#REF!)/#REF!</f>
        <v>#REF!</v>
      </c>
    </row>
    <row r="529" spans="27:27" x14ac:dyDescent="0.3">
      <c r="AA529" s="11">
        <v>0</v>
      </c>
    </row>
    <row r="530" spans="27:27" x14ac:dyDescent="0.3">
      <c r="AA530" s="11" t="e">
        <f>ABS(#REF!)/#REF!</f>
        <v>#REF!</v>
      </c>
    </row>
    <row r="531" spans="27:27" x14ac:dyDescent="0.3">
      <c r="AA531" s="11" t="e">
        <f>ABS(#REF!)/#REF!</f>
        <v>#REF!</v>
      </c>
    </row>
  </sheetData>
  <mergeCells count="3">
    <mergeCell ref="O26:W26"/>
    <mergeCell ref="O14:P14"/>
    <mergeCell ref="O1:Q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F5ABF-9B7F-4F8D-AA24-6DF17AFFB2D5}">
  <dimension ref="A1:Y53"/>
  <sheetViews>
    <sheetView workbookViewId="0">
      <selection activeCell="D9" sqref="D9"/>
    </sheetView>
  </sheetViews>
  <sheetFormatPr defaultRowHeight="14.4" x14ac:dyDescent="0.3"/>
  <cols>
    <col min="27" max="27" width="9.88671875" bestFit="1" customWidth="1"/>
    <col min="28" max="28" width="9.21875" bestFit="1" customWidth="1"/>
  </cols>
  <sheetData>
    <row r="1" spans="1:23" x14ac:dyDescent="0.3">
      <c r="A1" s="20" t="s">
        <v>28</v>
      </c>
      <c r="C1" t="s">
        <v>0</v>
      </c>
      <c r="D1" t="s">
        <v>1</v>
      </c>
      <c r="G1" s="20" t="s">
        <v>29</v>
      </c>
      <c r="I1" t="s">
        <v>26</v>
      </c>
      <c r="J1">
        <v>19</v>
      </c>
      <c r="K1">
        <v>20</v>
      </c>
      <c r="L1">
        <v>21</v>
      </c>
      <c r="M1">
        <v>22</v>
      </c>
      <c r="N1">
        <v>23</v>
      </c>
      <c r="O1">
        <v>24</v>
      </c>
      <c r="P1">
        <v>25</v>
      </c>
      <c r="Q1">
        <v>26</v>
      </c>
      <c r="R1">
        <v>27</v>
      </c>
      <c r="S1">
        <v>28</v>
      </c>
      <c r="T1">
        <v>29</v>
      </c>
      <c r="U1">
        <v>30</v>
      </c>
      <c r="V1" t="s">
        <v>13</v>
      </c>
      <c r="W1" t="s">
        <v>20</v>
      </c>
    </row>
    <row r="2" spans="1:23" x14ac:dyDescent="0.3">
      <c r="B2" s="17" t="s">
        <v>26</v>
      </c>
      <c r="C2">
        <v>8233</v>
      </c>
      <c r="D2">
        <v>7712</v>
      </c>
      <c r="H2" s="17" t="s">
        <v>26</v>
      </c>
      <c r="I2" s="6" t="s">
        <v>21</v>
      </c>
      <c r="J2">
        <v>0</v>
      </c>
      <c r="K2">
        <v>3402</v>
      </c>
      <c r="L2">
        <v>0</v>
      </c>
      <c r="M2">
        <v>3809</v>
      </c>
      <c r="N2">
        <v>0</v>
      </c>
      <c r="O2">
        <v>0</v>
      </c>
      <c r="P2">
        <v>166</v>
      </c>
      <c r="Q2">
        <v>228</v>
      </c>
      <c r="R2">
        <v>0</v>
      </c>
      <c r="S2">
        <v>3201</v>
      </c>
      <c r="T2">
        <v>0</v>
      </c>
      <c r="U2">
        <v>5680</v>
      </c>
      <c r="V2">
        <v>8233</v>
      </c>
      <c r="W2">
        <f>SUM(I2:U2)</f>
        <v>16486</v>
      </c>
    </row>
    <row r="3" spans="1:23" x14ac:dyDescent="0.3">
      <c r="B3">
        <v>19</v>
      </c>
      <c r="C3">
        <v>3947</v>
      </c>
      <c r="D3">
        <v>3947</v>
      </c>
      <c r="H3">
        <v>19</v>
      </c>
      <c r="I3">
        <v>0</v>
      </c>
      <c r="J3" s="6" t="s">
        <v>21</v>
      </c>
      <c r="K3">
        <v>3402</v>
      </c>
      <c r="L3">
        <v>0</v>
      </c>
      <c r="M3">
        <v>0</v>
      </c>
      <c r="N3">
        <v>0</v>
      </c>
      <c r="O3">
        <v>0</v>
      </c>
      <c r="P3">
        <v>0</v>
      </c>
      <c r="Q3">
        <v>228</v>
      </c>
      <c r="R3">
        <v>0</v>
      </c>
      <c r="S3">
        <v>3201</v>
      </c>
      <c r="T3">
        <v>0</v>
      </c>
      <c r="U3">
        <v>5680</v>
      </c>
      <c r="V3">
        <v>3947</v>
      </c>
      <c r="W3">
        <f t="shared" ref="W3:W14" si="0">SUM(I3:U3)</f>
        <v>12511</v>
      </c>
    </row>
    <row r="4" spans="1:23" x14ac:dyDescent="0.3">
      <c r="B4">
        <v>20</v>
      </c>
      <c r="C4">
        <v>3434</v>
      </c>
      <c r="D4">
        <v>3402</v>
      </c>
      <c r="H4">
        <v>20</v>
      </c>
      <c r="I4">
        <v>0</v>
      </c>
      <c r="J4">
        <v>0</v>
      </c>
      <c r="K4" s="6" t="s">
        <v>21</v>
      </c>
      <c r="L4">
        <v>0</v>
      </c>
      <c r="M4">
        <v>3809</v>
      </c>
      <c r="N4">
        <v>0</v>
      </c>
      <c r="O4">
        <v>0</v>
      </c>
      <c r="P4">
        <v>166</v>
      </c>
      <c r="Q4">
        <v>228</v>
      </c>
      <c r="R4">
        <v>0</v>
      </c>
      <c r="S4">
        <v>3201</v>
      </c>
      <c r="T4">
        <v>0</v>
      </c>
      <c r="U4">
        <v>5680</v>
      </c>
      <c r="V4">
        <v>3434</v>
      </c>
      <c r="W4">
        <f t="shared" si="0"/>
        <v>13084</v>
      </c>
    </row>
    <row r="5" spans="1:23" x14ac:dyDescent="0.3">
      <c r="B5">
        <v>21</v>
      </c>
      <c r="C5">
        <v>3731</v>
      </c>
      <c r="D5">
        <v>5119</v>
      </c>
      <c r="H5">
        <v>21</v>
      </c>
      <c r="I5">
        <v>7712</v>
      </c>
      <c r="J5">
        <v>3947</v>
      </c>
      <c r="K5">
        <v>0</v>
      </c>
      <c r="L5" s="6" t="s">
        <v>21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3731</v>
      </c>
      <c r="W5">
        <f t="shared" si="0"/>
        <v>11659</v>
      </c>
    </row>
    <row r="6" spans="1:23" x14ac:dyDescent="0.3">
      <c r="B6">
        <v>22</v>
      </c>
      <c r="C6">
        <v>3809</v>
      </c>
      <c r="D6">
        <v>3809</v>
      </c>
      <c r="H6">
        <v>22</v>
      </c>
      <c r="I6">
        <v>7712</v>
      </c>
      <c r="J6">
        <v>0</v>
      </c>
      <c r="K6">
        <v>0</v>
      </c>
      <c r="L6">
        <v>5119</v>
      </c>
      <c r="M6" s="6" t="s">
        <v>21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3809</v>
      </c>
      <c r="W6">
        <f t="shared" si="0"/>
        <v>12831</v>
      </c>
    </row>
    <row r="7" spans="1:23" x14ac:dyDescent="0.3">
      <c r="B7">
        <v>23</v>
      </c>
      <c r="C7">
        <v>443</v>
      </c>
      <c r="D7">
        <v>0</v>
      </c>
      <c r="H7">
        <v>23</v>
      </c>
      <c r="I7">
        <v>0</v>
      </c>
      <c r="J7">
        <v>0</v>
      </c>
      <c r="K7">
        <v>0</v>
      </c>
      <c r="L7">
        <v>0</v>
      </c>
      <c r="M7">
        <v>0</v>
      </c>
      <c r="N7" s="6" t="s">
        <v>21</v>
      </c>
      <c r="O7">
        <v>0</v>
      </c>
      <c r="P7">
        <v>166</v>
      </c>
      <c r="Q7">
        <v>228</v>
      </c>
      <c r="R7">
        <v>0</v>
      </c>
      <c r="S7">
        <v>3201</v>
      </c>
      <c r="T7">
        <v>0</v>
      </c>
      <c r="U7">
        <v>5680</v>
      </c>
      <c r="V7">
        <v>443</v>
      </c>
      <c r="W7">
        <f t="shared" si="0"/>
        <v>9275</v>
      </c>
    </row>
    <row r="8" spans="1:23" x14ac:dyDescent="0.3">
      <c r="B8">
        <v>24</v>
      </c>
      <c r="C8">
        <v>574</v>
      </c>
      <c r="D8">
        <v>247</v>
      </c>
      <c r="H8">
        <v>24</v>
      </c>
      <c r="I8">
        <v>7712</v>
      </c>
      <c r="J8">
        <v>3947</v>
      </c>
      <c r="K8">
        <v>0</v>
      </c>
      <c r="L8">
        <v>5119</v>
      </c>
      <c r="M8">
        <v>0</v>
      </c>
      <c r="N8">
        <v>0</v>
      </c>
      <c r="O8" s="6" t="s">
        <v>21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574</v>
      </c>
      <c r="W8">
        <f t="shared" si="0"/>
        <v>16778</v>
      </c>
    </row>
    <row r="9" spans="1:23" x14ac:dyDescent="0.3">
      <c r="B9">
        <v>25</v>
      </c>
      <c r="C9">
        <v>166</v>
      </c>
      <c r="D9">
        <v>166</v>
      </c>
      <c r="H9">
        <v>25</v>
      </c>
      <c r="I9">
        <v>7712</v>
      </c>
      <c r="J9">
        <v>0</v>
      </c>
      <c r="K9">
        <v>0</v>
      </c>
      <c r="L9">
        <v>5119</v>
      </c>
      <c r="M9">
        <v>0</v>
      </c>
      <c r="N9">
        <v>0</v>
      </c>
      <c r="O9">
        <v>247</v>
      </c>
      <c r="P9" s="6" t="s">
        <v>21</v>
      </c>
      <c r="Q9">
        <v>0</v>
      </c>
      <c r="R9">
        <v>0</v>
      </c>
      <c r="S9">
        <v>0</v>
      </c>
      <c r="T9">
        <v>0</v>
      </c>
      <c r="U9">
        <v>0</v>
      </c>
      <c r="V9">
        <v>166</v>
      </c>
      <c r="W9">
        <f t="shared" si="0"/>
        <v>13078</v>
      </c>
    </row>
    <row r="10" spans="1:23" x14ac:dyDescent="0.3">
      <c r="B10">
        <v>26</v>
      </c>
      <c r="C10">
        <v>457</v>
      </c>
      <c r="D10">
        <v>228</v>
      </c>
      <c r="H10">
        <v>26</v>
      </c>
      <c r="I10">
        <v>7712</v>
      </c>
      <c r="J10">
        <v>3947</v>
      </c>
      <c r="K10">
        <v>0</v>
      </c>
      <c r="L10">
        <v>5119</v>
      </c>
      <c r="M10">
        <v>0</v>
      </c>
      <c r="N10">
        <v>0</v>
      </c>
      <c r="O10">
        <v>247</v>
      </c>
      <c r="P10">
        <v>0</v>
      </c>
      <c r="Q10" s="6" t="s">
        <v>21</v>
      </c>
      <c r="R10">
        <v>0</v>
      </c>
      <c r="S10">
        <v>0</v>
      </c>
      <c r="T10">
        <v>0</v>
      </c>
      <c r="U10">
        <v>0</v>
      </c>
      <c r="V10">
        <v>457</v>
      </c>
      <c r="W10">
        <f t="shared" si="0"/>
        <v>17025</v>
      </c>
    </row>
    <row r="11" spans="1:23" x14ac:dyDescent="0.3">
      <c r="B11">
        <v>27</v>
      </c>
      <c r="C11">
        <v>0</v>
      </c>
      <c r="D11" s="2">
        <v>395</v>
      </c>
      <c r="H11">
        <v>27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 s="6" t="s">
        <v>21</v>
      </c>
      <c r="S11">
        <v>0</v>
      </c>
      <c r="T11">
        <v>0</v>
      </c>
      <c r="U11">
        <v>0</v>
      </c>
      <c r="V11">
        <v>0</v>
      </c>
      <c r="W11">
        <f t="shared" si="0"/>
        <v>0</v>
      </c>
    </row>
    <row r="12" spans="1:23" x14ac:dyDescent="0.3">
      <c r="B12">
        <v>28</v>
      </c>
      <c r="C12">
        <v>2769</v>
      </c>
      <c r="D12">
        <v>3201</v>
      </c>
      <c r="H12">
        <v>28</v>
      </c>
      <c r="I12">
        <v>7712</v>
      </c>
      <c r="J12">
        <v>3947</v>
      </c>
      <c r="K12">
        <v>0</v>
      </c>
      <c r="L12">
        <v>5119</v>
      </c>
      <c r="M12">
        <v>0</v>
      </c>
      <c r="N12">
        <v>0</v>
      </c>
      <c r="O12">
        <v>247</v>
      </c>
      <c r="P12">
        <v>0</v>
      </c>
      <c r="Q12">
        <v>228</v>
      </c>
      <c r="R12">
        <v>394</v>
      </c>
      <c r="S12" s="6" t="s">
        <v>21</v>
      </c>
      <c r="T12">
        <v>0</v>
      </c>
      <c r="U12">
        <v>0</v>
      </c>
      <c r="V12">
        <v>2769</v>
      </c>
      <c r="W12">
        <f t="shared" si="0"/>
        <v>17647</v>
      </c>
    </row>
    <row r="13" spans="1:23" x14ac:dyDescent="0.3">
      <c r="B13">
        <v>29</v>
      </c>
      <c r="C13">
        <v>0</v>
      </c>
      <c r="D13">
        <v>0</v>
      </c>
      <c r="H13">
        <v>29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 s="6" t="s">
        <v>21</v>
      </c>
      <c r="U13">
        <v>0</v>
      </c>
      <c r="V13">
        <v>0</v>
      </c>
      <c r="W13">
        <f t="shared" si="0"/>
        <v>0</v>
      </c>
    </row>
    <row r="14" spans="1:23" x14ac:dyDescent="0.3">
      <c r="B14">
        <v>30</v>
      </c>
      <c r="C14">
        <v>6343</v>
      </c>
      <c r="D14">
        <v>5680</v>
      </c>
      <c r="H14">
        <v>30</v>
      </c>
      <c r="I14">
        <v>7712</v>
      </c>
      <c r="J14">
        <v>3947</v>
      </c>
      <c r="K14">
        <v>0</v>
      </c>
      <c r="L14">
        <v>5119</v>
      </c>
      <c r="M14">
        <v>0</v>
      </c>
      <c r="N14">
        <v>0</v>
      </c>
      <c r="O14">
        <v>247</v>
      </c>
      <c r="P14">
        <v>0</v>
      </c>
      <c r="Q14">
        <v>228</v>
      </c>
      <c r="R14" s="2">
        <v>394</v>
      </c>
      <c r="S14">
        <v>3201</v>
      </c>
      <c r="T14">
        <v>0</v>
      </c>
      <c r="U14" s="6" t="s">
        <v>21</v>
      </c>
      <c r="V14">
        <v>6343</v>
      </c>
      <c r="W14">
        <f t="shared" si="0"/>
        <v>20848</v>
      </c>
    </row>
    <row r="15" spans="1:23" x14ac:dyDescent="0.3">
      <c r="C15">
        <f>SUM(C2:C14)</f>
        <v>33906</v>
      </c>
      <c r="D15">
        <f>SUM(D2:D14)</f>
        <v>33906</v>
      </c>
      <c r="H15" t="s">
        <v>13</v>
      </c>
      <c r="I15">
        <v>7712</v>
      </c>
      <c r="J15">
        <v>3947</v>
      </c>
      <c r="K15">
        <v>3402</v>
      </c>
      <c r="L15">
        <v>5119</v>
      </c>
      <c r="M15">
        <v>3809</v>
      </c>
      <c r="N15">
        <v>0</v>
      </c>
      <c r="O15">
        <v>247</v>
      </c>
      <c r="P15">
        <v>166</v>
      </c>
      <c r="Q15">
        <v>228</v>
      </c>
      <c r="R15">
        <v>395</v>
      </c>
      <c r="S15">
        <v>3201</v>
      </c>
      <c r="T15">
        <v>0</v>
      </c>
      <c r="U15">
        <v>5680</v>
      </c>
    </row>
    <row r="16" spans="1:23" x14ac:dyDescent="0.3">
      <c r="H16" t="s">
        <v>20</v>
      </c>
      <c r="I16">
        <f>SUM(I2:I14)</f>
        <v>53984</v>
      </c>
      <c r="J16">
        <f>SUM(J2:J14)</f>
        <v>19735</v>
      </c>
      <c r="K16">
        <f>SUM(K2:K14)</f>
        <v>6804</v>
      </c>
      <c r="L16">
        <f>SUM(L2:L14)</f>
        <v>30714</v>
      </c>
      <c r="M16">
        <f>SUM(M2:M14)</f>
        <v>7618</v>
      </c>
      <c r="N16">
        <f>SUM(N2:N14)</f>
        <v>0</v>
      </c>
      <c r="O16">
        <f>SUM(O2:O14)</f>
        <v>988</v>
      </c>
      <c r="P16">
        <f>SUM(P2:P14)</f>
        <v>498</v>
      </c>
      <c r="Q16">
        <f>SUM(Q2:Q14)</f>
        <v>1368</v>
      </c>
      <c r="R16">
        <f>SUM(R2:R14)</f>
        <v>788</v>
      </c>
      <c r="S16">
        <f>SUM(S2:S14)</f>
        <v>16005</v>
      </c>
      <c r="T16">
        <f>SUM(T2:T14)</f>
        <v>0</v>
      </c>
      <c r="U16">
        <f>SUM(U2:U14)</f>
        <v>22720</v>
      </c>
    </row>
    <row r="19" spans="7:21" x14ac:dyDescent="0.3">
      <c r="G19" s="20" t="s">
        <v>30</v>
      </c>
      <c r="I19" s="21" t="s">
        <v>11</v>
      </c>
      <c r="J19" s="22"/>
    </row>
    <row r="20" spans="7:21" x14ac:dyDescent="0.3">
      <c r="I20" t="s">
        <v>26</v>
      </c>
      <c r="J20">
        <v>19</v>
      </c>
      <c r="K20">
        <v>20</v>
      </c>
      <c r="L20">
        <v>21</v>
      </c>
      <c r="M20">
        <v>22</v>
      </c>
      <c r="N20">
        <v>23</v>
      </c>
      <c r="O20">
        <v>24</v>
      </c>
      <c r="P20">
        <v>25</v>
      </c>
      <c r="Q20">
        <v>26</v>
      </c>
      <c r="R20">
        <v>27</v>
      </c>
      <c r="S20">
        <v>28</v>
      </c>
      <c r="T20">
        <v>29</v>
      </c>
      <c r="U20">
        <v>30</v>
      </c>
    </row>
    <row r="21" spans="7:21" x14ac:dyDescent="0.3">
      <c r="H21" s="17" t="s">
        <v>26</v>
      </c>
      <c r="I21">
        <f>IFERROR(I2/$W2,0)</f>
        <v>0</v>
      </c>
      <c r="J21">
        <f>IFERROR(J2/$W2,0)</f>
        <v>0</v>
      </c>
      <c r="K21">
        <f>IFERROR(K2/$W2,0)</f>
        <v>0.20635690889239355</v>
      </c>
      <c r="L21">
        <f>IFERROR(L2/$W2,0)</f>
        <v>0</v>
      </c>
      <c r="M21">
        <f>IFERROR(M2/$W2,0)</f>
        <v>0.23104452262525779</v>
      </c>
      <c r="N21">
        <f>IFERROR(N2/$W2,0)</f>
        <v>0</v>
      </c>
      <c r="O21">
        <f>IFERROR(O2/$W2,0)</f>
        <v>0</v>
      </c>
      <c r="P21">
        <f>IFERROR(P2/$W2,0)</f>
        <v>1.0069149581463059E-2</v>
      </c>
      <c r="Q21">
        <f>IFERROR(Q2/$W2,0)</f>
        <v>1.3829916292611913E-2</v>
      </c>
      <c r="R21">
        <f>IFERROR(R2/$W2,0)</f>
        <v>0</v>
      </c>
      <c r="S21">
        <f>IFERROR(S2/$W2,0)</f>
        <v>0.19416474584495935</v>
      </c>
      <c r="T21">
        <f>IFERROR(T2/$W2,0)</f>
        <v>0</v>
      </c>
      <c r="U21">
        <f>IFERROR(U2/$W2,0)</f>
        <v>0.34453475676331435</v>
      </c>
    </row>
    <row r="22" spans="7:21" x14ac:dyDescent="0.3">
      <c r="H22">
        <v>19</v>
      </c>
      <c r="I22">
        <f>IFERROR(I3/$W3,0)</f>
        <v>0</v>
      </c>
      <c r="J22">
        <f>IFERROR(J3/$W3,0)</f>
        <v>0</v>
      </c>
      <c r="K22">
        <f>IFERROR(K3/$W3,0)</f>
        <v>0.27192070977539767</v>
      </c>
      <c r="L22">
        <f>IFERROR(L3/$W3,0)</f>
        <v>0</v>
      </c>
      <c r="M22">
        <f>IFERROR(M3/$W3,0)</f>
        <v>0</v>
      </c>
      <c r="N22">
        <f>IFERROR(N3/$W3,0)</f>
        <v>0</v>
      </c>
      <c r="O22">
        <f>IFERROR(O3/$W3,0)</f>
        <v>0</v>
      </c>
      <c r="P22">
        <f>IFERROR(P3/$W3,0)</f>
        <v>0</v>
      </c>
      <c r="Q22">
        <f>IFERROR(Q3/$W3,0)</f>
        <v>1.8223962912636879E-2</v>
      </c>
      <c r="R22">
        <f>IFERROR(R3/$W3,0)</f>
        <v>0</v>
      </c>
      <c r="S22">
        <f>IFERROR(S3/$W3,0)</f>
        <v>0.25585484773399408</v>
      </c>
      <c r="T22">
        <f>IFERROR(T3/$W3,0)</f>
        <v>0</v>
      </c>
      <c r="U22">
        <f>IFERROR(U3/$W3,0)</f>
        <v>0.45400047957797141</v>
      </c>
    </row>
    <row r="23" spans="7:21" x14ac:dyDescent="0.3">
      <c r="H23">
        <v>20</v>
      </c>
      <c r="I23">
        <f>IFERROR(I4/$W4,0)</f>
        <v>0</v>
      </c>
      <c r="J23">
        <f>IFERROR(J4/$W4,0)</f>
        <v>0</v>
      </c>
      <c r="K23">
        <f>IFERROR(K4/$W4,0)</f>
        <v>0</v>
      </c>
      <c r="L23">
        <f>IFERROR(L4/$W4,0)</f>
        <v>0</v>
      </c>
      <c r="M23">
        <f>IFERROR(M4/$W4,0)</f>
        <v>0.29111892387649035</v>
      </c>
      <c r="N23">
        <f>IFERROR(N4/$W4,0)</f>
        <v>0</v>
      </c>
      <c r="O23">
        <f>IFERROR(O4/$W4,0)</f>
        <v>0</v>
      </c>
      <c r="P23">
        <f>IFERROR(P4/$W4,0)</f>
        <v>1.2687251605013758E-2</v>
      </c>
      <c r="Q23">
        <f>IFERROR(Q4/$W4,0)</f>
        <v>1.742586365025986E-2</v>
      </c>
      <c r="R23">
        <f>IFERROR(R4/$W4,0)</f>
        <v>0</v>
      </c>
      <c r="S23">
        <f>IFERROR(S4/$W4,0)</f>
        <v>0.24464995414246407</v>
      </c>
      <c r="T23">
        <f>IFERROR(T4/$W4,0)</f>
        <v>0</v>
      </c>
      <c r="U23">
        <f>IFERROR(U4/$W4,0)</f>
        <v>0.43411800672577194</v>
      </c>
    </row>
    <row r="24" spans="7:21" x14ac:dyDescent="0.3">
      <c r="H24">
        <v>21</v>
      </c>
      <c r="I24">
        <f>IFERROR(I5/$W5,0)</f>
        <v>0.66146324727678185</v>
      </c>
      <c r="J24">
        <f>IFERROR(J5/$W5,0)</f>
        <v>0.33853675272321809</v>
      </c>
      <c r="K24">
        <f>IFERROR(K5/$W5,0)</f>
        <v>0</v>
      </c>
      <c r="L24">
        <f>IFERROR(L5/$W5,0)</f>
        <v>0</v>
      </c>
      <c r="M24">
        <f>IFERROR(M5/$W5,0)</f>
        <v>0</v>
      </c>
      <c r="N24">
        <f>IFERROR(N5/$W5,0)</f>
        <v>0</v>
      </c>
      <c r="O24">
        <f>IFERROR(O5/$W5,0)</f>
        <v>0</v>
      </c>
      <c r="P24">
        <f>IFERROR(P5/$W5,0)</f>
        <v>0</v>
      </c>
      <c r="Q24">
        <f>IFERROR(Q5/$W5,0)</f>
        <v>0</v>
      </c>
      <c r="R24">
        <f>IFERROR(R5/$W5,0)</f>
        <v>0</v>
      </c>
      <c r="S24">
        <f>IFERROR(S5/$W5,0)</f>
        <v>0</v>
      </c>
      <c r="T24">
        <f>IFERROR(T5/$W5,0)</f>
        <v>0</v>
      </c>
      <c r="U24">
        <f>IFERROR(U5/$W5,0)</f>
        <v>0</v>
      </c>
    </row>
    <row r="25" spans="7:21" x14ac:dyDescent="0.3">
      <c r="H25">
        <v>22</v>
      </c>
      <c r="I25">
        <f>IFERROR(I6/$W6,0)</f>
        <v>0.60104434572519683</v>
      </c>
      <c r="J25">
        <f>IFERROR(J6/$W6,0)</f>
        <v>0</v>
      </c>
      <c r="K25">
        <f>IFERROR(K6/$W6,0)</f>
        <v>0</v>
      </c>
      <c r="L25">
        <f>IFERROR(L6/$W6,0)</f>
        <v>0.39895565427480323</v>
      </c>
      <c r="M25">
        <f>IFERROR(M6/$W6,0)</f>
        <v>0</v>
      </c>
      <c r="N25">
        <f>IFERROR(N6/$W6,0)</f>
        <v>0</v>
      </c>
      <c r="O25">
        <f>IFERROR(O6/$W6,0)</f>
        <v>0</v>
      </c>
      <c r="P25">
        <f>IFERROR(P6/$W6,0)</f>
        <v>0</v>
      </c>
      <c r="Q25">
        <f>IFERROR(Q6/$W6,0)</f>
        <v>0</v>
      </c>
      <c r="R25">
        <f>IFERROR(R6/$W6,0)</f>
        <v>0</v>
      </c>
      <c r="S25">
        <f>IFERROR(S6/$W6,0)</f>
        <v>0</v>
      </c>
      <c r="T25">
        <f>IFERROR(T6/$W6,0)</f>
        <v>0</v>
      </c>
      <c r="U25">
        <f>IFERROR(U6/$W6,0)</f>
        <v>0</v>
      </c>
    </row>
    <row r="26" spans="7:21" x14ac:dyDescent="0.3">
      <c r="H26">
        <v>23</v>
      </c>
      <c r="I26">
        <f>IFERROR(I7/$W7,0)</f>
        <v>0</v>
      </c>
      <c r="J26">
        <f>IFERROR(J7/$W7,0)</f>
        <v>0</v>
      </c>
      <c r="K26">
        <f>IFERROR(K7/$W7,0)</f>
        <v>0</v>
      </c>
      <c r="L26">
        <f>IFERROR(L7/$W7,0)</f>
        <v>0</v>
      </c>
      <c r="M26">
        <f>IFERROR(M7/$W7,0)</f>
        <v>0</v>
      </c>
      <c r="N26">
        <f>IFERROR(N7/$W7,0)</f>
        <v>0</v>
      </c>
      <c r="O26">
        <f>IFERROR(O7/$W7,0)</f>
        <v>0</v>
      </c>
      <c r="P26">
        <f>IFERROR(P7/$W7,0)</f>
        <v>1.7897574123989218E-2</v>
      </c>
      <c r="Q26">
        <f>IFERROR(Q7/$W7,0)</f>
        <v>2.4582210242587599E-2</v>
      </c>
      <c r="R26">
        <f>IFERROR(R7/$W7,0)</f>
        <v>0</v>
      </c>
      <c r="S26">
        <f>IFERROR(S7/$W7,0)</f>
        <v>0.34512129380053908</v>
      </c>
      <c r="T26">
        <f>IFERROR(T7/$W7,0)</f>
        <v>0</v>
      </c>
      <c r="U26">
        <f>IFERROR(U7/$W7,0)</f>
        <v>0.61239892183288414</v>
      </c>
    </row>
    <row r="27" spans="7:21" x14ac:dyDescent="0.3">
      <c r="H27">
        <v>24</v>
      </c>
      <c r="I27">
        <f>IFERROR(I8/$W8,0)</f>
        <v>0.45964954106568123</v>
      </c>
      <c r="J27">
        <f>IFERROR(J8/$W8,0)</f>
        <v>0.23524853975444035</v>
      </c>
      <c r="K27">
        <f>IFERROR(K8/$W8,0)</f>
        <v>0</v>
      </c>
      <c r="L27">
        <f>IFERROR(L8/$W8,0)</f>
        <v>0.30510191917987839</v>
      </c>
      <c r="M27">
        <f>IFERROR(M8/$W8,0)</f>
        <v>0</v>
      </c>
      <c r="N27">
        <f>IFERROR(N8/$W8,0)</f>
        <v>0</v>
      </c>
      <c r="O27">
        <f>IFERROR(O8/$W8,0)</f>
        <v>0</v>
      </c>
      <c r="P27">
        <f>IFERROR(P8/$W8,0)</f>
        <v>0</v>
      </c>
      <c r="Q27">
        <f>IFERROR(Q8/$W8,0)</f>
        <v>0</v>
      </c>
      <c r="R27">
        <f>IFERROR(R8/$W8,0)</f>
        <v>0</v>
      </c>
      <c r="S27">
        <f>IFERROR(S8/$W8,0)</f>
        <v>0</v>
      </c>
      <c r="T27">
        <f>IFERROR(T8/$W8,0)</f>
        <v>0</v>
      </c>
      <c r="U27">
        <f>IFERROR(U8/$W8,0)</f>
        <v>0</v>
      </c>
    </row>
    <row r="28" spans="7:21" x14ac:dyDescent="0.3">
      <c r="H28">
        <v>25</v>
      </c>
      <c r="I28">
        <f>IFERROR(I9/$W9,0)</f>
        <v>0.58969261354947244</v>
      </c>
      <c r="J28">
        <f>IFERROR(J9/$W9,0)</f>
        <v>0</v>
      </c>
      <c r="K28">
        <f>IFERROR(K9/$W9,0)</f>
        <v>0</v>
      </c>
      <c r="L28">
        <f>IFERROR(L9/$W9,0)</f>
        <v>0.39142070653005046</v>
      </c>
      <c r="M28">
        <f>IFERROR(M9/$W9,0)</f>
        <v>0</v>
      </c>
      <c r="N28">
        <f>IFERROR(N9/$W9,0)</f>
        <v>0</v>
      </c>
      <c r="O28">
        <f>IFERROR(O9/$W9,0)</f>
        <v>1.8886679920477135E-2</v>
      </c>
      <c r="P28">
        <f>IFERROR(P9/$W9,0)</f>
        <v>0</v>
      </c>
      <c r="Q28">
        <f>IFERROR(Q9/$W9,0)</f>
        <v>0</v>
      </c>
      <c r="R28">
        <f>IFERROR(R9/$W9,0)</f>
        <v>0</v>
      </c>
      <c r="S28">
        <f>IFERROR(S9/$W9,0)</f>
        <v>0</v>
      </c>
      <c r="T28">
        <f>IFERROR(T9/$W9,0)</f>
        <v>0</v>
      </c>
      <c r="U28">
        <f>IFERROR(U9/$W9,0)</f>
        <v>0</v>
      </c>
    </row>
    <row r="29" spans="7:21" x14ac:dyDescent="0.3">
      <c r="H29">
        <v>26</v>
      </c>
      <c r="I29">
        <f>IFERROR(I10/$W10,0)</f>
        <v>0.45298091042584437</v>
      </c>
      <c r="J29">
        <f>IFERROR(J10/$W10,0)</f>
        <v>0.23183553597650514</v>
      </c>
      <c r="K29">
        <f>IFERROR(K10/$W10,0)</f>
        <v>0</v>
      </c>
      <c r="L29">
        <f>IFERROR(L10/$W10,0)</f>
        <v>0.30067547723935389</v>
      </c>
      <c r="M29">
        <f>IFERROR(M10/$W10,0)</f>
        <v>0</v>
      </c>
      <c r="N29">
        <f>IFERROR(N10/$W10,0)</f>
        <v>0</v>
      </c>
      <c r="O29">
        <f>IFERROR(O10/$W10,0)</f>
        <v>1.4508076358296623E-2</v>
      </c>
      <c r="P29">
        <f>IFERROR(P10/$W10,0)</f>
        <v>0</v>
      </c>
      <c r="Q29">
        <f>IFERROR(Q10/$W10,0)</f>
        <v>0</v>
      </c>
      <c r="R29">
        <f>IFERROR(R10/$W10,0)</f>
        <v>0</v>
      </c>
      <c r="S29">
        <f>IFERROR(S10/$W10,0)</f>
        <v>0</v>
      </c>
      <c r="T29">
        <f>IFERROR(T10/$W10,0)</f>
        <v>0</v>
      </c>
      <c r="U29">
        <f>IFERROR(U10/$W10,0)</f>
        <v>0</v>
      </c>
    </row>
    <row r="30" spans="7:21" x14ac:dyDescent="0.3">
      <c r="H30">
        <v>27</v>
      </c>
      <c r="I30">
        <f>IFERROR(I11/$W11,0)</f>
        <v>0</v>
      </c>
      <c r="J30">
        <f>IFERROR(J11/$W11,0)</f>
        <v>0</v>
      </c>
      <c r="K30">
        <f>IFERROR(K11/$W11,0)</f>
        <v>0</v>
      </c>
      <c r="L30">
        <f>IFERROR(L11/$W11,0)</f>
        <v>0</v>
      </c>
      <c r="M30">
        <f>IFERROR(M11/$W11,0)</f>
        <v>0</v>
      </c>
      <c r="N30">
        <f>IFERROR(N11/$W11,0)</f>
        <v>0</v>
      </c>
      <c r="O30">
        <f>IFERROR(O11/$W11,0)</f>
        <v>0</v>
      </c>
      <c r="P30">
        <f>IFERROR(P11/$W11,0)</f>
        <v>0</v>
      </c>
      <c r="Q30">
        <f>IFERROR(Q11/$W11,0)</f>
        <v>0</v>
      </c>
      <c r="R30">
        <f>IFERROR(R11/$W11,0)</f>
        <v>0</v>
      </c>
      <c r="S30">
        <f>IFERROR(S11/$W11,0)</f>
        <v>0</v>
      </c>
      <c r="T30">
        <f>IFERROR(T11/$W11,0)</f>
        <v>0</v>
      </c>
      <c r="U30">
        <f>IFERROR(U11/$W11,0)</f>
        <v>0</v>
      </c>
    </row>
    <row r="31" spans="7:21" x14ac:dyDescent="0.3">
      <c r="H31">
        <v>28</v>
      </c>
      <c r="I31">
        <f>IFERROR(I12/$W12,0)</f>
        <v>0.43701479004930016</v>
      </c>
      <c r="J31">
        <f>IFERROR(J12/$W12,0)</f>
        <v>0.22366407888026293</v>
      </c>
      <c r="K31">
        <f>IFERROR(K12/$W12,0)</f>
        <v>0</v>
      </c>
      <c r="L31">
        <f>IFERROR(L12/$W12,0)</f>
        <v>0.29007763359211197</v>
      </c>
      <c r="M31">
        <f>IFERROR(M12/$W12,0)</f>
        <v>0</v>
      </c>
      <c r="N31">
        <f>IFERROR(N12/$W12,0)</f>
        <v>0</v>
      </c>
      <c r="O31">
        <f>IFERROR(O12/$W12,0)</f>
        <v>1.3996713322377742E-2</v>
      </c>
      <c r="P31">
        <f>IFERROR(P12/$W12,0)</f>
        <v>0</v>
      </c>
      <c r="Q31">
        <f>IFERROR(Q12/$W12,0)</f>
        <v>1.2920043066810223E-2</v>
      </c>
      <c r="R31">
        <f>IFERROR(R12/$W12,0)</f>
        <v>2.2326741089136962E-2</v>
      </c>
      <c r="S31">
        <f>IFERROR(S12/$W12,0)</f>
        <v>0</v>
      </c>
      <c r="T31">
        <f>IFERROR(T12/$W12,0)</f>
        <v>0</v>
      </c>
      <c r="U31">
        <f>IFERROR(U12/$W12,0)</f>
        <v>0</v>
      </c>
    </row>
    <row r="32" spans="7:21" x14ac:dyDescent="0.3">
      <c r="H32">
        <v>29</v>
      </c>
      <c r="I32">
        <f>IFERROR(I13/$W13,0)</f>
        <v>0</v>
      </c>
      <c r="J32">
        <f>IFERROR(J13/$W13,0)</f>
        <v>0</v>
      </c>
      <c r="K32">
        <f>IFERROR(K13/$W13,0)</f>
        <v>0</v>
      </c>
      <c r="L32">
        <f>IFERROR(L13/$W13,0)</f>
        <v>0</v>
      </c>
      <c r="M32">
        <f>IFERROR(M13/$W13,0)</f>
        <v>0</v>
      </c>
      <c r="N32">
        <f>IFERROR(N13/$W13,0)</f>
        <v>0</v>
      </c>
      <c r="O32">
        <f>IFERROR(O13/$W13,0)</f>
        <v>0</v>
      </c>
      <c r="P32">
        <f>IFERROR(P13/$W13,0)</f>
        <v>0</v>
      </c>
      <c r="Q32">
        <f>IFERROR(Q13/$W13,0)</f>
        <v>0</v>
      </c>
      <c r="R32">
        <f>IFERROR(R13/$W13,0)</f>
        <v>0</v>
      </c>
      <c r="S32">
        <f>IFERROR(S13/$W13,0)</f>
        <v>0</v>
      </c>
      <c r="T32">
        <f>IFERROR(T13/$W13,0)</f>
        <v>0</v>
      </c>
      <c r="U32">
        <f>IFERROR(U13/$W13,0)</f>
        <v>0</v>
      </c>
    </row>
    <row r="33" spans="7:25" x14ac:dyDescent="0.3">
      <c r="H33">
        <v>30</v>
      </c>
      <c r="I33">
        <f>IFERROR(I14/$W14,0)</f>
        <v>0.36991557943207981</v>
      </c>
      <c r="J33">
        <f>IFERROR(J14/$W14,0)</f>
        <v>0.18932271680736762</v>
      </c>
      <c r="K33">
        <f>IFERROR(K14/$W14,0)</f>
        <v>0</v>
      </c>
      <c r="L33">
        <f>IFERROR(L14/$W14,0)</f>
        <v>0.24553914044512662</v>
      </c>
      <c r="M33">
        <f>IFERROR(M14/$W14,0)</f>
        <v>0</v>
      </c>
      <c r="N33">
        <f>IFERROR(N14/$W14,0)</f>
        <v>0</v>
      </c>
      <c r="O33">
        <f>IFERROR(O14/$W14,0)</f>
        <v>1.1847659247889485E-2</v>
      </c>
      <c r="P33">
        <f>IFERROR(P14/$W14,0)</f>
        <v>0</v>
      </c>
      <c r="Q33">
        <f>IFERROR(Q14/$W14,0)</f>
        <v>1.0936300844205679E-2</v>
      </c>
      <c r="R33">
        <f>IFERROR(R14/$W14,0)</f>
        <v>1.8898695318495778E-2</v>
      </c>
      <c r="S33">
        <f>IFERROR(S14/$W14,0)</f>
        <v>0.15353990790483499</v>
      </c>
      <c r="T33">
        <f>IFERROR(T14/$W14,0)</f>
        <v>0</v>
      </c>
      <c r="U33">
        <f>IFERROR(U14/$W14,0)</f>
        <v>0</v>
      </c>
    </row>
    <row r="35" spans="7:25" x14ac:dyDescent="0.3">
      <c r="G35" s="20" t="s">
        <v>32</v>
      </c>
      <c r="I35" s="18" t="s">
        <v>27</v>
      </c>
      <c r="J35" s="19"/>
      <c r="K35" s="19"/>
      <c r="L35" s="19"/>
      <c r="M35" s="19"/>
      <c r="N35" s="19"/>
      <c r="O35" s="19"/>
      <c r="P35" s="19"/>
      <c r="Q35" s="19"/>
    </row>
    <row r="36" spans="7:25" x14ac:dyDescent="0.3">
      <c r="I36" t="s">
        <v>26</v>
      </c>
      <c r="J36">
        <v>19</v>
      </c>
      <c r="K36">
        <v>20</v>
      </c>
      <c r="L36">
        <v>21</v>
      </c>
      <c r="M36">
        <v>22</v>
      </c>
      <c r="N36">
        <v>23</v>
      </c>
      <c r="O36">
        <v>24</v>
      </c>
      <c r="P36">
        <v>25</v>
      </c>
      <c r="Q36">
        <v>26</v>
      </c>
      <c r="R36">
        <v>27</v>
      </c>
      <c r="S36">
        <v>28</v>
      </c>
      <c r="T36">
        <v>29</v>
      </c>
      <c r="U36">
        <v>30</v>
      </c>
      <c r="V36" t="s">
        <v>20</v>
      </c>
      <c r="W36" t="s">
        <v>22</v>
      </c>
      <c r="X36" t="s">
        <v>23</v>
      </c>
      <c r="Y36" t="s">
        <v>24</v>
      </c>
    </row>
    <row r="37" spans="7:25" x14ac:dyDescent="0.3">
      <c r="H37" s="17" t="s">
        <v>26</v>
      </c>
      <c r="I37">
        <f>ROUND(I21*$V2,0)</f>
        <v>0</v>
      </c>
      <c r="J37">
        <f>ROUND(J21*$V2,0)</f>
        <v>0</v>
      </c>
      <c r="K37">
        <f>ROUND(K21*$V2,0)</f>
        <v>1699</v>
      </c>
      <c r="L37">
        <f>ROUND(L21*$V2,0)</f>
        <v>0</v>
      </c>
      <c r="M37">
        <f>ROUND(M21*$V2,0)</f>
        <v>1902</v>
      </c>
      <c r="N37">
        <f>ROUND(N21*$V2,0)</f>
        <v>0</v>
      </c>
      <c r="O37">
        <f>ROUND(O21*$V2,0)</f>
        <v>0</v>
      </c>
      <c r="P37">
        <f>ROUND(P21*$V2,0)</f>
        <v>83</v>
      </c>
      <c r="Q37">
        <f>ROUND(Q21*$V2,0)</f>
        <v>114</v>
      </c>
      <c r="R37">
        <f>ROUND(R21*$V2,0)</f>
        <v>0</v>
      </c>
      <c r="S37">
        <f>ROUND(S21*$V2,0)-1</f>
        <v>1598</v>
      </c>
      <c r="T37">
        <f>ROUND(T21*$V2,0)</f>
        <v>0</v>
      </c>
      <c r="U37">
        <f>ROUND(U21*$V2,0)</f>
        <v>2837</v>
      </c>
      <c r="V37">
        <f>SUM(I37:U37)</f>
        <v>8233</v>
      </c>
      <c r="W37">
        <v>8233</v>
      </c>
      <c r="X37">
        <f>IFERROR(W37/V37,0)</f>
        <v>1</v>
      </c>
      <c r="Y37">
        <f>W37-V37</f>
        <v>0</v>
      </c>
    </row>
    <row r="38" spans="7:25" x14ac:dyDescent="0.3">
      <c r="H38">
        <v>19</v>
      </c>
      <c r="I38">
        <f>ROUND(I22*$V3,0)</f>
        <v>0</v>
      </c>
      <c r="J38">
        <f>ROUND(J22*$V3,0)</f>
        <v>0</v>
      </c>
      <c r="K38">
        <f>ROUND(K22*$V3,0)</f>
        <v>1073</v>
      </c>
      <c r="L38">
        <f>ROUND(L22*$V3,0)</f>
        <v>0</v>
      </c>
      <c r="M38">
        <f>ROUND(M22*$V3,0)</f>
        <v>0</v>
      </c>
      <c r="N38">
        <f>ROUND(N22*$V3,0)</f>
        <v>0</v>
      </c>
      <c r="O38">
        <f>ROUND(O22*$V3,0)</f>
        <v>0</v>
      </c>
      <c r="P38">
        <f>ROUND(P22*$V3,0)</f>
        <v>0</v>
      </c>
      <c r="Q38">
        <f>ROUND(Q22*$V3,0)</f>
        <v>72</v>
      </c>
      <c r="R38">
        <f>ROUND(R22*$V3,0)</f>
        <v>0</v>
      </c>
      <c r="S38">
        <f>ROUND(S22*$V3,0)</f>
        <v>1010</v>
      </c>
      <c r="T38">
        <f>ROUND(T22*$V3,0)</f>
        <v>0</v>
      </c>
      <c r="U38">
        <f>ROUND(U22*$V3,0)</f>
        <v>1792</v>
      </c>
      <c r="V38">
        <f t="shared" ref="V38:V49" si="1">SUM(I38:U38)</f>
        <v>3947</v>
      </c>
      <c r="W38">
        <v>3947</v>
      </c>
      <c r="X38">
        <f t="shared" ref="X38:X49" si="2">IFERROR(W38/V38,0)</f>
        <v>1</v>
      </c>
      <c r="Y38">
        <f t="shared" ref="Y38:Y49" si="3">W38-V38</f>
        <v>0</v>
      </c>
    </row>
    <row r="39" spans="7:25" x14ac:dyDescent="0.3">
      <c r="H39">
        <v>20</v>
      </c>
      <c r="I39">
        <f>ROUND(I23*$V4,0)</f>
        <v>0</v>
      </c>
      <c r="J39">
        <f>ROUND(J23*$V4,0)</f>
        <v>0</v>
      </c>
      <c r="K39">
        <f>ROUND(K23*$V4,0)</f>
        <v>0</v>
      </c>
      <c r="L39">
        <f>ROUND(L23*$V4,0)</f>
        <v>0</v>
      </c>
      <c r="M39">
        <f>ROUND(M23*$V4,0)</f>
        <v>1000</v>
      </c>
      <c r="N39">
        <f>ROUND(N23*$V4,0)</f>
        <v>0</v>
      </c>
      <c r="O39">
        <f>ROUND(O23*$V4,0)</f>
        <v>0</v>
      </c>
      <c r="P39">
        <f>ROUND(P23*$V4,0)</f>
        <v>44</v>
      </c>
      <c r="Q39">
        <f>ROUND(Q23*$V4,0)</f>
        <v>60</v>
      </c>
      <c r="R39">
        <f>ROUND(R23*$V4,0)</f>
        <v>0</v>
      </c>
      <c r="S39">
        <f>ROUND(S23*$V4,0)</f>
        <v>840</v>
      </c>
      <c r="T39">
        <f>ROUND(T23*$V4,0)</f>
        <v>0</v>
      </c>
      <c r="U39">
        <f>ROUND(U23*$V4,0)-1</f>
        <v>1490</v>
      </c>
      <c r="V39">
        <f t="shared" si="1"/>
        <v>3434</v>
      </c>
      <c r="W39">
        <v>3434</v>
      </c>
      <c r="X39">
        <f t="shared" si="2"/>
        <v>1</v>
      </c>
      <c r="Y39">
        <f t="shared" si="3"/>
        <v>0</v>
      </c>
    </row>
    <row r="40" spans="7:25" x14ac:dyDescent="0.3">
      <c r="H40">
        <v>21</v>
      </c>
      <c r="I40">
        <f>ROUND(I24*$V5,0)</f>
        <v>2468</v>
      </c>
      <c r="J40">
        <f>ROUND(J24*$V5,0)</f>
        <v>1263</v>
      </c>
      <c r="K40">
        <f>ROUND(K24*$V5,0)</f>
        <v>0</v>
      </c>
      <c r="L40">
        <f>ROUND(L24*$V5,0)</f>
        <v>0</v>
      </c>
      <c r="M40">
        <f>ROUND(M24*$V5,0)</f>
        <v>0</v>
      </c>
      <c r="N40">
        <f>ROUND(N24*$V5,0)</f>
        <v>0</v>
      </c>
      <c r="O40">
        <f>ROUND(O24*$V5,0)</f>
        <v>0</v>
      </c>
      <c r="P40">
        <f>ROUND(P24*$V5,0)</f>
        <v>0</v>
      </c>
      <c r="Q40">
        <f>ROUND(Q24*$V5,0)</f>
        <v>0</v>
      </c>
      <c r="R40">
        <f>ROUND(R24*$V5,0)</f>
        <v>0</v>
      </c>
      <c r="S40">
        <f>ROUND(S24*$V5,0)</f>
        <v>0</v>
      </c>
      <c r="T40">
        <f>ROUND(T24*$V5,0)</f>
        <v>0</v>
      </c>
      <c r="U40">
        <f>ROUND(U24*$V5,0)</f>
        <v>0</v>
      </c>
      <c r="V40">
        <f t="shared" si="1"/>
        <v>3731</v>
      </c>
      <c r="W40">
        <v>3731</v>
      </c>
      <c r="X40">
        <f t="shared" si="2"/>
        <v>1</v>
      </c>
      <c r="Y40">
        <f t="shared" si="3"/>
        <v>0</v>
      </c>
    </row>
    <row r="41" spans="7:25" x14ac:dyDescent="0.3">
      <c r="H41">
        <v>22</v>
      </c>
      <c r="I41">
        <f>ROUND(I25*$V6,0)</f>
        <v>2289</v>
      </c>
      <c r="J41">
        <f>ROUND(J25*$V6,0)</f>
        <v>0</v>
      </c>
      <c r="K41">
        <f>ROUND(K25*$V6,0)</f>
        <v>0</v>
      </c>
      <c r="L41">
        <f>ROUND(L25*$V6,0)</f>
        <v>1520</v>
      </c>
      <c r="M41">
        <f>ROUND(M25*$V6,0)</f>
        <v>0</v>
      </c>
      <c r="N41">
        <f>ROUND(N25*$V6,0)</f>
        <v>0</v>
      </c>
      <c r="O41">
        <f>ROUND(O25*$V6,0)</f>
        <v>0</v>
      </c>
      <c r="P41">
        <f>ROUND(P25*$V6,0)</f>
        <v>0</v>
      </c>
      <c r="Q41">
        <f>ROUND(Q25*$V6,0)</f>
        <v>0</v>
      </c>
      <c r="R41">
        <f>ROUND(R25*$V6,0)</f>
        <v>0</v>
      </c>
      <c r="S41">
        <f>ROUND(S25*$V6,0)</f>
        <v>0</v>
      </c>
      <c r="T41">
        <f>ROUND(T25*$V6,0)</f>
        <v>0</v>
      </c>
      <c r="U41">
        <f>ROUND(U25*$V6,0)</f>
        <v>0</v>
      </c>
      <c r="V41">
        <f t="shared" si="1"/>
        <v>3809</v>
      </c>
      <c r="W41">
        <v>3809</v>
      </c>
      <c r="X41">
        <f t="shared" si="2"/>
        <v>1</v>
      </c>
      <c r="Y41">
        <f t="shared" si="3"/>
        <v>0</v>
      </c>
    </row>
    <row r="42" spans="7:25" x14ac:dyDescent="0.3">
      <c r="H42">
        <v>23</v>
      </c>
      <c r="I42">
        <f>ROUND(I26*$V7,0)</f>
        <v>0</v>
      </c>
      <c r="J42">
        <f>ROUND(J26*$V7,0)</f>
        <v>0</v>
      </c>
      <c r="K42">
        <f>ROUND(K26*$V7,0)</f>
        <v>0</v>
      </c>
      <c r="L42">
        <f>ROUND(L26*$V7,0)</f>
        <v>0</v>
      </c>
      <c r="M42">
        <f>ROUND(M26*$V7,0)</f>
        <v>0</v>
      </c>
      <c r="N42">
        <f>ROUND(N26*$V7,0)</f>
        <v>0</v>
      </c>
      <c r="O42">
        <f>ROUND(O26*$V7,0)</f>
        <v>0</v>
      </c>
      <c r="P42">
        <f>ROUND(P26*$V7,0)</f>
        <v>8</v>
      </c>
      <c r="Q42">
        <f>ROUND(Q26*$V7,0)</f>
        <v>11</v>
      </c>
      <c r="R42">
        <f>ROUND(R26*$V7,0)</f>
        <v>0</v>
      </c>
      <c r="S42">
        <f>ROUND(S26*$V7,0)</f>
        <v>153</v>
      </c>
      <c r="T42">
        <f>ROUND(T26*$V7,0)</f>
        <v>0</v>
      </c>
      <c r="U42">
        <f>ROUND(U26*$V7,0)</f>
        <v>271</v>
      </c>
      <c r="V42">
        <f t="shared" si="1"/>
        <v>443</v>
      </c>
      <c r="W42">
        <v>443</v>
      </c>
      <c r="X42">
        <f t="shared" si="2"/>
        <v>1</v>
      </c>
      <c r="Y42">
        <f t="shared" si="3"/>
        <v>0</v>
      </c>
    </row>
    <row r="43" spans="7:25" x14ac:dyDescent="0.3">
      <c r="H43">
        <v>24</v>
      </c>
      <c r="I43">
        <f>ROUND(I27*$V8,0)</f>
        <v>264</v>
      </c>
      <c r="J43">
        <f>ROUND(J27*$V8,0)</f>
        <v>135</v>
      </c>
      <c r="K43">
        <f>ROUND(K27*$V8,0)</f>
        <v>0</v>
      </c>
      <c r="L43">
        <f>ROUND(L27*$V8,0)</f>
        <v>175</v>
      </c>
      <c r="M43">
        <f>ROUND(M27*$V8,0)</f>
        <v>0</v>
      </c>
      <c r="N43">
        <f>ROUND(N27*$V8,0)</f>
        <v>0</v>
      </c>
      <c r="O43">
        <f>ROUND(O27*$V8,0)</f>
        <v>0</v>
      </c>
      <c r="P43">
        <f>ROUND(P27*$V8,0)</f>
        <v>0</v>
      </c>
      <c r="Q43">
        <f>ROUND(Q27*$V8,0)</f>
        <v>0</v>
      </c>
      <c r="R43">
        <f>ROUND(R27*$V8,0)</f>
        <v>0</v>
      </c>
      <c r="S43">
        <f>ROUND(S27*$V8,0)</f>
        <v>0</v>
      </c>
      <c r="T43">
        <f>ROUND(T27*$V8,0)</f>
        <v>0</v>
      </c>
      <c r="U43">
        <f>ROUND(U27*$V8,0)</f>
        <v>0</v>
      </c>
      <c r="V43">
        <f t="shared" si="1"/>
        <v>574</v>
      </c>
      <c r="W43">
        <v>574</v>
      </c>
      <c r="X43">
        <f t="shared" si="2"/>
        <v>1</v>
      </c>
      <c r="Y43">
        <f t="shared" si="3"/>
        <v>0</v>
      </c>
    </row>
    <row r="44" spans="7:25" x14ac:dyDescent="0.3">
      <c r="H44">
        <v>25</v>
      </c>
      <c r="I44">
        <f>ROUND(I28*$V9,0)</f>
        <v>98</v>
      </c>
      <c r="J44">
        <f>ROUND(J28*$V9,0)</f>
        <v>0</v>
      </c>
      <c r="K44">
        <f>ROUND(K28*$V9,0)</f>
        <v>0</v>
      </c>
      <c r="L44">
        <f>ROUND(L28*$V9,0)</f>
        <v>65</v>
      </c>
      <c r="M44">
        <f>ROUND(M28*$V9,0)</f>
        <v>0</v>
      </c>
      <c r="N44">
        <f>ROUND(N28*$V9,0)</f>
        <v>0</v>
      </c>
      <c r="O44">
        <f>ROUND(O28*$V9,0)</f>
        <v>3</v>
      </c>
      <c r="P44">
        <f>ROUND(P28*$V9,0)</f>
        <v>0</v>
      </c>
      <c r="Q44">
        <f>ROUND(Q28*$V9,0)</f>
        <v>0</v>
      </c>
      <c r="R44">
        <f>ROUND(R28*$V9,0)</f>
        <v>0</v>
      </c>
      <c r="S44">
        <f>ROUND(S28*$V9,0)</f>
        <v>0</v>
      </c>
      <c r="T44">
        <f>ROUND(T28*$V9,0)</f>
        <v>0</v>
      </c>
      <c r="U44">
        <f>ROUND(U28*$V9,0)</f>
        <v>0</v>
      </c>
      <c r="V44">
        <f t="shared" si="1"/>
        <v>166</v>
      </c>
      <c r="W44">
        <v>166</v>
      </c>
      <c r="X44">
        <f t="shared" si="2"/>
        <v>1</v>
      </c>
      <c r="Y44">
        <f t="shared" si="3"/>
        <v>0</v>
      </c>
    </row>
    <row r="45" spans="7:25" x14ac:dyDescent="0.3">
      <c r="H45">
        <v>26</v>
      </c>
      <c r="I45">
        <f>ROUND(I29*$V10,0)</f>
        <v>207</v>
      </c>
      <c r="J45">
        <f>ROUND(J29*$V10,0)</f>
        <v>106</v>
      </c>
      <c r="K45">
        <f>ROUND(K29*$V10,0)</f>
        <v>0</v>
      </c>
      <c r="L45">
        <f>ROUND(L29*$V10,0)</f>
        <v>137</v>
      </c>
      <c r="M45">
        <f>ROUND(M29*$V10,0)</f>
        <v>0</v>
      </c>
      <c r="N45">
        <f>ROUND(N29*$V10,0)</f>
        <v>0</v>
      </c>
      <c r="O45">
        <f>ROUND(O29*$V10,0)</f>
        <v>7</v>
      </c>
      <c r="P45">
        <f>ROUND(P29*$V10,0)</f>
        <v>0</v>
      </c>
      <c r="Q45">
        <f>ROUND(Q29*$V10,0)</f>
        <v>0</v>
      </c>
      <c r="R45">
        <f>ROUND(R29*$V10,0)</f>
        <v>0</v>
      </c>
      <c r="S45">
        <f>ROUND(S29*$V10,0)</f>
        <v>0</v>
      </c>
      <c r="T45">
        <f>ROUND(T29*$V10,0)</f>
        <v>0</v>
      </c>
      <c r="U45">
        <f>ROUND(U29*$V10,0)</f>
        <v>0</v>
      </c>
      <c r="V45">
        <f t="shared" si="1"/>
        <v>457</v>
      </c>
      <c r="W45">
        <v>457</v>
      </c>
      <c r="X45">
        <f t="shared" si="2"/>
        <v>1</v>
      </c>
      <c r="Y45">
        <f t="shared" si="3"/>
        <v>0</v>
      </c>
    </row>
    <row r="46" spans="7:25" x14ac:dyDescent="0.3">
      <c r="H46">
        <v>27</v>
      </c>
      <c r="I46">
        <f>ROUND(I30*$V11,0)</f>
        <v>0</v>
      </c>
      <c r="J46">
        <f>ROUND(J30*$V11,0)</f>
        <v>0</v>
      </c>
      <c r="K46">
        <f>ROUND(K30*$V11,0)</f>
        <v>0</v>
      </c>
      <c r="L46">
        <f>ROUND(L30*$V11,0)</f>
        <v>0</v>
      </c>
      <c r="M46">
        <f>ROUND(M30*$V11,0)</f>
        <v>0</v>
      </c>
      <c r="N46">
        <f>ROUND(N30*$V11,0)</f>
        <v>0</v>
      </c>
      <c r="O46">
        <f>ROUND(O30*$V11,0)</f>
        <v>0</v>
      </c>
      <c r="P46">
        <f>ROUND(P30*$V11,0)</f>
        <v>0</v>
      </c>
      <c r="Q46">
        <f>ROUND(Q30*$V11,0)</f>
        <v>0</v>
      </c>
      <c r="R46">
        <f>ROUND(R30*$V11,0)</f>
        <v>0</v>
      </c>
      <c r="S46">
        <f>ROUND(S30*$V11,0)</f>
        <v>0</v>
      </c>
      <c r="T46">
        <f>ROUND(T30*$V11,0)</f>
        <v>0</v>
      </c>
      <c r="U46">
        <f>ROUND(U30*$V11,0)</f>
        <v>0</v>
      </c>
      <c r="V46">
        <f t="shared" si="1"/>
        <v>0</v>
      </c>
      <c r="W46">
        <v>0</v>
      </c>
      <c r="X46">
        <f t="shared" si="2"/>
        <v>0</v>
      </c>
      <c r="Y46">
        <f t="shared" si="3"/>
        <v>0</v>
      </c>
    </row>
    <row r="47" spans="7:25" x14ac:dyDescent="0.3">
      <c r="H47">
        <v>28</v>
      </c>
      <c r="I47">
        <f>ROUND(I31*$V12,0)</f>
        <v>1210</v>
      </c>
      <c r="J47">
        <f>ROUND(J31*$V12,0)</f>
        <v>619</v>
      </c>
      <c r="K47">
        <f>ROUND(K31*$V12,0)</f>
        <v>0</v>
      </c>
      <c r="L47">
        <f>ROUND(L31*$V12,0)</f>
        <v>803</v>
      </c>
      <c r="M47">
        <f>ROUND(M31*$V12,0)</f>
        <v>0</v>
      </c>
      <c r="N47">
        <f>ROUND(N31*$V12,0)</f>
        <v>0</v>
      </c>
      <c r="O47">
        <f>ROUND(O31*$V12,0)</f>
        <v>39</v>
      </c>
      <c r="P47">
        <f>ROUND(P31*$V12,0)</f>
        <v>0</v>
      </c>
      <c r="Q47">
        <f>ROUND(Q31*$V12,0)</f>
        <v>36</v>
      </c>
      <c r="R47">
        <f>ROUND(R31*$V12,0)</f>
        <v>62</v>
      </c>
      <c r="S47">
        <f>ROUND(S31*$V12,0)</f>
        <v>0</v>
      </c>
      <c r="T47">
        <f>ROUND(T31*$V12,0)</f>
        <v>0</v>
      </c>
      <c r="U47">
        <f>ROUND(U31*$V12,0)</f>
        <v>0</v>
      </c>
      <c r="V47">
        <f t="shared" si="1"/>
        <v>2769</v>
      </c>
      <c r="W47">
        <v>2769</v>
      </c>
      <c r="X47">
        <f t="shared" si="2"/>
        <v>1</v>
      </c>
      <c r="Y47">
        <f t="shared" si="3"/>
        <v>0</v>
      </c>
    </row>
    <row r="48" spans="7:25" x14ac:dyDescent="0.3">
      <c r="H48">
        <v>29</v>
      </c>
      <c r="I48">
        <f>ROUND(I32*$V13,0)</f>
        <v>0</v>
      </c>
      <c r="J48">
        <f>ROUND(J32*$V13,0)</f>
        <v>0</v>
      </c>
      <c r="K48">
        <f>ROUND(K32*$V13,0)</f>
        <v>0</v>
      </c>
      <c r="L48">
        <f>ROUND(L32*$V13,0)</f>
        <v>0</v>
      </c>
      <c r="M48">
        <f>ROUND(M32*$V13,0)</f>
        <v>0</v>
      </c>
      <c r="N48">
        <f>ROUND(N32*$V13,0)</f>
        <v>0</v>
      </c>
      <c r="O48">
        <f>ROUND(O32*$V13,0)</f>
        <v>0</v>
      </c>
      <c r="P48">
        <f>ROUND(P32*$V13,0)</f>
        <v>0</v>
      </c>
      <c r="Q48">
        <f>ROUND(Q32*$V13,0)</f>
        <v>0</v>
      </c>
      <c r="R48">
        <f>ROUND(R32*$V13,0)</f>
        <v>0</v>
      </c>
      <c r="S48">
        <f>ROUND(S32*$V13,0)</f>
        <v>0</v>
      </c>
      <c r="T48">
        <f>ROUND(T32*$V13,0)</f>
        <v>0</v>
      </c>
      <c r="U48">
        <f>ROUND(U32*$V13,0)</f>
        <v>0</v>
      </c>
      <c r="V48">
        <f t="shared" si="1"/>
        <v>0</v>
      </c>
      <c r="W48">
        <v>0</v>
      </c>
      <c r="X48">
        <f t="shared" si="2"/>
        <v>0</v>
      </c>
      <c r="Y48">
        <f t="shared" si="3"/>
        <v>0</v>
      </c>
    </row>
    <row r="49" spans="8:25" x14ac:dyDescent="0.3">
      <c r="H49">
        <v>30</v>
      </c>
      <c r="I49">
        <f>ROUND(I33*$V14,0)</f>
        <v>2346</v>
      </c>
      <c r="J49">
        <f>ROUND(J33*$V14,0)</f>
        <v>1201</v>
      </c>
      <c r="K49">
        <f>ROUND(K33*$V14,0)</f>
        <v>0</v>
      </c>
      <c r="L49">
        <f>ROUND(L33*$V14,0)</f>
        <v>1557</v>
      </c>
      <c r="M49">
        <f>ROUND(M33*$V14,0)</f>
        <v>0</v>
      </c>
      <c r="N49">
        <f>ROUND(N33*$V14,0)</f>
        <v>0</v>
      </c>
      <c r="O49">
        <f>ROUND(O33*$V14,0)</f>
        <v>75</v>
      </c>
      <c r="P49">
        <f>ROUND(P33*$V14,0)</f>
        <v>0</v>
      </c>
      <c r="Q49">
        <f>ROUND(Q33*$V14,0)</f>
        <v>69</v>
      </c>
      <c r="R49">
        <f>ROUND(R33*$V14,0)</f>
        <v>120</v>
      </c>
      <c r="S49">
        <f>ROUND(S33*$V14,0)+1</f>
        <v>975</v>
      </c>
      <c r="T49">
        <f>ROUND(T33*$V14,0)</f>
        <v>0</v>
      </c>
      <c r="U49">
        <f>ROUND(U33*$V14,0)</f>
        <v>0</v>
      </c>
      <c r="V49">
        <f t="shared" si="1"/>
        <v>6343</v>
      </c>
      <c r="W49">
        <v>6343</v>
      </c>
      <c r="X49">
        <f t="shared" si="2"/>
        <v>1</v>
      </c>
      <c r="Y49">
        <f t="shared" si="3"/>
        <v>0</v>
      </c>
    </row>
    <row r="50" spans="8:25" x14ac:dyDescent="0.3">
      <c r="H50" t="s">
        <v>20</v>
      </c>
      <c r="I50">
        <f>SUM(I37:I49)</f>
        <v>8882</v>
      </c>
      <c r="J50">
        <f t="shared" ref="J50:U50" si="4">SUM(J37:J49)</f>
        <v>3324</v>
      </c>
      <c r="K50">
        <f t="shared" si="4"/>
        <v>2772</v>
      </c>
      <c r="L50">
        <f t="shared" si="4"/>
        <v>4257</v>
      </c>
      <c r="M50">
        <f t="shared" si="4"/>
        <v>2902</v>
      </c>
      <c r="N50">
        <f t="shared" si="4"/>
        <v>0</v>
      </c>
      <c r="O50">
        <f t="shared" si="4"/>
        <v>124</v>
      </c>
      <c r="P50">
        <f t="shared" si="4"/>
        <v>135</v>
      </c>
      <c r="Q50">
        <f t="shared" si="4"/>
        <v>362</v>
      </c>
      <c r="R50">
        <f t="shared" si="4"/>
        <v>182</v>
      </c>
      <c r="S50">
        <f t="shared" si="4"/>
        <v>4576</v>
      </c>
      <c r="T50">
        <f t="shared" si="4"/>
        <v>0</v>
      </c>
      <c r="U50">
        <f t="shared" si="4"/>
        <v>6390</v>
      </c>
    </row>
    <row r="51" spans="8:25" x14ac:dyDescent="0.3">
      <c r="H51" t="s">
        <v>22</v>
      </c>
      <c r="I51">
        <v>7712</v>
      </c>
      <c r="J51">
        <v>3947</v>
      </c>
      <c r="K51">
        <v>3402</v>
      </c>
      <c r="L51">
        <v>5119</v>
      </c>
      <c r="M51">
        <v>3809</v>
      </c>
      <c r="N51">
        <v>0</v>
      </c>
      <c r="O51">
        <v>247</v>
      </c>
      <c r="P51">
        <v>166</v>
      </c>
      <c r="Q51">
        <v>228</v>
      </c>
      <c r="R51">
        <v>395</v>
      </c>
      <c r="S51">
        <v>3201</v>
      </c>
      <c r="T51">
        <v>0</v>
      </c>
      <c r="U51">
        <v>5680</v>
      </c>
    </row>
    <row r="52" spans="8:25" x14ac:dyDescent="0.3">
      <c r="H52" t="s">
        <v>23</v>
      </c>
      <c r="I52">
        <f>IFERROR(I51/I50,0)</f>
        <v>0.8682729115064175</v>
      </c>
      <c r="J52">
        <f t="shared" ref="J52:U52" si="5">IFERROR(J51/J50,0)</f>
        <v>1.1874247894103489</v>
      </c>
      <c r="K52">
        <f t="shared" si="5"/>
        <v>1.2272727272727273</v>
      </c>
      <c r="L52">
        <f t="shared" si="5"/>
        <v>1.2024900164435048</v>
      </c>
      <c r="M52">
        <f t="shared" si="5"/>
        <v>1.3125430737422468</v>
      </c>
      <c r="N52">
        <f t="shared" si="5"/>
        <v>0</v>
      </c>
      <c r="O52">
        <f t="shared" si="5"/>
        <v>1.9919354838709677</v>
      </c>
      <c r="P52">
        <f t="shared" si="5"/>
        <v>1.2296296296296296</v>
      </c>
      <c r="Q52">
        <f t="shared" si="5"/>
        <v>0.62983425414364635</v>
      </c>
      <c r="R52">
        <f t="shared" si="5"/>
        <v>2.1703296703296702</v>
      </c>
      <c r="S52">
        <f t="shared" si="5"/>
        <v>0.69951923076923073</v>
      </c>
      <c r="T52">
        <f t="shared" si="5"/>
        <v>0</v>
      </c>
      <c r="U52">
        <f t="shared" si="5"/>
        <v>0.88888888888888884</v>
      </c>
    </row>
    <row r="53" spans="8:25" x14ac:dyDescent="0.3">
      <c r="H53" t="s">
        <v>24</v>
      </c>
      <c r="I53">
        <f>I51-I50</f>
        <v>-1170</v>
      </c>
      <c r="J53">
        <f t="shared" ref="J53:U53" si="6">J51-J50</f>
        <v>623</v>
      </c>
      <c r="K53">
        <f t="shared" si="6"/>
        <v>630</v>
      </c>
      <c r="L53">
        <f t="shared" si="6"/>
        <v>862</v>
      </c>
      <c r="M53">
        <f t="shared" si="6"/>
        <v>907</v>
      </c>
      <c r="N53">
        <f t="shared" si="6"/>
        <v>0</v>
      </c>
      <c r="O53">
        <f t="shared" si="6"/>
        <v>123</v>
      </c>
      <c r="P53">
        <f t="shared" si="6"/>
        <v>31</v>
      </c>
      <c r="Q53">
        <f t="shared" si="6"/>
        <v>-134</v>
      </c>
      <c r="R53">
        <f t="shared" si="6"/>
        <v>213</v>
      </c>
      <c r="S53">
        <f t="shared" si="6"/>
        <v>-1375</v>
      </c>
      <c r="T53">
        <f t="shared" si="6"/>
        <v>0</v>
      </c>
      <c r="U53">
        <f t="shared" si="6"/>
        <v>-710</v>
      </c>
    </row>
  </sheetData>
  <mergeCells count="2">
    <mergeCell ref="I35:Q35"/>
    <mergeCell ref="I19:J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761C7-57DD-44DC-9609-C85BD8A6F41C}">
  <dimension ref="A1:Y48"/>
  <sheetViews>
    <sheetView workbookViewId="0">
      <selection activeCell="E8" sqref="E8"/>
    </sheetView>
  </sheetViews>
  <sheetFormatPr defaultRowHeight="14.4" x14ac:dyDescent="0.3"/>
  <sheetData>
    <row r="1" spans="1:23" x14ac:dyDescent="0.3">
      <c r="L1" s="21" t="s">
        <v>31</v>
      </c>
      <c r="M1" s="22"/>
      <c r="N1" s="22"/>
    </row>
    <row r="3" spans="1:23" x14ac:dyDescent="0.3">
      <c r="A3" s="20" t="s">
        <v>28</v>
      </c>
      <c r="C3" t="s">
        <v>0</v>
      </c>
      <c r="D3" t="s">
        <v>1</v>
      </c>
      <c r="E3" t="s">
        <v>19</v>
      </c>
      <c r="J3" s="20" t="s">
        <v>29</v>
      </c>
      <c r="L3">
        <v>101</v>
      </c>
      <c r="M3">
        <v>102</v>
      </c>
      <c r="N3">
        <v>103</v>
      </c>
      <c r="O3">
        <v>104</v>
      </c>
      <c r="P3">
        <v>105</v>
      </c>
      <c r="Q3">
        <v>106</v>
      </c>
      <c r="R3">
        <v>108</v>
      </c>
      <c r="S3">
        <v>109</v>
      </c>
      <c r="T3">
        <v>110</v>
      </c>
      <c r="U3">
        <v>111</v>
      </c>
      <c r="V3" t="s">
        <v>20</v>
      </c>
      <c r="W3" t="s">
        <v>13</v>
      </c>
    </row>
    <row r="4" spans="1:23" x14ac:dyDescent="0.3">
      <c r="B4">
        <v>101</v>
      </c>
      <c r="C4">
        <v>8283</v>
      </c>
      <c r="D4">
        <v>8347</v>
      </c>
      <c r="E4">
        <f>ROUND(D4*$D$16,0)</f>
        <v>8354</v>
      </c>
      <c r="F4">
        <v>8354</v>
      </c>
      <c r="K4">
        <v>101</v>
      </c>
      <c r="L4" s="6" t="s">
        <v>21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 s="10">
        <v>1764</v>
      </c>
      <c r="T4">
        <v>0</v>
      </c>
      <c r="U4">
        <v>7633</v>
      </c>
      <c r="V4">
        <f>SUM(L4:U4)</f>
        <v>9397</v>
      </c>
      <c r="W4">
        <v>8283</v>
      </c>
    </row>
    <row r="5" spans="1:23" x14ac:dyDescent="0.3">
      <c r="B5">
        <v>102</v>
      </c>
      <c r="C5">
        <v>0</v>
      </c>
      <c r="D5">
        <v>185</v>
      </c>
      <c r="E5">
        <f>ROUND(D5*$D$16,0)</f>
        <v>185</v>
      </c>
      <c r="F5">
        <v>185</v>
      </c>
      <c r="K5">
        <v>102</v>
      </c>
      <c r="L5">
        <v>0</v>
      </c>
      <c r="M5" s="6" t="s">
        <v>21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f t="shared" ref="V5:V13" si="0">SUM(L5:U5)</f>
        <v>0</v>
      </c>
      <c r="W5">
        <v>0</v>
      </c>
    </row>
    <row r="6" spans="1:23" x14ac:dyDescent="0.3">
      <c r="B6">
        <v>103</v>
      </c>
      <c r="C6">
        <v>186</v>
      </c>
      <c r="D6">
        <v>7</v>
      </c>
      <c r="E6">
        <f>ROUND(D6*$D$16,0)</f>
        <v>7</v>
      </c>
      <c r="F6">
        <v>7</v>
      </c>
      <c r="K6">
        <v>103</v>
      </c>
      <c r="L6">
        <v>8347</v>
      </c>
      <c r="M6">
        <v>185</v>
      </c>
      <c r="N6" s="6" t="s">
        <v>21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f t="shared" si="0"/>
        <v>8532</v>
      </c>
      <c r="W6">
        <v>186</v>
      </c>
    </row>
    <row r="7" spans="1:23" x14ac:dyDescent="0.3">
      <c r="B7">
        <v>104</v>
      </c>
      <c r="C7">
        <v>295</v>
      </c>
      <c r="D7">
        <v>0</v>
      </c>
      <c r="E7">
        <f>ROUND(D7*$D$16,0)</f>
        <v>0</v>
      </c>
      <c r="F7">
        <v>0</v>
      </c>
      <c r="K7">
        <v>104</v>
      </c>
      <c r="L7">
        <v>0</v>
      </c>
      <c r="M7">
        <v>0</v>
      </c>
      <c r="N7">
        <v>0</v>
      </c>
      <c r="O7" s="6" t="s">
        <v>21</v>
      </c>
      <c r="P7">
        <v>0</v>
      </c>
      <c r="Q7">
        <v>0</v>
      </c>
      <c r="R7">
        <v>0</v>
      </c>
      <c r="S7">
        <v>1764</v>
      </c>
      <c r="T7">
        <v>0</v>
      </c>
      <c r="U7">
        <v>7633</v>
      </c>
      <c r="V7">
        <f t="shared" si="0"/>
        <v>9397</v>
      </c>
      <c r="W7">
        <v>295</v>
      </c>
    </row>
    <row r="8" spans="1:23" x14ac:dyDescent="0.3">
      <c r="B8">
        <v>105</v>
      </c>
      <c r="C8">
        <v>818</v>
      </c>
      <c r="D8">
        <v>0</v>
      </c>
      <c r="E8">
        <f>ROUND(D8*$D$16,0)</f>
        <v>0</v>
      </c>
      <c r="F8">
        <v>0</v>
      </c>
      <c r="K8">
        <v>105</v>
      </c>
      <c r="L8">
        <v>0</v>
      </c>
      <c r="M8">
        <v>0</v>
      </c>
      <c r="N8">
        <v>0</v>
      </c>
      <c r="O8">
        <v>0</v>
      </c>
      <c r="P8" s="6" t="s">
        <v>21</v>
      </c>
      <c r="Q8">
        <v>0</v>
      </c>
      <c r="R8">
        <v>0</v>
      </c>
      <c r="S8">
        <v>1764</v>
      </c>
      <c r="T8">
        <v>0</v>
      </c>
      <c r="U8">
        <v>7633</v>
      </c>
      <c r="V8">
        <f t="shared" si="0"/>
        <v>9397</v>
      </c>
      <c r="W8">
        <v>818</v>
      </c>
    </row>
    <row r="9" spans="1:23" x14ac:dyDescent="0.3">
      <c r="B9">
        <v>106</v>
      </c>
      <c r="C9">
        <v>0</v>
      </c>
      <c r="D9">
        <v>318</v>
      </c>
      <c r="E9">
        <f>ROUND(D9*$D$16,0)</f>
        <v>318</v>
      </c>
      <c r="F9">
        <v>318</v>
      </c>
      <c r="K9">
        <v>106</v>
      </c>
      <c r="L9">
        <v>0</v>
      </c>
      <c r="M9">
        <v>0</v>
      </c>
      <c r="N9">
        <v>0</v>
      </c>
      <c r="O9">
        <v>0</v>
      </c>
      <c r="P9">
        <v>0</v>
      </c>
      <c r="Q9" s="6" t="s">
        <v>21</v>
      </c>
      <c r="R9">
        <v>0</v>
      </c>
      <c r="S9">
        <v>0</v>
      </c>
      <c r="T9">
        <v>0</v>
      </c>
      <c r="U9">
        <v>0</v>
      </c>
      <c r="V9">
        <f t="shared" si="0"/>
        <v>0</v>
      </c>
      <c r="W9">
        <v>0</v>
      </c>
    </row>
    <row r="10" spans="1:23" x14ac:dyDescent="0.3">
      <c r="B10">
        <v>108</v>
      </c>
      <c r="C10">
        <v>7474</v>
      </c>
      <c r="D10">
        <v>7110</v>
      </c>
      <c r="E10">
        <f>ROUND(D10*$D$16,0)</f>
        <v>7116</v>
      </c>
      <c r="F10">
        <v>7116</v>
      </c>
      <c r="K10">
        <v>108</v>
      </c>
      <c r="L10">
        <v>8347</v>
      </c>
      <c r="M10">
        <v>185</v>
      </c>
      <c r="N10">
        <v>7</v>
      </c>
      <c r="O10">
        <v>0</v>
      </c>
      <c r="P10">
        <v>0</v>
      </c>
      <c r="Q10">
        <v>318</v>
      </c>
      <c r="R10" s="6" t="s">
        <v>21</v>
      </c>
      <c r="S10" s="12">
        <v>17665</v>
      </c>
      <c r="T10" s="12">
        <v>0</v>
      </c>
      <c r="U10" s="12">
        <v>7633</v>
      </c>
      <c r="V10">
        <f t="shared" si="0"/>
        <v>34155</v>
      </c>
      <c r="W10">
        <v>7474</v>
      </c>
    </row>
    <row r="11" spans="1:23" x14ac:dyDescent="0.3">
      <c r="B11">
        <v>109</v>
      </c>
      <c r="C11">
        <v>18524</v>
      </c>
      <c r="D11">
        <v>19429</v>
      </c>
      <c r="E11">
        <f>ROUND(D11*$D$16,0)</f>
        <v>19444</v>
      </c>
      <c r="F11">
        <v>19444</v>
      </c>
      <c r="K11">
        <v>109</v>
      </c>
      <c r="L11">
        <v>8347</v>
      </c>
      <c r="M11">
        <v>185</v>
      </c>
      <c r="N11">
        <v>7</v>
      </c>
      <c r="O11">
        <v>0</v>
      </c>
      <c r="P11">
        <v>0</v>
      </c>
      <c r="Q11">
        <v>318</v>
      </c>
      <c r="R11">
        <v>6786</v>
      </c>
      <c r="S11" s="6" t="s">
        <v>21</v>
      </c>
      <c r="T11">
        <v>0</v>
      </c>
      <c r="U11" s="10">
        <v>11056</v>
      </c>
      <c r="V11">
        <f t="shared" si="0"/>
        <v>26699</v>
      </c>
      <c r="W11">
        <v>18524</v>
      </c>
    </row>
    <row r="12" spans="1:23" x14ac:dyDescent="0.3">
      <c r="B12">
        <v>110</v>
      </c>
      <c r="C12">
        <v>11224</v>
      </c>
      <c r="D12">
        <v>11224</v>
      </c>
      <c r="E12">
        <f>ROUND(D12*$D$16,0)</f>
        <v>11233</v>
      </c>
      <c r="F12">
        <v>11233</v>
      </c>
      <c r="K12">
        <v>110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 s="13">
        <v>0</v>
      </c>
      <c r="S12" s="13">
        <v>11224</v>
      </c>
      <c r="T12" s="6" t="s">
        <v>21</v>
      </c>
      <c r="U12">
        <v>0</v>
      </c>
      <c r="V12">
        <f t="shared" si="0"/>
        <v>11224</v>
      </c>
      <c r="W12">
        <v>11224</v>
      </c>
    </row>
    <row r="13" spans="1:23" x14ac:dyDescent="0.3">
      <c r="B13">
        <v>111</v>
      </c>
      <c r="C13" s="13">
        <v>18556</v>
      </c>
      <c r="D13">
        <v>18689</v>
      </c>
      <c r="E13">
        <f>ROUND(D13*$D$16,0)</f>
        <v>18704</v>
      </c>
      <c r="F13">
        <v>18704</v>
      </c>
      <c r="K13">
        <v>111</v>
      </c>
      <c r="L13">
        <v>8347</v>
      </c>
      <c r="M13">
        <v>185</v>
      </c>
      <c r="N13">
        <v>185</v>
      </c>
      <c r="O13">
        <v>0</v>
      </c>
      <c r="P13">
        <v>0</v>
      </c>
      <c r="Q13">
        <v>318</v>
      </c>
      <c r="R13" s="13">
        <v>324</v>
      </c>
      <c r="S13" s="13">
        <v>0</v>
      </c>
      <c r="T13" s="13">
        <v>11224</v>
      </c>
      <c r="U13" s="6" t="s">
        <v>21</v>
      </c>
      <c r="V13">
        <f t="shared" si="0"/>
        <v>20583</v>
      </c>
      <c r="W13" s="13">
        <v>18556</v>
      </c>
    </row>
    <row r="14" spans="1:23" x14ac:dyDescent="0.3">
      <c r="C14">
        <f>SUM(C4:C13)</f>
        <v>65360</v>
      </c>
      <c r="D14">
        <f>SUM(D4:D13)</f>
        <v>65309</v>
      </c>
      <c r="E14">
        <f>SUM(E4:E13)</f>
        <v>65361</v>
      </c>
      <c r="K14" t="s">
        <v>20</v>
      </c>
      <c r="L14">
        <f>SUM(L4:L13)</f>
        <v>33388</v>
      </c>
      <c r="M14">
        <f t="shared" ref="M14:U14" si="1">SUM(M4:M13)</f>
        <v>740</v>
      </c>
      <c r="N14">
        <f t="shared" si="1"/>
        <v>199</v>
      </c>
      <c r="O14">
        <f t="shared" si="1"/>
        <v>0</v>
      </c>
      <c r="P14">
        <f t="shared" si="1"/>
        <v>0</v>
      </c>
      <c r="Q14">
        <f t="shared" si="1"/>
        <v>954</v>
      </c>
      <c r="R14">
        <f t="shared" si="1"/>
        <v>7110</v>
      </c>
      <c r="S14">
        <f t="shared" si="1"/>
        <v>34181</v>
      </c>
      <c r="T14">
        <f t="shared" si="1"/>
        <v>11224</v>
      </c>
      <c r="U14">
        <f t="shared" si="1"/>
        <v>41588</v>
      </c>
    </row>
    <row r="15" spans="1:23" x14ac:dyDescent="0.3">
      <c r="K15" t="s">
        <v>22</v>
      </c>
      <c r="L15">
        <v>8354</v>
      </c>
      <c r="M15">
        <v>185</v>
      </c>
      <c r="N15">
        <v>7</v>
      </c>
      <c r="O15">
        <v>0</v>
      </c>
      <c r="P15">
        <v>0</v>
      </c>
      <c r="Q15">
        <v>318</v>
      </c>
      <c r="R15">
        <v>7116</v>
      </c>
      <c r="S15">
        <v>19443</v>
      </c>
      <c r="T15">
        <v>11233</v>
      </c>
      <c r="U15">
        <v>18704</v>
      </c>
    </row>
    <row r="16" spans="1:23" x14ac:dyDescent="0.3">
      <c r="C16" t="s">
        <v>14</v>
      </c>
      <c r="D16">
        <f>C14/D14</f>
        <v>1.0007809030914576</v>
      </c>
    </row>
    <row r="19" spans="10:21" x14ac:dyDescent="0.3">
      <c r="J19" s="20" t="s">
        <v>30</v>
      </c>
      <c r="L19" s="21" t="s">
        <v>11</v>
      </c>
      <c r="M19" s="22"/>
    </row>
    <row r="21" spans="10:21" x14ac:dyDescent="0.3">
      <c r="L21">
        <v>101</v>
      </c>
      <c r="M21">
        <v>102</v>
      </c>
      <c r="N21">
        <v>103</v>
      </c>
      <c r="O21">
        <v>104</v>
      </c>
      <c r="P21">
        <v>105</v>
      </c>
      <c r="Q21">
        <v>106</v>
      </c>
      <c r="R21">
        <v>108</v>
      </c>
      <c r="S21">
        <v>109</v>
      </c>
      <c r="T21">
        <v>110</v>
      </c>
      <c r="U21">
        <v>111</v>
      </c>
    </row>
    <row r="22" spans="10:21" x14ac:dyDescent="0.3">
      <c r="K22">
        <v>101</v>
      </c>
      <c r="L22">
        <f>IFERROR(L4/$V4,0)</f>
        <v>0</v>
      </c>
      <c r="M22">
        <f t="shared" ref="M22:U22" si="2">IFERROR(M4/$V4,0)</f>
        <v>0</v>
      </c>
      <c r="N22">
        <f t="shared" si="2"/>
        <v>0</v>
      </c>
      <c r="O22">
        <f t="shared" si="2"/>
        <v>0</v>
      </c>
      <c r="P22">
        <f t="shared" si="2"/>
        <v>0</v>
      </c>
      <c r="Q22">
        <f t="shared" si="2"/>
        <v>0</v>
      </c>
      <c r="R22">
        <f t="shared" si="2"/>
        <v>0</v>
      </c>
      <c r="S22">
        <f t="shared" si="2"/>
        <v>0.18771948494200277</v>
      </c>
      <c r="T22">
        <f t="shared" si="2"/>
        <v>0</v>
      </c>
      <c r="U22">
        <f t="shared" si="2"/>
        <v>0.81228051505799725</v>
      </c>
    </row>
    <row r="23" spans="10:21" x14ac:dyDescent="0.3">
      <c r="K23">
        <v>102</v>
      </c>
      <c r="L23">
        <f t="shared" ref="L23:U23" si="3">IFERROR(L5/$V5,0)</f>
        <v>0</v>
      </c>
      <c r="M23">
        <f t="shared" si="3"/>
        <v>0</v>
      </c>
      <c r="N23">
        <f t="shared" si="3"/>
        <v>0</v>
      </c>
      <c r="O23">
        <f t="shared" si="3"/>
        <v>0</v>
      </c>
      <c r="P23">
        <f t="shared" si="3"/>
        <v>0</v>
      </c>
      <c r="Q23">
        <f t="shared" si="3"/>
        <v>0</v>
      </c>
      <c r="R23">
        <f t="shared" si="3"/>
        <v>0</v>
      </c>
      <c r="S23">
        <f t="shared" si="3"/>
        <v>0</v>
      </c>
      <c r="T23">
        <f t="shared" si="3"/>
        <v>0</v>
      </c>
      <c r="U23">
        <f t="shared" si="3"/>
        <v>0</v>
      </c>
    </row>
    <row r="24" spans="10:21" x14ac:dyDescent="0.3">
      <c r="K24">
        <v>103</v>
      </c>
      <c r="L24">
        <f t="shared" ref="L24:U24" si="4">IFERROR(L6/$V6,0)</f>
        <v>0.97831692451945618</v>
      </c>
      <c r="M24">
        <f t="shared" si="4"/>
        <v>2.1683075480543833E-2</v>
      </c>
      <c r="N24">
        <f t="shared" si="4"/>
        <v>0</v>
      </c>
      <c r="O24">
        <f t="shared" si="4"/>
        <v>0</v>
      </c>
      <c r="P24">
        <f t="shared" si="4"/>
        <v>0</v>
      </c>
      <c r="Q24">
        <f t="shared" si="4"/>
        <v>0</v>
      </c>
      <c r="R24">
        <f t="shared" si="4"/>
        <v>0</v>
      </c>
      <c r="S24">
        <f t="shared" si="4"/>
        <v>0</v>
      </c>
      <c r="T24">
        <f t="shared" si="4"/>
        <v>0</v>
      </c>
      <c r="U24">
        <f t="shared" si="4"/>
        <v>0</v>
      </c>
    </row>
    <row r="25" spans="10:21" x14ac:dyDescent="0.3">
      <c r="K25">
        <v>104</v>
      </c>
      <c r="L25">
        <f t="shared" ref="L25:U25" si="5">IFERROR(L7/$V7,0)</f>
        <v>0</v>
      </c>
      <c r="M25">
        <f t="shared" si="5"/>
        <v>0</v>
      </c>
      <c r="N25">
        <f t="shared" si="5"/>
        <v>0</v>
      </c>
      <c r="O25">
        <f t="shared" si="5"/>
        <v>0</v>
      </c>
      <c r="P25">
        <f t="shared" si="5"/>
        <v>0</v>
      </c>
      <c r="Q25">
        <f t="shared" si="5"/>
        <v>0</v>
      </c>
      <c r="R25">
        <f t="shared" si="5"/>
        <v>0</v>
      </c>
      <c r="S25">
        <f t="shared" si="5"/>
        <v>0.18771948494200277</v>
      </c>
      <c r="T25">
        <f t="shared" si="5"/>
        <v>0</v>
      </c>
      <c r="U25">
        <f t="shared" si="5"/>
        <v>0.81228051505799725</v>
      </c>
    </row>
    <row r="26" spans="10:21" x14ac:dyDescent="0.3">
      <c r="K26">
        <v>105</v>
      </c>
      <c r="L26">
        <f t="shared" ref="L26:U26" si="6">IFERROR(L8/$V8,0)</f>
        <v>0</v>
      </c>
      <c r="M26">
        <f t="shared" si="6"/>
        <v>0</v>
      </c>
      <c r="N26">
        <f t="shared" si="6"/>
        <v>0</v>
      </c>
      <c r="O26">
        <f t="shared" si="6"/>
        <v>0</v>
      </c>
      <c r="P26">
        <f t="shared" si="6"/>
        <v>0</v>
      </c>
      <c r="Q26">
        <f t="shared" si="6"/>
        <v>0</v>
      </c>
      <c r="R26">
        <f t="shared" si="6"/>
        <v>0</v>
      </c>
      <c r="S26">
        <f t="shared" si="6"/>
        <v>0.18771948494200277</v>
      </c>
      <c r="T26">
        <f t="shared" si="6"/>
        <v>0</v>
      </c>
      <c r="U26">
        <f t="shared" si="6"/>
        <v>0.81228051505799725</v>
      </c>
    </row>
    <row r="27" spans="10:21" x14ac:dyDescent="0.3">
      <c r="K27">
        <v>106</v>
      </c>
      <c r="L27">
        <f t="shared" ref="L27:U27" si="7">IFERROR(L9/$V9,0)</f>
        <v>0</v>
      </c>
      <c r="M27">
        <f t="shared" si="7"/>
        <v>0</v>
      </c>
      <c r="N27">
        <f t="shared" si="7"/>
        <v>0</v>
      </c>
      <c r="O27">
        <f t="shared" si="7"/>
        <v>0</v>
      </c>
      <c r="P27">
        <f t="shared" si="7"/>
        <v>0</v>
      </c>
      <c r="Q27">
        <f t="shared" si="7"/>
        <v>0</v>
      </c>
      <c r="R27">
        <f t="shared" si="7"/>
        <v>0</v>
      </c>
      <c r="S27">
        <f t="shared" si="7"/>
        <v>0</v>
      </c>
      <c r="T27">
        <f t="shared" si="7"/>
        <v>0</v>
      </c>
      <c r="U27">
        <f t="shared" si="7"/>
        <v>0</v>
      </c>
    </row>
    <row r="28" spans="10:21" x14ac:dyDescent="0.3">
      <c r="K28">
        <v>108</v>
      </c>
      <c r="L28">
        <f t="shared" ref="L28:U28" si="8">IFERROR(L10/$V10,0)</f>
        <v>0.24438588786414872</v>
      </c>
      <c r="M28">
        <f t="shared" si="8"/>
        <v>5.4164836773532427E-3</v>
      </c>
      <c r="N28">
        <f t="shared" si="8"/>
        <v>2.0494803103498756E-4</v>
      </c>
      <c r="O28">
        <f t="shared" si="8"/>
        <v>0</v>
      </c>
      <c r="P28">
        <f t="shared" si="8"/>
        <v>0</v>
      </c>
      <c r="Q28">
        <f t="shared" si="8"/>
        <v>9.3104962670180064E-3</v>
      </c>
      <c r="R28">
        <f t="shared" si="8"/>
        <v>0</v>
      </c>
      <c r="S28">
        <f t="shared" si="8"/>
        <v>0.51720099546186504</v>
      </c>
      <c r="T28">
        <f t="shared" si="8"/>
        <v>0</v>
      </c>
      <c r="U28">
        <f t="shared" si="8"/>
        <v>0.22348118869858</v>
      </c>
    </row>
    <row r="29" spans="10:21" x14ac:dyDescent="0.3">
      <c r="K29">
        <v>109</v>
      </c>
      <c r="L29">
        <f t="shared" ref="L29:U29" si="9">IFERROR(L11/$V11,0)</f>
        <v>0.31263343196374394</v>
      </c>
      <c r="M29">
        <f t="shared" si="9"/>
        <v>6.9290984681074199E-3</v>
      </c>
      <c r="N29">
        <f t="shared" si="9"/>
        <v>2.6218210419865911E-4</v>
      </c>
      <c r="O29">
        <f t="shared" si="9"/>
        <v>0</v>
      </c>
      <c r="P29">
        <f t="shared" si="9"/>
        <v>0</v>
      </c>
      <c r="Q29">
        <f t="shared" si="9"/>
        <v>1.1910558447881943E-2</v>
      </c>
      <c r="R29">
        <f t="shared" si="9"/>
        <v>0.25416682272744295</v>
      </c>
      <c r="S29">
        <f t="shared" si="9"/>
        <v>0</v>
      </c>
      <c r="T29">
        <f t="shared" si="9"/>
        <v>0</v>
      </c>
      <c r="U29">
        <f t="shared" si="9"/>
        <v>0.41409790628862503</v>
      </c>
    </row>
    <row r="30" spans="10:21" x14ac:dyDescent="0.3">
      <c r="K30">
        <v>110</v>
      </c>
      <c r="L30">
        <f t="shared" ref="L30:U30" si="10">IFERROR(L12/$V12,0)</f>
        <v>0</v>
      </c>
      <c r="M30">
        <f t="shared" si="10"/>
        <v>0</v>
      </c>
      <c r="N30">
        <f t="shared" si="10"/>
        <v>0</v>
      </c>
      <c r="O30">
        <f t="shared" si="10"/>
        <v>0</v>
      </c>
      <c r="P30">
        <f t="shared" si="10"/>
        <v>0</v>
      </c>
      <c r="Q30">
        <f t="shared" si="10"/>
        <v>0</v>
      </c>
      <c r="R30">
        <f t="shared" si="10"/>
        <v>0</v>
      </c>
      <c r="S30">
        <f t="shared" si="10"/>
        <v>1</v>
      </c>
      <c r="T30">
        <f t="shared" si="10"/>
        <v>0</v>
      </c>
      <c r="U30">
        <f t="shared" si="10"/>
        <v>0</v>
      </c>
    </row>
    <row r="31" spans="10:21" x14ac:dyDescent="0.3">
      <c r="K31">
        <v>111</v>
      </c>
      <c r="L31">
        <f t="shared" ref="L31:U31" si="11">IFERROR(L13/$V13,0)</f>
        <v>0.40552883447505222</v>
      </c>
      <c r="M31">
        <f t="shared" si="11"/>
        <v>8.9879998056648699E-3</v>
      </c>
      <c r="N31">
        <f t="shared" si="11"/>
        <v>8.9879998056648699E-3</v>
      </c>
      <c r="O31">
        <f t="shared" si="11"/>
        <v>0</v>
      </c>
      <c r="P31">
        <f t="shared" si="11"/>
        <v>0</v>
      </c>
      <c r="Q31">
        <f t="shared" si="11"/>
        <v>1.544964290919691E-2</v>
      </c>
      <c r="R31">
        <f t="shared" si="11"/>
        <v>1.5741145605596852E-2</v>
      </c>
      <c r="S31">
        <f t="shared" si="11"/>
        <v>0</v>
      </c>
      <c r="T31">
        <f t="shared" si="11"/>
        <v>0.54530437739882431</v>
      </c>
      <c r="U31">
        <f t="shared" si="11"/>
        <v>0</v>
      </c>
    </row>
    <row r="33" spans="10:25" x14ac:dyDescent="0.3">
      <c r="J33" s="20" t="s">
        <v>32</v>
      </c>
      <c r="L33" s="18" t="s">
        <v>27</v>
      </c>
      <c r="M33" s="19"/>
      <c r="N33" s="19"/>
      <c r="O33" s="19"/>
      <c r="P33" s="19"/>
      <c r="Q33" s="19"/>
      <c r="R33" s="19"/>
      <c r="S33" s="19"/>
      <c r="T33" s="19"/>
    </row>
    <row r="34" spans="10:25" x14ac:dyDescent="0.3">
      <c r="L34">
        <v>101</v>
      </c>
      <c r="M34">
        <v>102</v>
      </c>
      <c r="N34">
        <v>103</v>
      </c>
      <c r="O34">
        <v>104</v>
      </c>
      <c r="P34">
        <v>105</v>
      </c>
      <c r="Q34">
        <v>106</v>
      </c>
      <c r="R34">
        <v>108</v>
      </c>
      <c r="S34">
        <v>109</v>
      </c>
      <c r="T34">
        <v>110</v>
      </c>
      <c r="U34">
        <v>111</v>
      </c>
      <c r="V34" t="s">
        <v>20</v>
      </c>
      <c r="W34" t="s">
        <v>22</v>
      </c>
      <c r="X34" t="s">
        <v>23</v>
      </c>
      <c r="Y34" t="s">
        <v>24</v>
      </c>
    </row>
    <row r="35" spans="10:25" x14ac:dyDescent="0.3">
      <c r="K35">
        <v>101</v>
      </c>
      <c r="L35">
        <f>ROUND(L22*$W4,0)</f>
        <v>0</v>
      </c>
      <c r="M35">
        <f t="shared" ref="M35:U35" si="12">ROUND(M22*$W4,0)</f>
        <v>0</v>
      </c>
      <c r="N35">
        <f t="shared" si="12"/>
        <v>0</v>
      </c>
      <c r="O35">
        <f t="shared" si="12"/>
        <v>0</v>
      </c>
      <c r="P35">
        <f t="shared" si="12"/>
        <v>0</v>
      </c>
      <c r="Q35">
        <f t="shared" si="12"/>
        <v>0</v>
      </c>
      <c r="R35">
        <f t="shared" si="12"/>
        <v>0</v>
      </c>
      <c r="S35">
        <f t="shared" si="12"/>
        <v>1555</v>
      </c>
      <c r="T35">
        <f t="shared" si="12"/>
        <v>0</v>
      </c>
      <c r="U35">
        <f t="shared" si="12"/>
        <v>6728</v>
      </c>
      <c r="V35">
        <f>SUM(L35:U35)</f>
        <v>8283</v>
      </c>
      <c r="W35">
        <v>8283</v>
      </c>
      <c r="X35">
        <f>IFERROR(W35/V35,0)</f>
        <v>1</v>
      </c>
    </row>
    <row r="36" spans="10:25" x14ac:dyDescent="0.3">
      <c r="K36">
        <v>102</v>
      </c>
      <c r="L36">
        <f t="shared" ref="L36:U36" si="13">ROUND(L23*$W5,0)</f>
        <v>0</v>
      </c>
      <c r="M36">
        <f t="shared" si="13"/>
        <v>0</v>
      </c>
      <c r="N36">
        <f t="shared" si="13"/>
        <v>0</v>
      </c>
      <c r="O36">
        <f t="shared" si="13"/>
        <v>0</v>
      </c>
      <c r="P36">
        <f t="shared" si="13"/>
        <v>0</v>
      </c>
      <c r="Q36">
        <f t="shared" si="13"/>
        <v>0</v>
      </c>
      <c r="R36">
        <f t="shared" si="13"/>
        <v>0</v>
      </c>
      <c r="S36">
        <f t="shared" si="13"/>
        <v>0</v>
      </c>
      <c r="T36">
        <f t="shared" si="13"/>
        <v>0</v>
      </c>
      <c r="U36">
        <f t="shared" si="13"/>
        <v>0</v>
      </c>
      <c r="V36">
        <f t="shared" ref="V36:V44" si="14">SUM(L36:U36)</f>
        <v>0</v>
      </c>
      <c r="W36">
        <v>0</v>
      </c>
      <c r="X36">
        <f t="shared" ref="X36:X44" si="15">IFERROR(W36/V36,0)</f>
        <v>0</v>
      </c>
    </row>
    <row r="37" spans="10:25" x14ac:dyDescent="0.3">
      <c r="K37">
        <v>103</v>
      </c>
      <c r="L37">
        <f t="shared" ref="L37:U37" si="16">ROUND(L24*$W6,0)</f>
        <v>182</v>
      </c>
      <c r="M37">
        <f t="shared" si="16"/>
        <v>4</v>
      </c>
      <c r="N37">
        <f t="shared" si="16"/>
        <v>0</v>
      </c>
      <c r="O37">
        <f t="shared" si="16"/>
        <v>0</v>
      </c>
      <c r="P37">
        <f t="shared" si="16"/>
        <v>0</v>
      </c>
      <c r="Q37">
        <f t="shared" si="16"/>
        <v>0</v>
      </c>
      <c r="R37">
        <f t="shared" si="16"/>
        <v>0</v>
      </c>
      <c r="S37">
        <f t="shared" si="16"/>
        <v>0</v>
      </c>
      <c r="T37">
        <f t="shared" si="16"/>
        <v>0</v>
      </c>
      <c r="U37">
        <f t="shared" si="16"/>
        <v>0</v>
      </c>
      <c r="V37">
        <f t="shared" si="14"/>
        <v>186</v>
      </c>
      <c r="W37">
        <v>186</v>
      </c>
      <c r="X37">
        <f t="shared" si="15"/>
        <v>1</v>
      </c>
    </row>
    <row r="38" spans="10:25" x14ac:dyDescent="0.3">
      <c r="K38">
        <v>104</v>
      </c>
      <c r="L38">
        <f t="shared" ref="L38:U38" si="17">ROUND(L25*$W7,0)</f>
        <v>0</v>
      </c>
      <c r="M38">
        <f t="shared" si="17"/>
        <v>0</v>
      </c>
      <c r="N38">
        <f t="shared" si="17"/>
        <v>0</v>
      </c>
      <c r="O38">
        <f t="shared" si="17"/>
        <v>0</v>
      </c>
      <c r="P38">
        <f t="shared" si="17"/>
        <v>0</v>
      </c>
      <c r="Q38">
        <f t="shared" si="17"/>
        <v>0</v>
      </c>
      <c r="R38">
        <f t="shared" si="17"/>
        <v>0</v>
      </c>
      <c r="S38">
        <f t="shared" si="17"/>
        <v>55</v>
      </c>
      <c r="T38">
        <f t="shared" si="17"/>
        <v>0</v>
      </c>
      <c r="U38">
        <f t="shared" si="17"/>
        <v>240</v>
      </c>
      <c r="V38">
        <f t="shared" si="14"/>
        <v>295</v>
      </c>
      <c r="W38">
        <v>295</v>
      </c>
      <c r="X38">
        <f t="shared" si="15"/>
        <v>1</v>
      </c>
    </row>
    <row r="39" spans="10:25" x14ac:dyDescent="0.3">
      <c r="K39">
        <v>105</v>
      </c>
      <c r="L39">
        <f t="shared" ref="L39:U39" si="18">ROUND(L26*$W8,0)</f>
        <v>0</v>
      </c>
      <c r="M39">
        <f t="shared" si="18"/>
        <v>0</v>
      </c>
      <c r="N39">
        <f t="shared" si="18"/>
        <v>0</v>
      </c>
      <c r="O39">
        <f t="shared" si="18"/>
        <v>0</v>
      </c>
      <c r="P39">
        <f t="shared" si="18"/>
        <v>0</v>
      </c>
      <c r="Q39">
        <f t="shared" si="18"/>
        <v>0</v>
      </c>
      <c r="R39">
        <f t="shared" si="18"/>
        <v>0</v>
      </c>
      <c r="S39">
        <f t="shared" si="18"/>
        <v>154</v>
      </c>
      <c r="T39">
        <f t="shared" si="18"/>
        <v>0</v>
      </c>
      <c r="U39">
        <f t="shared" si="18"/>
        <v>664</v>
      </c>
      <c r="V39">
        <f t="shared" si="14"/>
        <v>818</v>
      </c>
      <c r="W39">
        <v>818</v>
      </c>
      <c r="X39">
        <f t="shared" si="15"/>
        <v>1</v>
      </c>
    </row>
    <row r="40" spans="10:25" x14ac:dyDescent="0.3">
      <c r="K40">
        <v>106</v>
      </c>
      <c r="L40">
        <f t="shared" ref="L40:U40" si="19">ROUND(L27*$W9,0)</f>
        <v>0</v>
      </c>
      <c r="M40">
        <f t="shared" si="19"/>
        <v>0</v>
      </c>
      <c r="N40">
        <f t="shared" si="19"/>
        <v>0</v>
      </c>
      <c r="O40">
        <f t="shared" si="19"/>
        <v>0</v>
      </c>
      <c r="P40">
        <f t="shared" si="19"/>
        <v>0</v>
      </c>
      <c r="Q40">
        <f t="shared" si="19"/>
        <v>0</v>
      </c>
      <c r="R40">
        <f t="shared" si="19"/>
        <v>0</v>
      </c>
      <c r="S40">
        <f t="shared" si="19"/>
        <v>0</v>
      </c>
      <c r="T40">
        <f t="shared" si="19"/>
        <v>0</v>
      </c>
      <c r="U40">
        <f t="shared" si="19"/>
        <v>0</v>
      </c>
      <c r="V40">
        <f t="shared" si="14"/>
        <v>0</v>
      </c>
      <c r="W40">
        <v>0</v>
      </c>
      <c r="X40">
        <f t="shared" si="15"/>
        <v>0</v>
      </c>
    </row>
    <row r="41" spans="10:25" x14ac:dyDescent="0.3">
      <c r="K41">
        <v>108</v>
      </c>
      <c r="L41">
        <f t="shared" ref="L41:T41" si="20">ROUND(L28*$W10,0)</f>
        <v>1827</v>
      </c>
      <c r="M41">
        <f t="shared" si="20"/>
        <v>40</v>
      </c>
      <c r="N41">
        <f t="shared" si="20"/>
        <v>2</v>
      </c>
      <c r="O41">
        <f t="shared" si="20"/>
        <v>0</v>
      </c>
      <c r="P41">
        <f t="shared" si="20"/>
        <v>0</v>
      </c>
      <c r="Q41">
        <f t="shared" si="20"/>
        <v>70</v>
      </c>
      <c r="R41">
        <f t="shared" si="20"/>
        <v>0</v>
      </c>
      <c r="S41">
        <f t="shared" si="20"/>
        <v>3866</v>
      </c>
      <c r="T41">
        <f t="shared" si="20"/>
        <v>0</v>
      </c>
      <c r="U41">
        <f>ROUND(U28*$W10,0)-1</f>
        <v>1669</v>
      </c>
      <c r="V41">
        <f t="shared" si="14"/>
        <v>7474</v>
      </c>
      <c r="W41">
        <v>7474</v>
      </c>
      <c r="X41">
        <f t="shared" si="15"/>
        <v>1</v>
      </c>
    </row>
    <row r="42" spans="10:25" x14ac:dyDescent="0.3">
      <c r="K42">
        <v>109</v>
      </c>
      <c r="L42">
        <f t="shared" ref="L42:U42" si="21">ROUND(L29*$W11,0)</f>
        <v>5791</v>
      </c>
      <c r="M42">
        <f t="shared" si="21"/>
        <v>128</v>
      </c>
      <c r="N42">
        <f t="shared" si="21"/>
        <v>5</v>
      </c>
      <c r="O42">
        <f t="shared" si="21"/>
        <v>0</v>
      </c>
      <c r="P42">
        <f t="shared" si="21"/>
        <v>0</v>
      </c>
      <c r="Q42">
        <f t="shared" si="21"/>
        <v>221</v>
      </c>
      <c r="R42">
        <f t="shared" si="21"/>
        <v>4708</v>
      </c>
      <c r="S42">
        <f t="shared" si="21"/>
        <v>0</v>
      </c>
      <c r="T42">
        <f t="shared" si="21"/>
        <v>0</v>
      </c>
      <c r="U42">
        <f t="shared" si="21"/>
        <v>7671</v>
      </c>
      <c r="V42">
        <f t="shared" si="14"/>
        <v>18524</v>
      </c>
      <c r="W42">
        <v>18524</v>
      </c>
      <c r="X42">
        <f t="shared" si="15"/>
        <v>1</v>
      </c>
    </row>
    <row r="43" spans="10:25" x14ac:dyDescent="0.3">
      <c r="K43">
        <v>110</v>
      </c>
      <c r="L43">
        <f t="shared" ref="L43:U43" si="22">ROUND(L30*$W12,0)</f>
        <v>0</v>
      </c>
      <c r="M43">
        <f t="shared" si="22"/>
        <v>0</v>
      </c>
      <c r="N43">
        <f t="shared" si="22"/>
        <v>0</v>
      </c>
      <c r="O43">
        <f t="shared" si="22"/>
        <v>0</v>
      </c>
      <c r="P43">
        <f t="shared" si="22"/>
        <v>0</v>
      </c>
      <c r="Q43">
        <f t="shared" si="22"/>
        <v>0</v>
      </c>
      <c r="R43">
        <f t="shared" si="22"/>
        <v>0</v>
      </c>
      <c r="S43">
        <f t="shared" si="22"/>
        <v>11224</v>
      </c>
      <c r="T43">
        <f t="shared" si="22"/>
        <v>0</v>
      </c>
      <c r="U43">
        <f t="shared" si="22"/>
        <v>0</v>
      </c>
      <c r="V43">
        <f t="shared" si="14"/>
        <v>11224</v>
      </c>
      <c r="W43">
        <v>11224</v>
      </c>
      <c r="X43">
        <f t="shared" si="15"/>
        <v>1</v>
      </c>
    </row>
    <row r="44" spans="10:25" x14ac:dyDescent="0.3">
      <c r="K44">
        <v>111</v>
      </c>
      <c r="L44">
        <f t="shared" ref="L44:U44" si="23">ROUND(L31*$W13,0)</f>
        <v>7525</v>
      </c>
      <c r="M44">
        <f t="shared" si="23"/>
        <v>167</v>
      </c>
      <c r="N44">
        <f t="shared" si="23"/>
        <v>167</v>
      </c>
      <c r="O44">
        <f t="shared" si="23"/>
        <v>0</v>
      </c>
      <c r="P44">
        <f t="shared" si="23"/>
        <v>0</v>
      </c>
      <c r="Q44">
        <f t="shared" si="23"/>
        <v>287</v>
      </c>
      <c r="R44">
        <f t="shared" si="23"/>
        <v>292</v>
      </c>
      <c r="S44">
        <f t="shared" si="23"/>
        <v>0</v>
      </c>
      <c r="T44">
        <f>ROUND(T31*$W13,0)-1</f>
        <v>10118</v>
      </c>
      <c r="U44">
        <f t="shared" si="23"/>
        <v>0</v>
      </c>
      <c r="V44">
        <f t="shared" si="14"/>
        <v>18556</v>
      </c>
      <c r="W44" s="13">
        <v>18556</v>
      </c>
      <c r="X44">
        <f t="shared" si="15"/>
        <v>1</v>
      </c>
    </row>
    <row r="45" spans="10:25" x14ac:dyDescent="0.3">
      <c r="K45" t="s">
        <v>20</v>
      </c>
      <c r="L45">
        <f>SUM(L35:L44)</f>
        <v>15325</v>
      </c>
      <c r="M45">
        <f t="shared" ref="M45:U45" si="24">SUM(M35:M44)</f>
        <v>339</v>
      </c>
      <c r="N45">
        <f t="shared" si="24"/>
        <v>174</v>
      </c>
      <c r="O45">
        <f t="shared" si="24"/>
        <v>0</v>
      </c>
      <c r="P45">
        <f t="shared" si="24"/>
        <v>0</v>
      </c>
      <c r="Q45">
        <f t="shared" si="24"/>
        <v>578</v>
      </c>
      <c r="R45">
        <f t="shared" si="24"/>
        <v>5000</v>
      </c>
      <c r="S45">
        <f t="shared" si="24"/>
        <v>16854</v>
      </c>
      <c r="T45">
        <f t="shared" si="24"/>
        <v>10118</v>
      </c>
      <c r="U45">
        <f t="shared" si="24"/>
        <v>16972</v>
      </c>
    </row>
    <row r="46" spans="10:25" x14ac:dyDescent="0.3">
      <c r="K46" t="s">
        <v>22</v>
      </c>
      <c r="L46">
        <v>8354</v>
      </c>
      <c r="M46">
        <v>185</v>
      </c>
      <c r="N46">
        <v>7</v>
      </c>
      <c r="O46">
        <v>0</v>
      </c>
      <c r="P46">
        <v>0</v>
      </c>
      <c r="Q46">
        <v>318</v>
      </c>
      <c r="R46">
        <v>7116</v>
      </c>
      <c r="S46">
        <v>19443</v>
      </c>
      <c r="T46">
        <v>11233</v>
      </c>
      <c r="U46">
        <v>18704</v>
      </c>
    </row>
    <row r="47" spans="10:25" x14ac:dyDescent="0.3">
      <c r="K47" t="s">
        <v>23</v>
      </c>
      <c r="L47">
        <f>IFERROR(L46/L45,0)</f>
        <v>0.54512234910277324</v>
      </c>
      <c r="M47">
        <f t="shared" ref="M47:U47" si="25">IFERROR(M46/M45,0)</f>
        <v>0.54572271386430682</v>
      </c>
      <c r="N47">
        <f t="shared" si="25"/>
        <v>4.0229885057471264E-2</v>
      </c>
      <c r="O47">
        <f t="shared" si="25"/>
        <v>0</v>
      </c>
      <c r="P47">
        <f t="shared" si="25"/>
        <v>0</v>
      </c>
      <c r="Q47">
        <f t="shared" si="25"/>
        <v>0.55017301038062283</v>
      </c>
      <c r="R47">
        <f t="shared" si="25"/>
        <v>1.4232</v>
      </c>
      <c r="S47">
        <f t="shared" si="25"/>
        <v>1.1536133855464579</v>
      </c>
      <c r="T47">
        <f t="shared" si="25"/>
        <v>1.1101996441984583</v>
      </c>
      <c r="U47">
        <f t="shared" si="25"/>
        <v>1.1020504360122554</v>
      </c>
    </row>
    <row r="48" spans="10:25" x14ac:dyDescent="0.3">
      <c r="K48" t="s">
        <v>24</v>
      </c>
    </row>
  </sheetData>
  <mergeCells count="3">
    <mergeCell ref="L33:T33"/>
    <mergeCell ref="L19:M19"/>
    <mergeCell ref="L1:N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6D3EB-A64A-403B-B7C1-1D9D33A0D250}">
  <dimension ref="A1:Z54"/>
  <sheetViews>
    <sheetView workbookViewId="0">
      <selection activeCell="J1" sqref="J1:L1"/>
    </sheetView>
  </sheetViews>
  <sheetFormatPr defaultRowHeight="14.4" x14ac:dyDescent="0.3"/>
  <sheetData>
    <row r="1" spans="1:24" x14ac:dyDescent="0.3">
      <c r="J1" s="21" t="s">
        <v>31</v>
      </c>
      <c r="K1" s="22"/>
      <c r="L1" s="22"/>
    </row>
    <row r="3" spans="1:24" x14ac:dyDescent="0.3">
      <c r="A3" s="20" t="s">
        <v>28</v>
      </c>
      <c r="C3" t="s">
        <v>0</v>
      </c>
      <c r="D3" t="s">
        <v>1</v>
      </c>
      <c r="E3" t="s">
        <v>19</v>
      </c>
      <c r="H3" s="20" t="s">
        <v>29</v>
      </c>
      <c r="J3">
        <v>111</v>
      </c>
      <c r="K3">
        <v>112</v>
      </c>
      <c r="L3">
        <v>113</v>
      </c>
      <c r="M3">
        <v>114</v>
      </c>
      <c r="N3">
        <v>115</v>
      </c>
      <c r="O3">
        <v>116</v>
      </c>
      <c r="P3">
        <v>117</v>
      </c>
      <c r="Q3">
        <v>118</v>
      </c>
      <c r="R3">
        <v>119</v>
      </c>
      <c r="S3">
        <v>120</v>
      </c>
      <c r="T3">
        <v>121</v>
      </c>
      <c r="U3">
        <v>122</v>
      </c>
      <c r="V3">
        <v>123</v>
      </c>
      <c r="W3" t="s">
        <v>13</v>
      </c>
      <c r="X3" t="s">
        <v>20</v>
      </c>
    </row>
    <row r="4" spans="1:24" x14ac:dyDescent="0.3">
      <c r="B4">
        <v>111</v>
      </c>
      <c r="C4">
        <v>18689</v>
      </c>
      <c r="D4">
        <v>18556</v>
      </c>
      <c r="E4">
        <f>D4*$C$19</f>
        <v>18552.887019137706</v>
      </c>
      <c r="F4">
        <f>ROUND(E4,0)</f>
        <v>18553</v>
      </c>
      <c r="I4">
        <v>111</v>
      </c>
      <c r="J4" s="6" t="s">
        <v>21</v>
      </c>
      <c r="K4" s="14">
        <v>794</v>
      </c>
      <c r="L4" s="14">
        <v>0</v>
      </c>
      <c r="M4" s="14">
        <v>916</v>
      </c>
      <c r="N4">
        <v>0</v>
      </c>
      <c r="O4">
        <v>724</v>
      </c>
      <c r="P4">
        <v>2769</v>
      </c>
      <c r="Q4">
        <v>6585</v>
      </c>
      <c r="R4">
        <v>0</v>
      </c>
      <c r="S4">
        <v>28046</v>
      </c>
      <c r="T4">
        <v>0</v>
      </c>
      <c r="U4">
        <v>0</v>
      </c>
      <c r="V4">
        <v>0</v>
      </c>
      <c r="W4">
        <v>18689</v>
      </c>
      <c r="X4">
        <f>SUM(J4:V4)</f>
        <v>39834</v>
      </c>
    </row>
    <row r="5" spans="1:24" x14ac:dyDescent="0.3">
      <c r="B5">
        <v>112</v>
      </c>
      <c r="C5">
        <v>24</v>
      </c>
      <c r="D5">
        <v>794</v>
      </c>
      <c r="E5">
        <f>D5*$C$19</f>
        <v>793.86679743454079</v>
      </c>
      <c r="F5">
        <f t="shared" ref="F5:F16" si="0">ROUND(E5,0)</f>
        <v>794</v>
      </c>
      <c r="I5">
        <v>112</v>
      </c>
      <c r="J5">
        <v>0</v>
      </c>
      <c r="K5" s="6" t="s">
        <v>21</v>
      </c>
      <c r="L5">
        <v>0</v>
      </c>
      <c r="M5" s="14">
        <v>916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24</v>
      </c>
      <c r="X5">
        <f t="shared" ref="X5:X16" si="1">SUM(J5:V5)</f>
        <v>916</v>
      </c>
    </row>
    <row r="6" spans="1:24" x14ac:dyDescent="0.3">
      <c r="B6">
        <v>113</v>
      </c>
      <c r="C6">
        <v>154</v>
      </c>
      <c r="D6">
        <v>0</v>
      </c>
      <c r="E6">
        <f>D6*$C$19</f>
        <v>0</v>
      </c>
      <c r="F6">
        <f t="shared" si="0"/>
        <v>0</v>
      </c>
      <c r="I6">
        <v>113</v>
      </c>
      <c r="J6" s="13">
        <v>154</v>
      </c>
      <c r="K6">
        <v>0</v>
      </c>
      <c r="L6" s="6" t="s">
        <v>21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154</v>
      </c>
      <c r="X6">
        <f t="shared" si="1"/>
        <v>154</v>
      </c>
    </row>
    <row r="7" spans="1:24" x14ac:dyDescent="0.3">
      <c r="B7">
        <v>114</v>
      </c>
      <c r="C7">
        <v>1806</v>
      </c>
      <c r="D7">
        <v>916</v>
      </c>
      <c r="E7">
        <f>D7*$C$19</f>
        <v>915.84633054161134</v>
      </c>
      <c r="F7">
        <f t="shared" si="0"/>
        <v>916</v>
      </c>
      <c r="I7">
        <v>114</v>
      </c>
      <c r="J7" s="13">
        <v>0</v>
      </c>
      <c r="K7">
        <v>0</v>
      </c>
      <c r="L7">
        <v>0</v>
      </c>
      <c r="M7" s="6" t="s">
        <v>21</v>
      </c>
      <c r="N7">
        <v>0</v>
      </c>
      <c r="O7">
        <v>724</v>
      </c>
      <c r="P7">
        <v>2769</v>
      </c>
      <c r="Q7">
        <v>6585</v>
      </c>
      <c r="R7">
        <v>0</v>
      </c>
      <c r="S7">
        <v>28046</v>
      </c>
      <c r="T7">
        <v>0</v>
      </c>
      <c r="U7">
        <v>0</v>
      </c>
      <c r="V7">
        <v>0</v>
      </c>
      <c r="W7">
        <v>1806</v>
      </c>
      <c r="X7">
        <f t="shared" si="1"/>
        <v>38124</v>
      </c>
    </row>
    <row r="8" spans="1:24" x14ac:dyDescent="0.3">
      <c r="B8">
        <v>115</v>
      </c>
      <c r="C8">
        <v>109</v>
      </c>
      <c r="D8">
        <v>0</v>
      </c>
      <c r="E8">
        <f>D8*$C$19</f>
        <v>0</v>
      </c>
      <c r="F8">
        <f t="shared" si="0"/>
        <v>0</v>
      </c>
      <c r="I8">
        <v>115</v>
      </c>
      <c r="J8" s="13">
        <v>109</v>
      </c>
      <c r="K8">
        <v>0</v>
      </c>
      <c r="L8">
        <v>0</v>
      </c>
      <c r="M8">
        <v>0</v>
      </c>
      <c r="N8" s="6" t="s">
        <v>21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109</v>
      </c>
      <c r="X8">
        <f t="shared" si="1"/>
        <v>109</v>
      </c>
    </row>
    <row r="9" spans="1:24" x14ac:dyDescent="0.3">
      <c r="B9">
        <v>116</v>
      </c>
      <c r="C9">
        <v>420</v>
      </c>
      <c r="D9">
        <v>724</v>
      </c>
      <c r="E9">
        <f>D9*$C$19</f>
        <v>723.87854073376263</v>
      </c>
      <c r="F9">
        <f t="shared" si="0"/>
        <v>724</v>
      </c>
      <c r="I9">
        <v>116</v>
      </c>
      <c r="J9">
        <v>0</v>
      </c>
      <c r="K9">
        <v>0</v>
      </c>
      <c r="L9">
        <v>0</v>
      </c>
      <c r="M9">
        <v>0</v>
      </c>
      <c r="N9">
        <v>0</v>
      </c>
      <c r="O9" s="6" t="s">
        <v>21</v>
      </c>
      <c r="P9">
        <v>2769</v>
      </c>
      <c r="Q9">
        <v>6585</v>
      </c>
      <c r="R9">
        <v>0</v>
      </c>
      <c r="S9">
        <v>28046</v>
      </c>
      <c r="T9">
        <v>0</v>
      </c>
      <c r="U9">
        <v>0</v>
      </c>
      <c r="V9">
        <v>0</v>
      </c>
      <c r="W9">
        <v>420</v>
      </c>
      <c r="X9">
        <f t="shared" si="1"/>
        <v>37400</v>
      </c>
    </row>
    <row r="10" spans="1:24" x14ac:dyDescent="0.3">
      <c r="B10">
        <v>117</v>
      </c>
      <c r="C10">
        <v>3201</v>
      </c>
      <c r="D10">
        <v>2769</v>
      </c>
      <c r="E10">
        <f>D10*$C$19</f>
        <v>2768.5354686350674</v>
      </c>
      <c r="F10">
        <f t="shared" si="0"/>
        <v>2769</v>
      </c>
      <c r="I10">
        <v>117</v>
      </c>
      <c r="J10">
        <v>18556</v>
      </c>
      <c r="K10">
        <v>0</v>
      </c>
      <c r="L10">
        <v>0</v>
      </c>
      <c r="M10">
        <v>0</v>
      </c>
      <c r="N10">
        <v>0</v>
      </c>
      <c r="O10">
        <v>724</v>
      </c>
      <c r="P10" s="6" t="s">
        <v>21</v>
      </c>
      <c r="Q10">
        <v>6585</v>
      </c>
      <c r="R10">
        <v>0</v>
      </c>
      <c r="S10">
        <v>28046</v>
      </c>
      <c r="T10">
        <v>0</v>
      </c>
      <c r="U10">
        <v>0</v>
      </c>
      <c r="V10">
        <v>0</v>
      </c>
      <c r="W10">
        <v>3201</v>
      </c>
      <c r="X10">
        <f t="shared" si="1"/>
        <v>53911</v>
      </c>
    </row>
    <row r="11" spans="1:24" x14ac:dyDescent="0.3">
      <c r="B11">
        <v>118</v>
      </c>
      <c r="C11">
        <v>7005</v>
      </c>
      <c r="D11">
        <v>6585</v>
      </c>
      <c r="E11">
        <f>D11*$C$19</f>
        <v>6583.8952910660591</v>
      </c>
      <c r="F11">
        <f t="shared" si="0"/>
        <v>6584</v>
      </c>
      <c r="I11">
        <v>118</v>
      </c>
      <c r="J11">
        <v>18556</v>
      </c>
      <c r="K11">
        <v>0</v>
      </c>
      <c r="L11">
        <v>0</v>
      </c>
      <c r="M11">
        <v>0</v>
      </c>
      <c r="N11">
        <v>0</v>
      </c>
      <c r="O11">
        <v>724</v>
      </c>
      <c r="P11">
        <v>2769</v>
      </c>
      <c r="Q11" s="6" t="s">
        <v>21</v>
      </c>
      <c r="R11">
        <v>0</v>
      </c>
      <c r="S11">
        <v>0</v>
      </c>
      <c r="T11">
        <v>0</v>
      </c>
      <c r="U11">
        <v>0</v>
      </c>
      <c r="V11">
        <v>0</v>
      </c>
      <c r="W11">
        <v>7005</v>
      </c>
      <c r="X11">
        <f t="shared" si="1"/>
        <v>22049</v>
      </c>
    </row>
    <row r="12" spans="1:24" x14ac:dyDescent="0.3">
      <c r="B12">
        <v>119</v>
      </c>
      <c r="C12">
        <v>12758</v>
      </c>
      <c r="D12">
        <v>12758</v>
      </c>
      <c r="E12">
        <f>D12*$C$19</f>
        <v>12755.85969983611</v>
      </c>
      <c r="F12">
        <f t="shared" si="0"/>
        <v>12756</v>
      </c>
      <c r="I12">
        <v>119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 s="6" t="s">
        <v>21</v>
      </c>
      <c r="S12" s="13">
        <v>12758</v>
      </c>
      <c r="T12">
        <v>0</v>
      </c>
      <c r="U12">
        <v>0</v>
      </c>
      <c r="V12">
        <v>0</v>
      </c>
      <c r="W12">
        <v>12758</v>
      </c>
      <c r="X12">
        <f t="shared" si="1"/>
        <v>12758</v>
      </c>
    </row>
    <row r="13" spans="1:24" x14ac:dyDescent="0.3">
      <c r="B13">
        <v>120</v>
      </c>
      <c r="C13">
        <v>0</v>
      </c>
      <c r="D13">
        <v>28046</v>
      </c>
      <c r="E13">
        <f>D13*$C$19</f>
        <v>28041.294963286062</v>
      </c>
      <c r="F13">
        <f>ROUND(E13,0)-1</f>
        <v>28040</v>
      </c>
      <c r="I13">
        <v>120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 s="6" t="s">
        <v>21</v>
      </c>
      <c r="T13">
        <v>0</v>
      </c>
      <c r="U13">
        <v>0</v>
      </c>
      <c r="V13">
        <v>0</v>
      </c>
      <c r="W13">
        <v>0</v>
      </c>
      <c r="X13">
        <f t="shared" si="1"/>
        <v>0</v>
      </c>
    </row>
    <row r="14" spans="1:24" x14ac:dyDescent="0.3">
      <c r="B14">
        <v>121</v>
      </c>
      <c r="C14">
        <v>5680</v>
      </c>
      <c r="D14">
        <v>0</v>
      </c>
      <c r="E14">
        <f>D14*$C$19</f>
        <v>0</v>
      </c>
      <c r="F14">
        <f t="shared" si="0"/>
        <v>0</v>
      </c>
      <c r="I14">
        <v>121</v>
      </c>
      <c r="J14">
        <v>18556</v>
      </c>
      <c r="K14">
        <v>0</v>
      </c>
      <c r="L14">
        <v>0</v>
      </c>
      <c r="M14">
        <v>0</v>
      </c>
      <c r="N14">
        <v>0</v>
      </c>
      <c r="O14">
        <v>724</v>
      </c>
      <c r="P14">
        <v>2769</v>
      </c>
      <c r="Q14">
        <v>6585</v>
      </c>
      <c r="R14">
        <v>12758</v>
      </c>
      <c r="S14">
        <v>0</v>
      </c>
      <c r="T14" s="6" t="s">
        <v>21</v>
      </c>
      <c r="U14">
        <v>0</v>
      </c>
      <c r="V14">
        <v>0</v>
      </c>
      <c r="W14">
        <v>5680</v>
      </c>
      <c r="X14">
        <f t="shared" si="1"/>
        <v>41392</v>
      </c>
    </row>
    <row r="15" spans="1:24" x14ac:dyDescent="0.3">
      <c r="B15">
        <v>122</v>
      </c>
      <c r="C15">
        <v>0</v>
      </c>
      <c r="D15">
        <v>6343</v>
      </c>
      <c r="E15">
        <f>D15*$C$19</f>
        <v>6341.9358893290837</v>
      </c>
      <c r="F15">
        <f t="shared" si="0"/>
        <v>6342</v>
      </c>
      <c r="I15">
        <v>122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s="6" t="s">
        <v>21</v>
      </c>
      <c r="V15">
        <v>0</v>
      </c>
      <c r="W15">
        <v>0</v>
      </c>
      <c r="X15">
        <f t="shared" si="1"/>
        <v>0</v>
      </c>
    </row>
    <row r="16" spans="1:24" x14ac:dyDescent="0.3">
      <c r="B16">
        <v>123</v>
      </c>
      <c r="C16">
        <v>27632</v>
      </c>
      <c r="D16">
        <v>0</v>
      </c>
      <c r="E16">
        <f>D16*$C$19</f>
        <v>0</v>
      </c>
      <c r="F16">
        <f t="shared" si="0"/>
        <v>0</v>
      </c>
      <c r="I16">
        <v>123</v>
      </c>
      <c r="J16">
        <v>18556</v>
      </c>
      <c r="K16">
        <v>0</v>
      </c>
      <c r="L16">
        <v>0</v>
      </c>
      <c r="M16">
        <v>0</v>
      </c>
      <c r="N16">
        <v>0</v>
      </c>
      <c r="O16">
        <v>724</v>
      </c>
      <c r="P16">
        <v>2769</v>
      </c>
      <c r="Q16">
        <v>6585</v>
      </c>
      <c r="R16">
        <v>12758</v>
      </c>
      <c r="S16">
        <v>0</v>
      </c>
      <c r="T16">
        <v>0</v>
      </c>
      <c r="U16" s="13">
        <v>6343</v>
      </c>
      <c r="V16" s="6" t="s">
        <v>21</v>
      </c>
      <c r="W16">
        <v>27632</v>
      </c>
      <c r="X16">
        <f t="shared" si="1"/>
        <v>47735</v>
      </c>
    </row>
    <row r="17" spans="2:22" x14ac:dyDescent="0.3">
      <c r="C17">
        <f>SUM(C4:C16)</f>
        <v>77478</v>
      </c>
      <c r="D17">
        <f>SUM(D4:D16)</f>
        <v>77491</v>
      </c>
      <c r="I17" t="s">
        <v>13</v>
      </c>
      <c r="J17">
        <v>18553</v>
      </c>
      <c r="K17">
        <v>794</v>
      </c>
      <c r="L17">
        <v>0</v>
      </c>
      <c r="M17">
        <v>916</v>
      </c>
      <c r="N17">
        <v>0</v>
      </c>
      <c r="O17">
        <v>724</v>
      </c>
      <c r="P17">
        <v>2769</v>
      </c>
      <c r="Q17">
        <v>6584</v>
      </c>
      <c r="R17">
        <v>12756</v>
      </c>
      <c r="S17">
        <v>28040</v>
      </c>
      <c r="T17">
        <v>0</v>
      </c>
      <c r="U17">
        <v>6342</v>
      </c>
      <c r="V17">
        <v>0</v>
      </c>
    </row>
    <row r="19" spans="2:22" x14ac:dyDescent="0.3">
      <c r="B19" t="s">
        <v>14</v>
      </c>
      <c r="C19">
        <f>C17/D17</f>
        <v>0.99983223858254511</v>
      </c>
    </row>
    <row r="20" spans="2:22" x14ac:dyDescent="0.3">
      <c r="H20" s="20" t="s">
        <v>30</v>
      </c>
      <c r="J20" s="21" t="s">
        <v>11</v>
      </c>
      <c r="K20" s="22"/>
    </row>
    <row r="22" spans="2:22" x14ac:dyDescent="0.3">
      <c r="J22">
        <v>111</v>
      </c>
      <c r="K22">
        <v>112</v>
      </c>
      <c r="L22">
        <v>113</v>
      </c>
      <c r="M22">
        <v>114</v>
      </c>
      <c r="N22">
        <v>115</v>
      </c>
      <c r="O22">
        <v>116</v>
      </c>
      <c r="P22">
        <v>117</v>
      </c>
      <c r="Q22">
        <v>118</v>
      </c>
      <c r="R22">
        <v>119</v>
      </c>
      <c r="S22">
        <v>120</v>
      </c>
      <c r="T22">
        <v>121</v>
      </c>
      <c r="U22">
        <v>122</v>
      </c>
      <c r="V22">
        <v>123</v>
      </c>
    </row>
    <row r="23" spans="2:22" x14ac:dyDescent="0.3">
      <c r="I23">
        <v>111</v>
      </c>
      <c r="J23">
        <f>IFERROR(J4/$X4,0)</f>
        <v>0</v>
      </c>
      <c r="K23">
        <f t="shared" ref="K23:V23" si="2">IFERROR(K4/$X4,0)</f>
        <v>1.9932720791283828E-2</v>
      </c>
      <c r="L23">
        <f t="shared" si="2"/>
        <v>0</v>
      </c>
      <c r="M23">
        <f t="shared" si="2"/>
        <v>2.2995431038811066E-2</v>
      </c>
      <c r="N23">
        <f t="shared" si="2"/>
        <v>0</v>
      </c>
      <c r="O23">
        <f t="shared" si="2"/>
        <v>1.8175428026309184E-2</v>
      </c>
      <c r="P23">
        <f t="shared" si="2"/>
        <v>6.951348094592559E-2</v>
      </c>
      <c r="Q23">
        <f t="shared" si="2"/>
        <v>0.16531104081940051</v>
      </c>
      <c r="R23">
        <f t="shared" si="2"/>
        <v>0</v>
      </c>
      <c r="S23">
        <f t="shared" si="2"/>
        <v>0.70407189837826978</v>
      </c>
      <c r="T23">
        <f t="shared" si="2"/>
        <v>0</v>
      </c>
      <c r="U23">
        <f t="shared" si="2"/>
        <v>0</v>
      </c>
      <c r="V23">
        <f t="shared" si="2"/>
        <v>0</v>
      </c>
    </row>
    <row r="24" spans="2:22" x14ac:dyDescent="0.3">
      <c r="I24">
        <v>112</v>
      </c>
      <c r="J24">
        <f t="shared" ref="J24:V24" si="3">IFERROR(J5/$X5,0)</f>
        <v>0</v>
      </c>
      <c r="K24">
        <f t="shared" si="3"/>
        <v>0</v>
      </c>
      <c r="L24">
        <f t="shared" si="3"/>
        <v>0</v>
      </c>
      <c r="M24">
        <f t="shared" si="3"/>
        <v>1</v>
      </c>
      <c r="N24">
        <f t="shared" si="3"/>
        <v>0</v>
      </c>
      <c r="O24">
        <f t="shared" si="3"/>
        <v>0</v>
      </c>
      <c r="P24">
        <f t="shared" si="3"/>
        <v>0</v>
      </c>
      <c r="Q24">
        <f t="shared" si="3"/>
        <v>0</v>
      </c>
      <c r="R24">
        <f t="shared" si="3"/>
        <v>0</v>
      </c>
      <c r="S24">
        <f t="shared" si="3"/>
        <v>0</v>
      </c>
      <c r="T24">
        <f t="shared" si="3"/>
        <v>0</v>
      </c>
      <c r="U24">
        <f t="shared" si="3"/>
        <v>0</v>
      </c>
      <c r="V24">
        <f t="shared" si="3"/>
        <v>0</v>
      </c>
    </row>
    <row r="25" spans="2:22" x14ac:dyDescent="0.3">
      <c r="I25">
        <v>113</v>
      </c>
      <c r="J25">
        <f t="shared" ref="J25:V25" si="4">IFERROR(J6/$X6,0)</f>
        <v>1</v>
      </c>
      <c r="K25">
        <f t="shared" si="4"/>
        <v>0</v>
      </c>
      <c r="L25">
        <f t="shared" si="4"/>
        <v>0</v>
      </c>
      <c r="M25">
        <f t="shared" si="4"/>
        <v>0</v>
      </c>
      <c r="N25">
        <f t="shared" si="4"/>
        <v>0</v>
      </c>
      <c r="O25">
        <f t="shared" si="4"/>
        <v>0</v>
      </c>
      <c r="P25">
        <f t="shared" si="4"/>
        <v>0</v>
      </c>
      <c r="Q25">
        <f t="shared" si="4"/>
        <v>0</v>
      </c>
      <c r="R25">
        <f t="shared" si="4"/>
        <v>0</v>
      </c>
      <c r="S25">
        <f t="shared" si="4"/>
        <v>0</v>
      </c>
      <c r="T25">
        <f t="shared" si="4"/>
        <v>0</v>
      </c>
      <c r="U25">
        <f t="shared" si="4"/>
        <v>0</v>
      </c>
      <c r="V25">
        <f t="shared" si="4"/>
        <v>0</v>
      </c>
    </row>
    <row r="26" spans="2:22" x14ac:dyDescent="0.3">
      <c r="I26">
        <v>114</v>
      </c>
      <c r="J26">
        <f t="shared" ref="J26:V26" si="5">IFERROR(J7/$X7,0)</f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  <c r="O26">
        <f t="shared" si="5"/>
        <v>1.8990662050152134E-2</v>
      </c>
      <c r="P26">
        <f t="shared" si="5"/>
        <v>7.263141328297136E-2</v>
      </c>
      <c r="Q26">
        <f t="shared" si="5"/>
        <v>0.17272584198929808</v>
      </c>
      <c r="R26">
        <f t="shared" si="5"/>
        <v>0</v>
      </c>
      <c r="S26">
        <f t="shared" si="5"/>
        <v>0.73565208267757842</v>
      </c>
      <c r="T26">
        <f t="shared" si="5"/>
        <v>0</v>
      </c>
      <c r="U26">
        <f t="shared" si="5"/>
        <v>0</v>
      </c>
      <c r="V26">
        <f t="shared" si="5"/>
        <v>0</v>
      </c>
    </row>
    <row r="27" spans="2:22" x14ac:dyDescent="0.3">
      <c r="I27">
        <v>115</v>
      </c>
      <c r="J27">
        <f t="shared" ref="J27:V27" si="6">IFERROR(J8/$X8,0)</f>
        <v>1</v>
      </c>
      <c r="K27">
        <f t="shared" si="6"/>
        <v>0</v>
      </c>
      <c r="L27">
        <f t="shared" si="6"/>
        <v>0</v>
      </c>
      <c r="M27">
        <f t="shared" si="6"/>
        <v>0</v>
      </c>
      <c r="N27">
        <f t="shared" si="6"/>
        <v>0</v>
      </c>
      <c r="O27">
        <f t="shared" si="6"/>
        <v>0</v>
      </c>
      <c r="P27">
        <f t="shared" si="6"/>
        <v>0</v>
      </c>
      <c r="Q27">
        <f t="shared" si="6"/>
        <v>0</v>
      </c>
      <c r="R27">
        <f t="shared" si="6"/>
        <v>0</v>
      </c>
      <c r="S27">
        <f t="shared" si="6"/>
        <v>0</v>
      </c>
      <c r="T27">
        <f t="shared" si="6"/>
        <v>0</v>
      </c>
      <c r="U27">
        <f t="shared" si="6"/>
        <v>0</v>
      </c>
      <c r="V27">
        <f t="shared" si="6"/>
        <v>0</v>
      </c>
    </row>
    <row r="28" spans="2:22" x14ac:dyDescent="0.3">
      <c r="I28">
        <v>116</v>
      </c>
      <c r="J28">
        <f t="shared" ref="J28:V28" si="7">IFERROR(J9/$X9,0)</f>
        <v>0</v>
      </c>
      <c r="K28">
        <f t="shared" si="7"/>
        <v>0</v>
      </c>
      <c r="L28">
        <f t="shared" si="7"/>
        <v>0</v>
      </c>
      <c r="M28">
        <f t="shared" si="7"/>
        <v>0</v>
      </c>
      <c r="N28">
        <f t="shared" si="7"/>
        <v>0</v>
      </c>
      <c r="O28">
        <f t="shared" si="7"/>
        <v>0</v>
      </c>
      <c r="P28">
        <f t="shared" si="7"/>
        <v>7.4037433155080212E-2</v>
      </c>
      <c r="Q28">
        <f t="shared" si="7"/>
        <v>0.17606951871657753</v>
      </c>
      <c r="R28">
        <f t="shared" si="7"/>
        <v>0</v>
      </c>
      <c r="S28">
        <f t="shared" si="7"/>
        <v>0.74989304812834223</v>
      </c>
      <c r="T28">
        <f t="shared" si="7"/>
        <v>0</v>
      </c>
      <c r="U28">
        <f t="shared" si="7"/>
        <v>0</v>
      </c>
      <c r="V28">
        <f t="shared" si="7"/>
        <v>0</v>
      </c>
    </row>
    <row r="29" spans="2:22" x14ac:dyDescent="0.3">
      <c r="I29">
        <v>117</v>
      </c>
      <c r="J29">
        <f t="shared" ref="J29:V29" si="8">IFERROR(J10/$X10,0)</f>
        <v>0.3441969171412142</v>
      </c>
      <c r="K29">
        <f t="shared" si="8"/>
        <v>0</v>
      </c>
      <c r="L29">
        <f t="shared" si="8"/>
        <v>0</v>
      </c>
      <c r="M29">
        <f t="shared" si="8"/>
        <v>0</v>
      </c>
      <c r="N29">
        <f t="shared" si="8"/>
        <v>0</v>
      </c>
      <c r="O29">
        <f t="shared" si="8"/>
        <v>1.3429541281000167E-2</v>
      </c>
      <c r="P29">
        <f t="shared" si="8"/>
        <v>0</v>
      </c>
      <c r="Q29">
        <f t="shared" si="8"/>
        <v>0.12214575875053328</v>
      </c>
      <c r="R29">
        <f t="shared" si="8"/>
        <v>0</v>
      </c>
      <c r="S29">
        <f t="shared" si="8"/>
        <v>0.52022778282725235</v>
      </c>
      <c r="T29">
        <f t="shared" si="8"/>
        <v>0</v>
      </c>
      <c r="U29">
        <f t="shared" si="8"/>
        <v>0</v>
      </c>
      <c r="V29">
        <f t="shared" si="8"/>
        <v>0</v>
      </c>
    </row>
    <row r="30" spans="2:22" x14ac:dyDescent="0.3">
      <c r="I30">
        <v>118</v>
      </c>
      <c r="J30">
        <f t="shared" ref="J30:V30" si="9">IFERROR(J11/$X11,0)</f>
        <v>0.84158011701210944</v>
      </c>
      <c r="K30">
        <f t="shared" si="9"/>
        <v>0</v>
      </c>
      <c r="L30">
        <f t="shared" si="9"/>
        <v>0</v>
      </c>
      <c r="M30">
        <f t="shared" si="9"/>
        <v>0</v>
      </c>
      <c r="N30">
        <f t="shared" si="9"/>
        <v>0</v>
      </c>
      <c r="O30">
        <f t="shared" si="9"/>
        <v>3.2835956279196332E-2</v>
      </c>
      <c r="P30">
        <f t="shared" si="9"/>
        <v>0.12558392670869428</v>
      </c>
      <c r="Q30">
        <f t="shared" si="9"/>
        <v>0</v>
      </c>
      <c r="R30">
        <f t="shared" si="9"/>
        <v>0</v>
      </c>
      <c r="S30">
        <f t="shared" si="9"/>
        <v>0</v>
      </c>
      <c r="T30">
        <f t="shared" si="9"/>
        <v>0</v>
      </c>
      <c r="U30">
        <f t="shared" si="9"/>
        <v>0</v>
      </c>
      <c r="V30">
        <f t="shared" si="9"/>
        <v>0</v>
      </c>
    </row>
    <row r="31" spans="2:22" x14ac:dyDescent="0.3">
      <c r="I31">
        <v>119</v>
      </c>
      <c r="J31">
        <f t="shared" ref="J31:V31" si="10">IFERROR(J12/$X12,0)</f>
        <v>0</v>
      </c>
      <c r="K31">
        <f t="shared" si="10"/>
        <v>0</v>
      </c>
      <c r="L31">
        <f t="shared" si="10"/>
        <v>0</v>
      </c>
      <c r="M31">
        <f t="shared" si="10"/>
        <v>0</v>
      </c>
      <c r="N31">
        <f t="shared" si="10"/>
        <v>0</v>
      </c>
      <c r="O31">
        <f t="shared" si="10"/>
        <v>0</v>
      </c>
      <c r="P31">
        <f t="shared" si="10"/>
        <v>0</v>
      </c>
      <c r="Q31">
        <f t="shared" si="10"/>
        <v>0</v>
      </c>
      <c r="R31">
        <f t="shared" si="10"/>
        <v>0</v>
      </c>
      <c r="S31">
        <f t="shared" si="10"/>
        <v>1</v>
      </c>
      <c r="T31">
        <f t="shared" si="10"/>
        <v>0</v>
      </c>
      <c r="U31">
        <f t="shared" si="10"/>
        <v>0</v>
      </c>
      <c r="V31">
        <f t="shared" si="10"/>
        <v>0</v>
      </c>
    </row>
    <row r="32" spans="2:22" x14ac:dyDescent="0.3">
      <c r="I32">
        <v>120</v>
      </c>
      <c r="J32">
        <f t="shared" ref="J32:V32" si="11">IFERROR(J13/$X13,0)</f>
        <v>0</v>
      </c>
      <c r="K32">
        <f t="shared" si="11"/>
        <v>0</v>
      </c>
      <c r="L32">
        <f t="shared" si="11"/>
        <v>0</v>
      </c>
      <c r="M32">
        <f t="shared" si="11"/>
        <v>0</v>
      </c>
      <c r="N32">
        <f t="shared" si="11"/>
        <v>0</v>
      </c>
      <c r="O32">
        <f t="shared" si="11"/>
        <v>0</v>
      </c>
      <c r="P32">
        <f t="shared" si="11"/>
        <v>0</v>
      </c>
      <c r="Q32">
        <f t="shared" si="11"/>
        <v>0</v>
      </c>
      <c r="R32">
        <f t="shared" si="11"/>
        <v>0</v>
      </c>
      <c r="S32">
        <f t="shared" si="11"/>
        <v>0</v>
      </c>
      <c r="T32">
        <f t="shared" si="11"/>
        <v>0</v>
      </c>
      <c r="U32">
        <f t="shared" si="11"/>
        <v>0</v>
      </c>
      <c r="V32">
        <f t="shared" si="11"/>
        <v>0</v>
      </c>
    </row>
    <row r="33" spans="8:26" x14ac:dyDescent="0.3">
      <c r="I33">
        <v>121</v>
      </c>
      <c r="J33">
        <f t="shared" ref="J33:V33" si="12">IFERROR(J14/$X14,0)</f>
        <v>0.448299188248937</v>
      </c>
      <c r="K33">
        <f t="shared" si="12"/>
        <v>0</v>
      </c>
      <c r="L33">
        <f t="shared" si="12"/>
        <v>0</v>
      </c>
      <c r="M33">
        <f t="shared" si="12"/>
        <v>0</v>
      </c>
      <c r="N33">
        <f t="shared" si="12"/>
        <v>0</v>
      </c>
      <c r="O33">
        <f t="shared" si="12"/>
        <v>1.7491302667182063E-2</v>
      </c>
      <c r="P33">
        <f t="shared" si="12"/>
        <v>6.6896984924623121E-2</v>
      </c>
      <c r="Q33">
        <f t="shared" si="12"/>
        <v>0.15908871279474296</v>
      </c>
      <c r="R33">
        <f t="shared" si="12"/>
        <v>0.30822381136451488</v>
      </c>
      <c r="S33">
        <f t="shared" si="12"/>
        <v>0</v>
      </c>
      <c r="T33">
        <f t="shared" si="12"/>
        <v>0</v>
      </c>
      <c r="U33">
        <f t="shared" si="12"/>
        <v>0</v>
      </c>
      <c r="V33">
        <f t="shared" si="12"/>
        <v>0</v>
      </c>
    </row>
    <row r="34" spans="8:26" x14ac:dyDescent="0.3">
      <c r="I34">
        <v>122</v>
      </c>
      <c r="J34">
        <f t="shared" ref="J34:V34" si="13">IFERROR(J15/$X15,0)</f>
        <v>0</v>
      </c>
      <c r="K34">
        <f t="shared" si="13"/>
        <v>0</v>
      </c>
      <c r="L34">
        <f t="shared" si="13"/>
        <v>0</v>
      </c>
      <c r="M34">
        <f t="shared" si="13"/>
        <v>0</v>
      </c>
      <c r="N34">
        <f t="shared" si="13"/>
        <v>0</v>
      </c>
      <c r="O34">
        <f t="shared" si="13"/>
        <v>0</v>
      </c>
      <c r="P34">
        <f t="shared" si="13"/>
        <v>0</v>
      </c>
      <c r="Q34">
        <f t="shared" si="13"/>
        <v>0</v>
      </c>
      <c r="R34">
        <f t="shared" si="13"/>
        <v>0</v>
      </c>
      <c r="S34">
        <f t="shared" si="13"/>
        <v>0</v>
      </c>
      <c r="T34">
        <f t="shared" si="13"/>
        <v>0</v>
      </c>
      <c r="U34">
        <f t="shared" si="13"/>
        <v>0</v>
      </c>
      <c r="V34">
        <f t="shared" si="13"/>
        <v>0</v>
      </c>
    </row>
    <row r="35" spans="8:26" x14ac:dyDescent="0.3">
      <c r="I35">
        <v>123</v>
      </c>
      <c r="J35">
        <f t="shared" ref="J35:V35" si="14">IFERROR(J16/$X16,0)</f>
        <v>0.38872944380433644</v>
      </c>
      <c r="K35">
        <f t="shared" si="14"/>
        <v>0</v>
      </c>
      <c r="L35">
        <f t="shared" si="14"/>
        <v>0</v>
      </c>
      <c r="M35">
        <f t="shared" si="14"/>
        <v>0</v>
      </c>
      <c r="N35">
        <f t="shared" si="14"/>
        <v>0</v>
      </c>
      <c r="O35">
        <f t="shared" si="14"/>
        <v>1.5167068188959883E-2</v>
      </c>
      <c r="P35">
        <f t="shared" si="14"/>
        <v>5.8007751126008172E-2</v>
      </c>
      <c r="Q35">
        <f t="shared" si="14"/>
        <v>0.1379490939562166</v>
      </c>
      <c r="R35">
        <f t="shared" si="14"/>
        <v>0.26726720435738976</v>
      </c>
      <c r="S35">
        <f t="shared" si="14"/>
        <v>0</v>
      </c>
      <c r="T35">
        <f t="shared" si="14"/>
        <v>0</v>
      </c>
      <c r="U35">
        <f t="shared" si="14"/>
        <v>0.13287943856708914</v>
      </c>
      <c r="V35">
        <f t="shared" si="14"/>
        <v>0</v>
      </c>
    </row>
    <row r="37" spans="8:26" x14ac:dyDescent="0.3">
      <c r="H37" s="20" t="s">
        <v>32</v>
      </c>
      <c r="J37" s="18" t="s">
        <v>27</v>
      </c>
      <c r="K37" s="19"/>
      <c r="L37" s="19"/>
      <c r="M37" s="19"/>
      <c r="N37" s="19"/>
      <c r="O37" s="19"/>
      <c r="P37" s="19"/>
      <c r="Q37" s="19"/>
      <c r="R37" s="19"/>
    </row>
    <row r="38" spans="8:26" x14ac:dyDescent="0.3">
      <c r="J38">
        <v>111</v>
      </c>
      <c r="K38">
        <v>112</v>
      </c>
      <c r="L38">
        <v>113</v>
      </c>
      <c r="M38">
        <v>114</v>
      </c>
      <c r="N38">
        <v>115</v>
      </c>
      <c r="O38">
        <v>116</v>
      </c>
      <c r="P38">
        <v>117</v>
      </c>
      <c r="Q38">
        <v>118</v>
      </c>
      <c r="R38">
        <v>119</v>
      </c>
      <c r="S38">
        <v>120</v>
      </c>
      <c r="T38">
        <v>121</v>
      </c>
      <c r="U38">
        <v>122</v>
      </c>
      <c r="V38">
        <v>123</v>
      </c>
      <c r="X38" t="s">
        <v>20</v>
      </c>
      <c r="Y38" t="s">
        <v>13</v>
      </c>
      <c r="Z38" t="s">
        <v>23</v>
      </c>
    </row>
    <row r="39" spans="8:26" x14ac:dyDescent="0.3">
      <c r="I39">
        <v>111</v>
      </c>
      <c r="J39">
        <f>ROUND(J23*$W4,0)</f>
        <v>0</v>
      </c>
      <c r="K39">
        <f t="shared" ref="K39:V39" si="15">ROUND(K23*$W4,0)</f>
        <v>373</v>
      </c>
      <c r="L39">
        <f t="shared" si="15"/>
        <v>0</v>
      </c>
      <c r="M39">
        <f t="shared" si="15"/>
        <v>430</v>
      </c>
      <c r="N39">
        <f t="shared" si="15"/>
        <v>0</v>
      </c>
      <c r="O39">
        <f t="shared" si="15"/>
        <v>340</v>
      </c>
      <c r="P39">
        <f t="shared" si="15"/>
        <v>1299</v>
      </c>
      <c r="Q39">
        <f t="shared" si="15"/>
        <v>3089</v>
      </c>
      <c r="R39">
        <f t="shared" si="15"/>
        <v>0</v>
      </c>
      <c r="S39">
        <f t="shared" si="15"/>
        <v>13158</v>
      </c>
      <c r="T39">
        <f t="shared" si="15"/>
        <v>0</v>
      </c>
      <c r="U39">
        <f t="shared" si="15"/>
        <v>0</v>
      </c>
      <c r="V39">
        <f t="shared" si="15"/>
        <v>0</v>
      </c>
      <c r="X39">
        <f>SUM(J39:V39)</f>
        <v>18689</v>
      </c>
      <c r="Y39">
        <v>18689</v>
      </c>
      <c r="Z39">
        <f>IFERROR(Y39/X39,0)</f>
        <v>1</v>
      </c>
    </row>
    <row r="40" spans="8:26" x14ac:dyDescent="0.3">
      <c r="I40">
        <v>112</v>
      </c>
      <c r="J40">
        <f t="shared" ref="J40:V40" si="16">ROUND(J24*$W5,0)</f>
        <v>0</v>
      </c>
      <c r="K40">
        <f t="shared" si="16"/>
        <v>0</v>
      </c>
      <c r="L40">
        <f t="shared" si="16"/>
        <v>0</v>
      </c>
      <c r="M40">
        <f t="shared" si="16"/>
        <v>24</v>
      </c>
      <c r="N40">
        <f t="shared" si="16"/>
        <v>0</v>
      </c>
      <c r="O40">
        <f t="shared" si="16"/>
        <v>0</v>
      </c>
      <c r="P40">
        <f t="shared" si="16"/>
        <v>0</v>
      </c>
      <c r="Q40">
        <f t="shared" si="16"/>
        <v>0</v>
      </c>
      <c r="R40">
        <f t="shared" si="16"/>
        <v>0</v>
      </c>
      <c r="S40">
        <f t="shared" si="16"/>
        <v>0</v>
      </c>
      <c r="T40">
        <f t="shared" si="16"/>
        <v>0</v>
      </c>
      <c r="U40">
        <f t="shared" si="16"/>
        <v>0</v>
      </c>
      <c r="V40">
        <f t="shared" si="16"/>
        <v>0</v>
      </c>
      <c r="X40">
        <f t="shared" ref="X40:X51" si="17">SUM(J40:V40)</f>
        <v>24</v>
      </c>
      <c r="Y40">
        <v>24</v>
      </c>
      <c r="Z40">
        <f t="shared" ref="Z40:Z51" si="18">IFERROR(Y40/X40,0)</f>
        <v>1</v>
      </c>
    </row>
    <row r="41" spans="8:26" x14ac:dyDescent="0.3">
      <c r="I41">
        <v>113</v>
      </c>
      <c r="J41">
        <f t="shared" ref="J41:V41" si="19">ROUND(J25*$W6,0)</f>
        <v>154</v>
      </c>
      <c r="K41">
        <f t="shared" si="19"/>
        <v>0</v>
      </c>
      <c r="L41">
        <f t="shared" si="19"/>
        <v>0</v>
      </c>
      <c r="M41">
        <f t="shared" si="19"/>
        <v>0</v>
      </c>
      <c r="N41">
        <f t="shared" si="19"/>
        <v>0</v>
      </c>
      <c r="O41">
        <f t="shared" si="19"/>
        <v>0</v>
      </c>
      <c r="P41">
        <f t="shared" si="19"/>
        <v>0</v>
      </c>
      <c r="Q41">
        <f t="shared" si="19"/>
        <v>0</v>
      </c>
      <c r="R41">
        <f t="shared" si="19"/>
        <v>0</v>
      </c>
      <c r="S41">
        <f t="shared" si="19"/>
        <v>0</v>
      </c>
      <c r="T41">
        <f t="shared" si="19"/>
        <v>0</v>
      </c>
      <c r="U41">
        <f t="shared" si="19"/>
        <v>0</v>
      </c>
      <c r="V41">
        <f t="shared" si="19"/>
        <v>0</v>
      </c>
      <c r="X41">
        <f t="shared" si="17"/>
        <v>154</v>
      </c>
      <c r="Y41">
        <v>154</v>
      </c>
      <c r="Z41">
        <f t="shared" si="18"/>
        <v>1</v>
      </c>
    </row>
    <row r="42" spans="8:26" x14ac:dyDescent="0.3">
      <c r="I42">
        <v>114</v>
      </c>
      <c r="J42">
        <f t="shared" ref="J42:V42" si="20">ROUND(J26*$W7,0)</f>
        <v>0</v>
      </c>
      <c r="K42">
        <f t="shared" si="20"/>
        <v>0</v>
      </c>
      <c r="L42">
        <f t="shared" si="20"/>
        <v>0</v>
      </c>
      <c r="M42">
        <f t="shared" si="20"/>
        <v>0</v>
      </c>
      <c r="N42">
        <f t="shared" si="20"/>
        <v>0</v>
      </c>
      <c r="O42">
        <f t="shared" si="20"/>
        <v>34</v>
      </c>
      <c r="P42">
        <f t="shared" si="20"/>
        <v>131</v>
      </c>
      <c r="Q42">
        <f t="shared" si="20"/>
        <v>312</v>
      </c>
      <c r="R42">
        <f t="shared" si="20"/>
        <v>0</v>
      </c>
      <c r="S42">
        <f t="shared" si="20"/>
        <v>1329</v>
      </c>
      <c r="T42">
        <f t="shared" si="20"/>
        <v>0</v>
      </c>
      <c r="U42">
        <f t="shared" si="20"/>
        <v>0</v>
      </c>
      <c r="V42">
        <f t="shared" si="20"/>
        <v>0</v>
      </c>
      <c r="X42">
        <f t="shared" si="17"/>
        <v>1806</v>
      </c>
      <c r="Y42">
        <v>1806</v>
      </c>
      <c r="Z42">
        <f t="shared" si="18"/>
        <v>1</v>
      </c>
    </row>
    <row r="43" spans="8:26" x14ac:dyDescent="0.3">
      <c r="I43">
        <v>115</v>
      </c>
      <c r="J43">
        <f t="shared" ref="J43:V43" si="21">ROUND(J27*$W8,0)</f>
        <v>109</v>
      </c>
      <c r="K43">
        <f t="shared" si="21"/>
        <v>0</v>
      </c>
      <c r="L43">
        <f t="shared" si="21"/>
        <v>0</v>
      </c>
      <c r="M43">
        <f t="shared" si="21"/>
        <v>0</v>
      </c>
      <c r="N43">
        <f t="shared" si="21"/>
        <v>0</v>
      </c>
      <c r="O43">
        <f t="shared" si="21"/>
        <v>0</v>
      </c>
      <c r="P43">
        <f t="shared" si="21"/>
        <v>0</v>
      </c>
      <c r="Q43">
        <f t="shared" si="21"/>
        <v>0</v>
      </c>
      <c r="R43">
        <f t="shared" si="21"/>
        <v>0</v>
      </c>
      <c r="S43">
        <f t="shared" si="21"/>
        <v>0</v>
      </c>
      <c r="T43">
        <f t="shared" si="21"/>
        <v>0</v>
      </c>
      <c r="U43">
        <f t="shared" si="21"/>
        <v>0</v>
      </c>
      <c r="V43">
        <f t="shared" si="21"/>
        <v>0</v>
      </c>
      <c r="X43">
        <f t="shared" si="17"/>
        <v>109</v>
      </c>
      <c r="Y43">
        <v>109</v>
      </c>
      <c r="Z43">
        <f t="shared" si="18"/>
        <v>1</v>
      </c>
    </row>
    <row r="44" spans="8:26" x14ac:dyDescent="0.3">
      <c r="I44">
        <v>116</v>
      </c>
      <c r="J44">
        <f t="shared" ref="J44:V44" si="22">ROUND(J28*$W9,0)</f>
        <v>0</v>
      </c>
      <c r="K44">
        <f t="shared" si="22"/>
        <v>0</v>
      </c>
      <c r="L44">
        <f t="shared" si="22"/>
        <v>0</v>
      </c>
      <c r="M44">
        <f t="shared" si="22"/>
        <v>0</v>
      </c>
      <c r="N44">
        <f t="shared" si="22"/>
        <v>0</v>
      </c>
      <c r="O44">
        <f t="shared" si="22"/>
        <v>0</v>
      </c>
      <c r="P44">
        <f t="shared" si="22"/>
        <v>31</v>
      </c>
      <c r="Q44">
        <f t="shared" si="22"/>
        <v>74</v>
      </c>
      <c r="R44">
        <f t="shared" si="22"/>
        <v>0</v>
      </c>
      <c r="S44">
        <f t="shared" si="22"/>
        <v>315</v>
      </c>
      <c r="T44">
        <f t="shared" si="22"/>
        <v>0</v>
      </c>
      <c r="U44">
        <f t="shared" si="22"/>
        <v>0</v>
      </c>
      <c r="V44">
        <f t="shared" si="22"/>
        <v>0</v>
      </c>
      <c r="X44">
        <f t="shared" si="17"/>
        <v>420</v>
      </c>
      <c r="Y44">
        <v>420</v>
      </c>
      <c r="Z44">
        <f t="shared" si="18"/>
        <v>1</v>
      </c>
    </row>
    <row r="45" spans="8:26" x14ac:dyDescent="0.3">
      <c r="I45">
        <v>117</v>
      </c>
      <c r="J45">
        <f t="shared" ref="J45:V45" si="23">ROUND(J29*$W10,0)</f>
        <v>1102</v>
      </c>
      <c r="K45">
        <f t="shared" si="23"/>
        <v>0</v>
      </c>
      <c r="L45">
        <f t="shared" si="23"/>
        <v>0</v>
      </c>
      <c r="M45">
        <f t="shared" si="23"/>
        <v>0</v>
      </c>
      <c r="N45">
        <f t="shared" si="23"/>
        <v>0</v>
      </c>
      <c r="O45">
        <f t="shared" si="23"/>
        <v>43</v>
      </c>
      <c r="P45">
        <f t="shared" si="23"/>
        <v>0</v>
      </c>
      <c r="Q45">
        <f t="shared" si="23"/>
        <v>391</v>
      </c>
      <c r="R45">
        <f t="shared" si="23"/>
        <v>0</v>
      </c>
      <c r="S45">
        <f t="shared" si="23"/>
        <v>1665</v>
      </c>
      <c r="T45">
        <f t="shared" si="23"/>
        <v>0</v>
      </c>
      <c r="U45">
        <f t="shared" si="23"/>
        <v>0</v>
      </c>
      <c r="V45">
        <f t="shared" si="23"/>
        <v>0</v>
      </c>
      <c r="X45">
        <f t="shared" si="17"/>
        <v>3201</v>
      </c>
      <c r="Y45">
        <v>3201</v>
      </c>
      <c r="Z45">
        <f t="shared" si="18"/>
        <v>1</v>
      </c>
    </row>
    <row r="46" spans="8:26" x14ac:dyDescent="0.3">
      <c r="I46">
        <v>118</v>
      </c>
      <c r="J46">
        <f t="shared" ref="J46:V46" si="24">ROUND(J30*$W11,0)</f>
        <v>5895</v>
      </c>
      <c r="K46">
        <f t="shared" si="24"/>
        <v>0</v>
      </c>
      <c r="L46">
        <f t="shared" si="24"/>
        <v>0</v>
      </c>
      <c r="M46">
        <f t="shared" si="24"/>
        <v>0</v>
      </c>
      <c r="N46">
        <f t="shared" si="24"/>
        <v>0</v>
      </c>
      <c r="O46">
        <f t="shared" si="24"/>
        <v>230</v>
      </c>
      <c r="P46">
        <f t="shared" si="24"/>
        <v>880</v>
      </c>
      <c r="Q46">
        <f t="shared" si="24"/>
        <v>0</v>
      </c>
      <c r="R46">
        <f t="shared" si="24"/>
        <v>0</v>
      </c>
      <c r="S46">
        <f t="shared" si="24"/>
        <v>0</v>
      </c>
      <c r="T46">
        <f t="shared" si="24"/>
        <v>0</v>
      </c>
      <c r="U46">
        <f t="shared" si="24"/>
        <v>0</v>
      </c>
      <c r="V46">
        <f t="shared" si="24"/>
        <v>0</v>
      </c>
      <c r="X46">
        <f t="shared" si="17"/>
        <v>7005</v>
      </c>
      <c r="Y46">
        <v>7005</v>
      </c>
      <c r="Z46">
        <f t="shared" si="18"/>
        <v>1</v>
      </c>
    </row>
    <row r="47" spans="8:26" x14ac:dyDescent="0.3">
      <c r="I47">
        <v>119</v>
      </c>
      <c r="J47">
        <f t="shared" ref="J47:V47" si="25">ROUND(J31*$W12,0)</f>
        <v>0</v>
      </c>
      <c r="K47">
        <f t="shared" si="25"/>
        <v>0</v>
      </c>
      <c r="L47">
        <f t="shared" si="25"/>
        <v>0</v>
      </c>
      <c r="M47">
        <f t="shared" si="25"/>
        <v>0</v>
      </c>
      <c r="N47">
        <f t="shared" si="25"/>
        <v>0</v>
      </c>
      <c r="O47">
        <f t="shared" si="25"/>
        <v>0</v>
      </c>
      <c r="P47">
        <f t="shared" si="25"/>
        <v>0</v>
      </c>
      <c r="Q47">
        <f t="shared" si="25"/>
        <v>0</v>
      </c>
      <c r="R47">
        <f t="shared" si="25"/>
        <v>0</v>
      </c>
      <c r="S47">
        <f t="shared" si="25"/>
        <v>12758</v>
      </c>
      <c r="T47">
        <f t="shared" si="25"/>
        <v>0</v>
      </c>
      <c r="U47">
        <f t="shared" si="25"/>
        <v>0</v>
      </c>
      <c r="V47">
        <f t="shared" si="25"/>
        <v>0</v>
      </c>
      <c r="X47">
        <f t="shared" si="17"/>
        <v>12758</v>
      </c>
      <c r="Y47">
        <v>12758</v>
      </c>
      <c r="Z47">
        <f t="shared" si="18"/>
        <v>1</v>
      </c>
    </row>
    <row r="48" spans="8:26" x14ac:dyDescent="0.3">
      <c r="I48">
        <v>120</v>
      </c>
      <c r="J48">
        <f t="shared" ref="J48:V48" si="26">ROUND(J32*$W13,0)</f>
        <v>0</v>
      </c>
      <c r="K48">
        <f t="shared" si="26"/>
        <v>0</v>
      </c>
      <c r="L48">
        <f t="shared" si="26"/>
        <v>0</v>
      </c>
      <c r="M48">
        <f t="shared" si="26"/>
        <v>0</v>
      </c>
      <c r="N48">
        <f t="shared" si="26"/>
        <v>0</v>
      </c>
      <c r="O48">
        <f t="shared" si="26"/>
        <v>0</v>
      </c>
      <c r="P48">
        <f t="shared" si="26"/>
        <v>0</v>
      </c>
      <c r="Q48">
        <f t="shared" si="26"/>
        <v>0</v>
      </c>
      <c r="R48">
        <f t="shared" si="26"/>
        <v>0</v>
      </c>
      <c r="S48">
        <f t="shared" si="26"/>
        <v>0</v>
      </c>
      <c r="T48">
        <f t="shared" si="26"/>
        <v>0</v>
      </c>
      <c r="U48">
        <f t="shared" si="26"/>
        <v>0</v>
      </c>
      <c r="V48">
        <f t="shared" si="26"/>
        <v>0</v>
      </c>
      <c r="X48">
        <f t="shared" si="17"/>
        <v>0</v>
      </c>
      <c r="Y48">
        <v>0</v>
      </c>
      <c r="Z48">
        <f t="shared" si="18"/>
        <v>0</v>
      </c>
    </row>
    <row r="49" spans="9:26" x14ac:dyDescent="0.3">
      <c r="I49">
        <v>121</v>
      </c>
      <c r="J49">
        <f t="shared" ref="J49:V49" si="27">ROUND(J33*$W14,0)</f>
        <v>2546</v>
      </c>
      <c r="K49">
        <f t="shared" si="27"/>
        <v>0</v>
      </c>
      <c r="L49">
        <f t="shared" si="27"/>
        <v>0</v>
      </c>
      <c r="M49">
        <f t="shared" si="27"/>
        <v>0</v>
      </c>
      <c r="N49">
        <f t="shared" si="27"/>
        <v>0</v>
      </c>
      <c r="O49">
        <f t="shared" si="27"/>
        <v>99</v>
      </c>
      <c r="P49">
        <f t="shared" si="27"/>
        <v>380</v>
      </c>
      <c r="Q49">
        <f t="shared" si="27"/>
        <v>904</v>
      </c>
      <c r="R49">
        <f t="shared" si="27"/>
        <v>1751</v>
      </c>
      <c r="S49">
        <f t="shared" si="27"/>
        <v>0</v>
      </c>
      <c r="T49">
        <f t="shared" si="27"/>
        <v>0</v>
      </c>
      <c r="U49">
        <f t="shared" si="27"/>
        <v>0</v>
      </c>
      <c r="V49">
        <f t="shared" si="27"/>
        <v>0</v>
      </c>
      <c r="X49">
        <f t="shared" si="17"/>
        <v>5680</v>
      </c>
      <c r="Y49">
        <v>5680</v>
      </c>
      <c r="Z49">
        <f t="shared" si="18"/>
        <v>1</v>
      </c>
    </row>
    <row r="50" spans="9:26" x14ac:dyDescent="0.3">
      <c r="I50">
        <v>122</v>
      </c>
      <c r="J50">
        <f t="shared" ref="J50:V50" si="28">ROUND(J34*$W15,0)</f>
        <v>0</v>
      </c>
      <c r="K50">
        <f t="shared" si="28"/>
        <v>0</v>
      </c>
      <c r="L50">
        <f t="shared" si="28"/>
        <v>0</v>
      </c>
      <c r="M50">
        <f t="shared" si="28"/>
        <v>0</v>
      </c>
      <c r="N50">
        <f t="shared" si="28"/>
        <v>0</v>
      </c>
      <c r="O50">
        <f t="shared" si="28"/>
        <v>0</v>
      </c>
      <c r="P50">
        <f t="shared" si="28"/>
        <v>0</v>
      </c>
      <c r="Q50">
        <f t="shared" si="28"/>
        <v>0</v>
      </c>
      <c r="R50">
        <f t="shared" si="28"/>
        <v>0</v>
      </c>
      <c r="S50">
        <f t="shared" si="28"/>
        <v>0</v>
      </c>
      <c r="T50">
        <f t="shared" si="28"/>
        <v>0</v>
      </c>
      <c r="U50">
        <f t="shared" si="28"/>
        <v>0</v>
      </c>
      <c r="V50">
        <f t="shared" si="28"/>
        <v>0</v>
      </c>
      <c r="X50">
        <f t="shared" si="17"/>
        <v>0</v>
      </c>
      <c r="Y50">
        <v>0</v>
      </c>
      <c r="Z50">
        <f t="shared" si="18"/>
        <v>0</v>
      </c>
    </row>
    <row r="51" spans="9:26" x14ac:dyDescent="0.3">
      <c r="I51">
        <v>123</v>
      </c>
      <c r="J51">
        <f t="shared" ref="J51:V51" si="29">ROUND(J35*$W16,0)</f>
        <v>10741</v>
      </c>
      <c r="K51">
        <f t="shared" si="29"/>
        <v>0</v>
      </c>
      <c r="L51">
        <f t="shared" si="29"/>
        <v>0</v>
      </c>
      <c r="M51">
        <f t="shared" si="29"/>
        <v>0</v>
      </c>
      <c r="N51">
        <f t="shared" si="29"/>
        <v>0</v>
      </c>
      <c r="O51">
        <f t="shared" si="29"/>
        <v>419</v>
      </c>
      <c r="P51">
        <f t="shared" si="29"/>
        <v>1603</v>
      </c>
      <c r="Q51">
        <f t="shared" si="29"/>
        <v>3812</v>
      </c>
      <c r="R51">
        <f t="shared" si="29"/>
        <v>7385</v>
      </c>
      <c r="S51">
        <f t="shared" si="29"/>
        <v>0</v>
      </c>
      <c r="T51">
        <f t="shared" si="29"/>
        <v>0</v>
      </c>
      <c r="U51">
        <f t="shared" si="29"/>
        <v>3672</v>
      </c>
      <c r="V51">
        <f t="shared" si="29"/>
        <v>0</v>
      </c>
      <c r="X51">
        <f t="shared" si="17"/>
        <v>27632</v>
      </c>
      <c r="Y51">
        <v>27632</v>
      </c>
      <c r="Z51">
        <f t="shared" si="18"/>
        <v>1</v>
      </c>
    </row>
    <row r="52" spans="9:26" x14ac:dyDescent="0.3">
      <c r="I52" t="s">
        <v>20</v>
      </c>
      <c r="J52">
        <f>SUM(J39:J51)</f>
        <v>20547</v>
      </c>
      <c r="K52">
        <f t="shared" ref="K52:V52" si="30">SUM(K39:K51)</f>
        <v>373</v>
      </c>
      <c r="L52">
        <f t="shared" si="30"/>
        <v>0</v>
      </c>
      <c r="M52">
        <f t="shared" si="30"/>
        <v>454</v>
      </c>
      <c r="N52">
        <f t="shared" si="30"/>
        <v>0</v>
      </c>
      <c r="O52">
        <f t="shared" si="30"/>
        <v>1165</v>
      </c>
      <c r="P52">
        <f t="shared" si="30"/>
        <v>4324</v>
      </c>
      <c r="Q52">
        <f t="shared" si="30"/>
        <v>8582</v>
      </c>
      <c r="R52">
        <f t="shared" si="30"/>
        <v>9136</v>
      </c>
      <c r="S52">
        <f t="shared" si="30"/>
        <v>29225</v>
      </c>
      <c r="T52">
        <f t="shared" si="30"/>
        <v>0</v>
      </c>
      <c r="U52">
        <f t="shared" si="30"/>
        <v>3672</v>
      </c>
      <c r="V52">
        <f t="shared" si="30"/>
        <v>0</v>
      </c>
    </row>
    <row r="53" spans="9:26" x14ac:dyDescent="0.3">
      <c r="I53" t="s">
        <v>22</v>
      </c>
      <c r="J53">
        <v>18553</v>
      </c>
      <c r="K53">
        <v>794</v>
      </c>
      <c r="L53">
        <v>0</v>
      </c>
      <c r="M53">
        <v>916</v>
      </c>
      <c r="N53">
        <v>0</v>
      </c>
      <c r="O53">
        <v>724</v>
      </c>
      <c r="P53">
        <v>2769</v>
      </c>
      <c r="Q53">
        <v>6584</v>
      </c>
      <c r="R53">
        <v>12756</v>
      </c>
      <c r="S53">
        <v>28040</v>
      </c>
      <c r="T53">
        <v>0</v>
      </c>
      <c r="U53">
        <v>6342</v>
      </c>
      <c r="V53">
        <v>0</v>
      </c>
    </row>
    <row r="54" spans="9:26" x14ac:dyDescent="0.3">
      <c r="I54" t="s">
        <v>23</v>
      </c>
      <c r="J54">
        <f>IFERROR(J53/J52,0)</f>
        <v>0.90295420255998438</v>
      </c>
      <c r="K54">
        <f t="shared" ref="K54:V54" si="31">IFERROR(K53/K52,0)</f>
        <v>2.1286863270777481</v>
      </c>
      <c r="L54">
        <f t="shared" si="31"/>
        <v>0</v>
      </c>
      <c r="M54">
        <f t="shared" si="31"/>
        <v>2.0176211453744495</v>
      </c>
      <c r="N54">
        <f t="shared" si="31"/>
        <v>0</v>
      </c>
      <c r="O54">
        <f t="shared" si="31"/>
        <v>0.62145922746781113</v>
      </c>
      <c r="P54">
        <f t="shared" si="31"/>
        <v>0.64037927844588349</v>
      </c>
      <c r="Q54">
        <f t="shared" si="31"/>
        <v>0.76718713586576559</v>
      </c>
      <c r="R54">
        <f t="shared" si="31"/>
        <v>1.3962346760070052</v>
      </c>
      <c r="S54">
        <f t="shared" si="31"/>
        <v>0.95945252352437982</v>
      </c>
      <c r="T54">
        <f t="shared" si="31"/>
        <v>0</v>
      </c>
      <c r="U54">
        <f t="shared" si="31"/>
        <v>1.727124183006536</v>
      </c>
      <c r="V54">
        <f t="shared" si="31"/>
        <v>0</v>
      </c>
    </row>
  </sheetData>
  <mergeCells count="3">
    <mergeCell ref="J37:R37"/>
    <mergeCell ref="J20:K20"/>
    <mergeCell ref="J1:L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16989-D793-4D27-8F3D-23C61016F506}">
  <dimension ref="A1:Y50"/>
  <sheetViews>
    <sheetView workbookViewId="0">
      <selection activeCell="F8" sqref="F8"/>
    </sheetView>
  </sheetViews>
  <sheetFormatPr defaultRowHeight="14.4" x14ac:dyDescent="0.3"/>
  <sheetData>
    <row r="1" spans="1:24" x14ac:dyDescent="0.3">
      <c r="K1" s="21" t="s">
        <v>31</v>
      </c>
      <c r="L1" s="22"/>
      <c r="M1" s="22"/>
    </row>
    <row r="2" spans="1:24" x14ac:dyDescent="0.3">
      <c r="A2" s="20" t="s">
        <v>28</v>
      </c>
      <c r="D2" t="s">
        <v>0</v>
      </c>
      <c r="E2" t="s">
        <v>1</v>
      </c>
      <c r="I2" s="20" t="s">
        <v>29</v>
      </c>
      <c r="K2">
        <v>201</v>
      </c>
      <c r="L2">
        <v>202</v>
      </c>
      <c r="M2">
        <v>203</v>
      </c>
      <c r="N2">
        <v>204</v>
      </c>
      <c r="O2">
        <v>205</v>
      </c>
      <c r="P2">
        <v>206</v>
      </c>
      <c r="Q2">
        <v>207</v>
      </c>
      <c r="R2">
        <v>208</v>
      </c>
      <c r="S2">
        <v>209</v>
      </c>
      <c r="T2">
        <v>210</v>
      </c>
      <c r="U2">
        <v>211</v>
      </c>
      <c r="V2">
        <v>212</v>
      </c>
      <c r="W2" t="s">
        <v>13</v>
      </c>
      <c r="X2" t="s">
        <v>20</v>
      </c>
    </row>
    <row r="3" spans="1:24" x14ac:dyDescent="0.3">
      <c r="C3">
        <v>201</v>
      </c>
      <c r="D3">
        <v>5752</v>
      </c>
      <c r="E3">
        <v>5956</v>
      </c>
      <c r="F3">
        <f>ROUND(E3*$D$17,0)</f>
        <v>5958</v>
      </c>
      <c r="G3">
        <v>5958</v>
      </c>
      <c r="J3">
        <v>201</v>
      </c>
      <c r="K3" s="6" t="s">
        <v>21</v>
      </c>
      <c r="L3">
        <v>0</v>
      </c>
      <c r="M3">
        <v>0</v>
      </c>
      <c r="N3" s="12">
        <v>2303</v>
      </c>
      <c r="O3">
        <v>0</v>
      </c>
      <c r="P3">
        <v>61</v>
      </c>
      <c r="Q3">
        <v>0</v>
      </c>
      <c r="R3">
        <v>0</v>
      </c>
      <c r="S3">
        <v>0</v>
      </c>
      <c r="T3">
        <v>8536</v>
      </c>
      <c r="U3">
        <v>9867</v>
      </c>
      <c r="V3">
        <v>12842</v>
      </c>
      <c r="W3">
        <v>5752</v>
      </c>
      <c r="X3">
        <f>SUM(K3:V3)</f>
        <v>33609</v>
      </c>
    </row>
    <row r="4" spans="1:24" x14ac:dyDescent="0.3">
      <c r="C4">
        <v>202</v>
      </c>
      <c r="D4">
        <v>0</v>
      </c>
      <c r="E4">
        <v>626</v>
      </c>
      <c r="F4">
        <f>ROUND(E4*$D$17,0)</f>
        <v>626</v>
      </c>
      <c r="G4">
        <v>626</v>
      </c>
      <c r="J4">
        <v>202</v>
      </c>
      <c r="K4">
        <v>0</v>
      </c>
      <c r="L4" s="6" t="s">
        <v>21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f t="shared" ref="X4:X14" si="0">SUM(K4:V4)</f>
        <v>0</v>
      </c>
    </row>
    <row r="5" spans="1:24" x14ac:dyDescent="0.3">
      <c r="C5">
        <v>203</v>
      </c>
      <c r="D5">
        <v>1781</v>
      </c>
      <c r="E5">
        <v>0</v>
      </c>
      <c r="F5">
        <f>ROUND(E5*$D$17,0)</f>
        <v>0</v>
      </c>
      <c r="G5">
        <v>0</v>
      </c>
      <c r="J5">
        <v>203</v>
      </c>
      <c r="K5">
        <v>5956</v>
      </c>
      <c r="L5">
        <v>626</v>
      </c>
      <c r="M5" s="6" t="s">
        <v>21</v>
      </c>
      <c r="N5">
        <v>2303</v>
      </c>
      <c r="O5">
        <v>0</v>
      </c>
      <c r="P5">
        <v>61</v>
      </c>
      <c r="Q5">
        <v>0</v>
      </c>
      <c r="R5">
        <v>0</v>
      </c>
      <c r="S5">
        <v>0</v>
      </c>
      <c r="T5">
        <v>8536</v>
      </c>
      <c r="U5">
        <v>9867</v>
      </c>
      <c r="V5">
        <v>12842</v>
      </c>
      <c r="W5">
        <v>1781</v>
      </c>
      <c r="X5">
        <f t="shared" si="0"/>
        <v>40191</v>
      </c>
    </row>
    <row r="6" spans="1:24" x14ac:dyDescent="0.3">
      <c r="C6">
        <v>204</v>
      </c>
      <c r="D6">
        <v>0</v>
      </c>
      <c r="E6">
        <v>2303</v>
      </c>
      <c r="F6">
        <f>ROUND(E6*$D$17,0)</f>
        <v>2304</v>
      </c>
      <c r="G6">
        <v>2304</v>
      </c>
      <c r="J6">
        <v>204</v>
      </c>
      <c r="K6">
        <v>0</v>
      </c>
      <c r="L6">
        <v>0</v>
      </c>
      <c r="M6">
        <v>0</v>
      </c>
      <c r="N6" s="6" t="s">
        <v>21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f t="shared" si="0"/>
        <v>0</v>
      </c>
    </row>
    <row r="7" spans="1:24" x14ac:dyDescent="0.3">
      <c r="C7">
        <v>205</v>
      </c>
      <c r="D7">
        <v>482</v>
      </c>
      <c r="E7">
        <v>0</v>
      </c>
      <c r="F7">
        <f>ROUND(E7*$D$17,0)</f>
        <v>0</v>
      </c>
      <c r="G7">
        <v>0</v>
      </c>
      <c r="J7">
        <v>205</v>
      </c>
      <c r="K7">
        <v>0</v>
      </c>
      <c r="L7">
        <v>0</v>
      </c>
      <c r="M7">
        <v>0</v>
      </c>
      <c r="N7">
        <v>0</v>
      </c>
      <c r="O7" s="6" t="s">
        <v>21</v>
      </c>
      <c r="P7">
        <v>61</v>
      </c>
      <c r="Q7">
        <v>0</v>
      </c>
      <c r="R7">
        <v>0</v>
      </c>
      <c r="S7">
        <v>0</v>
      </c>
      <c r="T7">
        <v>8536</v>
      </c>
      <c r="U7">
        <v>9867</v>
      </c>
      <c r="V7">
        <v>12842</v>
      </c>
      <c r="W7">
        <v>482</v>
      </c>
      <c r="X7">
        <f t="shared" si="0"/>
        <v>31306</v>
      </c>
    </row>
    <row r="8" spans="1:24" x14ac:dyDescent="0.3">
      <c r="C8">
        <v>206</v>
      </c>
      <c r="D8">
        <v>3474</v>
      </c>
      <c r="E8">
        <v>2756</v>
      </c>
      <c r="F8">
        <f>ROUND(E8*$D$17,0)</f>
        <v>2757</v>
      </c>
      <c r="G8">
        <v>2757</v>
      </c>
      <c r="J8">
        <v>206</v>
      </c>
      <c r="K8" s="12">
        <v>5956</v>
      </c>
      <c r="L8" s="12">
        <v>626</v>
      </c>
      <c r="M8" s="12">
        <v>0</v>
      </c>
      <c r="N8" s="12">
        <v>2303</v>
      </c>
      <c r="O8">
        <v>0</v>
      </c>
      <c r="P8" s="6" t="s">
        <v>21</v>
      </c>
      <c r="Q8">
        <v>0</v>
      </c>
      <c r="R8" s="3">
        <v>1069</v>
      </c>
      <c r="S8">
        <v>0</v>
      </c>
      <c r="T8">
        <v>8536</v>
      </c>
      <c r="U8">
        <v>9867</v>
      </c>
      <c r="V8">
        <v>12842</v>
      </c>
      <c r="W8">
        <v>3474</v>
      </c>
      <c r="X8">
        <f t="shared" si="0"/>
        <v>41199</v>
      </c>
    </row>
    <row r="9" spans="1:24" x14ac:dyDescent="0.3">
      <c r="C9">
        <v>207</v>
      </c>
      <c r="D9">
        <v>12773</v>
      </c>
      <c r="E9">
        <v>0</v>
      </c>
      <c r="F9">
        <f>ROUND(E9*$D$17,0)</f>
        <v>0</v>
      </c>
      <c r="G9">
        <v>0</v>
      </c>
      <c r="J9">
        <v>207</v>
      </c>
      <c r="K9">
        <v>5956</v>
      </c>
      <c r="L9">
        <v>626</v>
      </c>
      <c r="M9">
        <v>0</v>
      </c>
      <c r="N9">
        <v>2303</v>
      </c>
      <c r="O9">
        <v>0</v>
      </c>
      <c r="P9">
        <v>2695</v>
      </c>
      <c r="Q9" s="6" t="s">
        <v>21</v>
      </c>
      <c r="R9">
        <v>0</v>
      </c>
      <c r="S9">
        <v>0</v>
      </c>
      <c r="T9" s="12">
        <v>8536</v>
      </c>
      <c r="U9" s="12">
        <v>9867</v>
      </c>
      <c r="V9" s="12">
        <v>12842</v>
      </c>
      <c r="W9" s="15">
        <v>12773</v>
      </c>
      <c r="X9">
        <f t="shared" si="0"/>
        <v>42825</v>
      </c>
    </row>
    <row r="10" spans="1:24" x14ac:dyDescent="0.3">
      <c r="C10">
        <v>208</v>
      </c>
      <c r="D10">
        <v>0</v>
      </c>
      <c r="E10">
        <v>1069</v>
      </c>
      <c r="F10">
        <f>ROUND(E10*$D$17,0)</f>
        <v>1069</v>
      </c>
      <c r="G10">
        <v>1069</v>
      </c>
      <c r="J10">
        <v>208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 s="6" t="s">
        <v>21</v>
      </c>
      <c r="S10">
        <v>0</v>
      </c>
      <c r="T10">
        <v>0</v>
      </c>
      <c r="U10">
        <v>0</v>
      </c>
      <c r="V10">
        <v>0</v>
      </c>
      <c r="W10" s="16">
        <v>0</v>
      </c>
      <c r="X10">
        <f t="shared" si="0"/>
        <v>0</v>
      </c>
    </row>
    <row r="11" spans="1:24" x14ac:dyDescent="0.3">
      <c r="C11">
        <v>209</v>
      </c>
      <c r="D11">
        <v>0</v>
      </c>
      <c r="E11">
        <v>46</v>
      </c>
      <c r="F11">
        <f>ROUND(E11*$D$17,0)</f>
        <v>46</v>
      </c>
      <c r="G11">
        <v>46</v>
      </c>
      <c r="J11">
        <v>209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 s="6" t="s">
        <v>21</v>
      </c>
      <c r="T11">
        <v>0</v>
      </c>
      <c r="U11">
        <v>0</v>
      </c>
      <c r="V11">
        <v>0</v>
      </c>
      <c r="W11">
        <v>0</v>
      </c>
      <c r="X11">
        <f t="shared" si="0"/>
        <v>0</v>
      </c>
    </row>
    <row r="12" spans="1:24" x14ac:dyDescent="0.3">
      <c r="C12">
        <v>210</v>
      </c>
      <c r="D12">
        <v>10052</v>
      </c>
      <c r="E12">
        <v>8536</v>
      </c>
      <c r="F12">
        <f>ROUND(E12*$D$17,0)</f>
        <v>8539</v>
      </c>
      <c r="G12">
        <v>8539</v>
      </c>
      <c r="J12">
        <v>210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 s="6" t="s">
        <v>21</v>
      </c>
      <c r="U12" s="3">
        <v>7288</v>
      </c>
      <c r="V12" s="3">
        <v>2764</v>
      </c>
      <c r="W12">
        <v>10052</v>
      </c>
      <c r="X12">
        <f t="shared" si="0"/>
        <v>10052</v>
      </c>
    </row>
    <row r="13" spans="1:24" x14ac:dyDescent="0.3">
      <c r="C13">
        <v>211</v>
      </c>
      <c r="D13">
        <v>4092</v>
      </c>
      <c r="E13">
        <v>13427</v>
      </c>
      <c r="F13">
        <f>ROUND(E13*$D$17,0)+2</f>
        <v>13434</v>
      </c>
      <c r="G13">
        <v>13434</v>
      </c>
      <c r="J13">
        <v>211</v>
      </c>
      <c r="K13">
        <v>5956</v>
      </c>
      <c r="L13">
        <v>626</v>
      </c>
      <c r="M13">
        <v>0</v>
      </c>
      <c r="N13">
        <v>2303</v>
      </c>
      <c r="O13">
        <v>0</v>
      </c>
      <c r="P13">
        <v>2695</v>
      </c>
      <c r="Q13">
        <v>0</v>
      </c>
      <c r="R13">
        <v>0</v>
      </c>
      <c r="S13">
        <v>46</v>
      </c>
      <c r="T13">
        <v>8536</v>
      </c>
      <c r="U13" s="6" t="s">
        <v>21</v>
      </c>
      <c r="V13">
        <v>0</v>
      </c>
      <c r="W13">
        <v>4092</v>
      </c>
      <c r="X13">
        <f t="shared" si="0"/>
        <v>20162</v>
      </c>
    </row>
    <row r="14" spans="1:24" x14ac:dyDescent="0.3">
      <c r="C14">
        <v>212</v>
      </c>
      <c r="D14">
        <v>11939</v>
      </c>
      <c r="E14">
        <v>15606</v>
      </c>
      <c r="F14">
        <f>ROUND(E14*$D$17,0)</f>
        <v>15612</v>
      </c>
      <c r="G14">
        <v>15612</v>
      </c>
      <c r="J14">
        <v>212</v>
      </c>
      <c r="K14">
        <v>5956</v>
      </c>
      <c r="L14">
        <v>626</v>
      </c>
      <c r="M14">
        <v>0</v>
      </c>
      <c r="N14">
        <v>2303</v>
      </c>
      <c r="O14">
        <v>0</v>
      </c>
      <c r="P14">
        <v>2695</v>
      </c>
      <c r="Q14">
        <v>0</v>
      </c>
      <c r="R14">
        <v>0</v>
      </c>
      <c r="S14">
        <v>46</v>
      </c>
      <c r="T14">
        <v>8536</v>
      </c>
      <c r="U14" s="3">
        <v>3560</v>
      </c>
      <c r="V14" s="6" t="s">
        <v>21</v>
      </c>
      <c r="W14">
        <v>11939</v>
      </c>
      <c r="X14">
        <f t="shared" si="0"/>
        <v>23722</v>
      </c>
    </row>
    <row r="15" spans="1:24" x14ac:dyDescent="0.3">
      <c r="D15">
        <f>SUM(D3:D14)</f>
        <v>50345</v>
      </c>
      <c r="E15">
        <f>SUM(E3:E14)</f>
        <v>50325</v>
      </c>
      <c r="J15" t="s">
        <v>13</v>
      </c>
      <c r="K15">
        <v>5958</v>
      </c>
      <c r="L15">
        <v>626</v>
      </c>
      <c r="M15">
        <v>0</v>
      </c>
      <c r="N15">
        <v>2304</v>
      </c>
      <c r="O15">
        <v>0</v>
      </c>
      <c r="P15">
        <v>2757</v>
      </c>
      <c r="Q15">
        <v>0</v>
      </c>
      <c r="R15">
        <v>1069</v>
      </c>
      <c r="S15">
        <v>46</v>
      </c>
      <c r="T15">
        <v>8539</v>
      </c>
      <c r="U15">
        <v>13434</v>
      </c>
      <c r="V15">
        <v>15612</v>
      </c>
    </row>
    <row r="17" spans="3:22" x14ac:dyDescent="0.3">
      <c r="C17" t="s">
        <v>14</v>
      </c>
      <c r="D17">
        <f>D15/E15</f>
        <v>1.0003974167908594</v>
      </c>
    </row>
    <row r="18" spans="3:22" x14ac:dyDescent="0.3">
      <c r="I18" s="20" t="s">
        <v>30</v>
      </c>
      <c r="K18" s="21" t="s">
        <v>11</v>
      </c>
      <c r="L18" s="22"/>
    </row>
    <row r="20" spans="3:22" x14ac:dyDescent="0.3">
      <c r="K20">
        <v>201</v>
      </c>
      <c r="L20">
        <v>202</v>
      </c>
      <c r="M20">
        <v>203</v>
      </c>
      <c r="N20">
        <v>204</v>
      </c>
      <c r="O20">
        <v>205</v>
      </c>
      <c r="P20">
        <v>206</v>
      </c>
      <c r="Q20">
        <v>207</v>
      </c>
      <c r="R20">
        <v>208</v>
      </c>
      <c r="S20">
        <v>209</v>
      </c>
      <c r="T20">
        <v>210</v>
      </c>
      <c r="U20">
        <v>211</v>
      </c>
      <c r="V20">
        <v>212</v>
      </c>
    </row>
    <row r="21" spans="3:22" x14ac:dyDescent="0.3">
      <c r="J21">
        <v>201</v>
      </c>
      <c r="K21">
        <f>IFERROR(K3/$X3,0)</f>
        <v>0</v>
      </c>
      <c r="L21">
        <f t="shared" ref="L21:V21" si="1">IFERROR(L3/$X3,0)</f>
        <v>0</v>
      </c>
      <c r="M21">
        <f t="shared" si="1"/>
        <v>0</v>
      </c>
      <c r="N21">
        <f t="shared" si="1"/>
        <v>6.8523312208039519E-2</v>
      </c>
      <c r="O21">
        <f t="shared" si="1"/>
        <v>0</v>
      </c>
      <c r="P21">
        <f t="shared" si="1"/>
        <v>1.8149900324317891E-3</v>
      </c>
      <c r="Q21">
        <f t="shared" si="1"/>
        <v>0</v>
      </c>
      <c r="R21">
        <f t="shared" si="1"/>
        <v>0</v>
      </c>
      <c r="S21">
        <f t="shared" si="1"/>
        <v>0</v>
      </c>
      <c r="T21">
        <f t="shared" si="1"/>
        <v>0.25397958880061888</v>
      </c>
      <c r="U21">
        <f t="shared" si="1"/>
        <v>0.29358207622958138</v>
      </c>
      <c r="V21">
        <f t="shared" si="1"/>
        <v>0.38210003272932846</v>
      </c>
    </row>
    <row r="22" spans="3:22" x14ac:dyDescent="0.3">
      <c r="J22">
        <v>202</v>
      </c>
      <c r="K22">
        <f t="shared" ref="K22:V22" si="2">IFERROR(K4/$X4,0)</f>
        <v>0</v>
      </c>
      <c r="L22">
        <f t="shared" si="2"/>
        <v>0</v>
      </c>
      <c r="M22">
        <f t="shared" si="2"/>
        <v>0</v>
      </c>
      <c r="N22">
        <f t="shared" si="2"/>
        <v>0</v>
      </c>
      <c r="O22">
        <f t="shared" si="2"/>
        <v>0</v>
      </c>
      <c r="P22">
        <f t="shared" si="2"/>
        <v>0</v>
      </c>
      <c r="Q22">
        <f t="shared" si="2"/>
        <v>0</v>
      </c>
      <c r="R22">
        <f t="shared" si="2"/>
        <v>0</v>
      </c>
      <c r="S22">
        <f t="shared" si="2"/>
        <v>0</v>
      </c>
      <c r="T22">
        <f t="shared" si="2"/>
        <v>0</v>
      </c>
      <c r="U22">
        <f t="shared" si="2"/>
        <v>0</v>
      </c>
      <c r="V22">
        <f t="shared" si="2"/>
        <v>0</v>
      </c>
    </row>
    <row r="23" spans="3:22" x14ac:dyDescent="0.3">
      <c r="J23">
        <v>203</v>
      </c>
      <c r="K23">
        <f t="shared" ref="K23:V23" si="3">IFERROR(K5/$X5,0)</f>
        <v>0.14819238137891569</v>
      </c>
      <c r="L23">
        <f t="shared" si="3"/>
        <v>1.5575626384016323E-2</v>
      </c>
      <c r="M23">
        <f t="shared" si="3"/>
        <v>0</v>
      </c>
      <c r="N23">
        <f t="shared" si="3"/>
        <v>5.7301385882411487E-2</v>
      </c>
      <c r="O23">
        <f t="shared" si="3"/>
        <v>0</v>
      </c>
      <c r="P23">
        <f t="shared" si="3"/>
        <v>1.5177527307108556E-3</v>
      </c>
      <c r="Q23">
        <f t="shared" si="3"/>
        <v>0</v>
      </c>
      <c r="R23">
        <f t="shared" si="3"/>
        <v>0</v>
      </c>
      <c r="S23">
        <f t="shared" si="3"/>
        <v>0</v>
      </c>
      <c r="T23">
        <f t="shared" si="3"/>
        <v>0.21238585753029285</v>
      </c>
      <c r="U23">
        <f t="shared" si="3"/>
        <v>0.2455027244905576</v>
      </c>
      <c r="V23">
        <f t="shared" si="3"/>
        <v>0.31952427160309521</v>
      </c>
    </row>
    <row r="24" spans="3:22" x14ac:dyDescent="0.3">
      <c r="J24">
        <v>204</v>
      </c>
      <c r="K24">
        <f t="shared" ref="K24:V24" si="4">IFERROR(K6/$X6,0)</f>
        <v>0</v>
      </c>
      <c r="L24">
        <f t="shared" si="4"/>
        <v>0</v>
      </c>
      <c r="M24">
        <f t="shared" si="4"/>
        <v>0</v>
      </c>
      <c r="N24">
        <f t="shared" si="4"/>
        <v>0</v>
      </c>
      <c r="O24">
        <f t="shared" si="4"/>
        <v>0</v>
      </c>
      <c r="P24">
        <f t="shared" si="4"/>
        <v>0</v>
      </c>
      <c r="Q24">
        <f t="shared" si="4"/>
        <v>0</v>
      </c>
      <c r="R24">
        <f t="shared" si="4"/>
        <v>0</v>
      </c>
      <c r="S24">
        <f t="shared" si="4"/>
        <v>0</v>
      </c>
      <c r="T24">
        <f t="shared" si="4"/>
        <v>0</v>
      </c>
      <c r="U24">
        <f t="shared" si="4"/>
        <v>0</v>
      </c>
      <c r="V24">
        <f t="shared" si="4"/>
        <v>0</v>
      </c>
    </row>
    <row r="25" spans="3:22" x14ac:dyDescent="0.3">
      <c r="J25">
        <v>205</v>
      </c>
      <c r="K25">
        <f t="shared" ref="K25:V25" si="5">IFERROR(K7/$X7,0)</f>
        <v>0</v>
      </c>
      <c r="L25">
        <f t="shared" si="5"/>
        <v>0</v>
      </c>
      <c r="M25">
        <f t="shared" si="5"/>
        <v>0</v>
      </c>
      <c r="N25">
        <f t="shared" si="5"/>
        <v>0</v>
      </c>
      <c r="O25">
        <f t="shared" si="5"/>
        <v>0</v>
      </c>
      <c r="P25">
        <f t="shared" si="5"/>
        <v>1.9485082731744714E-3</v>
      </c>
      <c r="Q25">
        <f t="shared" si="5"/>
        <v>0</v>
      </c>
      <c r="R25">
        <f t="shared" si="5"/>
        <v>0</v>
      </c>
      <c r="S25">
        <f t="shared" si="5"/>
        <v>0</v>
      </c>
      <c r="T25">
        <f t="shared" si="5"/>
        <v>0.27266338721011946</v>
      </c>
      <c r="U25">
        <f t="shared" si="5"/>
        <v>0.31517919887561491</v>
      </c>
      <c r="V25">
        <f t="shared" si="5"/>
        <v>0.41020890564109114</v>
      </c>
    </row>
    <row r="26" spans="3:22" x14ac:dyDescent="0.3">
      <c r="J26">
        <v>206</v>
      </c>
      <c r="K26">
        <f t="shared" ref="K26:V26" si="6">IFERROR(K8/$X8,0)</f>
        <v>0.1445666156945557</v>
      </c>
      <c r="L26">
        <f t="shared" si="6"/>
        <v>1.5194543556882449E-2</v>
      </c>
      <c r="M26">
        <f t="shared" si="6"/>
        <v>0</v>
      </c>
      <c r="N26">
        <f t="shared" si="6"/>
        <v>5.5899415034345493E-2</v>
      </c>
      <c r="O26">
        <f t="shared" si="6"/>
        <v>0</v>
      </c>
      <c r="P26">
        <f t="shared" si="6"/>
        <v>0</v>
      </c>
      <c r="Q26">
        <f t="shared" si="6"/>
        <v>0</v>
      </c>
      <c r="R26">
        <f t="shared" si="6"/>
        <v>2.5947231728925459E-2</v>
      </c>
      <c r="S26">
        <f t="shared" si="6"/>
        <v>0</v>
      </c>
      <c r="T26">
        <f t="shared" si="6"/>
        <v>0.20718949489065269</v>
      </c>
      <c r="U26">
        <f t="shared" si="6"/>
        <v>0.23949610427437559</v>
      </c>
      <c r="V26">
        <f t="shared" si="6"/>
        <v>0.31170659482026264</v>
      </c>
    </row>
    <row r="27" spans="3:22" x14ac:dyDescent="0.3">
      <c r="J27">
        <v>207</v>
      </c>
      <c r="K27">
        <f t="shared" ref="K27:V27" si="7">IFERROR(K9/$X9,0)</f>
        <v>0.13907764156450672</v>
      </c>
      <c r="L27">
        <f t="shared" si="7"/>
        <v>1.4617629889083479E-2</v>
      </c>
      <c r="M27">
        <f t="shared" si="7"/>
        <v>0</v>
      </c>
      <c r="N27">
        <f t="shared" si="7"/>
        <v>5.3776999416228835E-2</v>
      </c>
      <c r="O27">
        <f t="shared" si="7"/>
        <v>0</v>
      </c>
      <c r="P27">
        <f t="shared" si="7"/>
        <v>6.2930531231757153E-2</v>
      </c>
      <c r="Q27">
        <f t="shared" si="7"/>
        <v>0</v>
      </c>
      <c r="R27">
        <f t="shared" si="7"/>
        <v>0</v>
      </c>
      <c r="S27">
        <f t="shared" si="7"/>
        <v>0</v>
      </c>
      <c r="T27">
        <f t="shared" si="7"/>
        <v>0.19932282545242266</v>
      </c>
      <c r="U27">
        <f t="shared" si="7"/>
        <v>0.23040280210157618</v>
      </c>
      <c r="V27">
        <f t="shared" si="7"/>
        <v>0.29987157034442496</v>
      </c>
    </row>
    <row r="28" spans="3:22" x14ac:dyDescent="0.3">
      <c r="J28">
        <v>208</v>
      </c>
      <c r="K28">
        <f t="shared" ref="K28:V28" si="8">IFERROR(K10/$X10,0)</f>
        <v>0</v>
      </c>
      <c r="L28">
        <f t="shared" si="8"/>
        <v>0</v>
      </c>
      <c r="M28">
        <f t="shared" si="8"/>
        <v>0</v>
      </c>
      <c r="N28">
        <f t="shared" si="8"/>
        <v>0</v>
      </c>
      <c r="O28">
        <f t="shared" si="8"/>
        <v>0</v>
      </c>
      <c r="P28">
        <f t="shared" si="8"/>
        <v>0</v>
      </c>
      <c r="Q28">
        <f t="shared" si="8"/>
        <v>0</v>
      </c>
      <c r="R28">
        <f t="shared" si="8"/>
        <v>0</v>
      </c>
      <c r="S28">
        <f t="shared" si="8"/>
        <v>0</v>
      </c>
      <c r="T28">
        <f t="shared" si="8"/>
        <v>0</v>
      </c>
      <c r="U28">
        <f t="shared" si="8"/>
        <v>0</v>
      </c>
      <c r="V28">
        <f t="shared" si="8"/>
        <v>0</v>
      </c>
    </row>
    <row r="29" spans="3:22" x14ac:dyDescent="0.3">
      <c r="J29">
        <v>209</v>
      </c>
      <c r="K29">
        <f t="shared" ref="K29:V29" si="9">IFERROR(K11/$X11,0)</f>
        <v>0</v>
      </c>
      <c r="L29">
        <f t="shared" si="9"/>
        <v>0</v>
      </c>
      <c r="M29">
        <f t="shared" si="9"/>
        <v>0</v>
      </c>
      <c r="N29">
        <f t="shared" si="9"/>
        <v>0</v>
      </c>
      <c r="O29">
        <f t="shared" si="9"/>
        <v>0</v>
      </c>
      <c r="P29">
        <f t="shared" si="9"/>
        <v>0</v>
      </c>
      <c r="Q29">
        <f t="shared" si="9"/>
        <v>0</v>
      </c>
      <c r="R29">
        <f t="shared" si="9"/>
        <v>0</v>
      </c>
      <c r="S29">
        <f t="shared" si="9"/>
        <v>0</v>
      </c>
      <c r="T29">
        <f t="shared" si="9"/>
        <v>0</v>
      </c>
      <c r="U29">
        <f t="shared" si="9"/>
        <v>0</v>
      </c>
      <c r="V29">
        <f t="shared" si="9"/>
        <v>0</v>
      </c>
    </row>
    <row r="30" spans="3:22" x14ac:dyDescent="0.3">
      <c r="J30">
        <v>210</v>
      </c>
      <c r="K30">
        <f t="shared" ref="K30:V30" si="10">IFERROR(K12/$X12,0)</f>
        <v>0</v>
      </c>
      <c r="L30">
        <f t="shared" si="10"/>
        <v>0</v>
      </c>
      <c r="M30">
        <f t="shared" si="10"/>
        <v>0</v>
      </c>
      <c r="N30">
        <f t="shared" si="10"/>
        <v>0</v>
      </c>
      <c r="O30">
        <f t="shared" si="10"/>
        <v>0</v>
      </c>
      <c r="P30">
        <f t="shared" si="10"/>
        <v>0</v>
      </c>
      <c r="Q30">
        <f t="shared" si="10"/>
        <v>0</v>
      </c>
      <c r="R30">
        <f t="shared" si="10"/>
        <v>0</v>
      </c>
      <c r="S30">
        <f t="shared" si="10"/>
        <v>0</v>
      </c>
      <c r="T30">
        <f t="shared" si="10"/>
        <v>0</v>
      </c>
      <c r="U30">
        <f t="shared" si="10"/>
        <v>0.72502984480700361</v>
      </c>
      <c r="V30">
        <f t="shared" si="10"/>
        <v>0.27497015519299645</v>
      </c>
    </row>
    <row r="31" spans="3:22" x14ac:dyDescent="0.3">
      <c r="J31">
        <v>211</v>
      </c>
      <c r="K31">
        <f t="shared" ref="K31:V31" si="11">IFERROR(K13/$X13,0)</f>
        <v>0.29540720166650136</v>
      </c>
      <c r="L31">
        <f t="shared" si="11"/>
        <v>3.1048507092550342E-2</v>
      </c>
      <c r="M31">
        <f t="shared" si="11"/>
        <v>0</v>
      </c>
      <c r="N31">
        <f t="shared" si="11"/>
        <v>0.11422477928776907</v>
      </c>
      <c r="O31">
        <f t="shared" si="11"/>
        <v>0</v>
      </c>
      <c r="P31">
        <f t="shared" si="11"/>
        <v>0.13366729491121912</v>
      </c>
      <c r="Q31">
        <f t="shared" si="11"/>
        <v>0</v>
      </c>
      <c r="R31">
        <f t="shared" si="11"/>
        <v>0</v>
      </c>
      <c r="S31">
        <f t="shared" si="11"/>
        <v>2.2815196905068944E-3</v>
      </c>
      <c r="T31">
        <f t="shared" si="11"/>
        <v>0.42337069735145322</v>
      </c>
      <c r="U31">
        <f t="shared" si="11"/>
        <v>0</v>
      </c>
      <c r="V31">
        <f t="shared" si="11"/>
        <v>0</v>
      </c>
    </row>
    <row r="32" spans="3:22" x14ac:dyDescent="0.3">
      <c r="J32">
        <v>212</v>
      </c>
      <c r="K32">
        <f t="shared" ref="K32:V32" si="12">IFERROR(K14/$X14,0)</f>
        <v>0.2510749515217941</v>
      </c>
      <c r="L32">
        <f t="shared" si="12"/>
        <v>2.6389005986004552E-2</v>
      </c>
      <c r="M32">
        <f t="shared" si="12"/>
        <v>0</v>
      </c>
      <c r="N32">
        <f t="shared" si="12"/>
        <v>9.7082876654582248E-2</v>
      </c>
      <c r="O32">
        <f t="shared" si="12"/>
        <v>0</v>
      </c>
      <c r="P32">
        <f t="shared" si="12"/>
        <v>0.11360762161706432</v>
      </c>
      <c r="Q32">
        <f t="shared" si="12"/>
        <v>0</v>
      </c>
      <c r="R32">
        <f t="shared" si="12"/>
        <v>0</v>
      </c>
      <c r="S32">
        <f t="shared" si="12"/>
        <v>1.9391282353933058E-3</v>
      </c>
      <c r="T32">
        <f t="shared" si="12"/>
        <v>0.35983475255037517</v>
      </c>
      <c r="U32">
        <f t="shared" si="12"/>
        <v>0.15007166343478628</v>
      </c>
      <c r="V32">
        <f t="shared" si="12"/>
        <v>0</v>
      </c>
    </row>
    <row r="34" spans="9:25" x14ac:dyDescent="0.3">
      <c r="I34" s="20" t="s">
        <v>32</v>
      </c>
      <c r="K34" s="18" t="s">
        <v>27</v>
      </c>
      <c r="L34" s="19"/>
      <c r="M34" s="19"/>
      <c r="N34" s="19"/>
      <c r="O34" s="19"/>
      <c r="P34" s="19"/>
      <c r="Q34" s="19"/>
      <c r="R34" s="19"/>
      <c r="S34" s="19"/>
    </row>
    <row r="36" spans="9:25" x14ac:dyDescent="0.3">
      <c r="K36">
        <v>201</v>
      </c>
      <c r="L36">
        <v>202</v>
      </c>
      <c r="M36">
        <v>203</v>
      </c>
      <c r="N36">
        <v>204</v>
      </c>
      <c r="O36">
        <v>205</v>
      </c>
      <c r="P36">
        <v>206</v>
      </c>
      <c r="Q36">
        <v>207</v>
      </c>
      <c r="R36">
        <v>208</v>
      </c>
      <c r="S36">
        <v>209</v>
      </c>
      <c r="T36">
        <v>210</v>
      </c>
      <c r="U36">
        <v>211</v>
      </c>
      <c r="V36">
        <v>212</v>
      </c>
      <c r="W36" t="s">
        <v>20</v>
      </c>
      <c r="X36" t="s">
        <v>13</v>
      </c>
      <c r="Y36" t="s">
        <v>14</v>
      </c>
    </row>
    <row r="37" spans="9:25" x14ac:dyDescent="0.3">
      <c r="J37">
        <v>201</v>
      </c>
      <c r="K37">
        <f>ROUND(K21*$W3,0)</f>
        <v>0</v>
      </c>
      <c r="L37">
        <f t="shared" ref="L37:V37" si="13">ROUND(L21*$W3,0)</f>
        <v>0</v>
      </c>
      <c r="M37">
        <f t="shared" si="13"/>
        <v>0</v>
      </c>
      <c r="N37">
        <f t="shared" si="13"/>
        <v>394</v>
      </c>
      <c r="O37">
        <f t="shared" si="13"/>
        <v>0</v>
      </c>
      <c r="P37">
        <f t="shared" si="13"/>
        <v>10</v>
      </c>
      <c r="Q37">
        <f t="shared" si="13"/>
        <v>0</v>
      </c>
      <c r="R37">
        <f t="shared" si="13"/>
        <v>0</v>
      </c>
      <c r="S37">
        <f t="shared" si="13"/>
        <v>0</v>
      </c>
      <c r="T37">
        <f t="shared" si="13"/>
        <v>1461</v>
      </c>
      <c r="U37">
        <f t="shared" si="13"/>
        <v>1689</v>
      </c>
      <c r="V37">
        <f t="shared" si="13"/>
        <v>2198</v>
      </c>
      <c r="W37">
        <f>SUM(K37:V37)</f>
        <v>5752</v>
      </c>
      <c r="X37">
        <v>5752</v>
      </c>
      <c r="Y37">
        <f>IFERROR(X37/W37,0)</f>
        <v>1</v>
      </c>
    </row>
    <row r="38" spans="9:25" x14ac:dyDescent="0.3">
      <c r="J38">
        <v>202</v>
      </c>
      <c r="K38">
        <f t="shared" ref="K38:V38" si="14">ROUND(K22*$W4,0)</f>
        <v>0</v>
      </c>
      <c r="L38">
        <f t="shared" si="14"/>
        <v>0</v>
      </c>
      <c r="M38">
        <f t="shared" si="14"/>
        <v>0</v>
      </c>
      <c r="N38">
        <f t="shared" si="14"/>
        <v>0</v>
      </c>
      <c r="O38">
        <f t="shared" si="14"/>
        <v>0</v>
      </c>
      <c r="P38">
        <f t="shared" si="14"/>
        <v>0</v>
      </c>
      <c r="Q38">
        <f t="shared" si="14"/>
        <v>0</v>
      </c>
      <c r="R38">
        <f t="shared" si="14"/>
        <v>0</v>
      </c>
      <c r="S38">
        <f t="shared" si="14"/>
        <v>0</v>
      </c>
      <c r="T38">
        <f t="shared" si="14"/>
        <v>0</v>
      </c>
      <c r="U38">
        <f t="shared" si="14"/>
        <v>0</v>
      </c>
      <c r="V38">
        <f t="shared" si="14"/>
        <v>0</v>
      </c>
      <c r="W38">
        <f t="shared" ref="W38:W48" si="15">SUM(K38:V38)</f>
        <v>0</v>
      </c>
      <c r="X38">
        <v>0</v>
      </c>
      <c r="Y38">
        <f t="shared" ref="Y38:Y48" si="16">IFERROR(X38/W38,0)</f>
        <v>0</v>
      </c>
    </row>
    <row r="39" spans="9:25" x14ac:dyDescent="0.3">
      <c r="J39">
        <v>203</v>
      </c>
      <c r="K39">
        <f t="shared" ref="K39:V39" si="17">ROUND(K23*$W5,0)</f>
        <v>264</v>
      </c>
      <c r="L39">
        <f t="shared" si="17"/>
        <v>28</v>
      </c>
      <c r="M39">
        <f t="shared" si="17"/>
        <v>0</v>
      </c>
      <c r="N39">
        <f t="shared" si="17"/>
        <v>102</v>
      </c>
      <c r="O39">
        <f t="shared" si="17"/>
        <v>0</v>
      </c>
      <c r="P39">
        <f t="shared" si="17"/>
        <v>3</v>
      </c>
      <c r="Q39">
        <f t="shared" si="17"/>
        <v>0</v>
      </c>
      <c r="R39">
        <f t="shared" si="17"/>
        <v>0</v>
      </c>
      <c r="S39">
        <f t="shared" si="17"/>
        <v>0</v>
      </c>
      <c r="T39">
        <f t="shared" si="17"/>
        <v>378</v>
      </c>
      <c r="U39">
        <f t="shared" si="17"/>
        <v>437</v>
      </c>
      <c r="V39">
        <f t="shared" si="17"/>
        <v>569</v>
      </c>
      <c r="W39">
        <f t="shared" si="15"/>
        <v>1781</v>
      </c>
      <c r="X39">
        <v>1781</v>
      </c>
      <c r="Y39">
        <f t="shared" si="16"/>
        <v>1</v>
      </c>
    </row>
    <row r="40" spans="9:25" x14ac:dyDescent="0.3">
      <c r="J40">
        <v>204</v>
      </c>
      <c r="K40">
        <f t="shared" ref="K40:V40" si="18">ROUND(K24*$W6,0)</f>
        <v>0</v>
      </c>
      <c r="L40">
        <f t="shared" si="18"/>
        <v>0</v>
      </c>
      <c r="M40">
        <f t="shared" si="18"/>
        <v>0</v>
      </c>
      <c r="N40">
        <f t="shared" si="18"/>
        <v>0</v>
      </c>
      <c r="O40">
        <f t="shared" si="18"/>
        <v>0</v>
      </c>
      <c r="P40">
        <f t="shared" si="18"/>
        <v>0</v>
      </c>
      <c r="Q40">
        <f t="shared" si="18"/>
        <v>0</v>
      </c>
      <c r="R40">
        <f t="shared" si="18"/>
        <v>0</v>
      </c>
      <c r="S40">
        <f t="shared" si="18"/>
        <v>0</v>
      </c>
      <c r="T40">
        <f t="shared" si="18"/>
        <v>0</v>
      </c>
      <c r="U40">
        <f t="shared" si="18"/>
        <v>0</v>
      </c>
      <c r="V40">
        <f t="shared" si="18"/>
        <v>0</v>
      </c>
      <c r="W40">
        <f t="shared" si="15"/>
        <v>0</v>
      </c>
      <c r="X40">
        <v>0</v>
      </c>
      <c r="Y40">
        <f t="shared" si="16"/>
        <v>0</v>
      </c>
    </row>
    <row r="41" spans="9:25" x14ac:dyDescent="0.3">
      <c r="J41">
        <v>205</v>
      </c>
      <c r="K41">
        <f t="shared" ref="K41:V41" si="19">ROUND(K25*$W7,0)</f>
        <v>0</v>
      </c>
      <c r="L41">
        <f t="shared" si="19"/>
        <v>0</v>
      </c>
      <c r="M41">
        <f t="shared" si="19"/>
        <v>0</v>
      </c>
      <c r="N41">
        <f t="shared" si="19"/>
        <v>0</v>
      </c>
      <c r="O41">
        <f t="shared" si="19"/>
        <v>0</v>
      </c>
      <c r="P41">
        <f t="shared" si="19"/>
        <v>1</v>
      </c>
      <c r="Q41">
        <f t="shared" si="19"/>
        <v>0</v>
      </c>
      <c r="R41">
        <f t="shared" si="19"/>
        <v>0</v>
      </c>
      <c r="S41">
        <f t="shared" si="19"/>
        <v>0</v>
      </c>
      <c r="T41">
        <f t="shared" si="19"/>
        <v>131</v>
      </c>
      <c r="U41">
        <f t="shared" si="19"/>
        <v>152</v>
      </c>
      <c r="V41">
        <f t="shared" si="19"/>
        <v>198</v>
      </c>
      <c r="W41">
        <f t="shared" si="15"/>
        <v>482</v>
      </c>
      <c r="X41">
        <v>482</v>
      </c>
      <c r="Y41">
        <f t="shared" si="16"/>
        <v>1</v>
      </c>
    </row>
    <row r="42" spans="9:25" x14ac:dyDescent="0.3">
      <c r="J42">
        <v>206</v>
      </c>
      <c r="K42">
        <f t="shared" ref="K42:V42" si="20">ROUND(K26*$W8,0)</f>
        <v>502</v>
      </c>
      <c r="L42">
        <f t="shared" si="20"/>
        <v>53</v>
      </c>
      <c r="M42">
        <f t="shared" si="20"/>
        <v>0</v>
      </c>
      <c r="N42">
        <f t="shared" si="20"/>
        <v>194</v>
      </c>
      <c r="O42">
        <f t="shared" si="20"/>
        <v>0</v>
      </c>
      <c r="P42">
        <f t="shared" si="20"/>
        <v>0</v>
      </c>
      <c r="Q42">
        <f t="shared" si="20"/>
        <v>0</v>
      </c>
      <c r="R42">
        <f t="shared" si="20"/>
        <v>90</v>
      </c>
      <c r="S42">
        <f t="shared" si="20"/>
        <v>0</v>
      </c>
      <c r="T42">
        <f t="shared" si="20"/>
        <v>720</v>
      </c>
      <c r="U42">
        <f t="shared" si="20"/>
        <v>832</v>
      </c>
      <c r="V42">
        <f t="shared" si="20"/>
        <v>1083</v>
      </c>
      <c r="W42">
        <f t="shared" si="15"/>
        <v>3474</v>
      </c>
      <c r="X42">
        <v>3474</v>
      </c>
      <c r="Y42">
        <f t="shared" si="16"/>
        <v>1</v>
      </c>
    </row>
    <row r="43" spans="9:25" x14ac:dyDescent="0.3">
      <c r="J43">
        <v>207</v>
      </c>
      <c r="K43">
        <f t="shared" ref="K43:V43" si="21">ROUND(K27*$W9,0)</f>
        <v>1776</v>
      </c>
      <c r="L43">
        <f t="shared" si="21"/>
        <v>187</v>
      </c>
      <c r="M43">
        <f t="shared" si="21"/>
        <v>0</v>
      </c>
      <c r="N43">
        <f t="shared" si="21"/>
        <v>687</v>
      </c>
      <c r="O43">
        <f t="shared" si="21"/>
        <v>0</v>
      </c>
      <c r="P43">
        <f t="shared" si="21"/>
        <v>804</v>
      </c>
      <c r="Q43">
        <f t="shared" si="21"/>
        <v>0</v>
      </c>
      <c r="R43">
        <f t="shared" si="21"/>
        <v>0</v>
      </c>
      <c r="S43">
        <f t="shared" si="21"/>
        <v>0</v>
      </c>
      <c r="T43">
        <f t="shared" si="21"/>
        <v>2546</v>
      </c>
      <c r="U43">
        <f t="shared" si="21"/>
        <v>2943</v>
      </c>
      <c r="V43">
        <f t="shared" si="21"/>
        <v>3830</v>
      </c>
      <c r="W43">
        <f t="shared" si="15"/>
        <v>12773</v>
      </c>
      <c r="X43" s="15">
        <v>12773</v>
      </c>
      <c r="Y43">
        <f t="shared" si="16"/>
        <v>1</v>
      </c>
    </row>
    <row r="44" spans="9:25" x14ac:dyDescent="0.3">
      <c r="J44">
        <v>208</v>
      </c>
      <c r="K44">
        <f t="shared" ref="K44:V44" si="22">ROUND(K28*$W10,0)</f>
        <v>0</v>
      </c>
      <c r="L44">
        <f t="shared" si="22"/>
        <v>0</v>
      </c>
      <c r="M44">
        <f t="shared" si="22"/>
        <v>0</v>
      </c>
      <c r="N44">
        <f t="shared" si="22"/>
        <v>0</v>
      </c>
      <c r="O44">
        <f t="shared" si="22"/>
        <v>0</v>
      </c>
      <c r="P44">
        <f t="shared" si="22"/>
        <v>0</v>
      </c>
      <c r="Q44">
        <f t="shared" si="22"/>
        <v>0</v>
      </c>
      <c r="R44">
        <f t="shared" si="22"/>
        <v>0</v>
      </c>
      <c r="S44">
        <f t="shared" si="22"/>
        <v>0</v>
      </c>
      <c r="T44">
        <f t="shared" si="22"/>
        <v>0</v>
      </c>
      <c r="U44">
        <f t="shared" si="22"/>
        <v>0</v>
      </c>
      <c r="V44">
        <f t="shared" si="22"/>
        <v>0</v>
      </c>
      <c r="W44">
        <f t="shared" si="15"/>
        <v>0</v>
      </c>
      <c r="X44" s="16">
        <v>0</v>
      </c>
      <c r="Y44">
        <f t="shared" si="16"/>
        <v>0</v>
      </c>
    </row>
    <row r="45" spans="9:25" x14ac:dyDescent="0.3">
      <c r="J45">
        <v>209</v>
      </c>
      <c r="K45">
        <f t="shared" ref="K45:V45" si="23">ROUND(K29*$W11,0)</f>
        <v>0</v>
      </c>
      <c r="L45">
        <f t="shared" si="23"/>
        <v>0</v>
      </c>
      <c r="M45">
        <f t="shared" si="23"/>
        <v>0</v>
      </c>
      <c r="N45">
        <f t="shared" si="23"/>
        <v>0</v>
      </c>
      <c r="O45">
        <f t="shared" si="23"/>
        <v>0</v>
      </c>
      <c r="P45">
        <f t="shared" si="23"/>
        <v>0</v>
      </c>
      <c r="Q45">
        <f t="shared" si="23"/>
        <v>0</v>
      </c>
      <c r="R45">
        <f t="shared" si="23"/>
        <v>0</v>
      </c>
      <c r="S45">
        <f t="shared" si="23"/>
        <v>0</v>
      </c>
      <c r="T45">
        <f t="shared" si="23"/>
        <v>0</v>
      </c>
      <c r="U45">
        <f t="shared" si="23"/>
        <v>0</v>
      </c>
      <c r="V45">
        <f t="shared" si="23"/>
        <v>0</v>
      </c>
      <c r="W45">
        <f t="shared" si="15"/>
        <v>0</v>
      </c>
      <c r="X45">
        <v>0</v>
      </c>
      <c r="Y45">
        <f t="shared" si="16"/>
        <v>0</v>
      </c>
    </row>
    <row r="46" spans="9:25" x14ac:dyDescent="0.3">
      <c r="J46">
        <v>210</v>
      </c>
      <c r="K46">
        <f t="shared" ref="K46:V46" si="24">ROUND(K30*$W12,0)</f>
        <v>0</v>
      </c>
      <c r="L46">
        <f t="shared" si="24"/>
        <v>0</v>
      </c>
      <c r="M46">
        <f t="shared" si="24"/>
        <v>0</v>
      </c>
      <c r="N46">
        <f t="shared" si="24"/>
        <v>0</v>
      </c>
      <c r="O46">
        <f t="shared" si="24"/>
        <v>0</v>
      </c>
      <c r="P46">
        <f t="shared" si="24"/>
        <v>0</v>
      </c>
      <c r="Q46">
        <f t="shared" si="24"/>
        <v>0</v>
      </c>
      <c r="R46">
        <f t="shared" si="24"/>
        <v>0</v>
      </c>
      <c r="S46">
        <f t="shared" si="24"/>
        <v>0</v>
      </c>
      <c r="T46">
        <f t="shared" si="24"/>
        <v>0</v>
      </c>
      <c r="U46">
        <f t="shared" si="24"/>
        <v>7288</v>
      </c>
      <c r="V46">
        <f t="shared" si="24"/>
        <v>2764</v>
      </c>
      <c r="W46">
        <f t="shared" si="15"/>
        <v>10052</v>
      </c>
      <c r="X46">
        <v>10052</v>
      </c>
      <c r="Y46">
        <f t="shared" si="16"/>
        <v>1</v>
      </c>
    </row>
    <row r="47" spans="9:25" x14ac:dyDescent="0.3">
      <c r="J47">
        <v>211</v>
      </c>
      <c r="K47">
        <f t="shared" ref="K47:V47" si="25">ROUND(K31*$W13,0)</f>
        <v>1209</v>
      </c>
      <c r="L47">
        <f t="shared" si="25"/>
        <v>127</v>
      </c>
      <c r="M47">
        <f t="shared" si="25"/>
        <v>0</v>
      </c>
      <c r="N47">
        <f t="shared" si="25"/>
        <v>467</v>
      </c>
      <c r="O47">
        <f t="shared" si="25"/>
        <v>0</v>
      </c>
      <c r="P47">
        <f t="shared" si="25"/>
        <v>547</v>
      </c>
      <c r="Q47">
        <f t="shared" si="25"/>
        <v>0</v>
      </c>
      <c r="R47">
        <f t="shared" si="25"/>
        <v>0</v>
      </c>
      <c r="S47">
        <f t="shared" si="25"/>
        <v>9</v>
      </c>
      <c r="T47">
        <f>ROUND(T31*$W13,0)+1</f>
        <v>1733</v>
      </c>
      <c r="U47">
        <f t="shared" si="25"/>
        <v>0</v>
      </c>
      <c r="V47">
        <f t="shared" si="25"/>
        <v>0</v>
      </c>
      <c r="W47">
        <f t="shared" si="15"/>
        <v>4092</v>
      </c>
      <c r="X47">
        <v>4092</v>
      </c>
      <c r="Y47">
        <f t="shared" si="16"/>
        <v>1</v>
      </c>
    </row>
    <row r="48" spans="9:25" x14ac:dyDescent="0.3">
      <c r="J48">
        <v>212</v>
      </c>
      <c r="K48">
        <f t="shared" ref="K48:V48" si="26">ROUND(K32*$W14,0)</f>
        <v>2998</v>
      </c>
      <c r="L48">
        <f t="shared" si="26"/>
        <v>315</v>
      </c>
      <c r="M48">
        <f t="shared" si="26"/>
        <v>0</v>
      </c>
      <c r="N48">
        <f t="shared" si="26"/>
        <v>1159</v>
      </c>
      <c r="O48">
        <f t="shared" si="26"/>
        <v>0</v>
      </c>
      <c r="P48">
        <f t="shared" si="26"/>
        <v>1356</v>
      </c>
      <c r="Q48">
        <f t="shared" si="26"/>
        <v>0</v>
      </c>
      <c r="R48">
        <f t="shared" si="26"/>
        <v>0</v>
      </c>
      <c r="S48">
        <f t="shared" si="26"/>
        <v>23</v>
      </c>
      <c r="T48">
        <f t="shared" si="26"/>
        <v>4296</v>
      </c>
      <c r="U48">
        <f t="shared" si="26"/>
        <v>1792</v>
      </c>
      <c r="V48">
        <f t="shared" si="26"/>
        <v>0</v>
      </c>
      <c r="W48">
        <f t="shared" si="15"/>
        <v>11939</v>
      </c>
      <c r="X48">
        <v>11939</v>
      </c>
      <c r="Y48">
        <f t="shared" si="16"/>
        <v>1</v>
      </c>
    </row>
    <row r="49" spans="10:22" x14ac:dyDescent="0.3">
      <c r="J49" t="s">
        <v>20</v>
      </c>
      <c r="K49">
        <f>SUM(K37:K48)</f>
        <v>6749</v>
      </c>
      <c r="L49">
        <f t="shared" ref="L49:V49" si="27">SUM(L37:L48)</f>
        <v>710</v>
      </c>
      <c r="M49">
        <f t="shared" si="27"/>
        <v>0</v>
      </c>
      <c r="N49">
        <f t="shared" si="27"/>
        <v>3003</v>
      </c>
      <c r="O49">
        <f t="shared" si="27"/>
        <v>0</v>
      </c>
      <c r="P49">
        <f t="shared" si="27"/>
        <v>2721</v>
      </c>
      <c r="Q49">
        <f t="shared" si="27"/>
        <v>0</v>
      </c>
      <c r="R49">
        <f t="shared" si="27"/>
        <v>90</v>
      </c>
      <c r="S49">
        <f t="shared" si="27"/>
        <v>32</v>
      </c>
      <c r="T49">
        <f t="shared" si="27"/>
        <v>11265</v>
      </c>
      <c r="U49">
        <f t="shared" si="27"/>
        <v>15133</v>
      </c>
      <c r="V49">
        <f t="shared" si="27"/>
        <v>10642</v>
      </c>
    </row>
    <row r="50" spans="10:22" x14ac:dyDescent="0.3">
      <c r="J50" t="s">
        <v>13</v>
      </c>
      <c r="K50">
        <v>5958</v>
      </c>
      <c r="L50">
        <v>626</v>
      </c>
      <c r="M50">
        <v>0</v>
      </c>
      <c r="N50">
        <v>2304</v>
      </c>
      <c r="O50">
        <v>0</v>
      </c>
      <c r="P50">
        <v>2757</v>
      </c>
      <c r="Q50">
        <v>0</v>
      </c>
      <c r="R50">
        <v>1069</v>
      </c>
      <c r="S50">
        <v>46</v>
      </c>
      <c r="T50">
        <v>8539</v>
      </c>
      <c r="U50">
        <v>13434</v>
      </c>
      <c r="V50">
        <v>15612</v>
      </c>
    </row>
  </sheetData>
  <mergeCells count="3">
    <mergeCell ref="K34:S34"/>
    <mergeCell ref="K18:L18"/>
    <mergeCell ref="K1:M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8BC62-FB81-4986-9F6B-95EDDDEB5330}">
  <dimension ref="A1:AB60"/>
  <sheetViews>
    <sheetView workbookViewId="0">
      <selection activeCell="E11" sqref="E11"/>
    </sheetView>
  </sheetViews>
  <sheetFormatPr defaultRowHeight="14.4" x14ac:dyDescent="0.3"/>
  <cols>
    <col min="33" max="33" width="10.33203125" bestFit="1" customWidth="1"/>
    <col min="34" max="34" width="9.21875" bestFit="1" customWidth="1"/>
  </cols>
  <sheetData>
    <row r="1" spans="1:27" x14ac:dyDescent="0.3">
      <c r="K1" s="21" t="s">
        <v>31</v>
      </c>
      <c r="L1" s="22"/>
      <c r="M1" s="22"/>
    </row>
    <row r="2" spans="1:27" x14ac:dyDescent="0.3">
      <c r="A2" s="20" t="s">
        <v>28</v>
      </c>
      <c r="C2" t="s">
        <v>25</v>
      </c>
      <c r="D2" t="s">
        <v>1</v>
      </c>
      <c r="I2" s="20" t="s">
        <v>29</v>
      </c>
      <c r="K2">
        <v>212</v>
      </c>
      <c r="L2">
        <v>213</v>
      </c>
      <c r="M2">
        <v>214</v>
      </c>
      <c r="N2">
        <v>215</v>
      </c>
      <c r="O2">
        <v>216</v>
      </c>
      <c r="P2">
        <v>217</v>
      </c>
      <c r="Q2">
        <v>218</v>
      </c>
      <c r="R2">
        <v>219</v>
      </c>
      <c r="S2">
        <v>220</v>
      </c>
      <c r="T2">
        <v>221</v>
      </c>
      <c r="U2">
        <v>222</v>
      </c>
      <c r="V2">
        <v>223</v>
      </c>
      <c r="W2">
        <v>224</v>
      </c>
      <c r="X2">
        <v>225</v>
      </c>
      <c r="Y2">
        <v>226</v>
      </c>
      <c r="Z2" t="s">
        <v>20</v>
      </c>
      <c r="AA2" t="s">
        <v>13</v>
      </c>
    </row>
    <row r="3" spans="1:27" x14ac:dyDescent="0.3">
      <c r="B3">
        <v>212</v>
      </c>
      <c r="C3">
        <v>15606</v>
      </c>
      <c r="D3">
        <v>11939</v>
      </c>
      <c r="E3">
        <f>ROUND(D3*$C$19,0)</f>
        <v>11795</v>
      </c>
      <c r="F3">
        <v>11795</v>
      </c>
      <c r="J3">
        <v>212</v>
      </c>
      <c r="K3" s="6" t="s">
        <v>21</v>
      </c>
      <c r="L3">
        <v>0</v>
      </c>
      <c r="M3">
        <v>356</v>
      </c>
      <c r="N3">
        <v>241</v>
      </c>
      <c r="O3">
        <v>0</v>
      </c>
      <c r="P3">
        <v>5293</v>
      </c>
      <c r="Q3">
        <v>253</v>
      </c>
      <c r="R3">
        <v>0</v>
      </c>
      <c r="S3">
        <v>0</v>
      </c>
      <c r="T3">
        <v>0</v>
      </c>
      <c r="U3">
        <v>16414</v>
      </c>
      <c r="V3">
        <v>0</v>
      </c>
      <c r="W3">
        <v>0</v>
      </c>
      <c r="X3">
        <v>0</v>
      </c>
      <c r="Y3">
        <v>0</v>
      </c>
      <c r="Z3">
        <f>SUM(K3:Y3)</f>
        <v>22557</v>
      </c>
      <c r="AA3">
        <v>15606</v>
      </c>
    </row>
    <row r="4" spans="1:27" x14ac:dyDescent="0.3">
      <c r="B4">
        <v>213</v>
      </c>
      <c r="C4">
        <v>1119</v>
      </c>
      <c r="D4">
        <v>0</v>
      </c>
      <c r="E4">
        <f>ROUND(D4*$C$19,0)</f>
        <v>0</v>
      </c>
      <c r="F4">
        <v>0</v>
      </c>
      <c r="J4">
        <v>213</v>
      </c>
      <c r="K4">
        <v>11939</v>
      </c>
      <c r="L4" s="6" t="s">
        <v>21</v>
      </c>
      <c r="M4">
        <v>356</v>
      </c>
      <c r="N4">
        <v>241</v>
      </c>
      <c r="O4">
        <v>0</v>
      </c>
      <c r="P4">
        <v>5293</v>
      </c>
      <c r="Q4">
        <v>253</v>
      </c>
      <c r="R4">
        <v>0</v>
      </c>
      <c r="S4">
        <v>0</v>
      </c>
      <c r="T4">
        <v>0</v>
      </c>
      <c r="U4">
        <v>16414</v>
      </c>
      <c r="V4">
        <v>0</v>
      </c>
      <c r="W4">
        <v>0</v>
      </c>
      <c r="X4">
        <v>0</v>
      </c>
      <c r="Y4">
        <v>0</v>
      </c>
      <c r="Z4">
        <f t="shared" ref="Z4:Z17" si="0">SUM(K4:Y4)</f>
        <v>34496</v>
      </c>
      <c r="AA4">
        <v>1119</v>
      </c>
    </row>
    <row r="5" spans="1:27" x14ac:dyDescent="0.3">
      <c r="B5">
        <v>214</v>
      </c>
      <c r="C5">
        <v>0</v>
      </c>
      <c r="D5">
        <v>356</v>
      </c>
      <c r="E5">
        <f>ROUND(D5*$C$19,0)</f>
        <v>352</v>
      </c>
      <c r="F5">
        <v>352</v>
      </c>
      <c r="J5">
        <v>214</v>
      </c>
      <c r="K5">
        <v>0</v>
      </c>
      <c r="L5">
        <v>0</v>
      </c>
      <c r="M5" s="6" t="s">
        <v>21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f t="shared" si="0"/>
        <v>0</v>
      </c>
      <c r="AA5">
        <v>0</v>
      </c>
    </row>
    <row r="6" spans="1:27" x14ac:dyDescent="0.3">
      <c r="B6">
        <v>215</v>
      </c>
      <c r="C6">
        <v>308</v>
      </c>
      <c r="D6">
        <v>241</v>
      </c>
      <c r="E6">
        <f>ROUND(D6*$C$19,0)</f>
        <v>238</v>
      </c>
      <c r="F6">
        <v>238</v>
      </c>
      <c r="J6">
        <v>215</v>
      </c>
      <c r="K6" s="3">
        <v>265</v>
      </c>
      <c r="L6">
        <v>0</v>
      </c>
      <c r="M6">
        <v>0</v>
      </c>
      <c r="N6" s="6" t="s">
        <v>21</v>
      </c>
      <c r="O6">
        <v>0</v>
      </c>
      <c r="P6">
        <v>5293</v>
      </c>
      <c r="Q6">
        <v>253</v>
      </c>
      <c r="R6">
        <v>0</v>
      </c>
      <c r="S6">
        <v>0</v>
      </c>
      <c r="T6">
        <v>0</v>
      </c>
      <c r="U6">
        <v>16414</v>
      </c>
      <c r="V6">
        <v>0</v>
      </c>
      <c r="W6">
        <v>0</v>
      </c>
      <c r="X6">
        <v>0</v>
      </c>
      <c r="Y6">
        <v>0</v>
      </c>
      <c r="Z6">
        <f t="shared" si="0"/>
        <v>22225</v>
      </c>
      <c r="AA6">
        <v>308</v>
      </c>
    </row>
    <row r="7" spans="1:27" x14ac:dyDescent="0.3">
      <c r="B7">
        <v>216</v>
      </c>
      <c r="C7">
        <v>1048</v>
      </c>
      <c r="D7">
        <v>110</v>
      </c>
      <c r="E7">
        <f>ROUND(D7*$C$19,0)</f>
        <v>109</v>
      </c>
      <c r="F7">
        <v>109</v>
      </c>
      <c r="J7">
        <v>216</v>
      </c>
      <c r="K7">
        <v>11939</v>
      </c>
      <c r="L7">
        <v>0</v>
      </c>
      <c r="M7">
        <v>0</v>
      </c>
      <c r="N7">
        <v>0</v>
      </c>
      <c r="O7" s="6" t="s">
        <v>21</v>
      </c>
      <c r="P7">
        <v>5293</v>
      </c>
      <c r="Q7">
        <v>253</v>
      </c>
      <c r="R7">
        <v>0</v>
      </c>
      <c r="S7">
        <v>0</v>
      </c>
      <c r="T7">
        <v>0</v>
      </c>
      <c r="U7">
        <v>16414</v>
      </c>
      <c r="V7">
        <v>0</v>
      </c>
      <c r="W7">
        <v>0</v>
      </c>
      <c r="X7">
        <v>0</v>
      </c>
      <c r="Y7">
        <v>0</v>
      </c>
      <c r="Z7">
        <f t="shared" si="0"/>
        <v>33899</v>
      </c>
      <c r="AA7">
        <v>1048</v>
      </c>
    </row>
    <row r="8" spans="1:27" x14ac:dyDescent="0.3">
      <c r="B8">
        <v>217</v>
      </c>
      <c r="C8">
        <v>0</v>
      </c>
      <c r="D8">
        <v>5293</v>
      </c>
      <c r="E8">
        <f>ROUND(D8*$C$19,0)</f>
        <v>5229</v>
      </c>
      <c r="F8">
        <v>5229</v>
      </c>
      <c r="J8">
        <v>217</v>
      </c>
      <c r="K8">
        <v>0</v>
      </c>
      <c r="L8">
        <v>0</v>
      </c>
      <c r="M8">
        <v>0</v>
      </c>
      <c r="N8">
        <v>0</v>
      </c>
      <c r="O8">
        <v>0</v>
      </c>
      <c r="P8" s="6" t="s">
        <v>21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f t="shared" si="0"/>
        <v>0</v>
      </c>
      <c r="AA8">
        <v>0</v>
      </c>
    </row>
    <row r="9" spans="1:27" x14ac:dyDescent="0.3">
      <c r="B9">
        <v>218</v>
      </c>
      <c r="C9">
        <v>184</v>
      </c>
      <c r="D9">
        <v>253</v>
      </c>
      <c r="E9">
        <f>ROUND(D9*$C$19,0)</f>
        <v>250</v>
      </c>
      <c r="F9">
        <v>250</v>
      </c>
      <c r="J9">
        <v>218</v>
      </c>
      <c r="K9">
        <v>11939</v>
      </c>
      <c r="L9">
        <v>0</v>
      </c>
      <c r="M9">
        <v>0</v>
      </c>
      <c r="N9">
        <v>0</v>
      </c>
      <c r="O9" s="3">
        <v>110</v>
      </c>
      <c r="P9">
        <v>5293</v>
      </c>
      <c r="Q9" s="6" t="s">
        <v>21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f t="shared" si="0"/>
        <v>17342</v>
      </c>
      <c r="AA9">
        <v>184</v>
      </c>
    </row>
    <row r="10" spans="1:27" x14ac:dyDescent="0.3">
      <c r="B10">
        <v>219</v>
      </c>
      <c r="C10">
        <v>1138</v>
      </c>
      <c r="D10">
        <v>0</v>
      </c>
      <c r="E10">
        <f>ROUND(D10*$C$19,0)</f>
        <v>0</v>
      </c>
      <c r="F10">
        <v>0</v>
      </c>
      <c r="J10">
        <v>219</v>
      </c>
      <c r="K10">
        <v>11939</v>
      </c>
      <c r="L10">
        <v>0</v>
      </c>
      <c r="M10">
        <v>0</v>
      </c>
      <c r="N10">
        <v>0</v>
      </c>
      <c r="O10">
        <v>0</v>
      </c>
      <c r="P10">
        <v>5293</v>
      </c>
      <c r="Q10">
        <v>253</v>
      </c>
      <c r="R10" s="6" t="s">
        <v>21</v>
      </c>
      <c r="S10">
        <v>1657</v>
      </c>
      <c r="T10">
        <v>0</v>
      </c>
      <c r="U10">
        <v>16414</v>
      </c>
      <c r="V10">
        <v>0</v>
      </c>
      <c r="W10">
        <v>0</v>
      </c>
      <c r="X10">
        <v>0</v>
      </c>
      <c r="Y10">
        <v>0</v>
      </c>
      <c r="Z10">
        <f t="shared" si="0"/>
        <v>35556</v>
      </c>
      <c r="AA10">
        <v>1138</v>
      </c>
    </row>
    <row r="11" spans="1:27" x14ac:dyDescent="0.3">
      <c r="B11">
        <v>220</v>
      </c>
      <c r="C11">
        <v>1001</v>
      </c>
      <c r="D11">
        <v>1657</v>
      </c>
      <c r="E11">
        <f>ROUND(D11*$C$19,0)</f>
        <v>1637</v>
      </c>
      <c r="F11">
        <v>1637</v>
      </c>
      <c r="J11">
        <v>220</v>
      </c>
      <c r="K11">
        <v>11939</v>
      </c>
      <c r="L11">
        <v>0</v>
      </c>
      <c r="M11">
        <v>0</v>
      </c>
      <c r="N11">
        <v>0</v>
      </c>
      <c r="O11">
        <v>0</v>
      </c>
      <c r="P11">
        <v>5293</v>
      </c>
      <c r="Q11">
        <v>253</v>
      </c>
      <c r="R11">
        <v>0</v>
      </c>
      <c r="S11" s="6" t="s">
        <v>21</v>
      </c>
      <c r="T11">
        <v>0</v>
      </c>
      <c r="U11">
        <v>16414</v>
      </c>
      <c r="V11">
        <v>0</v>
      </c>
      <c r="W11">
        <v>0</v>
      </c>
      <c r="X11">
        <v>0</v>
      </c>
      <c r="Y11">
        <v>0</v>
      </c>
      <c r="Z11">
        <f t="shared" si="0"/>
        <v>33899</v>
      </c>
      <c r="AA11">
        <v>1001</v>
      </c>
    </row>
    <row r="12" spans="1:27" x14ac:dyDescent="0.3">
      <c r="B12">
        <v>221</v>
      </c>
      <c r="C12">
        <v>653</v>
      </c>
      <c r="D12">
        <v>653</v>
      </c>
      <c r="E12">
        <f>ROUND(D12*$C$19,0)</f>
        <v>645</v>
      </c>
      <c r="F12">
        <v>645</v>
      </c>
      <c r="J12">
        <v>221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 s="6" t="s">
        <v>21</v>
      </c>
      <c r="U12" s="3">
        <v>653</v>
      </c>
      <c r="V12">
        <v>0</v>
      </c>
      <c r="W12">
        <v>0</v>
      </c>
      <c r="X12">
        <v>0</v>
      </c>
      <c r="Y12">
        <v>0</v>
      </c>
      <c r="Z12">
        <f t="shared" si="0"/>
        <v>653</v>
      </c>
      <c r="AA12">
        <v>653</v>
      </c>
    </row>
    <row r="13" spans="1:27" x14ac:dyDescent="0.3">
      <c r="B13">
        <v>222</v>
      </c>
      <c r="C13">
        <v>17067</v>
      </c>
      <c r="D13">
        <v>17067</v>
      </c>
      <c r="E13">
        <f>ROUND(D13*$C$19,0)-1</f>
        <v>16860</v>
      </c>
      <c r="F13">
        <v>16860</v>
      </c>
      <c r="J13">
        <v>222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s="6" t="s">
        <v>21</v>
      </c>
      <c r="V13">
        <v>0</v>
      </c>
      <c r="W13" s="3">
        <v>11940</v>
      </c>
      <c r="X13" s="3">
        <v>5127</v>
      </c>
      <c r="Y13">
        <v>0</v>
      </c>
      <c r="Z13">
        <f t="shared" si="0"/>
        <v>17067</v>
      </c>
      <c r="AA13">
        <v>17067</v>
      </c>
    </row>
    <row r="14" spans="1:27" x14ac:dyDescent="0.3">
      <c r="B14">
        <v>223</v>
      </c>
      <c r="C14">
        <v>11081</v>
      </c>
      <c r="D14">
        <v>0</v>
      </c>
      <c r="E14">
        <f>ROUND(D14*$C$19,0)</f>
        <v>0</v>
      </c>
      <c r="F14">
        <v>0</v>
      </c>
      <c r="J14">
        <v>223</v>
      </c>
      <c r="K14">
        <v>11939</v>
      </c>
      <c r="L14">
        <v>0</v>
      </c>
      <c r="M14">
        <v>0</v>
      </c>
      <c r="N14">
        <v>0</v>
      </c>
      <c r="O14">
        <v>0</v>
      </c>
      <c r="P14">
        <v>5293</v>
      </c>
      <c r="Q14">
        <v>253</v>
      </c>
      <c r="R14">
        <v>0</v>
      </c>
      <c r="S14">
        <v>1657</v>
      </c>
      <c r="T14" s="13">
        <v>653</v>
      </c>
      <c r="U14">
        <v>0</v>
      </c>
      <c r="V14" s="6" t="s">
        <v>21</v>
      </c>
      <c r="W14">
        <v>0</v>
      </c>
      <c r="X14">
        <v>0</v>
      </c>
      <c r="Y14">
        <v>0</v>
      </c>
      <c r="Z14">
        <f t="shared" si="0"/>
        <v>19795</v>
      </c>
      <c r="AA14">
        <v>11081</v>
      </c>
    </row>
    <row r="15" spans="1:27" x14ac:dyDescent="0.3">
      <c r="B15">
        <v>224</v>
      </c>
      <c r="C15">
        <v>12610</v>
      </c>
      <c r="D15">
        <v>12610</v>
      </c>
      <c r="E15">
        <f>ROUND(D15*$C$19,0)</f>
        <v>12457</v>
      </c>
      <c r="F15">
        <v>12457</v>
      </c>
      <c r="J15">
        <v>224</v>
      </c>
      <c r="K15">
        <v>11939</v>
      </c>
      <c r="L15">
        <v>0</v>
      </c>
      <c r="M15">
        <v>0</v>
      </c>
      <c r="N15">
        <v>0</v>
      </c>
      <c r="O15">
        <v>0</v>
      </c>
      <c r="P15">
        <v>5293</v>
      </c>
      <c r="Q15">
        <v>253</v>
      </c>
      <c r="R15">
        <v>0</v>
      </c>
      <c r="S15">
        <v>1657</v>
      </c>
      <c r="T15">
        <v>653</v>
      </c>
      <c r="U15">
        <v>0</v>
      </c>
      <c r="V15">
        <v>0</v>
      </c>
      <c r="W15" s="6" t="s">
        <v>21</v>
      </c>
      <c r="X15">
        <v>0</v>
      </c>
      <c r="Y15" s="3">
        <v>12493</v>
      </c>
      <c r="Z15">
        <f t="shared" si="0"/>
        <v>32288</v>
      </c>
      <c r="AA15">
        <v>12610</v>
      </c>
    </row>
    <row r="16" spans="1:27" x14ac:dyDescent="0.3">
      <c r="B16">
        <v>225</v>
      </c>
      <c r="C16">
        <v>5164</v>
      </c>
      <c r="D16">
        <v>5127</v>
      </c>
      <c r="E16">
        <f>ROUND(D16*$C$19,0)</f>
        <v>5065</v>
      </c>
      <c r="F16">
        <v>5065</v>
      </c>
      <c r="J16">
        <v>225</v>
      </c>
      <c r="K16">
        <v>11939</v>
      </c>
      <c r="L16">
        <v>0</v>
      </c>
      <c r="M16">
        <v>0</v>
      </c>
      <c r="N16">
        <v>0</v>
      </c>
      <c r="O16">
        <v>0</v>
      </c>
      <c r="P16">
        <v>5293</v>
      </c>
      <c r="Q16">
        <v>253</v>
      </c>
      <c r="R16">
        <v>0</v>
      </c>
      <c r="S16">
        <v>1657</v>
      </c>
      <c r="T16">
        <v>0</v>
      </c>
      <c r="U16">
        <v>0</v>
      </c>
      <c r="V16">
        <v>0</v>
      </c>
      <c r="W16" s="3">
        <v>670</v>
      </c>
      <c r="X16" s="6" t="s">
        <v>21</v>
      </c>
      <c r="Y16">
        <v>0</v>
      </c>
      <c r="Z16">
        <f t="shared" si="0"/>
        <v>19812</v>
      </c>
      <c r="AA16">
        <v>5164</v>
      </c>
    </row>
    <row r="17" spans="2:27" x14ac:dyDescent="0.3">
      <c r="B17">
        <v>226</v>
      </c>
      <c r="C17">
        <v>0</v>
      </c>
      <c r="D17">
        <v>12493</v>
      </c>
      <c r="E17">
        <f>ROUND(D17*$C$19,0)</f>
        <v>12342</v>
      </c>
      <c r="F17">
        <v>12342</v>
      </c>
      <c r="J17">
        <v>226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 s="6" t="s">
        <v>21</v>
      </c>
      <c r="Z17">
        <f t="shared" si="0"/>
        <v>0</v>
      </c>
      <c r="AA17">
        <v>0</v>
      </c>
    </row>
    <row r="18" spans="2:27" x14ac:dyDescent="0.3">
      <c r="C18">
        <f>SUM(C3:C17)</f>
        <v>66979</v>
      </c>
      <c r="D18">
        <f>SUM(D3:D17)</f>
        <v>67799</v>
      </c>
      <c r="J18" t="s">
        <v>22</v>
      </c>
      <c r="K18">
        <v>11795</v>
      </c>
      <c r="L18">
        <v>0</v>
      </c>
      <c r="M18">
        <v>352</v>
      </c>
      <c r="N18">
        <v>238</v>
      </c>
      <c r="O18">
        <v>109</v>
      </c>
      <c r="P18">
        <v>5229</v>
      </c>
      <c r="Q18">
        <v>250</v>
      </c>
      <c r="R18">
        <v>0</v>
      </c>
      <c r="S18">
        <v>1637</v>
      </c>
      <c r="T18">
        <v>645</v>
      </c>
      <c r="U18">
        <v>16860</v>
      </c>
      <c r="V18">
        <v>0</v>
      </c>
      <c r="W18">
        <v>12457</v>
      </c>
      <c r="X18">
        <v>5065</v>
      </c>
      <c r="Y18">
        <v>12342</v>
      </c>
    </row>
    <row r="19" spans="2:27" x14ac:dyDescent="0.3">
      <c r="B19" t="s">
        <v>14</v>
      </c>
      <c r="C19">
        <f>C18/D18</f>
        <v>0.98790542633372169</v>
      </c>
      <c r="J19" t="s">
        <v>20</v>
      </c>
      <c r="K19">
        <f>SUM(K3:K17)</f>
        <v>95777</v>
      </c>
      <c r="L19">
        <f t="shared" ref="L19:Y19" si="1">SUM(L3:L17)</f>
        <v>0</v>
      </c>
      <c r="M19">
        <f t="shared" si="1"/>
        <v>712</v>
      </c>
      <c r="N19">
        <f t="shared" si="1"/>
        <v>482</v>
      </c>
      <c r="O19">
        <f t="shared" si="1"/>
        <v>110</v>
      </c>
      <c r="P19">
        <f t="shared" si="1"/>
        <v>52930</v>
      </c>
      <c r="Q19">
        <f t="shared" si="1"/>
        <v>2277</v>
      </c>
      <c r="R19">
        <f t="shared" si="1"/>
        <v>0</v>
      </c>
      <c r="S19">
        <f t="shared" si="1"/>
        <v>6628</v>
      </c>
      <c r="T19">
        <f t="shared" si="1"/>
        <v>1306</v>
      </c>
      <c r="U19">
        <f t="shared" si="1"/>
        <v>99137</v>
      </c>
      <c r="V19">
        <f t="shared" si="1"/>
        <v>0</v>
      </c>
      <c r="W19">
        <f t="shared" si="1"/>
        <v>12610</v>
      </c>
      <c r="X19">
        <f t="shared" si="1"/>
        <v>5127</v>
      </c>
      <c r="Y19">
        <f t="shared" si="1"/>
        <v>12493</v>
      </c>
    </row>
    <row r="21" spans="2:27" x14ac:dyDescent="0.3">
      <c r="I21" s="20" t="s">
        <v>30</v>
      </c>
      <c r="K21" s="21" t="s">
        <v>11</v>
      </c>
      <c r="L21" s="22"/>
    </row>
    <row r="23" spans="2:27" x14ac:dyDescent="0.3">
      <c r="K23">
        <v>212</v>
      </c>
      <c r="L23">
        <v>213</v>
      </c>
      <c r="M23">
        <v>214</v>
      </c>
      <c r="N23">
        <v>215</v>
      </c>
      <c r="O23">
        <v>216</v>
      </c>
      <c r="P23">
        <v>217</v>
      </c>
      <c r="Q23">
        <v>218</v>
      </c>
      <c r="R23">
        <v>219</v>
      </c>
      <c r="S23">
        <v>220</v>
      </c>
      <c r="T23">
        <v>221</v>
      </c>
      <c r="U23">
        <v>222</v>
      </c>
      <c r="V23">
        <v>223</v>
      </c>
      <c r="W23">
        <v>224</v>
      </c>
      <c r="X23">
        <v>225</v>
      </c>
      <c r="Y23">
        <v>226</v>
      </c>
    </row>
    <row r="24" spans="2:27" x14ac:dyDescent="0.3">
      <c r="J24">
        <v>212</v>
      </c>
      <c r="K24">
        <f>IFERROR(K3/$Z3,0)</f>
        <v>0</v>
      </c>
      <c r="L24">
        <f t="shared" ref="L24:Y24" si="2">IFERROR(L3/$Z3,0)</f>
        <v>0</v>
      </c>
      <c r="M24">
        <f t="shared" si="2"/>
        <v>1.578224054617192E-2</v>
      </c>
      <c r="N24">
        <f t="shared" si="2"/>
        <v>1.0684044864122002E-2</v>
      </c>
      <c r="O24">
        <f t="shared" si="2"/>
        <v>0</v>
      </c>
      <c r="P24">
        <f t="shared" si="2"/>
        <v>0.23464999778339318</v>
      </c>
      <c r="Q24">
        <f t="shared" si="2"/>
        <v>1.1216030500509819E-2</v>
      </c>
      <c r="R24">
        <f t="shared" si="2"/>
        <v>0</v>
      </c>
      <c r="S24">
        <f t="shared" si="2"/>
        <v>0</v>
      </c>
      <c r="T24">
        <f t="shared" si="2"/>
        <v>0</v>
      </c>
      <c r="U24">
        <f t="shared" si="2"/>
        <v>0.72766768630580303</v>
      </c>
      <c r="V24">
        <f t="shared" si="2"/>
        <v>0</v>
      </c>
      <c r="W24">
        <f t="shared" si="2"/>
        <v>0</v>
      </c>
      <c r="X24">
        <f t="shared" si="2"/>
        <v>0</v>
      </c>
      <c r="Y24">
        <f t="shared" si="2"/>
        <v>0</v>
      </c>
    </row>
    <row r="25" spans="2:27" x14ac:dyDescent="0.3">
      <c r="J25">
        <v>213</v>
      </c>
      <c r="K25">
        <f t="shared" ref="K25:Y25" si="3">IFERROR(K4/$Z4,0)</f>
        <v>0.34609809833024119</v>
      </c>
      <c r="L25">
        <f t="shared" si="3"/>
        <v>0</v>
      </c>
      <c r="M25">
        <f t="shared" si="3"/>
        <v>1.0320037105751391E-2</v>
      </c>
      <c r="N25">
        <f t="shared" si="3"/>
        <v>6.9863172541743974E-3</v>
      </c>
      <c r="O25">
        <f t="shared" si="3"/>
        <v>0</v>
      </c>
      <c r="P25">
        <f t="shared" si="3"/>
        <v>0.15343807977736548</v>
      </c>
      <c r="Q25">
        <f t="shared" si="3"/>
        <v>7.3341836734693881E-3</v>
      </c>
      <c r="R25">
        <f t="shared" si="3"/>
        <v>0</v>
      </c>
      <c r="S25">
        <f t="shared" si="3"/>
        <v>0</v>
      </c>
      <c r="T25">
        <f t="shared" si="3"/>
        <v>0</v>
      </c>
      <c r="U25">
        <f t="shared" si="3"/>
        <v>0.47582328385899814</v>
      </c>
      <c r="V25">
        <f t="shared" si="3"/>
        <v>0</v>
      </c>
      <c r="W25">
        <f t="shared" si="3"/>
        <v>0</v>
      </c>
      <c r="X25">
        <f t="shared" si="3"/>
        <v>0</v>
      </c>
      <c r="Y25">
        <f t="shared" si="3"/>
        <v>0</v>
      </c>
    </row>
    <row r="26" spans="2:27" x14ac:dyDescent="0.3">
      <c r="J26">
        <v>214</v>
      </c>
      <c r="K26">
        <f t="shared" ref="K26:Y26" si="4">IFERROR(K5/$Z5,0)</f>
        <v>0</v>
      </c>
      <c r="L26">
        <f t="shared" si="4"/>
        <v>0</v>
      </c>
      <c r="M26">
        <f t="shared" si="4"/>
        <v>0</v>
      </c>
      <c r="N26">
        <f t="shared" si="4"/>
        <v>0</v>
      </c>
      <c r="O26">
        <f t="shared" si="4"/>
        <v>0</v>
      </c>
      <c r="P26">
        <f t="shared" si="4"/>
        <v>0</v>
      </c>
      <c r="Q26">
        <f t="shared" si="4"/>
        <v>0</v>
      </c>
      <c r="R26">
        <f t="shared" si="4"/>
        <v>0</v>
      </c>
      <c r="S26">
        <f t="shared" si="4"/>
        <v>0</v>
      </c>
      <c r="T26">
        <f t="shared" si="4"/>
        <v>0</v>
      </c>
      <c r="U26">
        <f t="shared" si="4"/>
        <v>0</v>
      </c>
      <c r="V26">
        <f t="shared" si="4"/>
        <v>0</v>
      </c>
      <c r="W26">
        <f t="shared" si="4"/>
        <v>0</v>
      </c>
      <c r="X26">
        <f t="shared" si="4"/>
        <v>0</v>
      </c>
      <c r="Y26">
        <f t="shared" si="4"/>
        <v>0</v>
      </c>
    </row>
    <row r="27" spans="2:27" x14ac:dyDescent="0.3">
      <c r="J27">
        <v>215</v>
      </c>
      <c r="K27">
        <f t="shared" ref="K27:Y27" si="5">IFERROR(K6/$Z6,0)</f>
        <v>1.1923509561304836E-2</v>
      </c>
      <c r="L27">
        <f t="shared" si="5"/>
        <v>0</v>
      </c>
      <c r="M27">
        <f t="shared" si="5"/>
        <v>0</v>
      </c>
      <c r="N27">
        <f t="shared" si="5"/>
        <v>0</v>
      </c>
      <c r="O27">
        <f t="shared" si="5"/>
        <v>0</v>
      </c>
      <c r="P27">
        <f t="shared" si="5"/>
        <v>0.23815523059617547</v>
      </c>
      <c r="Q27">
        <f t="shared" si="5"/>
        <v>1.1383577052868391E-2</v>
      </c>
      <c r="R27">
        <f t="shared" si="5"/>
        <v>0</v>
      </c>
      <c r="S27">
        <f t="shared" si="5"/>
        <v>0</v>
      </c>
      <c r="T27">
        <f t="shared" si="5"/>
        <v>0</v>
      </c>
      <c r="U27">
        <f t="shared" si="5"/>
        <v>0.73853768278965126</v>
      </c>
      <c r="V27">
        <f t="shared" si="5"/>
        <v>0</v>
      </c>
      <c r="W27">
        <f t="shared" si="5"/>
        <v>0</v>
      </c>
      <c r="X27">
        <f t="shared" si="5"/>
        <v>0</v>
      </c>
      <c r="Y27">
        <f t="shared" si="5"/>
        <v>0</v>
      </c>
    </row>
    <row r="28" spans="2:27" x14ac:dyDescent="0.3">
      <c r="J28">
        <v>216</v>
      </c>
      <c r="K28">
        <f t="shared" ref="K28:Y28" si="6">IFERROR(K7/$Z7,0)</f>
        <v>0.35219328003775924</v>
      </c>
      <c r="L28">
        <f t="shared" si="6"/>
        <v>0</v>
      </c>
      <c r="M28">
        <f t="shared" si="6"/>
        <v>0</v>
      </c>
      <c r="N28">
        <f t="shared" si="6"/>
        <v>0</v>
      </c>
      <c r="O28">
        <f t="shared" si="6"/>
        <v>0</v>
      </c>
      <c r="P28">
        <f t="shared" si="6"/>
        <v>0.15614029912386795</v>
      </c>
      <c r="Q28">
        <f t="shared" si="6"/>
        <v>7.4633470013864712E-3</v>
      </c>
      <c r="R28">
        <f t="shared" si="6"/>
        <v>0</v>
      </c>
      <c r="S28">
        <f t="shared" si="6"/>
        <v>0</v>
      </c>
      <c r="T28">
        <f t="shared" si="6"/>
        <v>0</v>
      </c>
      <c r="U28">
        <f t="shared" si="6"/>
        <v>0.48420307383698635</v>
      </c>
      <c r="V28">
        <f t="shared" si="6"/>
        <v>0</v>
      </c>
      <c r="W28">
        <f t="shared" si="6"/>
        <v>0</v>
      </c>
      <c r="X28">
        <f t="shared" si="6"/>
        <v>0</v>
      </c>
      <c r="Y28">
        <f t="shared" si="6"/>
        <v>0</v>
      </c>
    </row>
    <row r="29" spans="2:27" x14ac:dyDescent="0.3">
      <c r="J29">
        <v>217</v>
      </c>
      <c r="K29">
        <f t="shared" ref="K29:Y29" si="7">IFERROR(K8/$Z8,0)</f>
        <v>0</v>
      </c>
      <c r="L29">
        <f t="shared" si="7"/>
        <v>0</v>
      </c>
      <c r="M29">
        <f t="shared" si="7"/>
        <v>0</v>
      </c>
      <c r="N29">
        <f t="shared" si="7"/>
        <v>0</v>
      </c>
      <c r="O29">
        <f t="shared" si="7"/>
        <v>0</v>
      </c>
      <c r="P29">
        <f t="shared" si="7"/>
        <v>0</v>
      </c>
      <c r="Q29">
        <f t="shared" si="7"/>
        <v>0</v>
      </c>
      <c r="R29">
        <f t="shared" si="7"/>
        <v>0</v>
      </c>
      <c r="S29">
        <f t="shared" si="7"/>
        <v>0</v>
      </c>
      <c r="T29">
        <f t="shared" si="7"/>
        <v>0</v>
      </c>
      <c r="U29">
        <f t="shared" si="7"/>
        <v>0</v>
      </c>
      <c r="V29">
        <f t="shared" si="7"/>
        <v>0</v>
      </c>
      <c r="W29">
        <f t="shared" si="7"/>
        <v>0</v>
      </c>
      <c r="X29">
        <f t="shared" si="7"/>
        <v>0</v>
      </c>
      <c r="Y29">
        <f t="shared" si="7"/>
        <v>0</v>
      </c>
    </row>
    <row r="30" spans="2:27" x14ac:dyDescent="0.3">
      <c r="J30">
        <v>218</v>
      </c>
      <c r="K30">
        <f t="shared" ref="K30:Y30" si="8">IFERROR(K9/$Z9,0)</f>
        <v>0.68844423941875221</v>
      </c>
      <c r="L30">
        <f t="shared" si="8"/>
        <v>0</v>
      </c>
      <c r="M30">
        <f t="shared" si="8"/>
        <v>0</v>
      </c>
      <c r="N30">
        <f t="shared" si="8"/>
        <v>0</v>
      </c>
      <c r="O30">
        <f t="shared" si="8"/>
        <v>6.3429823549763578E-3</v>
      </c>
      <c r="P30">
        <f t="shared" si="8"/>
        <v>0.30521277822627146</v>
      </c>
      <c r="Q30">
        <f t="shared" si="8"/>
        <v>0</v>
      </c>
      <c r="R30">
        <f t="shared" si="8"/>
        <v>0</v>
      </c>
      <c r="S30">
        <f t="shared" si="8"/>
        <v>0</v>
      </c>
      <c r="T30">
        <f t="shared" si="8"/>
        <v>0</v>
      </c>
      <c r="U30">
        <f t="shared" si="8"/>
        <v>0</v>
      </c>
      <c r="V30">
        <f t="shared" si="8"/>
        <v>0</v>
      </c>
      <c r="W30">
        <f t="shared" si="8"/>
        <v>0</v>
      </c>
      <c r="X30">
        <f t="shared" si="8"/>
        <v>0</v>
      </c>
      <c r="Y30">
        <f t="shared" si="8"/>
        <v>0</v>
      </c>
    </row>
    <row r="31" spans="2:27" x14ac:dyDescent="0.3">
      <c r="J31">
        <v>219</v>
      </c>
      <c r="K31">
        <f t="shared" ref="K31:Y31" si="9">IFERROR(K10/$Z10,0)</f>
        <v>0.33578017774777813</v>
      </c>
      <c r="L31">
        <f t="shared" si="9"/>
        <v>0</v>
      </c>
      <c r="M31">
        <f t="shared" si="9"/>
        <v>0</v>
      </c>
      <c r="N31">
        <f t="shared" si="9"/>
        <v>0</v>
      </c>
      <c r="O31">
        <f t="shared" si="9"/>
        <v>0</v>
      </c>
      <c r="P31">
        <f t="shared" si="9"/>
        <v>0.14886376420294747</v>
      </c>
      <c r="Q31">
        <f t="shared" si="9"/>
        <v>7.1155360557993022E-3</v>
      </c>
      <c r="R31">
        <f t="shared" si="9"/>
        <v>0</v>
      </c>
      <c r="S31">
        <f t="shared" si="9"/>
        <v>4.6602542468219148E-2</v>
      </c>
      <c r="T31">
        <f t="shared" si="9"/>
        <v>0</v>
      </c>
      <c r="U31">
        <f t="shared" si="9"/>
        <v>0.46163797952525593</v>
      </c>
      <c r="V31">
        <f t="shared" si="9"/>
        <v>0</v>
      </c>
      <c r="W31">
        <f t="shared" si="9"/>
        <v>0</v>
      </c>
      <c r="X31">
        <f t="shared" si="9"/>
        <v>0</v>
      </c>
      <c r="Y31">
        <f t="shared" si="9"/>
        <v>0</v>
      </c>
    </row>
    <row r="32" spans="2:27" x14ac:dyDescent="0.3">
      <c r="J32">
        <v>220</v>
      </c>
      <c r="K32">
        <f t="shared" ref="K32:Y32" si="10">IFERROR(K11/$Z11,0)</f>
        <v>0.35219328003775924</v>
      </c>
      <c r="L32">
        <f t="shared" si="10"/>
        <v>0</v>
      </c>
      <c r="M32">
        <f t="shared" si="10"/>
        <v>0</v>
      </c>
      <c r="N32">
        <f t="shared" si="10"/>
        <v>0</v>
      </c>
      <c r="O32">
        <f t="shared" si="10"/>
        <v>0</v>
      </c>
      <c r="P32">
        <f t="shared" si="10"/>
        <v>0.15614029912386795</v>
      </c>
      <c r="Q32">
        <f t="shared" si="10"/>
        <v>7.4633470013864712E-3</v>
      </c>
      <c r="R32">
        <f t="shared" si="10"/>
        <v>0</v>
      </c>
      <c r="S32">
        <f t="shared" si="10"/>
        <v>0</v>
      </c>
      <c r="T32">
        <f t="shared" si="10"/>
        <v>0</v>
      </c>
      <c r="U32">
        <f t="shared" si="10"/>
        <v>0.48420307383698635</v>
      </c>
      <c r="V32">
        <f t="shared" si="10"/>
        <v>0</v>
      </c>
      <c r="W32">
        <f t="shared" si="10"/>
        <v>0</v>
      </c>
      <c r="X32">
        <f t="shared" si="10"/>
        <v>0</v>
      </c>
      <c r="Y32">
        <f t="shared" si="10"/>
        <v>0</v>
      </c>
    </row>
    <row r="33" spans="9:28" x14ac:dyDescent="0.3">
      <c r="J33">
        <v>221</v>
      </c>
      <c r="K33">
        <f t="shared" ref="K33:Y33" si="11">IFERROR(K12/$Z12,0)</f>
        <v>0</v>
      </c>
      <c r="L33">
        <f t="shared" si="11"/>
        <v>0</v>
      </c>
      <c r="M33">
        <f t="shared" si="11"/>
        <v>0</v>
      </c>
      <c r="N33">
        <f t="shared" si="11"/>
        <v>0</v>
      </c>
      <c r="O33">
        <f t="shared" si="11"/>
        <v>0</v>
      </c>
      <c r="P33">
        <f t="shared" si="11"/>
        <v>0</v>
      </c>
      <c r="Q33">
        <f t="shared" si="11"/>
        <v>0</v>
      </c>
      <c r="R33">
        <f t="shared" si="11"/>
        <v>0</v>
      </c>
      <c r="S33">
        <f t="shared" si="11"/>
        <v>0</v>
      </c>
      <c r="T33">
        <f t="shared" si="11"/>
        <v>0</v>
      </c>
      <c r="U33">
        <f t="shared" si="11"/>
        <v>1</v>
      </c>
      <c r="V33">
        <f t="shared" si="11"/>
        <v>0</v>
      </c>
      <c r="W33">
        <f t="shared" si="11"/>
        <v>0</v>
      </c>
      <c r="X33">
        <f t="shared" si="11"/>
        <v>0</v>
      </c>
      <c r="Y33">
        <f t="shared" si="11"/>
        <v>0</v>
      </c>
    </row>
    <row r="34" spans="9:28" x14ac:dyDescent="0.3">
      <c r="J34">
        <v>222</v>
      </c>
      <c r="K34">
        <f t="shared" ref="K34:Y34" si="12">IFERROR(K13/$Z13,0)</f>
        <v>0</v>
      </c>
      <c r="L34">
        <f t="shared" si="12"/>
        <v>0</v>
      </c>
      <c r="M34">
        <f t="shared" si="12"/>
        <v>0</v>
      </c>
      <c r="N34">
        <f t="shared" si="12"/>
        <v>0</v>
      </c>
      <c r="O34">
        <f t="shared" si="12"/>
        <v>0</v>
      </c>
      <c r="P34">
        <f t="shared" si="12"/>
        <v>0</v>
      </c>
      <c r="Q34">
        <f t="shared" si="12"/>
        <v>0</v>
      </c>
      <c r="R34">
        <f t="shared" si="12"/>
        <v>0</v>
      </c>
      <c r="S34">
        <f t="shared" si="12"/>
        <v>0</v>
      </c>
      <c r="T34">
        <f t="shared" si="12"/>
        <v>0</v>
      </c>
      <c r="U34">
        <f t="shared" si="12"/>
        <v>0</v>
      </c>
      <c r="V34">
        <f t="shared" si="12"/>
        <v>0</v>
      </c>
      <c r="W34">
        <f t="shared" si="12"/>
        <v>0.69959571102126916</v>
      </c>
      <c r="X34">
        <f t="shared" si="12"/>
        <v>0.30040428897873089</v>
      </c>
      <c r="Y34">
        <f t="shared" si="12"/>
        <v>0</v>
      </c>
    </row>
    <row r="35" spans="9:28" x14ac:dyDescent="0.3">
      <c r="J35">
        <v>223</v>
      </c>
      <c r="K35">
        <f t="shared" ref="K35:Y35" si="13">IFERROR(K14/$Z14,0)</f>
        <v>0.60313210406668349</v>
      </c>
      <c r="L35">
        <f t="shared" si="13"/>
        <v>0</v>
      </c>
      <c r="M35">
        <f t="shared" si="13"/>
        <v>0</v>
      </c>
      <c r="N35">
        <f t="shared" si="13"/>
        <v>0</v>
      </c>
      <c r="O35">
        <f t="shared" si="13"/>
        <v>0</v>
      </c>
      <c r="P35">
        <f t="shared" si="13"/>
        <v>0.26739075524122252</v>
      </c>
      <c r="Q35">
        <f t="shared" si="13"/>
        <v>1.278100530436979E-2</v>
      </c>
      <c r="R35">
        <f t="shared" si="13"/>
        <v>0</v>
      </c>
      <c r="S35">
        <f t="shared" si="13"/>
        <v>8.3708007072493054E-2</v>
      </c>
      <c r="T35">
        <f t="shared" si="13"/>
        <v>3.2988128315231117E-2</v>
      </c>
      <c r="U35">
        <f t="shared" si="13"/>
        <v>0</v>
      </c>
      <c r="V35">
        <f t="shared" si="13"/>
        <v>0</v>
      </c>
      <c r="W35">
        <f t="shared" si="13"/>
        <v>0</v>
      </c>
      <c r="X35">
        <f t="shared" si="13"/>
        <v>0</v>
      </c>
      <c r="Y35">
        <f t="shared" si="13"/>
        <v>0</v>
      </c>
    </row>
    <row r="36" spans="9:28" x14ac:dyDescent="0.3">
      <c r="J36">
        <v>224</v>
      </c>
      <c r="K36">
        <f t="shared" ref="K36:Y36" si="14">IFERROR(K15/$Z15,0)</f>
        <v>0.36976585728444006</v>
      </c>
      <c r="L36">
        <f t="shared" si="14"/>
        <v>0</v>
      </c>
      <c r="M36">
        <f t="shared" si="14"/>
        <v>0</v>
      </c>
      <c r="N36">
        <f t="shared" si="14"/>
        <v>0</v>
      </c>
      <c r="O36">
        <f t="shared" si="14"/>
        <v>0</v>
      </c>
      <c r="P36">
        <f t="shared" si="14"/>
        <v>0.1639308721506442</v>
      </c>
      <c r="Q36">
        <f t="shared" si="14"/>
        <v>7.8357284440039639E-3</v>
      </c>
      <c r="R36">
        <f t="shared" si="14"/>
        <v>0</v>
      </c>
      <c r="S36">
        <f t="shared" si="14"/>
        <v>5.1319375619425171E-2</v>
      </c>
      <c r="T36">
        <f t="shared" si="14"/>
        <v>2.0224231912784937E-2</v>
      </c>
      <c r="U36">
        <f t="shared" si="14"/>
        <v>0</v>
      </c>
      <c r="V36">
        <f t="shared" si="14"/>
        <v>0</v>
      </c>
      <c r="W36">
        <f t="shared" si="14"/>
        <v>0</v>
      </c>
      <c r="X36">
        <f t="shared" si="14"/>
        <v>0</v>
      </c>
      <c r="Y36">
        <f t="shared" si="14"/>
        <v>0.38692393458870167</v>
      </c>
    </row>
    <row r="37" spans="9:28" x14ac:dyDescent="0.3">
      <c r="J37">
        <v>225</v>
      </c>
      <c r="K37">
        <f t="shared" ref="K37:Y37" si="15">IFERROR(K16/$Z16,0)</f>
        <v>0.60261457702402588</v>
      </c>
      <c r="L37">
        <f t="shared" si="15"/>
        <v>0</v>
      </c>
      <c r="M37">
        <f t="shared" si="15"/>
        <v>0</v>
      </c>
      <c r="N37">
        <f t="shared" si="15"/>
        <v>0</v>
      </c>
      <c r="O37">
        <f t="shared" si="15"/>
        <v>0</v>
      </c>
      <c r="P37">
        <f t="shared" si="15"/>
        <v>0.26716131637391483</v>
      </c>
      <c r="Q37">
        <f t="shared" si="15"/>
        <v>1.2770038360589542E-2</v>
      </c>
      <c r="R37">
        <f t="shared" si="15"/>
        <v>0</v>
      </c>
      <c r="S37">
        <f t="shared" si="15"/>
        <v>8.3636180092873005E-2</v>
      </c>
      <c r="T37">
        <f t="shared" si="15"/>
        <v>0</v>
      </c>
      <c r="U37">
        <f t="shared" si="15"/>
        <v>0</v>
      </c>
      <c r="V37">
        <f t="shared" si="15"/>
        <v>0</v>
      </c>
      <c r="W37">
        <f t="shared" si="15"/>
        <v>3.3817888148596813E-2</v>
      </c>
      <c r="X37">
        <f t="shared" si="15"/>
        <v>0</v>
      </c>
      <c r="Y37">
        <f t="shared" si="15"/>
        <v>0</v>
      </c>
    </row>
    <row r="38" spans="9:28" x14ac:dyDescent="0.3">
      <c r="J38">
        <v>226</v>
      </c>
      <c r="K38">
        <f t="shared" ref="K38:Y38" si="16">IFERROR(K17/$Z17,0)</f>
        <v>0</v>
      </c>
      <c r="L38">
        <f t="shared" si="16"/>
        <v>0</v>
      </c>
      <c r="M38">
        <f t="shared" si="16"/>
        <v>0</v>
      </c>
      <c r="N38">
        <f t="shared" si="16"/>
        <v>0</v>
      </c>
      <c r="O38">
        <f t="shared" si="16"/>
        <v>0</v>
      </c>
      <c r="P38">
        <f t="shared" si="16"/>
        <v>0</v>
      </c>
      <c r="Q38">
        <f t="shared" si="16"/>
        <v>0</v>
      </c>
      <c r="R38">
        <f t="shared" si="16"/>
        <v>0</v>
      </c>
      <c r="S38">
        <f t="shared" si="16"/>
        <v>0</v>
      </c>
      <c r="T38">
        <f t="shared" si="16"/>
        <v>0</v>
      </c>
      <c r="U38">
        <f t="shared" si="16"/>
        <v>0</v>
      </c>
      <c r="V38">
        <f t="shared" si="16"/>
        <v>0</v>
      </c>
      <c r="W38">
        <f t="shared" si="16"/>
        <v>0</v>
      </c>
      <c r="X38">
        <f t="shared" si="16"/>
        <v>0</v>
      </c>
      <c r="Y38">
        <f t="shared" si="16"/>
        <v>0</v>
      </c>
    </row>
    <row r="41" spans="9:28" x14ac:dyDescent="0.3">
      <c r="I41" s="20" t="s">
        <v>32</v>
      </c>
      <c r="K41" s="18" t="s">
        <v>27</v>
      </c>
      <c r="L41" s="19"/>
      <c r="M41" s="19"/>
      <c r="N41" s="19"/>
      <c r="O41" s="19"/>
      <c r="P41" s="19"/>
      <c r="Q41" s="19"/>
      <c r="R41" s="19"/>
      <c r="S41" s="19"/>
    </row>
    <row r="43" spans="9:28" x14ac:dyDescent="0.3">
      <c r="K43">
        <v>212</v>
      </c>
      <c r="L43">
        <v>213</v>
      </c>
      <c r="M43">
        <v>214</v>
      </c>
      <c r="N43">
        <v>215</v>
      </c>
      <c r="O43">
        <v>216</v>
      </c>
      <c r="P43">
        <v>217</v>
      </c>
      <c r="Q43">
        <v>218</v>
      </c>
      <c r="R43">
        <v>219</v>
      </c>
      <c r="S43">
        <v>220</v>
      </c>
      <c r="T43">
        <v>221</v>
      </c>
      <c r="U43">
        <v>222</v>
      </c>
      <c r="V43">
        <v>223</v>
      </c>
      <c r="W43">
        <v>224</v>
      </c>
      <c r="X43">
        <v>225</v>
      </c>
      <c r="Y43">
        <v>226</v>
      </c>
      <c r="Z43" t="s">
        <v>13</v>
      </c>
      <c r="AA43" t="s">
        <v>20</v>
      </c>
      <c r="AB43" t="s">
        <v>14</v>
      </c>
    </row>
    <row r="44" spans="9:28" x14ac:dyDescent="0.3">
      <c r="J44">
        <v>212</v>
      </c>
      <c r="K44">
        <f>ROUND(K24*$AA3,0)</f>
        <v>0</v>
      </c>
      <c r="L44">
        <f t="shared" ref="L44:Y44" si="17">ROUND(L24*$AA3,0)</f>
        <v>0</v>
      </c>
      <c r="M44">
        <f t="shared" si="17"/>
        <v>246</v>
      </c>
      <c r="N44">
        <f t="shared" si="17"/>
        <v>167</v>
      </c>
      <c r="O44">
        <f t="shared" si="17"/>
        <v>0</v>
      </c>
      <c r="P44">
        <f t="shared" si="17"/>
        <v>3662</v>
      </c>
      <c r="Q44">
        <f t="shared" si="17"/>
        <v>175</v>
      </c>
      <c r="R44">
        <f t="shared" si="17"/>
        <v>0</v>
      </c>
      <c r="S44">
        <f t="shared" si="17"/>
        <v>0</v>
      </c>
      <c r="T44">
        <f t="shared" si="17"/>
        <v>0</v>
      </c>
      <c r="U44">
        <f t="shared" si="17"/>
        <v>11356</v>
      </c>
      <c r="V44">
        <f t="shared" si="17"/>
        <v>0</v>
      </c>
      <c r="W44">
        <f t="shared" si="17"/>
        <v>0</v>
      </c>
      <c r="X44">
        <f t="shared" si="17"/>
        <v>0</v>
      </c>
      <c r="Y44">
        <f t="shared" si="17"/>
        <v>0</v>
      </c>
      <c r="Z44">
        <v>15606</v>
      </c>
      <c r="AA44">
        <f t="shared" ref="AA44:AA56" si="18">SUM(K44:Y44)</f>
        <v>15606</v>
      </c>
      <c r="AB44">
        <f>IFERROR(AA44/Z44,0)</f>
        <v>1</v>
      </c>
    </row>
    <row r="45" spans="9:28" x14ac:dyDescent="0.3">
      <c r="J45">
        <v>213</v>
      </c>
      <c r="K45">
        <f t="shared" ref="K45:Y45" si="19">ROUND(K25*$AA4,0)</f>
        <v>387</v>
      </c>
      <c r="L45">
        <f t="shared" si="19"/>
        <v>0</v>
      </c>
      <c r="M45">
        <f t="shared" si="19"/>
        <v>12</v>
      </c>
      <c r="N45">
        <f t="shared" si="19"/>
        <v>8</v>
      </c>
      <c r="O45">
        <f t="shared" si="19"/>
        <v>0</v>
      </c>
      <c r="P45">
        <f t="shared" si="19"/>
        <v>172</v>
      </c>
      <c r="Q45">
        <f t="shared" si="19"/>
        <v>8</v>
      </c>
      <c r="R45">
        <f t="shared" si="19"/>
        <v>0</v>
      </c>
      <c r="S45">
        <f t="shared" si="19"/>
        <v>0</v>
      </c>
      <c r="T45">
        <f t="shared" si="19"/>
        <v>0</v>
      </c>
      <c r="U45">
        <f t="shared" si="19"/>
        <v>532</v>
      </c>
      <c r="V45">
        <f t="shared" si="19"/>
        <v>0</v>
      </c>
      <c r="W45">
        <f t="shared" si="19"/>
        <v>0</v>
      </c>
      <c r="X45">
        <f t="shared" si="19"/>
        <v>0</v>
      </c>
      <c r="Y45">
        <f t="shared" si="19"/>
        <v>0</v>
      </c>
      <c r="Z45">
        <v>1119</v>
      </c>
      <c r="AA45">
        <f t="shared" si="18"/>
        <v>1119</v>
      </c>
      <c r="AB45">
        <f t="shared" ref="AB45:AB58" si="20">IFERROR(AA45/Z45,0)</f>
        <v>1</v>
      </c>
    </row>
    <row r="46" spans="9:28" x14ac:dyDescent="0.3">
      <c r="J46">
        <v>214</v>
      </c>
      <c r="K46">
        <f t="shared" ref="K46:Y46" si="21">ROUND(K26*$AA5,0)</f>
        <v>0</v>
      </c>
      <c r="L46">
        <f t="shared" si="21"/>
        <v>0</v>
      </c>
      <c r="M46">
        <f t="shared" si="21"/>
        <v>0</v>
      </c>
      <c r="N46">
        <f t="shared" si="21"/>
        <v>0</v>
      </c>
      <c r="O46">
        <f t="shared" si="21"/>
        <v>0</v>
      </c>
      <c r="P46">
        <f t="shared" si="21"/>
        <v>0</v>
      </c>
      <c r="Q46">
        <f t="shared" si="21"/>
        <v>0</v>
      </c>
      <c r="R46">
        <f t="shared" si="21"/>
        <v>0</v>
      </c>
      <c r="S46">
        <f t="shared" si="21"/>
        <v>0</v>
      </c>
      <c r="T46">
        <f t="shared" si="21"/>
        <v>0</v>
      </c>
      <c r="U46">
        <f t="shared" si="21"/>
        <v>0</v>
      </c>
      <c r="V46">
        <f t="shared" si="21"/>
        <v>0</v>
      </c>
      <c r="W46">
        <f t="shared" si="21"/>
        <v>0</v>
      </c>
      <c r="X46">
        <f t="shared" si="21"/>
        <v>0</v>
      </c>
      <c r="Y46">
        <f t="shared" si="21"/>
        <v>0</v>
      </c>
      <c r="Z46">
        <v>0</v>
      </c>
      <c r="AA46">
        <f t="shared" si="18"/>
        <v>0</v>
      </c>
      <c r="AB46">
        <f t="shared" si="20"/>
        <v>0</v>
      </c>
    </row>
    <row r="47" spans="9:28" x14ac:dyDescent="0.3">
      <c r="J47">
        <v>215</v>
      </c>
      <c r="K47">
        <f t="shared" ref="K47:Y47" si="22">ROUND(K27*$AA6,0)</f>
        <v>4</v>
      </c>
      <c r="L47">
        <f t="shared" si="22"/>
        <v>0</v>
      </c>
      <c r="M47">
        <f t="shared" si="22"/>
        <v>0</v>
      </c>
      <c r="N47">
        <f t="shared" si="22"/>
        <v>0</v>
      </c>
      <c r="O47">
        <f t="shared" si="22"/>
        <v>0</v>
      </c>
      <c r="P47">
        <f t="shared" si="22"/>
        <v>73</v>
      </c>
      <c r="Q47">
        <f t="shared" si="22"/>
        <v>4</v>
      </c>
      <c r="R47">
        <f t="shared" si="22"/>
        <v>0</v>
      </c>
      <c r="S47">
        <f t="shared" si="22"/>
        <v>0</v>
      </c>
      <c r="T47">
        <f t="shared" si="22"/>
        <v>0</v>
      </c>
      <c r="U47">
        <f>ROUND(U27*$AA6,0)</f>
        <v>227</v>
      </c>
      <c r="V47">
        <f t="shared" si="22"/>
        <v>0</v>
      </c>
      <c r="W47">
        <f t="shared" si="22"/>
        <v>0</v>
      </c>
      <c r="X47">
        <f t="shared" si="22"/>
        <v>0</v>
      </c>
      <c r="Y47">
        <f t="shared" si="22"/>
        <v>0</v>
      </c>
      <c r="Z47">
        <v>308</v>
      </c>
      <c r="AA47">
        <f t="shared" si="18"/>
        <v>308</v>
      </c>
      <c r="AB47">
        <f t="shared" si="20"/>
        <v>1</v>
      </c>
    </row>
    <row r="48" spans="9:28" x14ac:dyDescent="0.3">
      <c r="J48">
        <v>216</v>
      </c>
      <c r="K48">
        <f t="shared" ref="K48:Y48" si="23">ROUND(K28*$AA7,0)</f>
        <v>369</v>
      </c>
      <c r="L48">
        <f t="shared" si="23"/>
        <v>0</v>
      </c>
      <c r="M48">
        <f t="shared" si="23"/>
        <v>0</v>
      </c>
      <c r="N48">
        <f t="shared" si="23"/>
        <v>0</v>
      </c>
      <c r="O48">
        <f t="shared" si="23"/>
        <v>0</v>
      </c>
      <c r="P48">
        <f t="shared" si="23"/>
        <v>164</v>
      </c>
      <c r="Q48">
        <f t="shared" si="23"/>
        <v>8</v>
      </c>
      <c r="R48">
        <f t="shared" si="23"/>
        <v>0</v>
      </c>
      <c r="S48">
        <f t="shared" si="23"/>
        <v>0</v>
      </c>
      <c r="T48">
        <f t="shared" si="23"/>
        <v>0</v>
      </c>
      <c r="U48">
        <f t="shared" si="23"/>
        <v>507</v>
      </c>
      <c r="V48">
        <f t="shared" si="23"/>
        <v>0</v>
      </c>
      <c r="W48">
        <f t="shared" si="23"/>
        <v>0</v>
      </c>
      <c r="X48">
        <f t="shared" si="23"/>
        <v>0</v>
      </c>
      <c r="Y48">
        <f t="shared" si="23"/>
        <v>0</v>
      </c>
      <c r="Z48">
        <v>1048</v>
      </c>
      <c r="AA48">
        <f t="shared" si="18"/>
        <v>1048</v>
      </c>
      <c r="AB48">
        <f t="shared" si="20"/>
        <v>1</v>
      </c>
    </row>
    <row r="49" spans="10:28" x14ac:dyDescent="0.3">
      <c r="J49">
        <v>217</v>
      </c>
      <c r="K49">
        <f t="shared" ref="K49:Y49" si="24">ROUND(K29*$AA8,0)</f>
        <v>0</v>
      </c>
      <c r="L49">
        <f t="shared" si="24"/>
        <v>0</v>
      </c>
      <c r="M49">
        <f t="shared" si="24"/>
        <v>0</v>
      </c>
      <c r="N49">
        <f t="shared" si="24"/>
        <v>0</v>
      </c>
      <c r="O49">
        <f t="shared" si="24"/>
        <v>0</v>
      </c>
      <c r="P49">
        <f t="shared" si="24"/>
        <v>0</v>
      </c>
      <c r="Q49">
        <f t="shared" si="24"/>
        <v>0</v>
      </c>
      <c r="R49">
        <f t="shared" si="24"/>
        <v>0</v>
      </c>
      <c r="S49">
        <f t="shared" si="24"/>
        <v>0</v>
      </c>
      <c r="T49">
        <f t="shared" si="24"/>
        <v>0</v>
      </c>
      <c r="U49">
        <f t="shared" si="24"/>
        <v>0</v>
      </c>
      <c r="V49">
        <f t="shared" si="24"/>
        <v>0</v>
      </c>
      <c r="W49">
        <f t="shared" si="24"/>
        <v>0</v>
      </c>
      <c r="X49">
        <f t="shared" si="24"/>
        <v>0</v>
      </c>
      <c r="Y49">
        <f t="shared" si="24"/>
        <v>0</v>
      </c>
      <c r="Z49">
        <v>0</v>
      </c>
      <c r="AA49">
        <f t="shared" si="18"/>
        <v>0</v>
      </c>
      <c r="AB49">
        <f t="shared" si="20"/>
        <v>0</v>
      </c>
    </row>
    <row r="50" spans="10:28" x14ac:dyDescent="0.3">
      <c r="J50">
        <v>218</v>
      </c>
      <c r="K50">
        <f t="shared" ref="K50:Y50" si="25">ROUND(K30*$AA9,0)</f>
        <v>127</v>
      </c>
      <c r="L50">
        <f t="shared" si="25"/>
        <v>0</v>
      </c>
      <c r="M50">
        <f t="shared" si="25"/>
        <v>0</v>
      </c>
      <c r="N50">
        <f t="shared" si="25"/>
        <v>0</v>
      </c>
      <c r="O50">
        <f t="shared" si="25"/>
        <v>1</v>
      </c>
      <c r="P50">
        <f t="shared" si="25"/>
        <v>56</v>
      </c>
      <c r="Q50">
        <f t="shared" si="25"/>
        <v>0</v>
      </c>
      <c r="R50">
        <f t="shared" si="25"/>
        <v>0</v>
      </c>
      <c r="S50">
        <f t="shared" si="25"/>
        <v>0</v>
      </c>
      <c r="T50">
        <f t="shared" si="25"/>
        <v>0</v>
      </c>
      <c r="U50">
        <f t="shared" si="25"/>
        <v>0</v>
      </c>
      <c r="V50">
        <f t="shared" si="25"/>
        <v>0</v>
      </c>
      <c r="W50">
        <f t="shared" si="25"/>
        <v>0</v>
      </c>
      <c r="X50">
        <f t="shared" si="25"/>
        <v>0</v>
      </c>
      <c r="Y50">
        <f t="shared" si="25"/>
        <v>0</v>
      </c>
      <c r="Z50">
        <v>184</v>
      </c>
      <c r="AA50">
        <f t="shared" si="18"/>
        <v>184</v>
      </c>
      <c r="AB50">
        <f t="shared" si="20"/>
        <v>1</v>
      </c>
    </row>
    <row r="51" spans="10:28" x14ac:dyDescent="0.3">
      <c r="J51">
        <v>219</v>
      </c>
      <c r="K51">
        <f t="shared" ref="K51:Y51" si="26">ROUND(K31*$AA10,0)</f>
        <v>382</v>
      </c>
      <c r="L51">
        <f t="shared" si="26"/>
        <v>0</v>
      </c>
      <c r="M51">
        <f t="shared" si="26"/>
        <v>0</v>
      </c>
      <c r="N51">
        <f t="shared" si="26"/>
        <v>0</v>
      </c>
      <c r="O51">
        <f t="shared" si="26"/>
        <v>0</v>
      </c>
      <c r="P51">
        <f t="shared" si="26"/>
        <v>169</v>
      </c>
      <c r="Q51">
        <f t="shared" si="26"/>
        <v>8</v>
      </c>
      <c r="R51">
        <f t="shared" si="26"/>
        <v>0</v>
      </c>
      <c r="S51">
        <f>ROUND(S31*$AA10,0)+1</f>
        <v>54</v>
      </c>
      <c r="T51">
        <f t="shared" si="26"/>
        <v>0</v>
      </c>
      <c r="U51">
        <f>ROUND(U31*$AA10,0)</f>
        <v>525</v>
      </c>
      <c r="V51">
        <f t="shared" si="26"/>
        <v>0</v>
      </c>
      <c r="W51">
        <f t="shared" si="26"/>
        <v>0</v>
      </c>
      <c r="X51">
        <f t="shared" si="26"/>
        <v>0</v>
      </c>
      <c r="Y51">
        <f t="shared" si="26"/>
        <v>0</v>
      </c>
      <c r="Z51">
        <v>1138</v>
      </c>
      <c r="AA51">
        <f t="shared" si="18"/>
        <v>1138</v>
      </c>
      <c r="AB51">
        <f t="shared" si="20"/>
        <v>1</v>
      </c>
    </row>
    <row r="52" spans="10:28" x14ac:dyDescent="0.3">
      <c r="J52">
        <v>220</v>
      </c>
      <c r="K52">
        <f t="shared" ref="K52:Y52" si="27">ROUND(K32*$AA11,0)</f>
        <v>353</v>
      </c>
      <c r="L52">
        <f t="shared" si="27"/>
        <v>0</v>
      </c>
      <c r="M52">
        <f t="shared" si="27"/>
        <v>0</v>
      </c>
      <c r="N52">
        <f t="shared" si="27"/>
        <v>0</v>
      </c>
      <c r="O52">
        <f t="shared" si="27"/>
        <v>0</v>
      </c>
      <c r="P52">
        <f t="shared" si="27"/>
        <v>156</v>
      </c>
      <c r="Q52">
        <f t="shared" si="27"/>
        <v>7</v>
      </c>
      <c r="R52">
        <f t="shared" si="27"/>
        <v>0</v>
      </c>
      <c r="S52">
        <f t="shared" si="27"/>
        <v>0</v>
      </c>
      <c r="T52">
        <f t="shared" si="27"/>
        <v>0</v>
      </c>
      <c r="U52">
        <f t="shared" si="27"/>
        <v>485</v>
      </c>
      <c r="V52">
        <f t="shared" si="27"/>
        <v>0</v>
      </c>
      <c r="W52">
        <f t="shared" si="27"/>
        <v>0</v>
      </c>
      <c r="X52">
        <f t="shared" si="27"/>
        <v>0</v>
      </c>
      <c r="Y52">
        <f t="shared" si="27"/>
        <v>0</v>
      </c>
      <c r="Z52">
        <v>1001</v>
      </c>
      <c r="AA52">
        <f t="shared" si="18"/>
        <v>1001</v>
      </c>
      <c r="AB52">
        <f t="shared" si="20"/>
        <v>1</v>
      </c>
    </row>
    <row r="53" spans="10:28" x14ac:dyDescent="0.3">
      <c r="J53">
        <v>221</v>
      </c>
      <c r="K53">
        <f t="shared" ref="K53:Y53" si="28">ROUND(K33*$AA12,0)</f>
        <v>0</v>
      </c>
      <c r="L53">
        <f t="shared" si="28"/>
        <v>0</v>
      </c>
      <c r="M53">
        <f t="shared" si="28"/>
        <v>0</v>
      </c>
      <c r="N53">
        <f t="shared" si="28"/>
        <v>0</v>
      </c>
      <c r="O53">
        <f t="shared" si="28"/>
        <v>0</v>
      </c>
      <c r="P53">
        <f t="shared" si="28"/>
        <v>0</v>
      </c>
      <c r="Q53">
        <f t="shared" si="28"/>
        <v>0</v>
      </c>
      <c r="R53">
        <f t="shared" si="28"/>
        <v>0</v>
      </c>
      <c r="S53">
        <f t="shared" si="28"/>
        <v>0</v>
      </c>
      <c r="T53">
        <f t="shared" si="28"/>
        <v>0</v>
      </c>
      <c r="U53">
        <f t="shared" si="28"/>
        <v>653</v>
      </c>
      <c r="V53">
        <f t="shared" si="28"/>
        <v>0</v>
      </c>
      <c r="W53">
        <f t="shared" si="28"/>
        <v>0</v>
      </c>
      <c r="X53">
        <f t="shared" si="28"/>
        <v>0</v>
      </c>
      <c r="Y53">
        <f t="shared" si="28"/>
        <v>0</v>
      </c>
      <c r="Z53">
        <v>653</v>
      </c>
      <c r="AA53">
        <f t="shared" si="18"/>
        <v>653</v>
      </c>
      <c r="AB53">
        <f t="shared" si="20"/>
        <v>1</v>
      </c>
    </row>
    <row r="54" spans="10:28" x14ac:dyDescent="0.3">
      <c r="J54">
        <v>222</v>
      </c>
      <c r="K54">
        <f t="shared" ref="K54:Y54" si="29">ROUND(K34*$AA13,0)</f>
        <v>0</v>
      </c>
      <c r="L54">
        <f t="shared" si="29"/>
        <v>0</v>
      </c>
      <c r="M54">
        <f t="shared" si="29"/>
        <v>0</v>
      </c>
      <c r="N54">
        <f t="shared" si="29"/>
        <v>0</v>
      </c>
      <c r="O54">
        <f t="shared" si="29"/>
        <v>0</v>
      </c>
      <c r="P54">
        <f t="shared" si="29"/>
        <v>0</v>
      </c>
      <c r="Q54">
        <f t="shared" si="29"/>
        <v>0</v>
      </c>
      <c r="R54">
        <f t="shared" si="29"/>
        <v>0</v>
      </c>
      <c r="S54">
        <f t="shared" si="29"/>
        <v>0</v>
      </c>
      <c r="T54">
        <f t="shared" si="29"/>
        <v>0</v>
      </c>
      <c r="U54">
        <f t="shared" si="29"/>
        <v>0</v>
      </c>
      <c r="V54">
        <f t="shared" si="29"/>
        <v>0</v>
      </c>
      <c r="W54">
        <f t="shared" si="29"/>
        <v>11940</v>
      </c>
      <c r="X54">
        <f t="shared" si="29"/>
        <v>5127</v>
      </c>
      <c r="Y54">
        <f t="shared" si="29"/>
        <v>0</v>
      </c>
      <c r="Z54">
        <v>17067</v>
      </c>
      <c r="AA54">
        <f t="shared" si="18"/>
        <v>17067</v>
      </c>
      <c r="AB54">
        <f t="shared" si="20"/>
        <v>1</v>
      </c>
    </row>
    <row r="55" spans="10:28" x14ac:dyDescent="0.3">
      <c r="J55">
        <v>223</v>
      </c>
      <c r="K55">
        <f t="shared" ref="K55:Y55" si="30">ROUND(K35*$AA14,0)</f>
        <v>6683</v>
      </c>
      <c r="L55">
        <f t="shared" si="30"/>
        <v>0</v>
      </c>
      <c r="M55">
        <f t="shared" si="30"/>
        <v>0</v>
      </c>
      <c r="N55">
        <f t="shared" si="30"/>
        <v>0</v>
      </c>
      <c r="O55">
        <f t="shared" si="30"/>
        <v>0</v>
      </c>
      <c r="P55">
        <f t="shared" si="30"/>
        <v>2963</v>
      </c>
      <c r="Q55">
        <f t="shared" si="30"/>
        <v>142</v>
      </c>
      <c r="R55">
        <f t="shared" si="30"/>
        <v>0</v>
      </c>
      <c r="S55">
        <f>ROUND(S35*$AA14,0)-1</f>
        <v>927</v>
      </c>
      <c r="T55">
        <f>ROUND(T35*$AA14,0)</f>
        <v>366</v>
      </c>
      <c r="U55">
        <f t="shared" si="30"/>
        <v>0</v>
      </c>
      <c r="V55">
        <f t="shared" si="30"/>
        <v>0</v>
      </c>
      <c r="W55">
        <f t="shared" si="30"/>
        <v>0</v>
      </c>
      <c r="X55">
        <f t="shared" si="30"/>
        <v>0</v>
      </c>
      <c r="Y55">
        <f t="shared" si="30"/>
        <v>0</v>
      </c>
      <c r="Z55">
        <v>11081</v>
      </c>
      <c r="AA55">
        <f t="shared" si="18"/>
        <v>11081</v>
      </c>
      <c r="AB55">
        <f t="shared" si="20"/>
        <v>1</v>
      </c>
    </row>
    <row r="56" spans="10:28" x14ac:dyDescent="0.3">
      <c r="J56">
        <v>224</v>
      </c>
      <c r="K56">
        <f t="shared" ref="K56:Y56" si="31">ROUND(K36*$AA15,0)</f>
        <v>4663</v>
      </c>
      <c r="L56">
        <f t="shared" si="31"/>
        <v>0</v>
      </c>
      <c r="M56">
        <f t="shared" si="31"/>
        <v>0</v>
      </c>
      <c r="N56">
        <f t="shared" si="31"/>
        <v>0</v>
      </c>
      <c r="O56">
        <f t="shared" si="31"/>
        <v>0</v>
      </c>
      <c r="P56">
        <f t="shared" si="31"/>
        <v>2067</v>
      </c>
      <c r="Q56">
        <f t="shared" si="31"/>
        <v>99</v>
      </c>
      <c r="R56">
        <f t="shared" si="31"/>
        <v>0</v>
      </c>
      <c r="S56">
        <f t="shared" si="31"/>
        <v>647</v>
      </c>
      <c r="T56">
        <f t="shared" si="31"/>
        <v>255</v>
      </c>
      <c r="U56">
        <f t="shared" si="31"/>
        <v>0</v>
      </c>
      <c r="V56">
        <f t="shared" si="31"/>
        <v>0</v>
      </c>
      <c r="W56">
        <f t="shared" si="31"/>
        <v>0</v>
      </c>
      <c r="X56">
        <f t="shared" si="31"/>
        <v>0</v>
      </c>
      <c r="Y56">
        <f t="shared" si="31"/>
        <v>4879</v>
      </c>
      <c r="Z56">
        <v>12610</v>
      </c>
      <c r="AA56">
        <f t="shared" si="18"/>
        <v>12610</v>
      </c>
      <c r="AB56">
        <f t="shared" si="20"/>
        <v>1</v>
      </c>
    </row>
    <row r="57" spans="10:28" x14ac:dyDescent="0.3">
      <c r="J57">
        <v>225</v>
      </c>
      <c r="K57">
        <f t="shared" ref="K57:Y57" si="32">ROUND(K37*$AA16,0)</f>
        <v>3112</v>
      </c>
      <c r="L57">
        <f t="shared" si="32"/>
        <v>0</v>
      </c>
      <c r="M57">
        <f t="shared" si="32"/>
        <v>0</v>
      </c>
      <c r="N57">
        <f t="shared" si="32"/>
        <v>0</v>
      </c>
      <c r="O57">
        <f t="shared" si="32"/>
        <v>0</v>
      </c>
      <c r="P57">
        <f t="shared" si="32"/>
        <v>1380</v>
      </c>
      <c r="Q57">
        <f t="shared" si="32"/>
        <v>66</v>
      </c>
      <c r="R57">
        <f t="shared" si="32"/>
        <v>0</v>
      </c>
      <c r="S57">
        <f>ROUND(S37*$AA16,0)</f>
        <v>432</v>
      </c>
      <c r="T57">
        <f t="shared" si="32"/>
        <v>0</v>
      </c>
      <c r="U57">
        <f t="shared" si="32"/>
        <v>0</v>
      </c>
      <c r="V57">
        <f t="shared" si="32"/>
        <v>0</v>
      </c>
      <c r="W57">
        <f>ROUND(W37*$AA16,0)-1</f>
        <v>174</v>
      </c>
      <c r="X57">
        <f t="shared" si="32"/>
        <v>0</v>
      </c>
      <c r="Y57">
        <f t="shared" si="32"/>
        <v>0</v>
      </c>
      <c r="Z57">
        <v>5164</v>
      </c>
      <c r="AA57">
        <f t="shared" ref="AA57:AA58" si="33">SUM(K57:Y57)</f>
        <v>5164</v>
      </c>
      <c r="AB57">
        <f t="shared" si="20"/>
        <v>1</v>
      </c>
    </row>
    <row r="58" spans="10:28" x14ac:dyDescent="0.3">
      <c r="J58">
        <v>226</v>
      </c>
      <c r="K58">
        <f t="shared" ref="K58:Y58" si="34">ROUND(K38*$AA17,0)</f>
        <v>0</v>
      </c>
      <c r="L58">
        <f t="shared" si="34"/>
        <v>0</v>
      </c>
      <c r="M58">
        <f t="shared" si="34"/>
        <v>0</v>
      </c>
      <c r="N58">
        <f t="shared" si="34"/>
        <v>0</v>
      </c>
      <c r="O58">
        <f t="shared" si="34"/>
        <v>0</v>
      </c>
      <c r="P58">
        <f t="shared" si="34"/>
        <v>0</v>
      </c>
      <c r="Q58">
        <f t="shared" si="34"/>
        <v>0</v>
      </c>
      <c r="R58">
        <f t="shared" si="34"/>
        <v>0</v>
      </c>
      <c r="S58">
        <f t="shared" si="34"/>
        <v>0</v>
      </c>
      <c r="T58">
        <f t="shared" si="34"/>
        <v>0</v>
      </c>
      <c r="U58">
        <f t="shared" si="34"/>
        <v>0</v>
      </c>
      <c r="V58">
        <f t="shared" si="34"/>
        <v>0</v>
      </c>
      <c r="W58">
        <f t="shared" si="34"/>
        <v>0</v>
      </c>
      <c r="X58">
        <f t="shared" si="34"/>
        <v>0</v>
      </c>
      <c r="Y58">
        <f t="shared" si="34"/>
        <v>0</v>
      </c>
      <c r="Z58">
        <v>0</v>
      </c>
      <c r="AA58">
        <f t="shared" si="33"/>
        <v>0</v>
      </c>
      <c r="AB58">
        <f t="shared" si="20"/>
        <v>0</v>
      </c>
    </row>
    <row r="59" spans="10:28" x14ac:dyDescent="0.3">
      <c r="J59" t="s">
        <v>13</v>
      </c>
      <c r="K59">
        <v>11795</v>
      </c>
      <c r="L59">
        <v>0</v>
      </c>
      <c r="M59">
        <v>352</v>
      </c>
      <c r="N59">
        <v>238</v>
      </c>
      <c r="O59">
        <v>109</v>
      </c>
      <c r="P59">
        <v>5229</v>
      </c>
      <c r="Q59">
        <v>250</v>
      </c>
      <c r="R59">
        <v>0</v>
      </c>
      <c r="S59">
        <v>1637</v>
      </c>
      <c r="T59">
        <v>645</v>
      </c>
      <c r="U59">
        <v>16860</v>
      </c>
      <c r="V59">
        <v>0</v>
      </c>
      <c r="W59">
        <v>12457</v>
      </c>
      <c r="X59">
        <v>5065</v>
      </c>
      <c r="Y59">
        <v>12342</v>
      </c>
    </row>
    <row r="60" spans="10:28" x14ac:dyDescent="0.3">
      <c r="J60" t="s">
        <v>20</v>
      </c>
      <c r="K60">
        <f t="shared" ref="K60:Y60" si="35">SUM(K44:K58)</f>
        <v>16080</v>
      </c>
      <c r="L60">
        <f t="shared" si="35"/>
        <v>0</v>
      </c>
      <c r="M60">
        <f t="shared" si="35"/>
        <v>258</v>
      </c>
      <c r="N60">
        <f t="shared" si="35"/>
        <v>175</v>
      </c>
      <c r="O60">
        <f t="shared" si="35"/>
        <v>1</v>
      </c>
      <c r="P60">
        <f t="shared" si="35"/>
        <v>10862</v>
      </c>
      <c r="Q60">
        <f t="shared" si="35"/>
        <v>517</v>
      </c>
      <c r="R60">
        <f t="shared" si="35"/>
        <v>0</v>
      </c>
      <c r="S60">
        <f t="shared" si="35"/>
        <v>2060</v>
      </c>
      <c r="T60">
        <f t="shared" si="35"/>
        <v>621</v>
      </c>
      <c r="U60">
        <f t="shared" si="35"/>
        <v>14285</v>
      </c>
      <c r="V60">
        <f t="shared" si="35"/>
        <v>0</v>
      </c>
      <c r="W60">
        <f t="shared" si="35"/>
        <v>12114</v>
      </c>
      <c r="X60">
        <f t="shared" si="35"/>
        <v>5127</v>
      </c>
      <c r="Y60">
        <f t="shared" si="35"/>
        <v>4879</v>
      </c>
    </row>
  </sheetData>
  <mergeCells count="3">
    <mergeCell ref="K41:S41"/>
    <mergeCell ref="K21:L21"/>
    <mergeCell ref="K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Sample_process</vt:lpstr>
      <vt:lpstr>Moerfelder Landstr_zone1</vt:lpstr>
      <vt:lpstr>Moerfelder Landstr_zone2</vt:lpstr>
      <vt:lpstr>Moerfelder Landstr_zone3</vt:lpstr>
      <vt:lpstr>Kennedyallee_zone1</vt:lpstr>
      <vt:lpstr>Kennedyallee_zone2</vt:lpstr>
      <vt:lpstr>Darmstaedter_zone1</vt:lpstr>
      <vt:lpstr>Darmstaedter_zone2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Shamli Soni</dc:creator>
  <cp:lastModifiedBy>Shamli Soni</cp:lastModifiedBy>
  <dcterms:created xsi:type="dcterms:W3CDTF">2021-08-20T09:00:42Z</dcterms:created>
  <dcterms:modified xsi:type="dcterms:W3CDTF">2021-09-16T15:11:33Z</dcterms:modified>
</cp:coreProperties>
</file>