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Ex1.xml" ContentType="application/vnd.ms-office.chartex+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mc:AlternateContent xmlns:mc="http://schemas.openxmlformats.org/markup-compatibility/2006">
    <mc:Choice Requires="x15">
      <x15ac:absPath xmlns:x15ac="http://schemas.microsoft.com/office/spreadsheetml/2010/11/ac" url="E:\data analysis\Projects\Sales Project\"/>
    </mc:Choice>
  </mc:AlternateContent>
  <xr:revisionPtr revIDLastSave="0" documentId="13_ncr:1_{10370F3E-E752-439E-853D-B976969225D3}" xr6:coauthVersionLast="47" xr6:coauthVersionMax="47" xr10:uidLastSave="{00000000-0000-0000-0000-000000000000}"/>
  <bookViews>
    <workbookView xWindow="-120" yWindow="-120" windowWidth="20730" windowHeight="11310" activeTab="2" xr2:uid="{00000000-000D-0000-FFFF-FFFF00000000}"/>
  </bookViews>
  <sheets>
    <sheet name="Source" sheetId="1" r:id="rId1"/>
    <sheet name="PVT" sheetId="4" r:id="rId2"/>
    <sheet name="Dashboard" sheetId="5" r:id="rId3"/>
  </sheets>
  <definedNames>
    <definedName name="_xlnm._FilterDatabase" localSheetId="0" hidden="1">Source!$A$1:$P$3204</definedName>
    <definedName name="_xlchart.v5.0" hidden="1">PVT!$E$65</definedName>
    <definedName name="_xlchart.v5.1" hidden="1">PVT!$E$66:$E$76</definedName>
    <definedName name="_xlchart.v5.2" hidden="1">PVT!$F$65</definedName>
    <definedName name="_xlchart.v5.3" hidden="1">PVT!$F$66:$F$76</definedName>
    <definedName name="_xlchart.v5.4" hidden="1">PVT!$G$65</definedName>
    <definedName name="_xlchart.v5.5" hidden="1">PVT!$G$66:$G$76</definedName>
    <definedName name="_xlnm.Print_Area" localSheetId="2">Dashboard!$A$1:$AJ$48</definedName>
    <definedName name="Slicer_Order_Month">#N/A</definedName>
    <definedName name="Slicer_Order_Year">#N/A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3204" i="1" l="1"/>
  <c r="J3204" i="1"/>
  <c r="I3204" i="1"/>
  <c r="F3204" i="1"/>
  <c r="D3204" i="1"/>
  <c r="C3204" i="1"/>
  <c r="P3203" i="1"/>
  <c r="J3203" i="1"/>
  <c r="I3203" i="1"/>
  <c r="F3203" i="1"/>
  <c r="D3203" i="1"/>
  <c r="C3203" i="1"/>
  <c r="P3202" i="1"/>
  <c r="J3202" i="1"/>
  <c r="I3202" i="1"/>
  <c r="F3202" i="1"/>
  <c r="D3202" i="1"/>
  <c r="C3202" i="1"/>
  <c r="P3201" i="1"/>
  <c r="J3201" i="1"/>
  <c r="I3201" i="1"/>
  <c r="F3201" i="1"/>
  <c r="D3201" i="1"/>
  <c r="C3201" i="1"/>
  <c r="P3200" i="1"/>
  <c r="J3200" i="1"/>
  <c r="I3200" i="1"/>
  <c r="F3200" i="1"/>
  <c r="D3200" i="1"/>
  <c r="C3200" i="1"/>
  <c r="P3199" i="1"/>
  <c r="J3199" i="1"/>
  <c r="I3199" i="1"/>
  <c r="F3199" i="1"/>
  <c r="D3199" i="1"/>
  <c r="C3199" i="1"/>
  <c r="P3198" i="1"/>
  <c r="J3198" i="1"/>
  <c r="I3198" i="1"/>
  <c r="F3198" i="1"/>
  <c r="D3198" i="1"/>
  <c r="C3198" i="1"/>
  <c r="P3197" i="1"/>
  <c r="J3197" i="1"/>
  <c r="I3197" i="1"/>
  <c r="F3197" i="1"/>
  <c r="D3197" i="1"/>
  <c r="C3197" i="1"/>
  <c r="P3196" i="1"/>
  <c r="J3196" i="1"/>
  <c r="I3196" i="1"/>
  <c r="F3196" i="1"/>
  <c r="D3196" i="1"/>
  <c r="C3196" i="1"/>
  <c r="P3195" i="1"/>
  <c r="J3195" i="1"/>
  <c r="I3195" i="1"/>
  <c r="F3195" i="1"/>
  <c r="D3195" i="1"/>
  <c r="C3195" i="1"/>
  <c r="P3194" i="1"/>
  <c r="J3194" i="1"/>
  <c r="I3194" i="1"/>
  <c r="F3194" i="1"/>
  <c r="D3194" i="1"/>
  <c r="C3194" i="1"/>
  <c r="P3193" i="1"/>
  <c r="J3193" i="1"/>
  <c r="I3193" i="1"/>
  <c r="F3193" i="1"/>
  <c r="D3193" i="1"/>
  <c r="C3193" i="1"/>
  <c r="P3192" i="1"/>
  <c r="J3192" i="1"/>
  <c r="I3192" i="1"/>
  <c r="F3192" i="1"/>
  <c r="D3192" i="1"/>
  <c r="C3192" i="1"/>
  <c r="P3191" i="1"/>
  <c r="J3191" i="1"/>
  <c r="I3191" i="1"/>
  <c r="F3191" i="1"/>
  <c r="D3191" i="1"/>
  <c r="C3191" i="1"/>
  <c r="P3190" i="1"/>
  <c r="J3190" i="1"/>
  <c r="I3190" i="1"/>
  <c r="F3190" i="1"/>
  <c r="D3190" i="1"/>
  <c r="C3190" i="1"/>
  <c r="P3189" i="1"/>
  <c r="J3189" i="1"/>
  <c r="I3189" i="1"/>
  <c r="F3189" i="1"/>
  <c r="D3189" i="1"/>
  <c r="C3189" i="1"/>
  <c r="P3188" i="1"/>
  <c r="J3188" i="1"/>
  <c r="I3188" i="1"/>
  <c r="F3188" i="1"/>
  <c r="D3188" i="1"/>
  <c r="C3188" i="1"/>
  <c r="P3187" i="1"/>
  <c r="J3187" i="1"/>
  <c r="I3187" i="1"/>
  <c r="F3187" i="1"/>
  <c r="D3187" i="1"/>
  <c r="C3187" i="1"/>
  <c r="P3186" i="1"/>
  <c r="J3186" i="1"/>
  <c r="I3186" i="1"/>
  <c r="F3186" i="1"/>
  <c r="D3186" i="1"/>
  <c r="C3186" i="1"/>
  <c r="P3185" i="1"/>
  <c r="J3185" i="1"/>
  <c r="I3185" i="1"/>
  <c r="F3185" i="1"/>
  <c r="D3185" i="1"/>
  <c r="C3185" i="1"/>
  <c r="P3184" i="1"/>
  <c r="J3184" i="1"/>
  <c r="I3184" i="1"/>
  <c r="F3184" i="1"/>
  <c r="D3184" i="1"/>
  <c r="C3184" i="1"/>
  <c r="P3183" i="1"/>
  <c r="J3183" i="1"/>
  <c r="I3183" i="1"/>
  <c r="F3183" i="1"/>
  <c r="D3183" i="1"/>
  <c r="C3183" i="1"/>
  <c r="P3182" i="1"/>
  <c r="J3182" i="1"/>
  <c r="I3182" i="1"/>
  <c r="F3182" i="1"/>
  <c r="D3182" i="1"/>
  <c r="C3182" i="1"/>
  <c r="P3181" i="1"/>
  <c r="J3181" i="1"/>
  <c r="I3181" i="1"/>
  <c r="F3181" i="1"/>
  <c r="D3181" i="1"/>
  <c r="C3181" i="1"/>
  <c r="P3180" i="1"/>
  <c r="J3180" i="1"/>
  <c r="I3180" i="1"/>
  <c r="F3180" i="1"/>
  <c r="D3180" i="1"/>
  <c r="C3180" i="1"/>
  <c r="P3179" i="1"/>
  <c r="J3179" i="1"/>
  <c r="I3179" i="1"/>
  <c r="F3179" i="1"/>
  <c r="D3179" i="1"/>
  <c r="C3179" i="1"/>
  <c r="P3178" i="1"/>
  <c r="J3178" i="1"/>
  <c r="I3178" i="1"/>
  <c r="F3178" i="1"/>
  <c r="D3178" i="1"/>
  <c r="C3178" i="1"/>
  <c r="P3177" i="1"/>
  <c r="J3177" i="1"/>
  <c r="I3177" i="1"/>
  <c r="F3177" i="1"/>
  <c r="D3177" i="1"/>
  <c r="C3177" i="1"/>
  <c r="P3176" i="1"/>
  <c r="J3176" i="1"/>
  <c r="I3176" i="1"/>
  <c r="F3176" i="1"/>
  <c r="D3176" i="1"/>
  <c r="C3176" i="1"/>
  <c r="P3175" i="1"/>
  <c r="J3175" i="1"/>
  <c r="I3175" i="1"/>
  <c r="F3175" i="1"/>
  <c r="D3175" i="1"/>
  <c r="C3175" i="1"/>
  <c r="P3174" i="1"/>
  <c r="J3174" i="1"/>
  <c r="I3174" i="1"/>
  <c r="F3174" i="1"/>
  <c r="D3174" i="1"/>
  <c r="C3174" i="1"/>
  <c r="P3173" i="1"/>
  <c r="J3173" i="1"/>
  <c r="I3173" i="1"/>
  <c r="F3173" i="1"/>
  <c r="D3173" i="1"/>
  <c r="C3173" i="1"/>
  <c r="P3172" i="1"/>
  <c r="J3172" i="1"/>
  <c r="I3172" i="1"/>
  <c r="F3172" i="1"/>
  <c r="D3172" i="1"/>
  <c r="C3172" i="1"/>
  <c r="P3171" i="1"/>
  <c r="J3171" i="1"/>
  <c r="I3171" i="1"/>
  <c r="F3171" i="1"/>
  <c r="D3171" i="1"/>
  <c r="C3171" i="1"/>
  <c r="P3170" i="1"/>
  <c r="J3170" i="1"/>
  <c r="I3170" i="1"/>
  <c r="F3170" i="1"/>
  <c r="D3170" i="1"/>
  <c r="C3170" i="1"/>
  <c r="P3169" i="1"/>
  <c r="J3169" i="1"/>
  <c r="I3169" i="1"/>
  <c r="F3169" i="1"/>
  <c r="D3169" i="1"/>
  <c r="C3169" i="1"/>
  <c r="P3168" i="1"/>
  <c r="J3168" i="1"/>
  <c r="I3168" i="1"/>
  <c r="F3168" i="1"/>
  <c r="D3168" i="1"/>
  <c r="C3168" i="1"/>
  <c r="P3167" i="1"/>
  <c r="J3167" i="1"/>
  <c r="I3167" i="1"/>
  <c r="F3167" i="1"/>
  <c r="D3167" i="1"/>
  <c r="C3167" i="1"/>
  <c r="P3166" i="1"/>
  <c r="J3166" i="1"/>
  <c r="I3166" i="1"/>
  <c r="F3166" i="1"/>
  <c r="D3166" i="1"/>
  <c r="C3166" i="1"/>
  <c r="P3165" i="1"/>
  <c r="J3165" i="1"/>
  <c r="I3165" i="1"/>
  <c r="F3165" i="1"/>
  <c r="D3165" i="1"/>
  <c r="C3165" i="1"/>
  <c r="P3164" i="1"/>
  <c r="J3164" i="1"/>
  <c r="I3164" i="1"/>
  <c r="F3164" i="1"/>
  <c r="D3164" i="1"/>
  <c r="C3164" i="1"/>
  <c r="P3163" i="1"/>
  <c r="J3163" i="1"/>
  <c r="I3163" i="1"/>
  <c r="F3163" i="1"/>
  <c r="D3163" i="1"/>
  <c r="C3163" i="1"/>
  <c r="P3162" i="1"/>
  <c r="J3162" i="1"/>
  <c r="I3162" i="1"/>
  <c r="F3162" i="1"/>
  <c r="D3162" i="1"/>
  <c r="C3162" i="1"/>
  <c r="P3161" i="1"/>
  <c r="J3161" i="1"/>
  <c r="I3161" i="1"/>
  <c r="F3161" i="1"/>
  <c r="D3161" i="1"/>
  <c r="C3161" i="1"/>
  <c r="P3160" i="1"/>
  <c r="J3160" i="1"/>
  <c r="I3160" i="1"/>
  <c r="F3160" i="1"/>
  <c r="D3160" i="1"/>
  <c r="C3160" i="1"/>
  <c r="P3159" i="1"/>
  <c r="J3159" i="1"/>
  <c r="I3159" i="1"/>
  <c r="F3159" i="1"/>
  <c r="D3159" i="1"/>
  <c r="C3159" i="1"/>
  <c r="P3158" i="1"/>
  <c r="J3158" i="1"/>
  <c r="I3158" i="1"/>
  <c r="F3158" i="1"/>
  <c r="D3158" i="1"/>
  <c r="C3158" i="1"/>
  <c r="P3157" i="1"/>
  <c r="J3157" i="1"/>
  <c r="I3157" i="1"/>
  <c r="F3157" i="1"/>
  <c r="D3157" i="1"/>
  <c r="C3157" i="1"/>
  <c r="P3156" i="1"/>
  <c r="J3156" i="1"/>
  <c r="I3156" i="1"/>
  <c r="F3156" i="1"/>
  <c r="D3156" i="1"/>
  <c r="C3156" i="1"/>
  <c r="P3155" i="1"/>
  <c r="J3155" i="1"/>
  <c r="I3155" i="1"/>
  <c r="F3155" i="1"/>
  <c r="D3155" i="1"/>
  <c r="C3155" i="1"/>
  <c r="P3154" i="1"/>
  <c r="J3154" i="1"/>
  <c r="I3154" i="1"/>
  <c r="F3154" i="1"/>
  <c r="D3154" i="1"/>
  <c r="C3154" i="1"/>
  <c r="P3153" i="1"/>
  <c r="J3153" i="1"/>
  <c r="I3153" i="1"/>
  <c r="F3153" i="1"/>
  <c r="D3153" i="1"/>
  <c r="C3153" i="1"/>
  <c r="P3152" i="1"/>
  <c r="J3152" i="1"/>
  <c r="I3152" i="1"/>
  <c r="F3152" i="1"/>
  <c r="D3152" i="1"/>
  <c r="C3152" i="1"/>
  <c r="P3151" i="1"/>
  <c r="J3151" i="1"/>
  <c r="I3151" i="1"/>
  <c r="F3151" i="1"/>
  <c r="D3151" i="1"/>
  <c r="C3151" i="1"/>
  <c r="P3150" i="1"/>
  <c r="J3150" i="1"/>
  <c r="I3150" i="1"/>
  <c r="F3150" i="1"/>
  <c r="D3150" i="1"/>
  <c r="C3150" i="1"/>
  <c r="P3149" i="1"/>
  <c r="J3149" i="1"/>
  <c r="I3149" i="1"/>
  <c r="F3149" i="1"/>
  <c r="D3149" i="1"/>
  <c r="C3149" i="1"/>
  <c r="P3148" i="1"/>
  <c r="J3148" i="1"/>
  <c r="I3148" i="1"/>
  <c r="F3148" i="1"/>
  <c r="D3148" i="1"/>
  <c r="C3148" i="1"/>
  <c r="P3147" i="1"/>
  <c r="J3147" i="1"/>
  <c r="I3147" i="1"/>
  <c r="F3147" i="1"/>
  <c r="D3147" i="1"/>
  <c r="C3147" i="1"/>
  <c r="P3146" i="1"/>
  <c r="J3146" i="1"/>
  <c r="I3146" i="1"/>
  <c r="F3146" i="1"/>
  <c r="D3146" i="1"/>
  <c r="C3146" i="1"/>
  <c r="P3145" i="1"/>
  <c r="J3145" i="1"/>
  <c r="I3145" i="1"/>
  <c r="F3145" i="1"/>
  <c r="D3145" i="1"/>
  <c r="C3145" i="1"/>
  <c r="P3144" i="1"/>
  <c r="J3144" i="1"/>
  <c r="I3144" i="1"/>
  <c r="F3144" i="1"/>
  <c r="D3144" i="1"/>
  <c r="C3144" i="1"/>
  <c r="P3143" i="1"/>
  <c r="J3143" i="1"/>
  <c r="I3143" i="1"/>
  <c r="F3143" i="1"/>
  <c r="D3143" i="1"/>
  <c r="C3143" i="1"/>
  <c r="P3142" i="1"/>
  <c r="J3142" i="1"/>
  <c r="I3142" i="1"/>
  <c r="F3142" i="1"/>
  <c r="D3142" i="1"/>
  <c r="C3142" i="1"/>
  <c r="P3141" i="1"/>
  <c r="J3141" i="1"/>
  <c r="I3141" i="1"/>
  <c r="F3141" i="1"/>
  <c r="D3141" i="1"/>
  <c r="C3141" i="1"/>
  <c r="P3140" i="1"/>
  <c r="J3140" i="1"/>
  <c r="I3140" i="1"/>
  <c r="F3140" i="1"/>
  <c r="D3140" i="1"/>
  <c r="C3140" i="1"/>
  <c r="P3139" i="1"/>
  <c r="J3139" i="1"/>
  <c r="I3139" i="1"/>
  <c r="F3139" i="1"/>
  <c r="D3139" i="1"/>
  <c r="C3139" i="1"/>
  <c r="P3138" i="1"/>
  <c r="J3138" i="1"/>
  <c r="I3138" i="1"/>
  <c r="F3138" i="1"/>
  <c r="D3138" i="1"/>
  <c r="C3138" i="1"/>
  <c r="P3137" i="1"/>
  <c r="J3137" i="1"/>
  <c r="I3137" i="1"/>
  <c r="F3137" i="1"/>
  <c r="D3137" i="1"/>
  <c r="C3137" i="1"/>
  <c r="P3136" i="1"/>
  <c r="J3136" i="1"/>
  <c r="I3136" i="1"/>
  <c r="F3136" i="1"/>
  <c r="D3136" i="1"/>
  <c r="C3136" i="1"/>
  <c r="P3135" i="1"/>
  <c r="J3135" i="1"/>
  <c r="I3135" i="1"/>
  <c r="F3135" i="1"/>
  <c r="D3135" i="1"/>
  <c r="C3135" i="1"/>
  <c r="P3134" i="1"/>
  <c r="J3134" i="1"/>
  <c r="I3134" i="1"/>
  <c r="F3134" i="1"/>
  <c r="D3134" i="1"/>
  <c r="C3134" i="1"/>
  <c r="P3133" i="1"/>
  <c r="J3133" i="1"/>
  <c r="I3133" i="1"/>
  <c r="F3133" i="1"/>
  <c r="D3133" i="1"/>
  <c r="C3133" i="1"/>
  <c r="P3132" i="1"/>
  <c r="J3132" i="1"/>
  <c r="I3132" i="1"/>
  <c r="F3132" i="1"/>
  <c r="D3132" i="1"/>
  <c r="C3132" i="1"/>
  <c r="P3131" i="1"/>
  <c r="J3131" i="1"/>
  <c r="I3131" i="1"/>
  <c r="F3131" i="1"/>
  <c r="D3131" i="1"/>
  <c r="C3131" i="1"/>
  <c r="P3130" i="1"/>
  <c r="J3130" i="1"/>
  <c r="I3130" i="1"/>
  <c r="F3130" i="1"/>
  <c r="D3130" i="1"/>
  <c r="C3130" i="1"/>
  <c r="P3129" i="1"/>
  <c r="J3129" i="1"/>
  <c r="I3129" i="1"/>
  <c r="F3129" i="1"/>
  <c r="D3129" i="1"/>
  <c r="C3129" i="1"/>
  <c r="P3128" i="1"/>
  <c r="J3128" i="1"/>
  <c r="I3128" i="1"/>
  <c r="F3128" i="1"/>
  <c r="D3128" i="1"/>
  <c r="C3128" i="1"/>
  <c r="P3127" i="1"/>
  <c r="J3127" i="1"/>
  <c r="I3127" i="1"/>
  <c r="F3127" i="1"/>
  <c r="D3127" i="1"/>
  <c r="C3127" i="1"/>
  <c r="P3126" i="1"/>
  <c r="J3126" i="1"/>
  <c r="I3126" i="1"/>
  <c r="F3126" i="1"/>
  <c r="D3126" i="1"/>
  <c r="C3126" i="1"/>
  <c r="P3125" i="1"/>
  <c r="J3125" i="1"/>
  <c r="I3125" i="1"/>
  <c r="F3125" i="1"/>
  <c r="D3125" i="1"/>
  <c r="C3125" i="1"/>
  <c r="P3124" i="1"/>
  <c r="J3124" i="1"/>
  <c r="I3124" i="1"/>
  <c r="F3124" i="1"/>
  <c r="D3124" i="1"/>
  <c r="C3124" i="1"/>
  <c r="P3123" i="1"/>
  <c r="J3123" i="1"/>
  <c r="I3123" i="1"/>
  <c r="F3123" i="1"/>
  <c r="D3123" i="1"/>
  <c r="C3123" i="1"/>
  <c r="P3122" i="1"/>
  <c r="J3122" i="1"/>
  <c r="I3122" i="1"/>
  <c r="F3122" i="1"/>
  <c r="D3122" i="1"/>
  <c r="C3122" i="1"/>
  <c r="P3121" i="1"/>
  <c r="J3121" i="1"/>
  <c r="I3121" i="1"/>
  <c r="F3121" i="1"/>
  <c r="D3121" i="1"/>
  <c r="C3121" i="1"/>
  <c r="P3120" i="1"/>
  <c r="J3120" i="1"/>
  <c r="I3120" i="1"/>
  <c r="F3120" i="1"/>
  <c r="D3120" i="1"/>
  <c r="C3120" i="1"/>
  <c r="P3119" i="1"/>
  <c r="J3119" i="1"/>
  <c r="I3119" i="1"/>
  <c r="F3119" i="1"/>
  <c r="D3119" i="1"/>
  <c r="C3119" i="1"/>
  <c r="P3118" i="1"/>
  <c r="J3118" i="1"/>
  <c r="I3118" i="1"/>
  <c r="F3118" i="1"/>
  <c r="D3118" i="1"/>
  <c r="C3118" i="1"/>
  <c r="P3117" i="1"/>
  <c r="J3117" i="1"/>
  <c r="I3117" i="1"/>
  <c r="F3117" i="1"/>
  <c r="D3117" i="1"/>
  <c r="C3117" i="1"/>
  <c r="P3116" i="1"/>
  <c r="J3116" i="1"/>
  <c r="I3116" i="1"/>
  <c r="F3116" i="1"/>
  <c r="D3116" i="1"/>
  <c r="C3116" i="1"/>
  <c r="P3115" i="1"/>
  <c r="J3115" i="1"/>
  <c r="I3115" i="1"/>
  <c r="F3115" i="1"/>
  <c r="D3115" i="1"/>
  <c r="C3115" i="1"/>
  <c r="P3114" i="1"/>
  <c r="J3114" i="1"/>
  <c r="I3114" i="1"/>
  <c r="F3114" i="1"/>
  <c r="D3114" i="1"/>
  <c r="C3114" i="1"/>
  <c r="P3113" i="1"/>
  <c r="J3113" i="1"/>
  <c r="I3113" i="1"/>
  <c r="F3113" i="1"/>
  <c r="D3113" i="1"/>
  <c r="C3113" i="1"/>
  <c r="P3112" i="1"/>
  <c r="J3112" i="1"/>
  <c r="I3112" i="1"/>
  <c r="F3112" i="1"/>
  <c r="D3112" i="1"/>
  <c r="C3112" i="1"/>
  <c r="P3111" i="1"/>
  <c r="J3111" i="1"/>
  <c r="I3111" i="1"/>
  <c r="F3111" i="1"/>
  <c r="D3111" i="1"/>
  <c r="C3111" i="1"/>
  <c r="P3110" i="1"/>
  <c r="J3110" i="1"/>
  <c r="I3110" i="1"/>
  <c r="F3110" i="1"/>
  <c r="D3110" i="1"/>
  <c r="C3110" i="1"/>
  <c r="P3109" i="1"/>
  <c r="J3109" i="1"/>
  <c r="I3109" i="1"/>
  <c r="F3109" i="1"/>
  <c r="D3109" i="1"/>
  <c r="C3109" i="1"/>
  <c r="P3108" i="1"/>
  <c r="J3108" i="1"/>
  <c r="I3108" i="1"/>
  <c r="F3108" i="1"/>
  <c r="D3108" i="1"/>
  <c r="C3108" i="1"/>
  <c r="P3107" i="1"/>
  <c r="J3107" i="1"/>
  <c r="I3107" i="1"/>
  <c r="F3107" i="1"/>
  <c r="D3107" i="1"/>
  <c r="C3107" i="1"/>
  <c r="P3106" i="1"/>
  <c r="J3106" i="1"/>
  <c r="I3106" i="1"/>
  <c r="F3106" i="1"/>
  <c r="D3106" i="1"/>
  <c r="C3106" i="1"/>
  <c r="P3105" i="1"/>
  <c r="J3105" i="1"/>
  <c r="I3105" i="1"/>
  <c r="F3105" i="1"/>
  <c r="D3105" i="1"/>
  <c r="C3105" i="1"/>
  <c r="P3104" i="1"/>
  <c r="J3104" i="1"/>
  <c r="I3104" i="1"/>
  <c r="F3104" i="1"/>
  <c r="D3104" i="1"/>
  <c r="C3104" i="1"/>
  <c r="P3103" i="1"/>
  <c r="J3103" i="1"/>
  <c r="I3103" i="1"/>
  <c r="F3103" i="1"/>
  <c r="D3103" i="1"/>
  <c r="C3103" i="1"/>
  <c r="P3102" i="1"/>
  <c r="J3102" i="1"/>
  <c r="I3102" i="1"/>
  <c r="F3102" i="1"/>
  <c r="D3102" i="1"/>
  <c r="C3102" i="1"/>
  <c r="P3101" i="1"/>
  <c r="J3101" i="1"/>
  <c r="I3101" i="1"/>
  <c r="F3101" i="1"/>
  <c r="D3101" i="1"/>
  <c r="C3101" i="1"/>
  <c r="P3100" i="1"/>
  <c r="J3100" i="1"/>
  <c r="I3100" i="1"/>
  <c r="F3100" i="1"/>
  <c r="D3100" i="1"/>
  <c r="C3100" i="1"/>
  <c r="P3099" i="1"/>
  <c r="J3099" i="1"/>
  <c r="I3099" i="1"/>
  <c r="F3099" i="1"/>
  <c r="D3099" i="1"/>
  <c r="C3099" i="1"/>
  <c r="P3098" i="1"/>
  <c r="J3098" i="1"/>
  <c r="I3098" i="1"/>
  <c r="F3098" i="1"/>
  <c r="D3098" i="1"/>
  <c r="C3098" i="1"/>
  <c r="P3097" i="1"/>
  <c r="J3097" i="1"/>
  <c r="I3097" i="1"/>
  <c r="F3097" i="1"/>
  <c r="D3097" i="1"/>
  <c r="C3097" i="1"/>
  <c r="P3096" i="1"/>
  <c r="J3096" i="1"/>
  <c r="I3096" i="1"/>
  <c r="F3096" i="1"/>
  <c r="D3096" i="1"/>
  <c r="C3096" i="1"/>
  <c r="P3095" i="1"/>
  <c r="J3095" i="1"/>
  <c r="I3095" i="1"/>
  <c r="F3095" i="1"/>
  <c r="D3095" i="1"/>
  <c r="C3095" i="1"/>
  <c r="P3094" i="1"/>
  <c r="J3094" i="1"/>
  <c r="I3094" i="1"/>
  <c r="F3094" i="1"/>
  <c r="D3094" i="1"/>
  <c r="C3094" i="1"/>
  <c r="P3093" i="1"/>
  <c r="J3093" i="1"/>
  <c r="I3093" i="1"/>
  <c r="F3093" i="1"/>
  <c r="D3093" i="1"/>
  <c r="C3093" i="1"/>
  <c r="P3092" i="1"/>
  <c r="J3092" i="1"/>
  <c r="I3092" i="1"/>
  <c r="F3092" i="1"/>
  <c r="D3092" i="1"/>
  <c r="C3092" i="1"/>
  <c r="P3091" i="1"/>
  <c r="J3091" i="1"/>
  <c r="I3091" i="1"/>
  <c r="F3091" i="1"/>
  <c r="D3091" i="1"/>
  <c r="C3091" i="1"/>
  <c r="P3090" i="1"/>
  <c r="J3090" i="1"/>
  <c r="I3090" i="1"/>
  <c r="F3090" i="1"/>
  <c r="D3090" i="1"/>
  <c r="C3090" i="1"/>
  <c r="P3089" i="1"/>
  <c r="J3089" i="1"/>
  <c r="I3089" i="1"/>
  <c r="F3089" i="1"/>
  <c r="D3089" i="1"/>
  <c r="C3089" i="1"/>
  <c r="P3088" i="1"/>
  <c r="J3088" i="1"/>
  <c r="I3088" i="1"/>
  <c r="F3088" i="1"/>
  <c r="D3088" i="1"/>
  <c r="C3088" i="1"/>
  <c r="P3087" i="1"/>
  <c r="J3087" i="1"/>
  <c r="I3087" i="1"/>
  <c r="F3087" i="1"/>
  <c r="D3087" i="1"/>
  <c r="C3087" i="1"/>
  <c r="P3086" i="1"/>
  <c r="J3086" i="1"/>
  <c r="I3086" i="1"/>
  <c r="F3086" i="1"/>
  <c r="D3086" i="1"/>
  <c r="C3086" i="1"/>
  <c r="P3085" i="1"/>
  <c r="J3085" i="1"/>
  <c r="I3085" i="1"/>
  <c r="F3085" i="1"/>
  <c r="D3085" i="1"/>
  <c r="C3085" i="1"/>
  <c r="P3084" i="1"/>
  <c r="J3084" i="1"/>
  <c r="I3084" i="1"/>
  <c r="F3084" i="1"/>
  <c r="D3084" i="1"/>
  <c r="C3084" i="1"/>
  <c r="P3083" i="1"/>
  <c r="J3083" i="1"/>
  <c r="I3083" i="1"/>
  <c r="F3083" i="1"/>
  <c r="D3083" i="1"/>
  <c r="C3083" i="1"/>
  <c r="P3082" i="1"/>
  <c r="J3082" i="1"/>
  <c r="I3082" i="1"/>
  <c r="F3082" i="1"/>
  <c r="D3082" i="1"/>
  <c r="C3082" i="1"/>
  <c r="P3081" i="1"/>
  <c r="J3081" i="1"/>
  <c r="I3081" i="1"/>
  <c r="F3081" i="1"/>
  <c r="D3081" i="1"/>
  <c r="C3081" i="1"/>
  <c r="P3080" i="1"/>
  <c r="J3080" i="1"/>
  <c r="I3080" i="1"/>
  <c r="F3080" i="1"/>
  <c r="D3080" i="1"/>
  <c r="C3080" i="1"/>
  <c r="P3079" i="1"/>
  <c r="J3079" i="1"/>
  <c r="I3079" i="1"/>
  <c r="F3079" i="1"/>
  <c r="D3079" i="1"/>
  <c r="C3079" i="1"/>
  <c r="P3078" i="1"/>
  <c r="J3078" i="1"/>
  <c r="I3078" i="1"/>
  <c r="F3078" i="1"/>
  <c r="D3078" i="1"/>
  <c r="C3078" i="1"/>
  <c r="P3077" i="1"/>
  <c r="J3077" i="1"/>
  <c r="I3077" i="1"/>
  <c r="F3077" i="1"/>
  <c r="D3077" i="1"/>
  <c r="C3077" i="1"/>
  <c r="P3076" i="1"/>
  <c r="J3076" i="1"/>
  <c r="I3076" i="1"/>
  <c r="F3076" i="1"/>
  <c r="D3076" i="1"/>
  <c r="C3076" i="1"/>
  <c r="P3075" i="1"/>
  <c r="J3075" i="1"/>
  <c r="I3075" i="1"/>
  <c r="F3075" i="1"/>
  <c r="D3075" i="1"/>
  <c r="C3075" i="1"/>
  <c r="P3074" i="1"/>
  <c r="J3074" i="1"/>
  <c r="I3074" i="1"/>
  <c r="F3074" i="1"/>
  <c r="D3074" i="1"/>
  <c r="C3074" i="1"/>
  <c r="P3073" i="1"/>
  <c r="J3073" i="1"/>
  <c r="I3073" i="1"/>
  <c r="F3073" i="1"/>
  <c r="D3073" i="1"/>
  <c r="C3073" i="1"/>
  <c r="P3072" i="1"/>
  <c r="J3072" i="1"/>
  <c r="I3072" i="1"/>
  <c r="F3072" i="1"/>
  <c r="D3072" i="1"/>
  <c r="C3072" i="1"/>
  <c r="P3071" i="1"/>
  <c r="J3071" i="1"/>
  <c r="I3071" i="1"/>
  <c r="F3071" i="1"/>
  <c r="D3071" i="1"/>
  <c r="C3071" i="1"/>
  <c r="P3070" i="1"/>
  <c r="J3070" i="1"/>
  <c r="I3070" i="1"/>
  <c r="F3070" i="1"/>
  <c r="D3070" i="1"/>
  <c r="C3070" i="1"/>
  <c r="P3069" i="1"/>
  <c r="J3069" i="1"/>
  <c r="I3069" i="1"/>
  <c r="F3069" i="1"/>
  <c r="D3069" i="1"/>
  <c r="C3069" i="1"/>
  <c r="P3068" i="1"/>
  <c r="J3068" i="1"/>
  <c r="I3068" i="1"/>
  <c r="F3068" i="1"/>
  <c r="D3068" i="1"/>
  <c r="C3068" i="1"/>
  <c r="P3067" i="1"/>
  <c r="J3067" i="1"/>
  <c r="I3067" i="1"/>
  <c r="F3067" i="1"/>
  <c r="D3067" i="1"/>
  <c r="C3067" i="1"/>
  <c r="P3066" i="1"/>
  <c r="J3066" i="1"/>
  <c r="I3066" i="1"/>
  <c r="F3066" i="1"/>
  <c r="D3066" i="1"/>
  <c r="C3066" i="1"/>
  <c r="P3065" i="1"/>
  <c r="J3065" i="1"/>
  <c r="I3065" i="1"/>
  <c r="F3065" i="1"/>
  <c r="D3065" i="1"/>
  <c r="C3065" i="1"/>
  <c r="P3064" i="1"/>
  <c r="J3064" i="1"/>
  <c r="I3064" i="1"/>
  <c r="F3064" i="1"/>
  <c r="D3064" i="1"/>
  <c r="C3064" i="1"/>
  <c r="P3063" i="1"/>
  <c r="J3063" i="1"/>
  <c r="I3063" i="1"/>
  <c r="F3063" i="1"/>
  <c r="D3063" i="1"/>
  <c r="C3063" i="1"/>
  <c r="P3062" i="1"/>
  <c r="J3062" i="1"/>
  <c r="I3062" i="1"/>
  <c r="F3062" i="1"/>
  <c r="D3062" i="1"/>
  <c r="C3062" i="1"/>
  <c r="P3061" i="1"/>
  <c r="J3061" i="1"/>
  <c r="I3061" i="1"/>
  <c r="F3061" i="1"/>
  <c r="D3061" i="1"/>
  <c r="C3061" i="1"/>
  <c r="P3060" i="1"/>
  <c r="J3060" i="1"/>
  <c r="I3060" i="1"/>
  <c r="F3060" i="1"/>
  <c r="D3060" i="1"/>
  <c r="C3060" i="1"/>
  <c r="P3059" i="1"/>
  <c r="J3059" i="1"/>
  <c r="I3059" i="1"/>
  <c r="F3059" i="1"/>
  <c r="D3059" i="1"/>
  <c r="C3059" i="1"/>
  <c r="P3058" i="1"/>
  <c r="J3058" i="1"/>
  <c r="I3058" i="1"/>
  <c r="F3058" i="1"/>
  <c r="D3058" i="1"/>
  <c r="C3058" i="1"/>
  <c r="P3057" i="1"/>
  <c r="J3057" i="1"/>
  <c r="I3057" i="1"/>
  <c r="F3057" i="1"/>
  <c r="D3057" i="1"/>
  <c r="C3057" i="1"/>
  <c r="P3056" i="1"/>
  <c r="J3056" i="1"/>
  <c r="I3056" i="1"/>
  <c r="F3056" i="1"/>
  <c r="D3056" i="1"/>
  <c r="C3056" i="1"/>
  <c r="P3055" i="1"/>
  <c r="J3055" i="1"/>
  <c r="I3055" i="1"/>
  <c r="F3055" i="1"/>
  <c r="D3055" i="1"/>
  <c r="C3055" i="1"/>
  <c r="P3054" i="1"/>
  <c r="J3054" i="1"/>
  <c r="I3054" i="1"/>
  <c r="F3054" i="1"/>
  <c r="D3054" i="1"/>
  <c r="C3054" i="1"/>
  <c r="P3053" i="1"/>
  <c r="J3053" i="1"/>
  <c r="I3053" i="1"/>
  <c r="F3053" i="1"/>
  <c r="D3053" i="1"/>
  <c r="C3053" i="1"/>
  <c r="P3052" i="1"/>
  <c r="J3052" i="1"/>
  <c r="I3052" i="1"/>
  <c r="F3052" i="1"/>
  <c r="D3052" i="1"/>
  <c r="C3052" i="1"/>
  <c r="P3051" i="1"/>
  <c r="J3051" i="1"/>
  <c r="I3051" i="1"/>
  <c r="F3051" i="1"/>
  <c r="D3051" i="1"/>
  <c r="C3051" i="1"/>
  <c r="P3050" i="1"/>
  <c r="J3050" i="1"/>
  <c r="I3050" i="1"/>
  <c r="F3050" i="1"/>
  <c r="D3050" i="1"/>
  <c r="C3050" i="1"/>
  <c r="P3049" i="1"/>
  <c r="J3049" i="1"/>
  <c r="I3049" i="1"/>
  <c r="F3049" i="1"/>
  <c r="D3049" i="1"/>
  <c r="C3049" i="1"/>
  <c r="P3048" i="1"/>
  <c r="J3048" i="1"/>
  <c r="I3048" i="1"/>
  <c r="F3048" i="1"/>
  <c r="D3048" i="1"/>
  <c r="C3048" i="1"/>
  <c r="P3047" i="1"/>
  <c r="J3047" i="1"/>
  <c r="I3047" i="1"/>
  <c r="F3047" i="1"/>
  <c r="D3047" i="1"/>
  <c r="C3047" i="1"/>
  <c r="P3046" i="1"/>
  <c r="J3046" i="1"/>
  <c r="I3046" i="1"/>
  <c r="F3046" i="1"/>
  <c r="D3046" i="1"/>
  <c r="C3046" i="1"/>
  <c r="P3045" i="1"/>
  <c r="J3045" i="1"/>
  <c r="I3045" i="1"/>
  <c r="F3045" i="1"/>
  <c r="D3045" i="1"/>
  <c r="C3045" i="1"/>
  <c r="P3044" i="1"/>
  <c r="J3044" i="1"/>
  <c r="I3044" i="1"/>
  <c r="F3044" i="1"/>
  <c r="D3044" i="1"/>
  <c r="C3044" i="1"/>
  <c r="P3043" i="1"/>
  <c r="J3043" i="1"/>
  <c r="I3043" i="1"/>
  <c r="F3043" i="1"/>
  <c r="D3043" i="1"/>
  <c r="C3043" i="1"/>
  <c r="P3042" i="1"/>
  <c r="J3042" i="1"/>
  <c r="I3042" i="1"/>
  <c r="F3042" i="1"/>
  <c r="D3042" i="1"/>
  <c r="C3042" i="1"/>
  <c r="P3041" i="1"/>
  <c r="J3041" i="1"/>
  <c r="I3041" i="1"/>
  <c r="F3041" i="1"/>
  <c r="D3041" i="1"/>
  <c r="C3041" i="1"/>
  <c r="P3040" i="1"/>
  <c r="J3040" i="1"/>
  <c r="I3040" i="1"/>
  <c r="F3040" i="1"/>
  <c r="D3040" i="1"/>
  <c r="C3040" i="1"/>
  <c r="P3039" i="1"/>
  <c r="J3039" i="1"/>
  <c r="I3039" i="1"/>
  <c r="F3039" i="1"/>
  <c r="D3039" i="1"/>
  <c r="C3039" i="1"/>
  <c r="P3038" i="1"/>
  <c r="J3038" i="1"/>
  <c r="I3038" i="1"/>
  <c r="F3038" i="1"/>
  <c r="D3038" i="1"/>
  <c r="C3038" i="1"/>
  <c r="P3037" i="1"/>
  <c r="J3037" i="1"/>
  <c r="I3037" i="1"/>
  <c r="F3037" i="1"/>
  <c r="D3037" i="1"/>
  <c r="C3037" i="1"/>
  <c r="P3036" i="1"/>
  <c r="J3036" i="1"/>
  <c r="I3036" i="1"/>
  <c r="F3036" i="1"/>
  <c r="D3036" i="1"/>
  <c r="C3036" i="1"/>
  <c r="P3035" i="1"/>
  <c r="J3035" i="1"/>
  <c r="I3035" i="1"/>
  <c r="F3035" i="1"/>
  <c r="D3035" i="1"/>
  <c r="C3035" i="1"/>
  <c r="P3034" i="1"/>
  <c r="J3034" i="1"/>
  <c r="I3034" i="1"/>
  <c r="F3034" i="1"/>
  <c r="D3034" i="1"/>
  <c r="C3034" i="1"/>
  <c r="P3033" i="1"/>
  <c r="J3033" i="1"/>
  <c r="I3033" i="1"/>
  <c r="F3033" i="1"/>
  <c r="D3033" i="1"/>
  <c r="C3033" i="1"/>
  <c r="P3032" i="1"/>
  <c r="J3032" i="1"/>
  <c r="I3032" i="1"/>
  <c r="F3032" i="1"/>
  <c r="D3032" i="1"/>
  <c r="C3032" i="1"/>
  <c r="P3031" i="1"/>
  <c r="J3031" i="1"/>
  <c r="I3031" i="1"/>
  <c r="F3031" i="1"/>
  <c r="D3031" i="1"/>
  <c r="C3031" i="1"/>
  <c r="P3030" i="1"/>
  <c r="J3030" i="1"/>
  <c r="I3030" i="1"/>
  <c r="F3030" i="1"/>
  <c r="D3030" i="1"/>
  <c r="C3030" i="1"/>
  <c r="P3029" i="1"/>
  <c r="J3029" i="1"/>
  <c r="I3029" i="1"/>
  <c r="F3029" i="1"/>
  <c r="D3029" i="1"/>
  <c r="C3029" i="1"/>
  <c r="P3028" i="1"/>
  <c r="J3028" i="1"/>
  <c r="I3028" i="1"/>
  <c r="F3028" i="1"/>
  <c r="D3028" i="1"/>
  <c r="C3028" i="1"/>
  <c r="P3027" i="1"/>
  <c r="J3027" i="1"/>
  <c r="I3027" i="1"/>
  <c r="F3027" i="1"/>
  <c r="D3027" i="1"/>
  <c r="C3027" i="1"/>
  <c r="P3026" i="1"/>
  <c r="J3026" i="1"/>
  <c r="I3026" i="1"/>
  <c r="F3026" i="1"/>
  <c r="D3026" i="1"/>
  <c r="C3026" i="1"/>
  <c r="P3025" i="1"/>
  <c r="J3025" i="1"/>
  <c r="I3025" i="1"/>
  <c r="F3025" i="1"/>
  <c r="D3025" i="1"/>
  <c r="C3025" i="1"/>
  <c r="P3024" i="1"/>
  <c r="J3024" i="1"/>
  <c r="I3024" i="1"/>
  <c r="F3024" i="1"/>
  <c r="D3024" i="1"/>
  <c r="C3024" i="1"/>
  <c r="P3023" i="1"/>
  <c r="J3023" i="1"/>
  <c r="I3023" i="1"/>
  <c r="F3023" i="1"/>
  <c r="D3023" i="1"/>
  <c r="C3023" i="1"/>
  <c r="P3022" i="1"/>
  <c r="J3022" i="1"/>
  <c r="I3022" i="1"/>
  <c r="F3022" i="1"/>
  <c r="D3022" i="1"/>
  <c r="C3022" i="1"/>
  <c r="P3021" i="1"/>
  <c r="J3021" i="1"/>
  <c r="I3021" i="1"/>
  <c r="F3021" i="1"/>
  <c r="D3021" i="1"/>
  <c r="C3021" i="1"/>
  <c r="P3020" i="1"/>
  <c r="J3020" i="1"/>
  <c r="I3020" i="1"/>
  <c r="F3020" i="1"/>
  <c r="D3020" i="1"/>
  <c r="C3020" i="1"/>
  <c r="P3019" i="1"/>
  <c r="J3019" i="1"/>
  <c r="I3019" i="1"/>
  <c r="F3019" i="1"/>
  <c r="D3019" i="1"/>
  <c r="C3019" i="1"/>
  <c r="P3018" i="1"/>
  <c r="J3018" i="1"/>
  <c r="I3018" i="1"/>
  <c r="F3018" i="1"/>
  <c r="D3018" i="1"/>
  <c r="C3018" i="1"/>
  <c r="P3017" i="1"/>
  <c r="J3017" i="1"/>
  <c r="I3017" i="1"/>
  <c r="F3017" i="1"/>
  <c r="D3017" i="1"/>
  <c r="C3017" i="1"/>
  <c r="P3016" i="1"/>
  <c r="J3016" i="1"/>
  <c r="I3016" i="1"/>
  <c r="F3016" i="1"/>
  <c r="D3016" i="1"/>
  <c r="C3016" i="1"/>
  <c r="P3015" i="1"/>
  <c r="J3015" i="1"/>
  <c r="I3015" i="1"/>
  <c r="F3015" i="1"/>
  <c r="D3015" i="1"/>
  <c r="C3015" i="1"/>
  <c r="P3014" i="1"/>
  <c r="J3014" i="1"/>
  <c r="I3014" i="1"/>
  <c r="F3014" i="1"/>
  <c r="D3014" i="1"/>
  <c r="C3014" i="1"/>
  <c r="P3013" i="1"/>
  <c r="J3013" i="1"/>
  <c r="I3013" i="1"/>
  <c r="F3013" i="1"/>
  <c r="D3013" i="1"/>
  <c r="C3013" i="1"/>
  <c r="P3012" i="1"/>
  <c r="J3012" i="1"/>
  <c r="I3012" i="1"/>
  <c r="F3012" i="1"/>
  <c r="D3012" i="1"/>
  <c r="C3012" i="1"/>
  <c r="P3011" i="1"/>
  <c r="J3011" i="1"/>
  <c r="I3011" i="1"/>
  <c r="F3011" i="1"/>
  <c r="D3011" i="1"/>
  <c r="C3011" i="1"/>
  <c r="P3010" i="1"/>
  <c r="J3010" i="1"/>
  <c r="I3010" i="1"/>
  <c r="F3010" i="1"/>
  <c r="D3010" i="1"/>
  <c r="C3010" i="1"/>
  <c r="P3009" i="1"/>
  <c r="J3009" i="1"/>
  <c r="I3009" i="1"/>
  <c r="F3009" i="1"/>
  <c r="D3009" i="1"/>
  <c r="C3009" i="1"/>
  <c r="P3008" i="1"/>
  <c r="J3008" i="1"/>
  <c r="I3008" i="1"/>
  <c r="F3008" i="1"/>
  <c r="D3008" i="1"/>
  <c r="C3008" i="1"/>
  <c r="P3007" i="1"/>
  <c r="J3007" i="1"/>
  <c r="I3007" i="1"/>
  <c r="F3007" i="1"/>
  <c r="D3007" i="1"/>
  <c r="C3007" i="1"/>
  <c r="P3006" i="1"/>
  <c r="J3006" i="1"/>
  <c r="I3006" i="1"/>
  <c r="F3006" i="1"/>
  <c r="D3006" i="1"/>
  <c r="C3006" i="1"/>
  <c r="P3005" i="1"/>
  <c r="J3005" i="1"/>
  <c r="I3005" i="1"/>
  <c r="F3005" i="1"/>
  <c r="D3005" i="1"/>
  <c r="C3005" i="1"/>
  <c r="P3004" i="1"/>
  <c r="J3004" i="1"/>
  <c r="I3004" i="1"/>
  <c r="F3004" i="1"/>
  <c r="D3004" i="1"/>
  <c r="C3004" i="1"/>
  <c r="P3003" i="1"/>
  <c r="J3003" i="1"/>
  <c r="I3003" i="1"/>
  <c r="F3003" i="1"/>
  <c r="D3003" i="1"/>
  <c r="C3003" i="1"/>
  <c r="P3002" i="1"/>
  <c r="J3002" i="1"/>
  <c r="I3002" i="1"/>
  <c r="F3002" i="1"/>
  <c r="D3002" i="1"/>
  <c r="C3002" i="1"/>
  <c r="P3001" i="1"/>
  <c r="J3001" i="1"/>
  <c r="I3001" i="1"/>
  <c r="F3001" i="1"/>
  <c r="D3001" i="1"/>
  <c r="C3001" i="1"/>
  <c r="P3000" i="1"/>
  <c r="J3000" i="1"/>
  <c r="I3000" i="1"/>
  <c r="F3000" i="1"/>
  <c r="D3000" i="1"/>
  <c r="C3000" i="1"/>
  <c r="P2999" i="1"/>
  <c r="J2999" i="1"/>
  <c r="I2999" i="1"/>
  <c r="F2999" i="1"/>
  <c r="D2999" i="1"/>
  <c r="C2999" i="1"/>
  <c r="P2998" i="1"/>
  <c r="J2998" i="1"/>
  <c r="I2998" i="1"/>
  <c r="F2998" i="1"/>
  <c r="D2998" i="1"/>
  <c r="C2998" i="1"/>
  <c r="P2997" i="1"/>
  <c r="J2997" i="1"/>
  <c r="I2997" i="1"/>
  <c r="F2997" i="1"/>
  <c r="D2997" i="1"/>
  <c r="C2997" i="1"/>
  <c r="P2996" i="1"/>
  <c r="J2996" i="1"/>
  <c r="I2996" i="1"/>
  <c r="F2996" i="1"/>
  <c r="D2996" i="1"/>
  <c r="C2996" i="1"/>
  <c r="P2995" i="1"/>
  <c r="J2995" i="1"/>
  <c r="I2995" i="1"/>
  <c r="F2995" i="1"/>
  <c r="D2995" i="1"/>
  <c r="C2995" i="1"/>
  <c r="P2994" i="1"/>
  <c r="J2994" i="1"/>
  <c r="I2994" i="1"/>
  <c r="F2994" i="1"/>
  <c r="D2994" i="1"/>
  <c r="C2994" i="1"/>
  <c r="P2993" i="1"/>
  <c r="J2993" i="1"/>
  <c r="I2993" i="1"/>
  <c r="F2993" i="1"/>
  <c r="D2993" i="1"/>
  <c r="C2993" i="1"/>
  <c r="P2992" i="1"/>
  <c r="J2992" i="1"/>
  <c r="I2992" i="1"/>
  <c r="F2992" i="1"/>
  <c r="D2992" i="1"/>
  <c r="C2992" i="1"/>
  <c r="P2991" i="1"/>
  <c r="J2991" i="1"/>
  <c r="I2991" i="1"/>
  <c r="F2991" i="1"/>
  <c r="D2991" i="1"/>
  <c r="C2991" i="1"/>
  <c r="P2990" i="1"/>
  <c r="J2990" i="1"/>
  <c r="I2990" i="1"/>
  <c r="F2990" i="1"/>
  <c r="D2990" i="1"/>
  <c r="C2990" i="1"/>
  <c r="P2989" i="1"/>
  <c r="J2989" i="1"/>
  <c r="I2989" i="1"/>
  <c r="F2989" i="1"/>
  <c r="D2989" i="1"/>
  <c r="C2989" i="1"/>
  <c r="P2988" i="1"/>
  <c r="J2988" i="1"/>
  <c r="I2988" i="1"/>
  <c r="F2988" i="1"/>
  <c r="D2988" i="1"/>
  <c r="C2988" i="1"/>
  <c r="P2987" i="1"/>
  <c r="J2987" i="1"/>
  <c r="I2987" i="1"/>
  <c r="F2987" i="1"/>
  <c r="D2987" i="1"/>
  <c r="C2987" i="1"/>
  <c r="P2986" i="1"/>
  <c r="J2986" i="1"/>
  <c r="I2986" i="1"/>
  <c r="F2986" i="1"/>
  <c r="D2986" i="1"/>
  <c r="C2986" i="1"/>
  <c r="P2985" i="1"/>
  <c r="J2985" i="1"/>
  <c r="I2985" i="1"/>
  <c r="F2985" i="1"/>
  <c r="D2985" i="1"/>
  <c r="C2985" i="1"/>
  <c r="P2984" i="1"/>
  <c r="J2984" i="1"/>
  <c r="I2984" i="1"/>
  <c r="F2984" i="1"/>
  <c r="D2984" i="1"/>
  <c r="C2984" i="1"/>
  <c r="P2983" i="1"/>
  <c r="J2983" i="1"/>
  <c r="I2983" i="1"/>
  <c r="F2983" i="1"/>
  <c r="D2983" i="1"/>
  <c r="C2983" i="1"/>
  <c r="P2982" i="1"/>
  <c r="J2982" i="1"/>
  <c r="I2982" i="1"/>
  <c r="F2982" i="1"/>
  <c r="D2982" i="1"/>
  <c r="C2982" i="1"/>
  <c r="P2981" i="1"/>
  <c r="J2981" i="1"/>
  <c r="I2981" i="1"/>
  <c r="F2981" i="1"/>
  <c r="D2981" i="1"/>
  <c r="C2981" i="1"/>
  <c r="P2980" i="1"/>
  <c r="J2980" i="1"/>
  <c r="I2980" i="1"/>
  <c r="F2980" i="1"/>
  <c r="D2980" i="1"/>
  <c r="C2980" i="1"/>
  <c r="P2979" i="1"/>
  <c r="J2979" i="1"/>
  <c r="I2979" i="1"/>
  <c r="F2979" i="1"/>
  <c r="D2979" i="1"/>
  <c r="C2979" i="1"/>
  <c r="P2978" i="1"/>
  <c r="J2978" i="1"/>
  <c r="I2978" i="1"/>
  <c r="F2978" i="1"/>
  <c r="D2978" i="1"/>
  <c r="C2978" i="1"/>
  <c r="P2977" i="1"/>
  <c r="J2977" i="1"/>
  <c r="I2977" i="1"/>
  <c r="F2977" i="1"/>
  <c r="D2977" i="1"/>
  <c r="C2977" i="1"/>
  <c r="P2976" i="1"/>
  <c r="J2976" i="1"/>
  <c r="I2976" i="1"/>
  <c r="F2976" i="1"/>
  <c r="D2976" i="1"/>
  <c r="C2976" i="1"/>
  <c r="P2975" i="1"/>
  <c r="J2975" i="1"/>
  <c r="I2975" i="1"/>
  <c r="F2975" i="1"/>
  <c r="D2975" i="1"/>
  <c r="C2975" i="1"/>
  <c r="P2974" i="1"/>
  <c r="J2974" i="1"/>
  <c r="I2974" i="1"/>
  <c r="F2974" i="1"/>
  <c r="D2974" i="1"/>
  <c r="C2974" i="1"/>
  <c r="P2973" i="1"/>
  <c r="J2973" i="1"/>
  <c r="I2973" i="1"/>
  <c r="F2973" i="1"/>
  <c r="D2973" i="1"/>
  <c r="C2973" i="1"/>
  <c r="P2972" i="1"/>
  <c r="J2972" i="1"/>
  <c r="I2972" i="1"/>
  <c r="F2972" i="1"/>
  <c r="D2972" i="1"/>
  <c r="C2972" i="1"/>
  <c r="P2971" i="1"/>
  <c r="J2971" i="1"/>
  <c r="I2971" i="1"/>
  <c r="F2971" i="1"/>
  <c r="D2971" i="1"/>
  <c r="C2971" i="1"/>
  <c r="P2970" i="1"/>
  <c r="J2970" i="1"/>
  <c r="I2970" i="1"/>
  <c r="F2970" i="1"/>
  <c r="D2970" i="1"/>
  <c r="C2970" i="1"/>
  <c r="P2969" i="1"/>
  <c r="J2969" i="1"/>
  <c r="I2969" i="1"/>
  <c r="F2969" i="1"/>
  <c r="D2969" i="1"/>
  <c r="C2969" i="1"/>
  <c r="P2968" i="1"/>
  <c r="J2968" i="1"/>
  <c r="I2968" i="1"/>
  <c r="F2968" i="1"/>
  <c r="D2968" i="1"/>
  <c r="C2968" i="1"/>
  <c r="P2967" i="1"/>
  <c r="J2967" i="1"/>
  <c r="I2967" i="1"/>
  <c r="F2967" i="1"/>
  <c r="D2967" i="1"/>
  <c r="C2967" i="1"/>
  <c r="P2966" i="1"/>
  <c r="J2966" i="1"/>
  <c r="I2966" i="1"/>
  <c r="F2966" i="1"/>
  <c r="D2966" i="1"/>
  <c r="C2966" i="1"/>
  <c r="P2965" i="1"/>
  <c r="J2965" i="1"/>
  <c r="I2965" i="1"/>
  <c r="F2965" i="1"/>
  <c r="D2965" i="1"/>
  <c r="C2965" i="1"/>
  <c r="P2964" i="1"/>
  <c r="J2964" i="1"/>
  <c r="I2964" i="1"/>
  <c r="F2964" i="1"/>
  <c r="D2964" i="1"/>
  <c r="C2964" i="1"/>
  <c r="P2963" i="1"/>
  <c r="J2963" i="1"/>
  <c r="I2963" i="1"/>
  <c r="F2963" i="1"/>
  <c r="D2963" i="1"/>
  <c r="C2963" i="1"/>
  <c r="P2962" i="1"/>
  <c r="J2962" i="1"/>
  <c r="I2962" i="1"/>
  <c r="F2962" i="1"/>
  <c r="D2962" i="1"/>
  <c r="C2962" i="1"/>
  <c r="P2961" i="1"/>
  <c r="J2961" i="1"/>
  <c r="I2961" i="1"/>
  <c r="F2961" i="1"/>
  <c r="D2961" i="1"/>
  <c r="C2961" i="1"/>
  <c r="P2960" i="1"/>
  <c r="J2960" i="1"/>
  <c r="I2960" i="1"/>
  <c r="F2960" i="1"/>
  <c r="D2960" i="1"/>
  <c r="C2960" i="1"/>
  <c r="P2959" i="1"/>
  <c r="J2959" i="1"/>
  <c r="I2959" i="1"/>
  <c r="F2959" i="1"/>
  <c r="D2959" i="1"/>
  <c r="C2959" i="1"/>
  <c r="P2958" i="1"/>
  <c r="J2958" i="1"/>
  <c r="I2958" i="1"/>
  <c r="F2958" i="1"/>
  <c r="D2958" i="1"/>
  <c r="C2958" i="1"/>
  <c r="P2957" i="1"/>
  <c r="J2957" i="1"/>
  <c r="I2957" i="1"/>
  <c r="F2957" i="1"/>
  <c r="D2957" i="1"/>
  <c r="C2957" i="1"/>
  <c r="P2956" i="1"/>
  <c r="J2956" i="1"/>
  <c r="I2956" i="1"/>
  <c r="F2956" i="1"/>
  <c r="D2956" i="1"/>
  <c r="C2956" i="1"/>
  <c r="P2955" i="1"/>
  <c r="J2955" i="1"/>
  <c r="I2955" i="1"/>
  <c r="F2955" i="1"/>
  <c r="D2955" i="1"/>
  <c r="C2955" i="1"/>
  <c r="P2954" i="1"/>
  <c r="J2954" i="1"/>
  <c r="I2954" i="1"/>
  <c r="F2954" i="1"/>
  <c r="D2954" i="1"/>
  <c r="C2954" i="1"/>
  <c r="P2953" i="1"/>
  <c r="J2953" i="1"/>
  <c r="I2953" i="1"/>
  <c r="F2953" i="1"/>
  <c r="D2953" i="1"/>
  <c r="C2953" i="1"/>
  <c r="P2952" i="1"/>
  <c r="J2952" i="1"/>
  <c r="I2952" i="1"/>
  <c r="F2952" i="1"/>
  <c r="D2952" i="1"/>
  <c r="C2952" i="1"/>
  <c r="P2951" i="1"/>
  <c r="J2951" i="1"/>
  <c r="I2951" i="1"/>
  <c r="F2951" i="1"/>
  <c r="D2951" i="1"/>
  <c r="C2951" i="1"/>
  <c r="P2950" i="1"/>
  <c r="J2950" i="1"/>
  <c r="I2950" i="1"/>
  <c r="F2950" i="1"/>
  <c r="D2950" i="1"/>
  <c r="C2950" i="1"/>
  <c r="P2949" i="1"/>
  <c r="J2949" i="1"/>
  <c r="I2949" i="1"/>
  <c r="F2949" i="1"/>
  <c r="D2949" i="1"/>
  <c r="C2949" i="1"/>
  <c r="P2948" i="1"/>
  <c r="J2948" i="1"/>
  <c r="I2948" i="1"/>
  <c r="F2948" i="1"/>
  <c r="D2948" i="1"/>
  <c r="C2948" i="1"/>
  <c r="P2947" i="1"/>
  <c r="J2947" i="1"/>
  <c r="I2947" i="1"/>
  <c r="F2947" i="1"/>
  <c r="D2947" i="1"/>
  <c r="C2947" i="1"/>
  <c r="P2946" i="1"/>
  <c r="J2946" i="1"/>
  <c r="I2946" i="1"/>
  <c r="F2946" i="1"/>
  <c r="D2946" i="1"/>
  <c r="C2946" i="1"/>
  <c r="P2945" i="1"/>
  <c r="J2945" i="1"/>
  <c r="I2945" i="1"/>
  <c r="F2945" i="1"/>
  <c r="D2945" i="1"/>
  <c r="C2945" i="1"/>
  <c r="P2944" i="1"/>
  <c r="J2944" i="1"/>
  <c r="I2944" i="1"/>
  <c r="F2944" i="1"/>
  <c r="D2944" i="1"/>
  <c r="C2944" i="1"/>
  <c r="P2943" i="1"/>
  <c r="J2943" i="1"/>
  <c r="I2943" i="1"/>
  <c r="F2943" i="1"/>
  <c r="D2943" i="1"/>
  <c r="C2943" i="1"/>
  <c r="P2942" i="1"/>
  <c r="J2942" i="1"/>
  <c r="I2942" i="1"/>
  <c r="F2942" i="1"/>
  <c r="D2942" i="1"/>
  <c r="C2942" i="1"/>
  <c r="P2941" i="1"/>
  <c r="J2941" i="1"/>
  <c r="I2941" i="1"/>
  <c r="F2941" i="1"/>
  <c r="D2941" i="1"/>
  <c r="C2941" i="1"/>
  <c r="P2940" i="1"/>
  <c r="J2940" i="1"/>
  <c r="I2940" i="1"/>
  <c r="F2940" i="1"/>
  <c r="D2940" i="1"/>
  <c r="C2940" i="1"/>
  <c r="P2939" i="1"/>
  <c r="J2939" i="1"/>
  <c r="I2939" i="1"/>
  <c r="F2939" i="1"/>
  <c r="D2939" i="1"/>
  <c r="C2939" i="1"/>
  <c r="P2938" i="1"/>
  <c r="J2938" i="1"/>
  <c r="I2938" i="1"/>
  <c r="F2938" i="1"/>
  <c r="D2938" i="1"/>
  <c r="C2938" i="1"/>
  <c r="P2937" i="1"/>
  <c r="J2937" i="1"/>
  <c r="I2937" i="1"/>
  <c r="F2937" i="1"/>
  <c r="D2937" i="1"/>
  <c r="C2937" i="1"/>
  <c r="P2936" i="1"/>
  <c r="J2936" i="1"/>
  <c r="I2936" i="1"/>
  <c r="F2936" i="1"/>
  <c r="D2936" i="1"/>
  <c r="C2936" i="1"/>
  <c r="P2935" i="1"/>
  <c r="J2935" i="1"/>
  <c r="I2935" i="1"/>
  <c r="F2935" i="1"/>
  <c r="D2935" i="1"/>
  <c r="C2935" i="1"/>
  <c r="P2934" i="1"/>
  <c r="J2934" i="1"/>
  <c r="I2934" i="1"/>
  <c r="F2934" i="1"/>
  <c r="D2934" i="1"/>
  <c r="C2934" i="1"/>
  <c r="P2933" i="1"/>
  <c r="J2933" i="1"/>
  <c r="I2933" i="1"/>
  <c r="F2933" i="1"/>
  <c r="D2933" i="1"/>
  <c r="C2933" i="1"/>
  <c r="P2932" i="1"/>
  <c r="J2932" i="1"/>
  <c r="I2932" i="1"/>
  <c r="F2932" i="1"/>
  <c r="D2932" i="1"/>
  <c r="C2932" i="1"/>
  <c r="P2931" i="1"/>
  <c r="J2931" i="1"/>
  <c r="I2931" i="1"/>
  <c r="F2931" i="1"/>
  <c r="D2931" i="1"/>
  <c r="C2931" i="1"/>
  <c r="P2930" i="1"/>
  <c r="J2930" i="1"/>
  <c r="I2930" i="1"/>
  <c r="F2930" i="1"/>
  <c r="D2930" i="1"/>
  <c r="C2930" i="1"/>
  <c r="P2929" i="1"/>
  <c r="J2929" i="1"/>
  <c r="I2929" i="1"/>
  <c r="F2929" i="1"/>
  <c r="D2929" i="1"/>
  <c r="C2929" i="1"/>
  <c r="P2928" i="1"/>
  <c r="J2928" i="1"/>
  <c r="I2928" i="1"/>
  <c r="F2928" i="1"/>
  <c r="D2928" i="1"/>
  <c r="C2928" i="1"/>
  <c r="P2927" i="1"/>
  <c r="J2927" i="1"/>
  <c r="I2927" i="1"/>
  <c r="F2927" i="1"/>
  <c r="D2927" i="1"/>
  <c r="C2927" i="1"/>
  <c r="P2926" i="1"/>
  <c r="J2926" i="1"/>
  <c r="I2926" i="1"/>
  <c r="F2926" i="1"/>
  <c r="D2926" i="1"/>
  <c r="C2926" i="1"/>
  <c r="P2925" i="1"/>
  <c r="J2925" i="1"/>
  <c r="I2925" i="1"/>
  <c r="F2925" i="1"/>
  <c r="D2925" i="1"/>
  <c r="C2925" i="1"/>
  <c r="P2924" i="1"/>
  <c r="J2924" i="1"/>
  <c r="I2924" i="1"/>
  <c r="F2924" i="1"/>
  <c r="D2924" i="1"/>
  <c r="C2924" i="1"/>
  <c r="P2923" i="1"/>
  <c r="J2923" i="1"/>
  <c r="I2923" i="1"/>
  <c r="F2923" i="1"/>
  <c r="D2923" i="1"/>
  <c r="C2923" i="1"/>
  <c r="P2922" i="1"/>
  <c r="J2922" i="1"/>
  <c r="I2922" i="1"/>
  <c r="F2922" i="1"/>
  <c r="D2922" i="1"/>
  <c r="C2922" i="1"/>
  <c r="P2921" i="1"/>
  <c r="J2921" i="1"/>
  <c r="I2921" i="1"/>
  <c r="F2921" i="1"/>
  <c r="D2921" i="1"/>
  <c r="C2921" i="1"/>
  <c r="P2920" i="1"/>
  <c r="J2920" i="1"/>
  <c r="I2920" i="1"/>
  <c r="F2920" i="1"/>
  <c r="D2920" i="1"/>
  <c r="C2920" i="1"/>
  <c r="P2919" i="1"/>
  <c r="J2919" i="1"/>
  <c r="I2919" i="1"/>
  <c r="F2919" i="1"/>
  <c r="D2919" i="1"/>
  <c r="C2919" i="1"/>
  <c r="P2918" i="1"/>
  <c r="J2918" i="1"/>
  <c r="I2918" i="1"/>
  <c r="F2918" i="1"/>
  <c r="D2918" i="1"/>
  <c r="C2918" i="1"/>
  <c r="P2917" i="1"/>
  <c r="J2917" i="1"/>
  <c r="I2917" i="1"/>
  <c r="F2917" i="1"/>
  <c r="D2917" i="1"/>
  <c r="C2917" i="1"/>
  <c r="P2916" i="1"/>
  <c r="J2916" i="1"/>
  <c r="I2916" i="1"/>
  <c r="F2916" i="1"/>
  <c r="D2916" i="1"/>
  <c r="C2916" i="1"/>
  <c r="P2915" i="1"/>
  <c r="J2915" i="1"/>
  <c r="I2915" i="1"/>
  <c r="F2915" i="1"/>
  <c r="D2915" i="1"/>
  <c r="C2915" i="1"/>
  <c r="P2914" i="1"/>
  <c r="J2914" i="1"/>
  <c r="I2914" i="1"/>
  <c r="F2914" i="1"/>
  <c r="D2914" i="1"/>
  <c r="C2914" i="1"/>
  <c r="P2913" i="1"/>
  <c r="J2913" i="1"/>
  <c r="I2913" i="1"/>
  <c r="F2913" i="1"/>
  <c r="D2913" i="1"/>
  <c r="C2913" i="1"/>
  <c r="P2912" i="1"/>
  <c r="J2912" i="1"/>
  <c r="I2912" i="1"/>
  <c r="F2912" i="1"/>
  <c r="D2912" i="1"/>
  <c r="C2912" i="1"/>
  <c r="P2911" i="1"/>
  <c r="J2911" i="1"/>
  <c r="I2911" i="1"/>
  <c r="F2911" i="1"/>
  <c r="D2911" i="1"/>
  <c r="C2911" i="1"/>
  <c r="P2910" i="1"/>
  <c r="J2910" i="1"/>
  <c r="I2910" i="1"/>
  <c r="F2910" i="1"/>
  <c r="D2910" i="1"/>
  <c r="C2910" i="1"/>
  <c r="P2909" i="1"/>
  <c r="J2909" i="1"/>
  <c r="I2909" i="1"/>
  <c r="F2909" i="1"/>
  <c r="D2909" i="1"/>
  <c r="C2909" i="1"/>
  <c r="P2908" i="1"/>
  <c r="J2908" i="1"/>
  <c r="I2908" i="1"/>
  <c r="F2908" i="1"/>
  <c r="D2908" i="1"/>
  <c r="C2908" i="1"/>
  <c r="P2907" i="1"/>
  <c r="J2907" i="1"/>
  <c r="I2907" i="1"/>
  <c r="F2907" i="1"/>
  <c r="D2907" i="1"/>
  <c r="C2907" i="1"/>
  <c r="P2906" i="1"/>
  <c r="J2906" i="1"/>
  <c r="I2906" i="1"/>
  <c r="F2906" i="1"/>
  <c r="D2906" i="1"/>
  <c r="C2906" i="1"/>
  <c r="P2905" i="1"/>
  <c r="J2905" i="1"/>
  <c r="I2905" i="1"/>
  <c r="F2905" i="1"/>
  <c r="D2905" i="1"/>
  <c r="C2905" i="1"/>
  <c r="P2904" i="1"/>
  <c r="J2904" i="1"/>
  <c r="I2904" i="1"/>
  <c r="F2904" i="1"/>
  <c r="D2904" i="1"/>
  <c r="C2904" i="1"/>
  <c r="P2903" i="1"/>
  <c r="J2903" i="1"/>
  <c r="I2903" i="1"/>
  <c r="F2903" i="1"/>
  <c r="D2903" i="1"/>
  <c r="C2903" i="1"/>
  <c r="P2902" i="1"/>
  <c r="J2902" i="1"/>
  <c r="I2902" i="1"/>
  <c r="F2902" i="1"/>
  <c r="D2902" i="1"/>
  <c r="C2902" i="1"/>
  <c r="P2901" i="1"/>
  <c r="J2901" i="1"/>
  <c r="I2901" i="1"/>
  <c r="F2901" i="1"/>
  <c r="D2901" i="1"/>
  <c r="C2901" i="1"/>
  <c r="P2900" i="1"/>
  <c r="J2900" i="1"/>
  <c r="I2900" i="1"/>
  <c r="F2900" i="1"/>
  <c r="D2900" i="1"/>
  <c r="C2900" i="1"/>
  <c r="P2899" i="1"/>
  <c r="J2899" i="1"/>
  <c r="I2899" i="1"/>
  <c r="F2899" i="1"/>
  <c r="D2899" i="1"/>
  <c r="C2899" i="1"/>
  <c r="P2898" i="1"/>
  <c r="J2898" i="1"/>
  <c r="I2898" i="1"/>
  <c r="F2898" i="1"/>
  <c r="D2898" i="1"/>
  <c r="C2898" i="1"/>
  <c r="P2897" i="1"/>
  <c r="J2897" i="1"/>
  <c r="I2897" i="1"/>
  <c r="F2897" i="1"/>
  <c r="D2897" i="1"/>
  <c r="C2897" i="1"/>
  <c r="P2896" i="1"/>
  <c r="J2896" i="1"/>
  <c r="I2896" i="1"/>
  <c r="F2896" i="1"/>
  <c r="D2896" i="1"/>
  <c r="C2896" i="1"/>
  <c r="P2895" i="1"/>
  <c r="J2895" i="1"/>
  <c r="I2895" i="1"/>
  <c r="F2895" i="1"/>
  <c r="D2895" i="1"/>
  <c r="C2895" i="1"/>
  <c r="P2894" i="1"/>
  <c r="J2894" i="1"/>
  <c r="I2894" i="1"/>
  <c r="F2894" i="1"/>
  <c r="D2894" i="1"/>
  <c r="C2894" i="1"/>
  <c r="P2893" i="1"/>
  <c r="J2893" i="1"/>
  <c r="I2893" i="1"/>
  <c r="F2893" i="1"/>
  <c r="D2893" i="1"/>
  <c r="C2893" i="1"/>
  <c r="P2892" i="1"/>
  <c r="J2892" i="1"/>
  <c r="I2892" i="1"/>
  <c r="F2892" i="1"/>
  <c r="D2892" i="1"/>
  <c r="C2892" i="1"/>
  <c r="P2891" i="1"/>
  <c r="J2891" i="1"/>
  <c r="I2891" i="1"/>
  <c r="F2891" i="1"/>
  <c r="D2891" i="1"/>
  <c r="C2891" i="1"/>
  <c r="P2890" i="1"/>
  <c r="J2890" i="1"/>
  <c r="I2890" i="1"/>
  <c r="F2890" i="1"/>
  <c r="D2890" i="1"/>
  <c r="C2890" i="1"/>
  <c r="P2889" i="1"/>
  <c r="J2889" i="1"/>
  <c r="I2889" i="1"/>
  <c r="F2889" i="1"/>
  <c r="D2889" i="1"/>
  <c r="C2889" i="1"/>
  <c r="P2888" i="1"/>
  <c r="J2888" i="1"/>
  <c r="I2888" i="1"/>
  <c r="F2888" i="1"/>
  <c r="D2888" i="1"/>
  <c r="C2888" i="1"/>
  <c r="P2887" i="1"/>
  <c r="J2887" i="1"/>
  <c r="I2887" i="1"/>
  <c r="F2887" i="1"/>
  <c r="D2887" i="1"/>
  <c r="C2887" i="1"/>
  <c r="P2886" i="1"/>
  <c r="J2886" i="1"/>
  <c r="I2886" i="1"/>
  <c r="F2886" i="1"/>
  <c r="D2886" i="1"/>
  <c r="C2886" i="1"/>
  <c r="P2885" i="1"/>
  <c r="J2885" i="1"/>
  <c r="I2885" i="1"/>
  <c r="F2885" i="1"/>
  <c r="D2885" i="1"/>
  <c r="C2885" i="1"/>
  <c r="P2884" i="1"/>
  <c r="J2884" i="1"/>
  <c r="I2884" i="1"/>
  <c r="F2884" i="1"/>
  <c r="D2884" i="1"/>
  <c r="C2884" i="1"/>
  <c r="P2883" i="1"/>
  <c r="J2883" i="1"/>
  <c r="I2883" i="1"/>
  <c r="F2883" i="1"/>
  <c r="D2883" i="1"/>
  <c r="C2883" i="1"/>
  <c r="P2882" i="1"/>
  <c r="J2882" i="1"/>
  <c r="I2882" i="1"/>
  <c r="F2882" i="1"/>
  <c r="D2882" i="1"/>
  <c r="C2882" i="1"/>
  <c r="P2881" i="1"/>
  <c r="J2881" i="1"/>
  <c r="I2881" i="1"/>
  <c r="F2881" i="1"/>
  <c r="D2881" i="1"/>
  <c r="C2881" i="1"/>
  <c r="P2880" i="1"/>
  <c r="J2880" i="1"/>
  <c r="I2880" i="1"/>
  <c r="F2880" i="1"/>
  <c r="D2880" i="1"/>
  <c r="C2880" i="1"/>
  <c r="P2879" i="1"/>
  <c r="J2879" i="1"/>
  <c r="I2879" i="1"/>
  <c r="F2879" i="1"/>
  <c r="D2879" i="1"/>
  <c r="C2879" i="1"/>
  <c r="P2878" i="1"/>
  <c r="J2878" i="1"/>
  <c r="I2878" i="1"/>
  <c r="F2878" i="1"/>
  <c r="D2878" i="1"/>
  <c r="C2878" i="1"/>
  <c r="P2877" i="1"/>
  <c r="J2877" i="1"/>
  <c r="I2877" i="1"/>
  <c r="F2877" i="1"/>
  <c r="D2877" i="1"/>
  <c r="C2877" i="1"/>
  <c r="P2876" i="1"/>
  <c r="J2876" i="1"/>
  <c r="I2876" i="1"/>
  <c r="F2876" i="1"/>
  <c r="D2876" i="1"/>
  <c r="C2876" i="1"/>
  <c r="P2875" i="1"/>
  <c r="J2875" i="1"/>
  <c r="I2875" i="1"/>
  <c r="F2875" i="1"/>
  <c r="D2875" i="1"/>
  <c r="C2875" i="1"/>
  <c r="P2874" i="1"/>
  <c r="J2874" i="1"/>
  <c r="I2874" i="1"/>
  <c r="F2874" i="1"/>
  <c r="D2874" i="1"/>
  <c r="C2874" i="1"/>
  <c r="P2873" i="1"/>
  <c r="J2873" i="1"/>
  <c r="I2873" i="1"/>
  <c r="F2873" i="1"/>
  <c r="D2873" i="1"/>
  <c r="C2873" i="1"/>
  <c r="P2872" i="1"/>
  <c r="J2872" i="1"/>
  <c r="I2872" i="1"/>
  <c r="F2872" i="1"/>
  <c r="D2872" i="1"/>
  <c r="C2872" i="1"/>
  <c r="P2871" i="1"/>
  <c r="J2871" i="1"/>
  <c r="I2871" i="1"/>
  <c r="F2871" i="1"/>
  <c r="D2871" i="1"/>
  <c r="C2871" i="1"/>
  <c r="P2870" i="1"/>
  <c r="J2870" i="1"/>
  <c r="I2870" i="1"/>
  <c r="F2870" i="1"/>
  <c r="D2870" i="1"/>
  <c r="C2870" i="1"/>
  <c r="P2869" i="1"/>
  <c r="J2869" i="1"/>
  <c r="I2869" i="1"/>
  <c r="F2869" i="1"/>
  <c r="D2869" i="1"/>
  <c r="C2869" i="1"/>
  <c r="P2868" i="1"/>
  <c r="J2868" i="1"/>
  <c r="I2868" i="1"/>
  <c r="F2868" i="1"/>
  <c r="D2868" i="1"/>
  <c r="C2868" i="1"/>
  <c r="P2867" i="1"/>
  <c r="J2867" i="1"/>
  <c r="I2867" i="1"/>
  <c r="F2867" i="1"/>
  <c r="D2867" i="1"/>
  <c r="C2867" i="1"/>
  <c r="P2866" i="1"/>
  <c r="J2866" i="1"/>
  <c r="I2866" i="1"/>
  <c r="F2866" i="1"/>
  <c r="D2866" i="1"/>
  <c r="C2866" i="1"/>
  <c r="P2865" i="1"/>
  <c r="J2865" i="1"/>
  <c r="I2865" i="1"/>
  <c r="F2865" i="1"/>
  <c r="D2865" i="1"/>
  <c r="C2865" i="1"/>
  <c r="P2864" i="1"/>
  <c r="J2864" i="1"/>
  <c r="I2864" i="1"/>
  <c r="F2864" i="1"/>
  <c r="D2864" i="1"/>
  <c r="C2864" i="1"/>
  <c r="P2863" i="1"/>
  <c r="J2863" i="1"/>
  <c r="I2863" i="1"/>
  <c r="F2863" i="1"/>
  <c r="D2863" i="1"/>
  <c r="C2863" i="1"/>
  <c r="P2862" i="1"/>
  <c r="J2862" i="1"/>
  <c r="I2862" i="1"/>
  <c r="F2862" i="1"/>
  <c r="D2862" i="1"/>
  <c r="C2862" i="1"/>
  <c r="P2861" i="1"/>
  <c r="J2861" i="1"/>
  <c r="I2861" i="1"/>
  <c r="F2861" i="1"/>
  <c r="D2861" i="1"/>
  <c r="C2861" i="1"/>
  <c r="P2860" i="1"/>
  <c r="J2860" i="1"/>
  <c r="I2860" i="1"/>
  <c r="F2860" i="1"/>
  <c r="D2860" i="1"/>
  <c r="C2860" i="1"/>
  <c r="P2859" i="1"/>
  <c r="J2859" i="1"/>
  <c r="I2859" i="1"/>
  <c r="F2859" i="1"/>
  <c r="D2859" i="1"/>
  <c r="C2859" i="1"/>
  <c r="P2858" i="1"/>
  <c r="J2858" i="1"/>
  <c r="I2858" i="1"/>
  <c r="F2858" i="1"/>
  <c r="D2858" i="1"/>
  <c r="C2858" i="1"/>
  <c r="P2857" i="1"/>
  <c r="J2857" i="1"/>
  <c r="I2857" i="1"/>
  <c r="F2857" i="1"/>
  <c r="D2857" i="1"/>
  <c r="C2857" i="1"/>
  <c r="P2856" i="1"/>
  <c r="J2856" i="1"/>
  <c r="I2856" i="1"/>
  <c r="F2856" i="1"/>
  <c r="D2856" i="1"/>
  <c r="C2856" i="1"/>
  <c r="P2855" i="1"/>
  <c r="J2855" i="1"/>
  <c r="I2855" i="1"/>
  <c r="F2855" i="1"/>
  <c r="D2855" i="1"/>
  <c r="C2855" i="1"/>
  <c r="P2854" i="1"/>
  <c r="J2854" i="1"/>
  <c r="I2854" i="1"/>
  <c r="F2854" i="1"/>
  <c r="D2854" i="1"/>
  <c r="C2854" i="1"/>
  <c r="P2853" i="1"/>
  <c r="J2853" i="1"/>
  <c r="I2853" i="1"/>
  <c r="F2853" i="1"/>
  <c r="D2853" i="1"/>
  <c r="C2853" i="1"/>
  <c r="P2852" i="1"/>
  <c r="J2852" i="1"/>
  <c r="I2852" i="1"/>
  <c r="F2852" i="1"/>
  <c r="D2852" i="1"/>
  <c r="C2852" i="1"/>
  <c r="P2851" i="1"/>
  <c r="J2851" i="1"/>
  <c r="I2851" i="1"/>
  <c r="F2851" i="1"/>
  <c r="D2851" i="1"/>
  <c r="C2851" i="1"/>
  <c r="P2850" i="1"/>
  <c r="J2850" i="1"/>
  <c r="I2850" i="1"/>
  <c r="F2850" i="1"/>
  <c r="D2850" i="1"/>
  <c r="C2850" i="1"/>
  <c r="P2849" i="1"/>
  <c r="J2849" i="1"/>
  <c r="I2849" i="1"/>
  <c r="F2849" i="1"/>
  <c r="D2849" i="1"/>
  <c r="C2849" i="1"/>
  <c r="P2848" i="1"/>
  <c r="J2848" i="1"/>
  <c r="I2848" i="1"/>
  <c r="F2848" i="1"/>
  <c r="D2848" i="1"/>
  <c r="C2848" i="1"/>
  <c r="P2847" i="1"/>
  <c r="J2847" i="1"/>
  <c r="I2847" i="1"/>
  <c r="F2847" i="1"/>
  <c r="D2847" i="1"/>
  <c r="C2847" i="1"/>
  <c r="P2846" i="1"/>
  <c r="J2846" i="1"/>
  <c r="I2846" i="1"/>
  <c r="F2846" i="1"/>
  <c r="D2846" i="1"/>
  <c r="C2846" i="1"/>
  <c r="P2845" i="1"/>
  <c r="J2845" i="1"/>
  <c r="I2845" i="1"/>
  <c r="F2845" i="1"/>
  <c r="D2845" i="1"/>
  <c r="C2845" i="1"/>
  <c r="P2844" i="1"/>
  <c r="J2844" i="1"/>
  <c r="I2844" i="1"/>
  <c r="F2844" i="1"/>
  <c r="D2844" i="1"/>
  <c r="C2844" i="1"/>
  <c r="P2843" i="1"/>
  <c r="J2843" i="1"/>
  <c r="I2843" i="1"/>
  <c r="F2843" i="1"/>
  <c r="D2843" i="1"/>
  <c r="C2843" i="1"/>
  <c r="P2842" i="1"/>
  <c r="J2842" i="1"/>
  <c r="I2842" i="1"/>
  <c r="F2842" i="1"/>
  <c r="D2842" i="1"/>
  <c r="C2842" i="1"/>
  <c r="P2841" i="1"/>
  <c r="J2841" i="1"/>
  <c r="I2841" i="1"/>
  <c r="F2841" i="1"/>
  <c r="D2841" i="1"/>
  <c r="C2841" i="1"/>
  <c r="P2840" i="1"/>
  <c r="J2840" i="1"/>
  <c r="I2840" i="1"/>
  <c r="F2840" i="1"/>
  <c r="D2840" i="1"/>
  <c r="C2840" i="1"/>
  <c r="P2839" i="1"/>
  <c r="J2839" i="1"/>
  <c r="I2839" i="1"/>
  <c r="F2839" i="1"/>
  <c r="D2839" i="1"/>
  <c r="C2839" i="1"/>
  <c r="P2838" i="1"/>
  <c r="J2838" i="1"/>
  <c r="I2838" i="1"/>
  <c r="F2838" i="1"/>
  <c r="D2838" i="1"/>
  <c r="C2838" i="1"/>
  <c r="P2837" i="1"/>
  <c r="J2837" i="1"/>
  <c r="I2837" i="1"/>
  <c r="F2837" i="1"/>
  <c r="D2837" i="1"/>
  <c r="C2837" i="1"/>
  <c r="P2836" i="1"/>
  <c r="J2836" i="1"/>
  <c r="I2836" i="1"/>
  <c r="F2836" i="1"/>
  <c r="D2836" i="1"/>
  <c r="C2836" i="1"/>
  <c r="P2835" i="1"/>
  <c r="J2835" i="1"/>
  <c r="I2835" i="1"/>
  <c r="F2835" i="1"/>
  <c r="D2835" i="1"/>
  <c r="C2835" i="1"/>
  <c r="P2834" i="1"/>
  <c r="J2834" i="1"/>
  <c r="I2834" i="1"/>
  <c r="F2834" i="1"/>
  <c r="D2834" i="1"/>
  <c r="C2834" i="1"/>
  <c r="P2833" i="1"/>
  <c r="J2833" i="1"/>
  <c r="I2833" i="1"/>
  <c r="F2833" i="1"/>
  <c r="D2833" i="1"/>
  <c r="C2833" i="1"/>
  <c r="P2832" i="1"/>
  <c r="J2832" i="1"/>
  <c r="I2832" i="1"/>
  <c r="F2832" i="1"/>
  <c r="D2832" i="1"/>
  <c r="C2832" i="1"/>
  <c r="P2831" i="1"/>
  <c r="J2831" i="1"/>
  <c r="I2831" i="1"/>
  <c r="F2831" i="1"/>
  <c r="D2831" i="1"/>
  <c r="C2831" i="1"/>
  <c r="P2830" i="1"/>
  <c r="J2830" i="1"/>
  <c r="I2830" i="1"/>
  <c r="F2830" i="1"/>
  <c r="D2830" i="1"/>
  <c r="C2830" i="1"/>
  <c r="P2829" i="1"/>
  <c r="J2829" i="1"/>
  <c r="I2829" i="1"/>
  <c r="F2829" i="1"/>
  <c r="D2829" i="1"/>
  <c r="C2829" i="1"/>
  <c r="P2828" i="1"/>
  <c r="J2828" i="1"/>
  <c r="I2828" i="1"/>
  <c r="F2828" i="1"/>
  <c r="D2828" i="1"/>
  <c r="C2828" i="1"/>
  <c r="P2827" i="1"/>
  <c r="J2827" i="1"/>
  <c r="I2827" i="1"/>
  <c r="F2827" i="1"/>
  <c r="D2827" i="1"/>
  <c r="C2827" i="1"/>
  <c r="P2826" i="1"/>
  <c r="J2826" i="1"/>
  <c r="I2826" i="1"/>
  <c r="F2826" i="1"/>
  <c r="D2826" i="1"/>
  <c r="C2826" i="1"/>
  <c r="P2825" i="1"/>
  <c r="J2825" i="1"/>
  <c r="I2825" i="1"/>
  <c r="F2825" i="1"/>
  <c r="D2825" i="1"/>
  <c r="C2825" i="1"/>
  <c r="P2824" i="1"/>
  <c r="J2824" i="1"/>
  <c r="I2824" i="1"/>
  <c r="F2824" i="1"/>
  <c r="D2824" i="1"/>
  <c r="C2824" i="1"/>
  <c r="P2823" i="1"/>
  <c r="J2823" i="1"/>
  <c r="I2823" i="1"/>
  <c r="F2823" i="1"/>
  <c r="D2823" i="1"/>
  <c r="C2823" i="1"/>
  <c r="P2822" i="1"/>
  <c r="J2822" i="1"/>
  <c r="I2822" i="1"/>
  <c r="F2822" i="1"/>
  <c r="D2822" i="1"/>
  <c r="C2822" i="1"/>
  <c r="P2821" i="1"/>
  <c r="J2821" i="1"/>
  <c r="I2821" i="1"/>
  <c r="F2821" i="1"/>
  <c r="D2821" i="1"/>
  <c r="C2821" i="1"/>
  <c r="P2820" i="1"/>
  <c r="J2820" i="1"/>
  <c r="I2820" i="1"/>
  <c r="F2820" i="1"/>
  <c r="D2820" i="1"/>
  <c r="C2820" i="1"/>
  <c r="P2819" i="1"/>
  <c r="J2819" i="1"/>
  <c r="I2819" i="1"/>
  <c r="F2819" i="1"/>
  <c r="D2819" i="1"/>
  <c r="C2819" i="1"/>
  <c r="P2818" i="1"/>
  <c r="J2818" i="1"/>
  <c r="I2818" i="1"/>
  <c r="F2818" i="1"/>
  <c r="D2818" i="1"/>
  <c r="C2818" i="1"/>
  <c r="P2817" i="1"/>
  <c r="J2817" i="1"/>
  <c r="I2817" i="1"/>
  <c r="F2817" i="1"/>
  <c r="D2817" i="1"/>
  <c r="C2817" i="1"/>
  <c r="P2816" i="1"/>
  <c r="J2816" i="1"/>
  <c r="I2816" i="1"/>
  <c r="F2816" i="1"/>
  <c r="D2816" i="1"/>
  <c r="C2816" i="1"/>
  <c r="P2815" i="1"/>
  <c r="J2815" i="1"/>
  <c r="I2815" i="1"/>
  <c r="F2815" i="1"/>
  <c r="D2815" i="1"/>
  <c r="C2815" i="1"/>
  <c r="P2814" i="1"/>
  <c r="J2814" i="1"/>
  <c r="I2814" i="1"/>
  <c r="F2814" i="1"/>
  <c r="D2814" i="1"/>
  <c r="C2814" i="1"/>
  <c r="P2813" i="1"/>
  <c r="J2813" i="1"/>
  <c r="I2813" i="1"/>
  <c r="F2813" i="1"/>
  <c r="D2813" i="1"/>
  <c r="C2813" i="1"/>
  <c r="P2812" i="1"/>
  <c r="J2812" i="1"/>
  <c r="I2812" i="1"/>
  <c r="F2812" i="1"/>
  <c r="D2812" i="1"/>
  <c r="C2812" i="1"/>
  <c r="P2811" i="1"/>
  <c r="J2811" i="1"/>
  <c r="I2811" i="1"/>
  <c r="F2811" i="1"/>
  <c r="D2811" i="1"/>
  <c r="C2811" i="1"/>
  <c r="P2810" i="1"/>
  <c r="J2810" i="1"/>
  <c r="I2810" i="1"/>
  <c r="F2810" i="1"/>
  <c r="D2810" i="1"/>
  <c r="C2810" i="1"/>
  <c r="P2809" i="1"/>
  <c r="J2809" i="1"/>
  <c r="I2809" i="1"/>
  <c r="F2809" i="1"/>
  <c r="D2809" i="1"/>
  <c r="C2809" i="1"/>
  <c r="P2808" i="1"/>
  <c r="J2808" i="1"/>
  <c r="I2808" i="1"/>
  <c r="F2808" i="1"/>
  <c r="D2808" i="1"/>
  <c r="C2808" i="1"/>
  <c r="P2807" i="1"/>
  <c r="J2807" i="1"/>
  <c r="I2807" i="1"/>
  <c r="F2807" i="1"/>
  <c r="D2807" i="1"/>
  <c r="C2807" i="1"/>
  <c r="P2806" i="1"/>
  <c r="J2806" i="1"/>
  <c r="I2806" i="1"/>
  <c r="F2806" i="1"/>
  <c r="D2806" i="1"/>
  <c r="C2806" i="1"/>
  <c r="P2805" i="1"/>
  <c r="J2805" i="1"/>
  <c r="I2805" i="1"/>
  <c r="F2805" i="1"/>
  <c r="D2805" i="1"/>
  <c r="C2805" i="1"/>
  <c r="P2804" i="1"/>
  <c r="J2804" i="1"/>
  <c r="I2804" i="1"/>
  <c r="F2804" i="1"/>
  <c r="D2804" i="1"/>
  <c r="C2804" i="1"/>
  <c r="P2803" i="1"/>
  <c r="J2803" i="1"/>
  <c r="I2803" i="1"/>
  <c r="F2803" i="1"/>
  <c r="D2803" i="1"/>
  <c r="C2803" i="1"/>
  <c r="P2802" i="1"/>
  <c r="J2802" i="1"/>
  <c r="I2802" i="1"/>
  <c r="F2802" i="1"/>
  <c r="D2802" i="1"/>
  <c r="C2802" i="1"/>
  <c r="P2801" i="1"/>
  <c r="J2801" i="1"/>
  <c r="I2801" i="1"/>
  <c r="F2801" i="1"/>
  <c r="D2801" i="1"/>
  <c r="C2801" i="1"/>
  <c r="P2800" i="1"/>
  <c r="J2800" i="1"/>
  <c r="I2800" i="1"/>
  <c r="F2800" i="1"/>
  <c r="D2800" i="1"/>
  <c r="C2800" i="1"/>
  <c r="P2799" i="1"/>
  <c r="J2799" i="1"/>
  <c r="I2799" i="1"/>
  <c r="F2799" i="1"/>
  <c r="D2799" i="1"/>
  <c r="C2799" i="1"/>
  <c r="P2798" i="1"/>
  <c r="J2798" i="1"/>
  <c r="I2798" i="1"/>
  <c r="F2798" i="1"/>
  <c r="D2798" i="1"/>
  <c r="C2798" i="1"/>
  <c r="P2797" i="1"/>
  <c r="J2797" i="1"/>
  <c r="I2797" i="1"/>
  <c r="F2797" i="1"/>
  <c r="D2797" i="1"/>
  <c r="C2797" i="1"/>
  <c r="P2796" i="1"/>
  <c r="J2796" i="1"/>
  <c r="I2796" i="1"/>
  <c r="F2796" i="1"/>
  <c r="D2796" i="1"/>
  <c r="C2796" i="1"/>
  <c r="P2795" i="1"/>
  <c r="J2795" i="1"/>
  <c r="I2795" i="1"/>
  <c r="F2795" i="1"/>
  <c r="D2795" i="1"/>
  <c r="C2795" i="1"/>
  <c r="P2794" i="1"/>
  <c r="J2794" i="1"/>
  <c r="I2794" i="1"/>
  <c r="F2794" i="1"/>
  <c r="D2794" i="1"/>
  <c r="C2794" i="1"/>
  <c r="P2793" i="1"/>
  <c r="J2793" i="1"/>
  <c r="I2793" i="1"/>
  <c r="F2793" i="1"/>
  <c r="D2793" i="1"/>
  <c r="C2793" i="1"/>
  <c r="P2792" i="1"/>
  <c r="J2792" i="1"/>
  <c r="I2792" i="1"/>
  <c r="F2792" i="1"/>
  <c r="D2792" i="1"/>
  <c r="C2792" i="1"/>
  <c r="P2791" i="1"/>
  <c r="J2791" i="1"/>
  <c r="I2791" i="1"/>
  <c r="F2791" i="1"/>
  <c r="D2791" i="1"/>
  <c r="C2791" i="1"/>
  <c r="P2790" i="1"/>
  <c r="J2790" i="1"/>
  <c r="I2790" i="1"/>
  <c r="F2790" i="1"/>
  <c r="D2790" i="1"/>
  <c r="C2790" i="1"/>
  <c r="P2789" i="1"/>
  <c r="J2789" i="1"/>
  <c r="I2789" i="1"/>
  <c r="F2789" i="1"/>
  <c r="D2789" i="1"/>
  <c r="C2789" i="1"/>
  <c r="P2788" i="1"/>
  <c r="J2788" i="1"/>
  <c r="I2788" i="1"/>
  <c r="F2788" i="1"/>
  <c r="D2788" i="1"/>
  <c r="C2788" i="1"/>
  <c r="P2787" i="1"/>
  <c r="J2787" i="1"/>
  <c r="I2787" i="1"/>
  <c r="F2787" i="1"/>
  <c r="D2787" i="1"/>
  <c r="C2787" i="1"/>
  <c r="P2786" i="1"/>
  <c r="J2786" i="1"/>
  <c r="I2786" i="1"/>
  <c r="F2786" i="1"/>
  <c r="D2786" i="1"/>
  <c r="C2786" i="1"/>
  <c r="P2785" i="1"/>
  <c r="J2785" i="1"/>
  <c r="I2785" i="1"/>
  <c r="F2785" i="1"/>
  <c r="D2785" i="1"/>
  <c r="C2785" i="1"/>
  <c r="P2784" i="1"/>
  <c r="J2784" i="1"/>
  <c r="I2784" i="1"/>
  <c r="F2784" i="1"/>
  <c r="D2784" i="1"/>
  <c r="C2784" i="1"/>
  <c r="P2783" i="1"/>
  <c r="J2783" i="1"/>
  <c r="I2783" i="1"/>
  <c r="F2783" i="1"/>
  <c r="D2783" i="1"/>
  <c r="C2783" i="1"/>
  <c r="P2782" i="1"/>
  <c r="J2782" i="1"/>
  <c r="I2782" i="1"/>
  <c r="F2782" i="1"/>
  <c r="D2782" i="1"/>
  <c r="C2782" i="1"/>
  <c r="P2781" i="1"/>
  <c r="J2781" i="1"/>
  <c r="I2781" i="1"/>
  <c r="F2781" i="1"/>
  <c r="D2781" i="1"/>
  <c r="C2781" i="1"/>
  <c r="P2780" i="1"/>
  <c r="J2780" i="1"/>
  <c r="I2780" i="1"/>
  <c r="F2780" i="1"/>
  <c r="D2780" i="1"/>
  <c r="C2780" i="1"/>
  <c r="P2779" i="1"/>
  <c r="J2779" i="1"/>
  <c r="I2779" i="1"/>
  <c r="F2779" i="1"/>
  <c r="D2779" i="1"/>
  <c r="C2779" i="1"/>
  <c r="P2778" i="1"/>
  <c r="J2778" i="1"/>
  <c r="I2778" i="1"/>
  <c r="F2778" i="1"/>
  <c r="D2778" i="1"/>
  <c r="C2778" i="1"/>
  <c r="P2777" i="1"/>
  <c r="J2777" i="1"/>
  <c r="I2777" i="1"/>
  <c r="F2777" i="1"/>
  <c r="D2777" i="1"/>
  <c r="C2777" i="1"/>
  <c r="P2776" i="1"/>
  <c r="J2776" i="1"/>
  <c r="I2776" i="1"/>
  <c r="F2776" i="1"/>
  <c r="D2776" i="1"/>
  <c r="C2776" i="1"/>
  <c r="P2775" i="1"/>
  <c r="J2775" i="1"/>
  <c r="I2775" i="1"/>
  <c r="F2775" i="1"/>
  <c r="D2775" i="1"/>
  <c r="C2775" i="1"/>
  <c r="P2774" i="1"/>
  <c r="J2774" i="1"/>
  <c r="I2774" i="1"/>
  <c r="F2774" i="1"/>
  <c r="D2774" i="1"/>
  <c r="C2774" i="1"/>
  <c r="P2773" i="1"/>
  <c r="J2773" i="1"/>
  <c r="I2773" i="1"/>
  <c r="F2773" i="1"/>
  <c r="D2773" i="1"/>
  <c r="C2773" i="1"/>
  <c r="P2772" i="1"/>
  <c r="J2772" i="1"/>
  <c r="I2772" i="1"/>
  <c r="F2772" i="1"/>
  <c r="D2772" i="1"/>
  <c r="C2772" i="1"/>
  <c r="P2771" i="1"/>
  <c r="J2771" i="1"/>
  <c r="I2771" i="1"/>
  <c r="F2771" i="1"/>
  <c r="D2771" i="1"/>
  <c r="C2771" i="1"/>
  <c r="P2770" i="1"/>
  <c r="J2770" i="1"/>
  <c r="I2770" i="1"/>
  <c r="F2770" i="1"/>
  <c r="D2770" i="1"/>
  <c r="C2770" i="1"/>
  <c r="P2769" i="1"/>
  <c r="J2769" i="1"/>
  <c r="I2769" i="1"/>
  <c r="F2769" i="1"/>
  <c r="D2769" i="1"/>
  <c r="C2769" i="1"/>
  <c r="P2768" i="1"/>
  <c r="J2768" i="1"/>
  <c r="I2768" i="1"/>
  <c r="F2768" i="1"/>
  <c r="D2768" i="1"/>
  <c r="C2768" i="1"/>
  <c r="P2767" i="1"/>
  <c r="J2767" i="1"/>
  <c r="I2767" i="1"/>
  <c r="F2767" i="1"/>
  <c r="D2767" i="1"/>
  <c r="C2767" i="1"/>
  <c r="P2766" i="1"/>
  <c r="J2766" i="1"/>
  <c r="I2766" i="1"/>
  <c r="F2766" i="1"/>
  <c r="D2766" i="1"/>
  <c r="C2766" i="1"/>
  <c r="P2765" i="1"/>
  <c r="J2765" i="1"/>
  <c r="I2765" i="1"/>
  <c r="F2765" i="1"/>
  <c r="D2765" i="1"/>
  <c r="C2765" i="1"/>
  <c r="P2764" i="1"/>
  <c r="J2764" i="1"/>
  <c r="I2764" i="1"/>
  <c r="F2764" i="1"/>
  <c r="D2764" i="1"/>
  <c r="C2764" i="1"/>
  <c r="P2763" i="1"/>
  <c r="J2763" i="1"/>
  <c r="I2763" i="1"/>
  <c r="F2763" i="1"/>
  <c r="D2763" i="1"/>
  <c r="C2763" i="1"/>
  <c r="P2762" i="1"/>
  <c r="J2762" i="1"/>
  <c r="I2762" i="1"/>
  <c r="F2762" i="1"/>
  <c r="D2762" i="1"/>
  <c r="C2762" i="1"/>
  <c r="P2761" i="1"/>
  <c r="J2761" i="1"/>
  <c r="I2761" i="1"/>
  <c r="F2761" i="1"/>
  <c r="D2761" i="1"/>
  <c r="C2761" i="1"/>
  <c r="P2760" i="1"/>
  <c r="J2760" i="1"/>
  <c r="I2760" i="1"/>
  <c r="F2760" i="1"/>
  <c r="D2760" i="1"/>
  <c r="C2760" i="1"/>
  <c r="P2759" i="1"/>
  <c r="J2759" i="1"/>
  <c r="I2759" i="1"/>
  <c r="F2759" i="1"/>
  <c r="D2759" i="1"/>
  <c r="C2759" i="1"/>
  <c r="P2758" i="1"/>
  <c r="J2758" i="1"/>
  <c r="I2758" i="1"/>
  <c r="F2758" i="1"/>
  <c r="D2758" i="1"/>
  <c r="C2758" i="1"/>
  <c r="P2757" i="1"/>
  <c r="J2757" i="1"/>
  <c r="I2757" i="1"/>
  <c r="F2757" i="1"/>
  <c r="D2757" i="1"/>
  <c r="C2757" i="1"/>
  <c r="P2756" i="1"/>
  <c r="J2756" i="1"/>
  <c r="I2756" i="1"/>
  <c r="F2756" i="1"/>
  <c r="D2756" i="1"/>
  <c r="C2756" i="1"/>
  <c r="P2755" i="1"/>
  <c r="J2755" i="1"/>
  <c r="I2755" i="1"/>
  <c r="F2755" i="1"/>
  <c r="D2755" i="1"/>
  <c r="C2755" i="1"/>
  <c r="P2754" i="1"/>
  <c r="J2754" i="1"/>
  <c r="I2754" i="1"/>
  <c r="F2754" i="1"/>
  <c r="D2754" i="1"/>
  <c r="C2754" i="1"/>
  <c r="P2753" i="1"/>
  <c r="J2753" i="1"/>
  <c r="I2753" i="1"/>
  <c r="F2753" i="1"/>
  <c r="D2753" i="1"/>
  <c r="C2753" i="1"/>
  <c r="P2752" i="1"/>
  <c r="J2752" i="1"/>
  <c r="I2752" i="1"/>
  <c r="F2752" i="1"/>
  <c r="D2752" i="1"/>
  <c r="C2752" i="1"/>
  <c r="P2751" i="1"/>
  <c r="J2751" i="1"/>
  <c r="I2751" i="1"/>
  <c r="F2751" i="1"/>
  <c r="D2751" i="1"/>
  <c r="C2751" i="1"/>
  <c r="P2750" i="1"/>
  <c r="J2750" i="1"/>
  <c r="I2750" i="1"/>
  <c r="F2750" i="1"/>
  <c r="D2750" i="1"/>
  <c r="C2750" i="1"/>
  <c r="P2749" i="1"/>
  <c r="J2749" i="1"/>
  <c r="I2749" i="1"/>
  <c r="F2749" i="1"/>
  <c r="D2749" i="1"/>
  <c r="C2749" i="1"/>
  <c r="P2748" i="1"/>
  <c r="J2748" i="1"/>
  <c r="I2748" i="1"/>
  <c r="F2748" i="1"/>
  <c r="D2748" i="1"/>
  <c r="C2748" i="1"/>
  <c r="P2747" i="1"/>
  <c r="J2747" i="1"/>
  <c r="I2747" i="1"/>
  <c r="F2747" i="1"/>
  <c r="D2747" i="1"/>
  <c r="C2747" i="1"/>
  <c r="P2746" i="1"/>
  <c r="J2746" i="1"/>
  <c r="I2746" i="1"/>
  <c r="F2746" i="1"/>
  <c r="D2746" i="1"/>
  <c r="C2746" i="1"/>
  <c r="P2745" i="1"/>
  <c r="J2745" i="1"/>
  <c r="I2745" i="1"/>
  <c r="F2745" i="1"/>
  <c r="D2745" i="1"/>
  <c r="C2745" i="1"/>
  <c r="P2744" i="1"/>
  <c r="J2744" i="1"/>
  <c r="I2744" i="1"/>
  <c r="F2744" i="1"/>
  <c r="D2744" i="1"/>
  <c r="C2744" i="1"/>
  <c r="P2743" i="1"/>
  <c r="J2743" i="1"/>
  <c r="I2743" i="1"/>
  <c r="F2743" i="1"/>
  <c r="D2743" i="1"/>
  <c r="C2743" i="1"/>
  <c r="P2742" i="1"/>
  <c r="J2742" i="1"/>
  <c r="I2742" i="1"/>
  <c r="F2742" i="1"/>
  <c r="D2742" i="1"/>
  <c r="C2742" i="1"/>
  <c r="P2741" i="1"/>
  <c r="J2741" i="1"/>
  <c r="I2741" i="1"/>
  <c r="F2741" i="1"/>
  <c r="D2741" i="1"/>
  <c r="C2741" i="1"/>
  <c r="P2740" i="1"/>
  <c r="J2740" i="1"/>
  <c r="I2740" i="1"/>
  <c r="F2740" i="1"/>
  <c r="D2740" i="1"/>
  <c r="C2740" i="1"/>
  <c r="P2739" i="1"/>
  <c r="J2739" i="1"/>
  <c r="I2739" i="1"/>
  <c r="F2739" i="1"/>
  <c r="D2739" i="1"/>
  <c r="C2739" i="1"/>
  <c r="P2738" i="1"/>
  <c r="J2738" i="1"/>
  <c r="I2738" i="1"/>
  <c r="F2738" i="1"/>
  <c r="D2738" i="1"/>
  <c r="C2738" i="1"/>
  <c r="P2737" i="1"/>
  <c r="J2737" i="1"/>
  <c r="I2737" i="1"/>
  <c r="F2737" i="1"/>
  <c r="D2737" i="1"/>
  <c r="C2737" i="1"/>
  <c r="P2736" i="1"/>
  <c r="J2736" i="1"/>
  <c r="I2736" i="1"/>
  <c r="F2736" i="1"/>
  <c r="D2736" i="1"/>
  <c r="C2736" i="1"/>
  <c r="P2735" i="1"/>
  <c r="J2735" i="1"/>
  <c r="I2735" i="1"/>
  <c r="F2735" i="1"/>
  <c r="D2735" i="1"/>
  <c r="C2735" i="1"/>
  <c r="P2734" i="1"/>
  <c r="J2734" i="1"/>
  <c r="I2734" i="1"/>
  <c r="F2734" i="1"/>
  <c r="D2734" i="1"/>
  <c r="C2734" i="1"/>
  <c r="P2733" i="1"/>
  <c r="J2733" i="1"/>
  <c r="I2733" i="1"/>
  <c r="F2733" i="1"/>
  <c r="D2733" i="1"/>
  <c r="C2733" i="1"/>
  <c r="P2732" i="1"/>
  <c r="J2732" i="1"/>
  <c r="I2732" i="1"/>
  <c r="F2732" i="1"/>
  <c r="D2732" i="1"/>
  <c r="C2732" i="1"/>
  <c r="P2731" i="1"/>
  <c r="J2731" i="1"/>
  <c r="I2731" i="1"/>
  <c r="F2731" i="1"/>
  <c r="D2731" i="1"/>
  <c r="C2731" i="1"/>
  <c r="P2730" i="1"/>
  <c r="J2730" i="1"/>
  <c r="I2730" i="1"/>
  <c r="F2730" i="1"/>
  <c r="D2730" i="1"/>
  <c r="C2730" i="1"/>
  <c r="P2729" i="1"/>
  <c r="J2729" i="1"/>
  <c r="I2729" i="1"/>
  <c r="F2729" i="1"/>
  <c r="D2729" i="1"/>
  <c r="C2729" i="1"/>
  <c r="P2728" i="1"/>
  <c r="J2728" i="1"/>
  <c r="I2728" i="1"/>
  <c r="F2728" i="1"/>
  <c r="D2728" i="1"/>
  <c r="C2728" i="1"/>
  <c r="P2727" i="1"/>
  <c r="J2727" i="1"/>
  <c r="I2727" i="1"/>
  <c r="F2727" i="1"/>
  <c r="D2727" i="1"/>
  <c r="C2727" i="1"/>
  <c r="P2726" i="1"/>
  <c r="J2726" i="1"/>
  <c r="I2726" i="1"/>
  <c r="F2726" i="1"/>
  <c r="D2726" i="1"/>
  <c r="C2726" i="1"/>
  <c r="P2725" i="1"/>
  <c r="J2725" i="1"/>
  <c r="I2725" i="1"/>
  <c r="F2725" i="1"/>
  <c r="D2725" i="1"/>
  <c r="C2725" i="1"/>
  <c r="P2724" i="1"/>
  <c r="J2724" i="1"/>
  <c r="I2724" i="1"/>
  <c r="F2724" i="1"/>
  <c r="D2724" i="1"/>
  <c r="C2724" i="1"/>
  <c r="P2723" i="1"/>
  <c r="J2723" i="1"/>
  <c r="I2723" i="1"/>
  <c r="F2723" i="1"/>
  <c r="D2723" i="1"/>
  <c r="C2723" i="1"/>
  <c r="P2722" i="1"/>
  <c r="J2722" i="1"/>
  <c r="I2722" i="1"/>
  <c r="F2722" i="1"/>
  <c r="D2722" i="1"/>
  <c r="C2722" i="1"/>
  <c r="P2721" i="1"/>
  <c r="J2721" i="1"/>
  <c r="I2721" i="1"/>
  <c r="F2721" i="1"/>
  <c r="D2721" i="1"/>
  <c r="C2721" i="1"/>
  <c r="P2720" i="1"/>
  <c r="J2720" i="1"/>
  <c r="I2720" i="1"/>
  <c r="F2720" i="1"/>
  <c r="D2720" i="1"/>
  <c r="C2720" i="1"/>
  <c r="P2719" i="1"/>
  <c r="J2719" i="1"/>
  <c r="I2719" i="1"/>
  <c r="F2719" i="1"/>
  <c r="D2719" i="1"/>
  <c r="C2719" i="1"/>
  <c r="P2718" i="1"/>
  <c r="J2718" i="1"/>
  <c r="I2718" i="1"/>
  <c r="F2718" i="1"/>
  <c r="D2718" i="1"/>
  <c r="C2718" i="1"/>
  <c r="P2717" i="1"/>
  <c r="J2717" i="1"/>
  <c r="I2717" i="1"/>
  <c r="F2717" i="1"/>
  <c r="D2717" i="1"/>
  <c r="C2717" i="1"/>
  <c r="P2716" i="1"/>
  <c r="J2716" i="1"/>
  <c r="I2716" i="1"/>
  <c r="F2716" i="1"/>
  <c r="D2716" i="1"/>
  <c r="C2716" i="1"/>
  <c r="P2715" i="1"/>
  <c r="J2715" i="1"/>
  <c r="I2715" i="1"/>
  <c r="F2715" i="1"/>
  <c r="D2715" i="1"/>
  <c r="C2715" i="1"/>
  <c r="P2714" i="1"/>
  <c r="J2714" i="1"/>
  <c r="I2714" i="1"/>
  <c r="F2714" i="1"/>
  <c r="D2714" i="1"/>
  <c r="C2714" i="1"/>
  <c r="P2713" i="1"/>
  <c r="J2713" i="1"/>
  <c r="I2713" i="1"/>
  <c r="F2713" i="1"/>
  <c r="D2713" i="1"/>
  <c r="C2713" i="1"/>
  <c r="P2712" i="1"/>
  <c r="J2712" i="1"/>
  <c r="I2712" i="1"/>
  <c r="F2712" i="1"/>
  <c r="D2712" i="1"/>
  <c r="C2712" i="1"/>
  <c r="P2711" i="1"/>
  <c r="J2711" i="1"/>
  <c r="I2711" i="1"/>
  <c r="F2711" i="1"/>
  <c r="D2711" i="1"/>
  <c r="C2711" i="1"/>
  <c r="P2710" i="1"/>
  <c r="J2710" i="1"/>
  <c r="I2710" i="1"/>
  <c r="F2710" i="1"/>
  <c r="D2710" i="1"/>
  <c r="C2710" i="1"/>
  <c r="P2709" i="1"/>
  <c r="J2709" i="1"/>
  <c r="I2709" i="1"/>
  <c r="F2709" i="1"/>
  <c r="D2709" i="1"/>
  <c r="C2709" i="1"/>
  <c r="P2708" i="1"/>
  <c r="J2708" i="1"/>
  <c r="I2708" i="1"/>
  <c r="F2708" i="1"/>
  <c r="D2708" i="1"/>
  <c r="C2708" i="1"/>
  <c r="P2707" i="1"/>
  <c r="J2707" i="1"/>
  <c r="I2707" i="1"/>
  <c r="F2707" i="1"/>
  <c r="D2707" i="1"/>
  <c r="C2707" i="1"/>
  <c r="P2706" i="1"/>
  <c r="J2706" i="1"/>
  <c r="I2706" i="1"/>
  <c r="F2706" i="1"/>
  <c r="D2706" i="1"/>
  <c r="C2706" i="1"/>
  <c r="P2705" i="1"/>
  <c r="J2705" i="1"/>
  <c r="I2705" i="1"/>
  <c r="F2705" i="1"/>
  <c r="D2705" i="1"/>
  <c r="C2705" i="1"/>
  <c r="P2704" i="1"/>
  <c r="J2704" i="1"/>
  <c r="I2704" i="1"/>
  <c r="F2704" i="1"/>
  <c r="D2704" i="1"/>
  <c r="C2704" i="1"/>
  <c r="P2703" i="1"/>
  <c r="J2703" i="1"/>
  <c r="I2703" i="1"/>
  <c r="F2703" i="1"/>
  <c r="D2703" i="1"/>
  <c r="C2703" i="1"/>
  <c r="P2702" i="1"/>
  <c r="J2702" i="1"/>
  <c r="I2702" i="1"/>
  <c r="F2702" i="1"/>
  <c r="D2702" i="1"/>
  <c r="C2702" i="1"/>
  <c r="P2701" i="1"/>
  <c r="J2701" i="1"/>
  <c r="I2701" i="1"/>
  <c r="F2701" i="1"/>
  <c r="D2701" i="1"/>
  <c r="C2701" i="1"/>
  <c r="P2700" i="1"/>
  <c r="J2700" i="1"/>
  <c r="I2700" i="1"/>
  <c r="F2700" i="1"/>
  <c r="D2700" i="1"/>
  <c r="C2700" i="1"/>
  <c r="P2699" i="1"/>
  <c r="J2699" i="1"/>
  <c r="I2699" i="1"/>
  <c r="F2699" i="1"/>
  <c r="D2699" i="1"/>
  <c r="C2699" i="1"/>
  <c r="P2698" i="1"/>
  <c r="J2698" i="1"/>
  <c r="I2698" i="1"/>
  <c r="F2698" i="1"/>
  <c r="D2698" i="1"/>
  <c r="C2698" i="1"/>
  <c r="P2697" i="1"/>
  <c r="J2697" i="1"/>
  <c r="I2697" i="1"/>
  <c r="F2697" i="1"/>
  <c r="D2697" i="1"/>
  <c r="C2697" i="1"/>
  <c r="P2696" i="1"/>
  <c r="J2696" i="1"/>
  <c r="I2696" i="1"/>
  <c r="F2696" i="1"/>
  <c r="D2696" i="1"/>
  <c r="C2696" i="1"/>
  <c r="P2695" i="1"/>
  <c r="J2695" i="1"/>
  <c r="I2695" i="1"/>
  <c r="F2695" i="1"/>
  <c r="D2695" i="1"/>
  <c r="C2695" i="1"/>
  <c r="P2694" i="1"/>
  <c r="J2694" i="1"/>
  <c r="I2694" i="1"/>
  <c r="F2694" i="1"/>
  <c r="D2694" i="1"/>
  <c r="C2694" i="1"/>
  <c r="P2693" i="1"/>
  <c r="J2693" i="1"/>
  <c r="I2693" i="1"/>
  <c r="F2693" i="1"/>
  <c r="D2693" i="1"/>
  <c r="C2693" i="1"/>
  <c r="P2692" i="1"/>
  <c r="J2692" i="1"/>
  <c r="I2692" i="1"/>
  <c r="F2692" i="1"/>
  <c r="D2692" i="1"/>
  <c r="C2692" i="1"/>
  <c r="P2691" i="1"/>
  <c r="J2691" i="1"/>
  <c r="I2691" i="1"/>
  <c r="F2691" i="1"/>
  <c r="D2691" i="1"/>
  <c r="C2691" i="1"/>
  <c r="P2690" i="1"/>
  <c r="J2690" i="1"/>
  <c r="I2690" i="1"/>
  <c r="F2690" i="1"/>
  <c r="D2690" i="1"/>
  <c r="C2690" i="1"/>
  <c r="P2689" i="1"/>
  <c r="J2689" i="1"/>
  <c r="I2689" i="1"/>
  <c r="F2689" i="1"/>
  <c r="D2689" i="1"/>
  <c r="C2689" i="1"/>
  <c r="P2688" i="1"/>
  <c r="J2688" i="1"/>
  <c r="I2688" i="1"/>
  <c r="F2688" i="1"/>
  <c r="D2688" i="1"/>
  <c r="C2688" i="1"/>
  <c r="P2687" i="1"/>
  <c r="J2687" i="1"/>
  <c r="I2687" i="1"/>
  <c r="F2687" i="1"/>
  <c r="D2687" i="1"/>
  <c r="C2687" i="1"/>
  <c r="P2686" i="1"/>
  <c r="J2686" i="1"/>
  <c r="I2686" i="1"/>
  <c r="F2686" i="1"/>
  <c r="D2686" i="1"/>
  <c r="C2686" i="1"/>
  <c r="P2685" i="1"/>
  <c r="J2685" i="1"/>
  <c r="I2685" i="1"/>
  <c r="F2685" i="1"/>
  <c r="D2685" i="1"/>
  <c r="C2685" i="1"/>
  <c r="P2684" i="1"/>
  <c r="J2684" i="1"/>
  <c r="I2684" i="1"/>
  <c r="F2684" i="1"/>
  <c r="D2684" i="1"/>
  <c r="C2684" i="1"/>
  <c r="P2683" i="1"/>
  <c r="J2683" i="1"/>
  <c r="I2683" i="1"/>
  <c r="F2683" i="1"/>
  <c r="D2683" i="1"/>
  <c r="C2683" i="1"/>
  <c r="P2682" i="1"/>
  <c r="J2682" i="1"/>
  <c r="I2682" i="1"/>
  <c r="F2682" i="1"/>
  <c r="D2682" i="1"/>
  <c r="C2682" i="1"/>
  <c r="P2681" i="1"/>
  <c r="J2681" i="1"/>
  <c r="I2681" i="1"/>
  <c r="F2681" i="1"/>
  <c r="D2681" i="1"/>
  <c r="C2681" i="1"/>
  <c r="P2680" i="1"/>
  <c r="J2680" i="1"/>
  <c r="I2680" i="1"/>
  <c r="F2680" i="1"/>
  <c r="D2680" i="1"/>
  <c r="C2680" i="1"/>
  <c r="P2679" i="1"/>
  <c r="J2679" i="1"/>
  <c r="I2679" i="1"/>
  <c r="F2679" i="1"/>
  <c r="D2679" i="1"/>
  <c r="C2679" i="1"/>
  <c r="P2678" i="1"/>
  <c r="J2678" i="1"/>
  <c r="I2678" i="1"/>
  <c r="F2678" i="1"/>
  <c r="D2678" i="1"/>
  <c r="C2678" i="1"/>
  <c r="P2677" i="1"/>
  <c r="J2677" i="1"/>
  <c r="I2677" i="1"/>
  <c r="F2677" i="1"/>
  <c r="D2677" i="1"/>
  <c r="C2677" i="1"/>
  <c r="P2676" i="1"/>
  <c r="J2676" i="1"/>
  <c r="I2676" i="1"/>
  <c r="F2676" i="1"/>
  <c r="D2676" i="1"/>
  <c r="C2676" i="1"/>
  <c r="P2675" i="1"/>
  <c r="J2675" i="1"/>
  <c r="I2675" i="1"/>
  <c r="F2675" i="1"/>
  <c r="D2675" i="1"/>
  <c r="C2675" i="1"/>
  <c r="P2674" i="1"/>
  <c r="J2674" i="1"/>
  <c r="I2674" i="1"/>
  <c r="F2674" i="1"/>
  <c r="D2674" i="1"/>
  <c r="C2674" i="1"/>
  <c r="P2673" i="1"/>
  <c r="J2673" i="1"/>
  <c r="I2673" i="1"/>
  <c r="F2673" i="1"/>
  <c r="D2673" i="1"/>
  <c r="C2673" i="1"/>
  <c r="P2672" i="1"/>
  <c r="J2672" i="1"/>
  <c r="I2672" i="1"/>
  <c r="F2672" i="1"/>
  <c r="D2672" i="1"/>
  <c r="C2672" i="1"/>
  <c r="P2671" i="1"/>
  <c r="J2671" i="1"/>
  <c r="I2671" i="1"/>
  <c r="F2671" i="1"/>
  <c r="D2671" i="1"/>
  <c r="C2671" i="1"/>
  <c r="P2670" i="1"/>
  <c r="J2670" i="1"/>
  <c r="I2670" i="1"/>
  <c r="F2670" i="1"/>
  <c r="D2670" i="1"/>
  <c r="C2670" i="1"/>
  <c r="P2669" i="1"/>
  <c r="J2669" i="1"/>
  <c r="I2669" i="1"/>
  <c r="F2669" i="1"/>
  <c r="D2669" i="1"/>
  <c r="C2669" i="1"/>
  <c r="P2668" i="1"/>
  <c r="J2668" i="1"/>
  <c r="I2668" i="1"/>
  <c r="F2668" i="1"/>
  <c r="D2668" i="1"/>
  <c r="C2668" i="1"/>
  <c r="P2667" i="1"/>
  <c r="J2667" i="1"/>
  <c r="I2667" i="1"/>
  <c r="F2667" i="1"/>
  <c r="D2667" i="1"/>
  <c r="C2667" i="1"/>
  <c r="P2666" i="1"/>
  <c r="J2666" i="1"/>
  <c r="I2666" i="1"/>
  <c r="F2666" i="1"/>
  <c r="D2666" i="1"/>
  <c r="C2666" i="1"/>
  <c r="P2665" i="1"/>
  <c r="J2665" i="1"/>
  <c r="I2665" i="1"/>
  <c r="F2665" i="1"/>
  <c r="D2665" i="1"/>
  <c r="C2665" i="1"/>
  <c r="P2664" i="1"/>
  <c r="J2664" i="1"/>
  <c r="I2664" i="1"/>
  <c r="F2664" i="1"/>
  <c r="D2664" i="1"/>
  <c r="C2664" i="1"/>
  <c r="P2663" i="1"/>
  <c r="J2663" i="1"/>
  <c r="I2663" i="1"/>
  <c r="F2663" i="1"/>
  <c r="D2663" i="1"/>
  <c r="C2663" i="1"/>
  <c r="P2662" i="1"/>
  <c r="J2662" i="1"/>
  <c r="I2662" i="1"/>
  <c r="F2662" i="1"/>
  <c r="D2662" i="1"/>
  <c r="C2662" i="1"/>
  <c r="P2661" i="1"/>
  <c r="J2661" i="1"/>
  <c r="I2661" i="1"/>
  <c r="F2661" i="1"/>
  <c r="D2661" i="1"/>
  <c r="C2661" i="1"/>
  <c r="P2660" i="1"/>
  <c r="J2660" i="1"/>
  <c r="I2660" i="1"/>
  <c r="F2660" i="1"/>
  <c r="D2660" i="1"/>
  <c r="C2660" i="1"/>
  <c r="P2659" i="1"/>
  <c r="J2659" i="1"/>
  <c r="I2659" i="1"/>
  <c r="F2659" i="1"/>
  <c r="D2659" i="1"/>
  <c r="C2659" i="1"/>
  <c r="P2658" i="1"/>
  <c r="J2658" i="1"/>
  <c r="I2658" i="1"/>
  <c r="F2658" i="1"/>
  <c r="D2658" i="1"/>
  <c r="C2658" i="1"/>
  <c r="P2657" i="1"/>
  <c r="J2657" i="1"/>
  <c r="I2657" i="1"/>
  <c r="F2657" i="1"/>
  <c r="D2657" i="1"/>
  <c r="C2657" i="1"/>
  <c r="P2656" i="1"/>
  <c r="J2656" i="1"/>
  <c r="I2656" i="1"/>
  <c r="F2656" i="1"/>
  <c r="D2656" i="1"/>
  <c r="C2656" i="1"/>
  <c r="P2655" i="1"/>
  <c r="J2655" i="1"/>
  <c r="I2655" i="1"/>
  <c r="F2655" i="1"/>
  <c r="D2655" i="1"/>
  <c r="C2655" i="1"/>
  <c r="P2654" i="1"/>
  <c r="J2654" i="1"/>
  <c r="I2654" i="1"/>
  <c r="F2654" i="1"/>
  <c r="D2654" i="1"/>
  <c r="C2654" i="1"/>
  <c r="P2653" i="1"/>
  <c r="J2653" i="1"/>
  <c r="I2653" i="1"/>
  <c r="F2653" i="1"/>
  <c r="D2653" i="1"/>
  <c r="C2653" i="1"/>
  <c r="P2652" i="1"/>
  <c r="J2652" i="1"/>
  <c r="I2652" i="1"/>
  <c r="F2652" i="1"/>
  <c r="D2652" i="1"/>
  <c r="C2652" i="1"/>
  <c r="P2651" i="1"/>
  <c r="J2651" i="1"/>
  <c r="I2651" i="1"/>
  <c r="F2651" i="1"/>
  <c r="D2651" i="1"/>
  <c r="C2651" i="1"/>
  <c r="P2650" i="1"/>
  <c r="J2650" i="1"/>
  <c r="I2650" i="1"/>
  <c r="F2650" i="1"/>
  <c r="D2650" i="1"/>
  <c r="C2650" i="1"/>
  <c r="P2649" i="1"/>
  <c r="J2649" i="1"/>
  <c r="I2649" i="1"/>
  <c r="F2649" i="1"/>
  <c r="D2649" i="1"/>
  <c r="C2649" i="1"/>
  <c r="P2648" i="1"/>
  <c r="J2648" i="1"/>
  <c r="I2648" i="1"/>
  <c r="F2648" i="1"/>
  <c r="D2648" i="1"/>
  <c r="C2648" i="1"/>
  <c r="P2647" i="1"/>
  <c r="J2647" i="1"/>
  <c r="I2647" i="1"/>
  <c r="F2647" i="1"/>
  <c r="D2647" i="1"/>
  <c r="C2647" i="1"/>
  <c r="P2646" i="1"/>
  <c r="J2646" i="1"/>
  <c r="I2646" i="1"/>
  <c r="F2646" i="1"/>
  <c r="D2646" i="1"/>
  <c r="C2646" i="1"/>
  <c r="P2645" i="1"/>
  <c r="J2645" i="1"/>
  <c r="I2645" i="1"/>
  <c r="F2645" i="1"/>
  <c r="D2645" i="1"/>
  <c r="C2645" i="1"/>
  <c r="P2644" i="1"/>
  <c r="J2644" i="1"/>
  <c r="I2644" i="1"/>
  <c r="F2644" i="1"/>
  <c r="D2644" i="1"/>
  <c r="C2644" i="1"/>
  <c r="P2643" i="1"/>
  <c r="J2643" i="1"/>
  <c r="I2643" i="1"/>
  <c r="F2643" i="1"/>
  <c r="D2643" i="1"/>
  <c r="C2643" i="1"/>
  <c r="P2642" i="1"/>
  <c r="J2642" i="1"/>
  <c r="I2642" i="1"/>
  <c r="F2642" i="1"/>
  <c r="D2642" i="1"/>
  <c r="C2642" i="1"/>
  <c r="P2641" i="1"/>
  <c r="J2641" i="1"/>
  <c r="I2641" i="1"/>
  <c r="F2641" i="1"/>
  <c r="D2641" i="1"/>
  <c r="C2641" i="1"/>
  <c r="P2640" i="1"/>
  <c r="J2640" i="1"/>
  <c r="I2640" i="1"/>
  <c r="F2640" i="1"/>
  <c r="D2640" i="1"/>
  <c r="C2640" i="1"/>
  <c r="P2639" i="1"/>
  <c r="J2639" i="1"/>
  <c r="I2639" i="1"/>
  <c r="F2639" i="1"/>
  <c r="D2639" i="1"/>
  <c r="C2639" i="1"/>
  <c r="P2638" i="1"/>
  <c r="J2638" i="1"/>
  <c r="I2638" i="1"/>
  <c r="F2638" i="1"/>
  <c r="D2638" i="1"/>
  <c r="C2638" i="1"/>
  <c r="P2637" i="1"/>
  <c r="J2637" i="1"/>
  <c r="I2637" i="1"/>
  <c r="F2637" i="1"/>
  <c r="D2637" i="1"/>
  <c r="C2637" i="1"/>
  <c r="P2636" i="1"/>
  <c r="J2636" i="1"/>
  <c r="I2636" i="1"/>
  <c r="F2636" i="1"/>
  <c r="D2636" i="1"/>
  <c r="C2636" i="1"/>
  <c r="P2635" i="1"/>
  <c r="J2635" i="1"/>
  <c r="I2635" i="1"/>
  <c r="F2635" i="1"/>
  <c r="D2635" i="1"/>
  <c r="C2635" i="1"/>
  <c r="P2634" i="1"/>
  <c r="J2634" i="1"/>
  <c r="I2634" i="1"/>
  <c r="F2634" i="1"/>
  <c r="D2634" i="1"/>
  <c r="C2634" i="1"/>
  <c r="P2633" i="1"/>
  <c r="J2633" i="1"/>
  <c r="I2633" i="1"/>
  <c r="F2633" i="1"/>
  <c r="D2633" i="1"/>
  <c r="C2633" i="1"/>
  <c r="P2632" i="1"/>
  <c r="J2632" i="1"/>
  <c r="I2632" i="1"/>
  <c r="F2632" i="1"/>
  <c r="D2632" i="1"/>
  <c r="C2632" i="1"/>
  <c r="P2631" i="1"/>
  <c r="J2631" i="1"/>
  <c r="I2631" i="1"/>
  <c r="F2631" i="1"/>
  <c r="D2631" i="1"/>
  <c r="C2631" i="1"/>
  <c r="P2630" i="1"/>
  <c r="J2630" i="1"/>
  <c r="I2630" i="1"/>
  <c r="F2630" i="1"/>
  <c r="D2630" i="1"/>
  <c r="C2630" i="1"/>
  <c r="P2629" i="1"/>
  <c r="J2629" i="1"/>
  <c r="I2629" i="1"/>
  <c r="F2629" i="1"/>
  <c r="D2629" i="1"/>
  <c r="C2629" i="1"/>
  <c r="P2628" i="1"/>
  <c r="J2628" i="1"/>
  <c r="I2628" i="1"/>
  <c r="F2628" i="1"/>
  <c r="D2628" i="1"/>
  <c r="C2628" i="1"/>
  <c r="P2627" i="1"/>
  <c r="J2627" i="1"/>
  <c r="I2627" i="1"/>
  <c r="F2627" i="1"/>
  <c r="D2627" i="1"/>
  <c r="C2627" i="1"/>
  <c r="P2626" i="1"/>
  <c r="J2626" i="1"/>
  <c r="I2626" i="1"/>
  <c r="F2626" i="1"/>
  <c r="D2626" i="1"/>
  <c r="C2626" i="1"/>
  <c r="P2625" i="1"/>
  <c r="J2625" i="1"/>
  <c r="I2625" i="1"/>
  <c r="F2625" i="1"/>
  <c r="D2625" i="1"/>
  <c r="C2625" i="1"/>
  <c r="P2624" i="1"/>
  <c r="J2624" i="1"/>
  <c r="I2624" i="1"/>
  <c r="F2624" i="1"/>
  <c r="D2624" i="1"/>
  <c r="C2624" i="1"/>
  <c r="P2623" i="1"/>
  <c r="J2623" i="1"/>
  <c r="I2623" i="1"/>
  <c r="F2623" i="1"/>
  <c r="D2623" i="1"/>
  <c r="C2623" i="1"/>
  <c r="P2622" i="1"/>
  <c r="J2622" i="1"/>
  <c r="I2622" i="1"/>
  <c r="F2622" i="1"/>
  <c r="D2622" i="1"/>
  <c r="C2622" i="1"/>
  <c r="P2621" i="1"/>
  <c r="J2621" i="1"/>
  <c r="I2621" i="1"/>
  <c r="F2621" i="1"/>
  <c r="D2621" i="1"/>
  <c r="C2621" i="1"/>
  <c r="P2620" i="1"/>
  <c r="J2620" i="1"/>
  <c r="I2620" i="1"/>
  <c r="F2620" i="1"/>
  <c r="D2620" i="1"/>
  <c r="C2620" i="1"/>
  <c r="P2619" i="1"/>
  <c r="J2619" i="1"/>
  <c r="I2619" i="1"/>
  <c r="F2619" i="1"/>
  <c r="D2619" i="1"/>
  <c r="C2619" i="1"/>
  <c r="P2618" i="1"/>
  <c r="J2618" i="1"/>
  <c r="I2618" i="1"/>
  <c r="F2618" i="1"/>
  <c r="D2618" i="1"/>
  <c r="C2618" i="1"/>
  <c r="P2617" i="1"/>
  <c r="J2617" i="1"/>
  <c r="I2617" i="1"/>
  <c r="F2617" i="1"/>
  <c r="D2617" i="1"/>
  <c r="C2617" i="1"/>
  <c r="P2616" i="1"/>
  <c r="J2616" i="1"/>
  <c r="I2616" i="1"/>
  <c r="F2616" i="1"/>
  <c r="D2616" i="1"/>
  <c r="C2616" i="1"/>
  <c r="P2615" i="1"/>
  <c r="J2615" i="1"/>
  <c r="I2615" i="1"/>
  <c r="F2615" i="1"/>
  <c r="D2615" i="1"/>
  <c r="C2615" i="1"/>
  <c r="P2614" i="1"/>
  <c r="J2614" i="1"/>
  <c r="I2614" i="1"/>
  <c r="F2614" i="1"/>
  <c r="D2614" i="1"/>
  <c r="C2614" i="1"/>
  <c r="P2613" i="1"/>
  <c r="J2613" i="1"/>
  <c r="I2613" i="1"/>
  <c r="F2613" i="1"/>
  <c r="D2613" i="1"/>
  <c r="C2613" i="1"/>
  <c r="P2612" i="1"/>
  <c r="J2612" i="1"/>
  <c r="I2612" i="1"/>
  <c r="F2612" i="1"/>
  <c r="D2612" i="1"/>
  <c r="C2612" i="1"/>
  <c r="P2611" i="1"/>
  <c r="J2611" i="1"/>
  <c r="I2611" i="1"/>
  <c r="F2611" i="1"/>
  <c r="D2611" i="1"/>
  <c r="C2611" i="1"/>
  <c r="P2610" i="1"/>
  <c r="J2610" i="1"/>
  <c r="I2610" i="1"/>
  <c r="F2610" i="1"/>
  <c r="D2610" i="1"/>
  <c r="C2610" i="1"/>
  <c r="P2609" i="1"/>
  <c r="J2609" i="1"/>
  <c r="I2609" i="1"/>
  <c r="F2609" i="1"/>
  <c r="D2609" i="1"/>
  <c r="C2609" i="1"/>
  <c r="P2608" i="1"/>
  <c r="J2608" i="1"/>
  <c r="I2608" i="1"/>
  <c r="F2608" i="1"/>
  <c r="D2608" i="1"/>
  <c r="C2608" i="1"/>
  <c r="P2607" i="1"/>
  <c r="J2607" i="1"/>
  <c r="I2607" i="1"/>
  <c r="F2607" i="1"/>
  <c r="D2607" i="1"/>
  <c r="C2607" i="1"/>
  <c r="P2606" i="1"/>
  <c r="J2606" i="1"/>
  <c r="I2606" i="1"/>
  <c r="F2606" i="1"/>
  <c r="D2606" i="1"/>
  <c r="C2606" i="1"/>
  <c r="P2605" i="1"/>
  <c r="J2605" i="1"/>
  <c r="I2605" i="1"/>
  <c r="F2605" i="1"/>
  <c r="D2605" i="1"/>
  <c r="C2605" i="1"/>
  <c r="P2604" i="1"/>
  <c r="J2604" i="1"/>
  <c r="I2604" i="1"/>
  <c r="F2604" i="1"/>
  <c r="D2604" i="1"/>
  <c r="C2604" i="1"/>
  <c r="P2603" i="1"/>
  <c r="J2603" i="1"/>
  <c r="I2603" i="1"/>
  <c r="F2603" i="1"/>
  <c r="D2603" i="1"/>
  <c r="C2603" i="1"/>
  <c r="P2602" i="1"/>
  <c r="J2602" i="1"/>
  <c r="I2602" i="1"/>
  <c r="F2602" i="1"/>
  <c r="D2602" i="1"/>
  <c r="C2602" i="1"/>
  <c r="P2601" i="1"/>
  <c r="J2601" i="1"/>
  <c r="I2601" i="1"/>
  <c r="F2601" i="1"/>
  <c r="D2601" i="1"/>
  <c r="C2601" i="1"/>
  <c r="P2600" i="1"/>
  <c r="J2600" i="1"/>
  <c r="I2600" i="1"/>
  <c r="F2600" i="1"/>
  <c r="D2600" i="1"/>
  <c r="C2600" i="1"/>
  <c r="P2599" i="1"/>
  <c r="J2599" i="1"/>
  <c r="I2599" i="1"/>
  <c r="F2599" i="1"/>
  <c r="D2599" i="1"/>
  <c r="C2599" i="1"/>
  <c r="P2598" i="1"/>
  <c r="J2598" i="1"/>
  <c r="I2598" i="1"/>
  <c r="F2598" i="1"/>
  <c r="D2598" i="1"/>
  <c r="C2598" i="1"/>
  <c r="P2597" i="1"/>
  <c r="J2597" i="1"/>
  <c r="I2597" i="1"/>
  <c r="F2597" i="1"/>
  <c r="D2597" i="1"/>
  <c r="C2597" i="1"/>
  <c r="P2596" i="1"/>
  <c r="J2596" i="1"/>
  <c r="I2596" i="1"/>
  <c r="F2596" i="1"/>
  <c r="D2596" i="1"/>
  <c r="C2596" i="1"/>
  <c r="P2595" i="1"/>
  <c r="J2595" i="1"/>
  <c r="I2595" i="1"/>
  <c r="F2595" i="1"/>
  <c r="D2595" i="1"/>
  <c r="C2595" i="1"/>
  <c r="P2594" i="1"/>
  <c r="J2594" i="1"/>
  <c r="I2594" i="1"/>
  <c r="F2594" i="1"/>
  <c r="D2594" i="1"/>
  <c r="C2594" i="1"/>
  <c r="P2593" i="1"/>
  <c r="J2593" i="1"/>
  <c r="I2593" i="1"/>
  <c r="F2593" i="1"/>
  <c r="D2593" i="1"/>
  <c r="C2593" i="1"/>
  <c r="P2592" i="1"/>
  <c r="J2592" i="1"/>
  <c r="I2592" i="1"/>
  <c r="F2592" i="1"/>
  <c r="D2592" i="1"/>
  <c r="C2592" i="1"/>
  <c r="P2591" i="1"/>
  <c r="J2591" i="1"/>
  <c r="I2591" i="1"/>
  <c r="F2591" i="1"/>
  <c r="D2591" i="1"/>
  <c r="C2591" i="1"/>
  <c r="P2590" i="1"/>
  <c r="J2590" i="1"/>
  <c r="I2590" i="1"/>
  <c r="F2590" i="1"/>
  <c r="D2590" i="1"/>
  <c r="C2590" i="1"/>
  <c r="P2589" i="1"/>
  <c r="J2589" i="1"/>
  <c r="I2589" i="1"/>
  <c r="F2589" i="1"/>
  <c r="D2589" i="1"/>
  <c r="C2589" i="1"/>
  <c r="P2588" i="1"/>
  <c r="J2588" i="1"/>
  <c r="I2588" i="1"/>
  <c r="F2588" i="1"/>
  <c r="D2588" i="1"/>
  <c r="C2588" i="1"/>
  <c r="P2587" i="1"/>
  <c r="J2587" i="1"/>
  <c r="I2587" i="1"/>
  <c r="F2587" i="1"/>
  <c r="D2587" i="1"/>
  <c r="C2587" i="1"/>
  <c r="P2586" i="1"/>
  <c r="J2586" i="1"/>
  <c r="I2586" i="1"/>
  <c r="F2586" i="1"/>
  <c r="D2586" i="1"/>
  <c r="C2586" i="1"/>
  <c r="P2585" i="1"/>
  <c r="J2585" i="1"/>
  <c r="I2585" i="1"/>
  <c r="F2585" i="1"/>
  <c r="D2585" i="1"/>
  <c r="C2585" i="1"/>
  <c r="P2584" i="1"/>
  <c r="J2584" i="1"/>
  <c r="I2584" i="1"/>
  <c r="F2584" i="1"/>
  <c r="D2584" i="1"/>
  <c r="C2584" i="1"/>
  <c r="P2583" i="1"/>
  <c r="J2583" i="1"/>
  <c r="I2583" i="1"/>
  <c r="F2583" i="1"/>
  <c r="D2583" i="1"/>
  <c r="C2583" i="1"/>
  <c r="P2582" i="1"/>
  <c r="J2582" i="1"/>
  <c r="I2582" i="1"/>
  <c r="F2582" i="1"/>
  <c r="D2582" i="1"/>
  <c r="C2582" i="1"/>
  <c r="P2581" i="1"/>
  <c r="J2581" i="1"/>
  <c r="I2581" i="1"/>
  <c r="F2581" i="1"/>
  <c r="D2581" i="1"/>
  <c r="C2581" i="1"/>
  <c r="P2580" i="1"/>
  <c r="J2580" i="1"/>
  <c r="I2580" i="1"/>
  <c r="F2580" i="1"/>
  <c r="D2580" i="1"/>
  <c r="C2580" i="1"/>
  <c r="P2579" i="1"/>
  <c r="J2579" i="1"/>
  <c r="I2579" i="1"/>
  <c r="F2579" i="1"/>
  <c r="D2579" i="1"/>
  <c r="C2579" i="1"/>
  <c r="P2578" i="1"/>
  <c r="J2578" i="1"/>
  <c r="I2578" i="1"/>
  <c r="F2578" i="1"/>
  <c r="D2578" i="1"/>
  <c r="C2578" i="1"/>
  <c r="P2577" i="1"/>
  <c r="J2577" i="1"/>
  <c r="I2577" i="1"/>
  <c r="F2577" i="1"/>
  <c r="D2577" i="1"/>
  <c r="C2577" i="1"/>
  <c r="P2576" i="1"/>
  <c r="J2576" i="1"/>
  <c r="I2576" i="1"/>
  <c r="F2576" i="1"/>
  <c r="D2576" i="1"/>
  <c r="C2576" i="1"/>
  <c r="P2575" i="1"/>
  <c r="J2575" i="1"/>
  <c r="I2575" i="1"/>
  <c r="F2575" i="1"/>
  <c r="D2575" i="1"/>
  <c r="C2575" i="1"/>
  <c r="P2574" i="1"/>
  <c r="J2574" i="1"/>
  <c r="I2574" i="1"/>
  <c r="F2574" i="1"/>
  <c r="D2574" i="1"/>
  <c r="C2574" i="1"/>
  <c r="P2573" i="1"/>
  <c r="J2573" i="1"/>
  <c r="I2573" i="1"/>
  <c r="F2573" i="1"/>
  <c r="D2573" i="1"/>
  <c r="C2573" i="1"/>
  <c r="P2572" i="1"/>
  <c r="J2572" i="1"/>
  <c r="I2572" i="1"/>
  <c r="F2572" i="1"/>
  <c r="D2572" i="1"/>
  <c r="C2572" i="1"/>
  <c r="P2571" i="1"/>
  <c r="J2571" i="1"/>
  <c r="I2571" i="1"/>
  <c r="F2571" i="1"/>
  <c r="D2571" i="1"/>
  <c r="C2571" i="1"/>
  <c r="P2570" i="1"/>
  <c r="J2570" i="1"/>
  <c r="I2570" i="1"/>
  <c r="F2570" i="1"/>
  <c r="D2570" i="1"/>
  <c r="C2570" i="1"/>
  <c r="P2569" i="1"/>
  <c r="J2569" i="1"/>
  <c r="I2569" i="1"/>
  <c r="F2569" i="1"/>
  <c r="D2569" i="1"/>
  <c r="C2569" i="1"/>
  <c r="P2568" i="1"/>
  <c r="J2568" i="1"/>
  <c r="I2568" i="1"/>
  <c r="F2568" i="1"/>
  <c r="D2568" i="1"/>
  <c r="C2568" i="1"/>
  <c r="P2567" i="1"/>
  <c r="J2567" i="1"/>
  <c r="I2567" i="1"/>
  <c r="F2567" i="1"/>
  <c r="D2567" i="1"/>
  <c r="C2567" i="1"/>
  <c r="P2566" i="1"/>
  <c r="J2566" i="1"/>
  <c r="I2566" i="1"/>
  <c r="F2566" i="1"/>
  <c r="D2566" i="1"/>
  <c r="C2566" i="1"/>
  <c r="P2565" i="1"/>
  <c r="J2565" i="1"/>
  <c r="I2565" i="1"/>
  <c r="F2565" i="1"/>
  <c r="D2565" i="1"/>
  <c r="C2565" i="1"/>
  <c r="P2564" i="1"/>
  <c r="J2564" i="1"/>
  <c r="I2564" i="1"/>
  <c r="F2564" i="1"/>
  <c r="D2564" i="1"/>
  <c r="C2564" i="1"/>
  <c r="P2563" i="1"/>
  <c r="J2563" i="1"/>
  <c r="I2563" i="1"/>
  <c r="F2563" i="1"/>
  <c r="D2563" i="1"/>
  <c r="C2563" i="1"/>
  <c r="P2562" i="1"/>
  <c r="J2562" i="1"/>
  <c r="I2562" i="1"/>
  <c r="F2562" i="1"/>
  <c r="D2562" i="1"/>
  <c r="C2562" i="1"/>
  <c r="P2561" i="1"/>
  <c r="J2561" i="1"/>
  <c r="I2561" i="1"/>
  <c r="F2561" i="1"/>
  <c r="D2561" i="1"/>
  <c r="C2561" i="1"/>
  <c r="P2560" i="1"/>
  <c r="J2560" i="1"/>
  <c r="I2560" i="1"/>
  <c r="F2560" i="1"/>
  <c r="D2560" i="1"/>
  <c r="C2560" i="1"/>
  <c r="P2559" i="1"/>
  <c r="J2559" i="1"/>
  <c r="I2559" i="1"/>
  <c r="F2559" i="1"/>
  <c r="D2559" i="1"/>
  <c r="C2559" i="1"/>
  <c r="P2558" i="1"/>
  <c r="J2558" i="1"/>
  <c r="I2558" i="1"/>
  <c r="F2558" i="1"/>
  <c r="D2558" i="1"/>
  <c r="C2558" i="1"/>
  <c r="P2557" i="1"/>
  <c r="J2557" i="1"/>
  <c r="I2557" i="1"/>
  <c r="F2557" i="1"/>
  <c r="D2557" i="1"/>
  <c r="C2557" i="1"/>
  <c r="P2556" i="1"/>
  <c r="J2556" i="1"/>
  <c r="I2556" i="1"/>
  <c r="F2556" i="1"/>
  <c r="D2556" i="1"/>
  <c r="C2556" i="1"/>
  <c r="P2555" i="1"/>
  <c r="J2555" i="1"/>
  <c r="I2555" i="1"/>
  <c r="F2555" i="1"/>
  <c r="D2555" i="1"/>
  <c r="C2555" i="1"/>
  <c r="P2554" i="1"/>
  <c r="J2554" i="1"/>
  <c r="I2554" i="1"/>
  <c r="F2554" i="1"/>
  <c r="D2554" i="1"/>
  <c r="C2554" i="1"/>
  <c r="P2553" i="1"/>
  <c r="J2553" i="1"/>
  <c r="I2553" i="1"/>
  <c r="F2553" i="1"/>
  <c r="D2553" i="1"/>
  <c r="C2553" i="1"/>
  <c r="P2552" i="1"/>
  <c r="J2552" i="1"/>
  <c r="I2552" i="1"/>
  <c r="F2552" i="1"/>
  <c r="D2552" i="1"/>
  <c r="C2552" i="1"/>
  <c r="P2551" i="1"/>
  <c r="J2551" i="1"/>
  <c r="I2551" i="1"/>
  <c r="F2551" i="1"/>
  <c r="D2551" i="1"/>
  <c r="C2551" i="1"/>
  <c r="P2550" i="1"/>
  <c r="J2550" i="1"/>
  <c r="I2550" i="1"/>
  <c r="F2550" i="1"/>
  <c r="D2550" i="1"/>
  <c r="C2550" i="1"/>
  <c r="P2549" i="1"/>
  <c r="J2549" i="1"/>
  <c r="I2549" i="1"/>
  <c r="F2549" i="1"/>
  <c r="D2549" i="1"/>
  <c r="C2549" i="1"/>
  <c r="P2548" i="1"/>
  <c r="J2548" i="1"/>
  <c r="I2548" i="1"/>
  <c r="F2548" i="1"/>
  <c r="D2548" i="1"/>
  <c r="C2548" i="1"/>
  <c r="P2547" i="1"/>
  <c r="J2547" i="1"/>
  <c r="I2547" i="1"/>
  <c r="F2547" i="1"/>
  <c r="D2547" i="1"/>
  <c r="C2547" i="1"/>
  <c r="P2546" i="1"/>
  <c r="J2546" i="1"/>
  <c r="I2546" i="1"/>
  <c r="F2546" i="1"/>
  <c r="D2546" i="1"/>
  <c r="C2546" i="1"/>
  <c r="P2545" i="1"/>
  <c r="J2545" i="1"/>
  <c r="I2545" i="1"/>
  <c r="F2545" i="1"/>
  <c r="D2545" i="1"/>
  <c r="C2545" i="1"/>
  <c r="P2544" i="1"/>
  <c r="J2544" i="1"/>
  <c r="I2544" i="1"/>
  <c r="F2544" i="1"/>
  <c r="D2544" i="1"/>
  <c r="C2544" i="1"/>
  <c r="P2543" i="1"/>
  <c r="J2543" i="1"/>
  <c r="I2543" i="1"/>
  <c r="F2543" i="1"/>
  <c r="D2543" i="1"/>
  <c r="C2543" i="1"/>
  <c r="P2542" i="1"/>
  <c r="J2542" i="1"/>
  <c r="I2542" i="1"/>
  <c r="F2542" i="1"/>
  <c r="D2542" i="1"/>
  <c r="C2542" i="1"/>
  <c r="P2541" i="1"/>
  <c r="J2541" i="1"/>
  <c r="I2541" i="1"/>
  <c r="F2541" i="1"/>
  <c r="D2541" i="1"/>
  <c r="C2541" i="1"/>
  <c r="P2540" i="1"/>
  <c r="J2540" i="1"/>
  <c r="I2540" i="1"/>
  <c r="F2540" i="1"/>
  <c r="D2540" i="1"/>
  <c r="C2540" i="1"/>
  <c r="P2539" i="1"/>
  <c r="J2539" i="1"/>
  <c r="I2539" i="1"/>
  <c r="F2539" i="1"/>
  <c r="D2539" i="1"/>
  <c r="C2539" i="1"/>
  <c r="P2538" i="1"/>
  <c r="J2538" i="1"/>
  <c r="I2538" i="1"/>
  <c r="F2538" i="1"/>
  <c r="D2538" i="1"/>
  <c r="C2538" i="1"/>
  <c r="P2537" i="1"/>
  <c r="J2537" i="1"/>
  <c r="I2537" i="1"/>
  <c r="F2537" i="1"/>
  <c r="D2537" i="1"/>
  <c r="C2537" i="1"/>
  <c r="P2536" i="1"/>
  <c r="J2536" i="1"/>
  <c r="I2536" i="1"/>
  <c r="F2536" i="1"/>
  <c r="D2536" i="1"/>
  <c r="C2536" i="1"/>
  <c r="P2535" i="1"/>
  <c r="J2535" i="1"/>
  <c r="I2535" i="1"/>
  <c r="F2535" i="1"/>
  <c r="D2535" i="1"/>
  <c r="C2535" i="1"/>
  <c r="P2534" i="1"/>
  <c r="J2534" i="1"/>
  <c r="I2534" i="1"/>
  <c r="F2534" i="1"/>
  <c r="D2534" i="1"/>
  <c r="C2534" i="1"/>
  <c r="P2533" i="1"/>
  <c r="J2533" i="1"/>
  <c r="I2533" i="1"/>
  <c r="F2533" i="1"/>
  <c r="D2533" i="1"/>
  <c r="C2533" i="1"/>
  <c r="P2532" i="1"/>
  <c r="J2532" i="1"/>
  <c r="I2532" i="1"/>
  <c r="F2532" i="1"/>
  <c r="D2532" i="1"/>
  <c r="C2532" i="1"/>
  <c r="P2531" i="1"/>
  <c r="J2531" i="1"/>
  <c r="I2531" i="1"/>
  <c r="F2531" i="1"/>
  <c r="D2531" i="1"/>
  <c r="C2531" i="1"/>
  <c r="P2530" i="1"/>
  <c r="J2530" i="1"/>
  <c r="I2530" i="1"/>
  <c r="F2530" i="1"/>
  <c r="D2530" i="1"/>
  <c r="C2530" i="1"/>
  <c r="P2529" i="1"/>
  <c r="J2529" i="1"/>
  <c r="I2529" i="1"/>
  <c r="F2529" i="1"/>
  <c r="D2529" i="1"/>
  <c r="C2529" i="1"/>
  <c r="P2528" i="1"/>
  <c r="J2528" i="1"/>
  <c r="I2528" i="1"/>
  <c r="F2528" i="1"/>
  <c r="D2528" i="1"/>
  <c r="C2528" i="1"/>
  <c r="P2527" i="1"/>
  <c r="J2527" i="1"/>
  <c r="I2527" i="1"/>
  <c r="F2527" i="1"/>
  <c r="D2527" i="1"/>
  <c r="C2527" i="1"/>
  <c r="P2526" i="1"/>
  <c r="J2526" i="1"/>
  <c r="I2526" i="1"/>
  <c r="F2526" i="1"/>
  <c r="D2526" i="1"/>
  <c r="C2526" i="1"/>
  <c r="P2525" i="1"/>
  <c r="J2525" i="1"/>
  <c r="I2525" i="1"/>
  <c r="F2525" i="1"/>
  <c r="D2525" i="1"/>
  <c r="C2525" i="1"/>
  <c r="P2524" i="1"/>
  <c r="J2524" i="1"/>
  <c r="I2524" i="1"/>
  <c r="F2524" i="1"/>
  <c r="D2524" i="1"/>
  <c r="C2524" i="1"/>
  <c r="P2523" i="1"/>
  <c r="J2523" i="1"/>
  <c r="I2523" i="1"/>
  <c r="F2523" i="1"/>
  <c r="D2523" i="1"/>
  <c r="C2523" i="1"/>
  <c r="P2522" i="1"/>
  <c r="J2522" i="1"/>
  <c r="I2522" i="1"/>
  <c r="F2522" i="1"/>
  <c r="D2522" i="1"/>
  <c r="C2522" i="1"/>
  <c r="P2521" i="1"/>
  <c r="J2521" i="1"/>
  <c r="I2521" i="1"/>
  <c r="F2521" i="1"/>
  <c r="D2521" i="1"/>
  <c r="C2521" i="1"/>
  <c r="P2520" i="1"/>
  <c r="J2520" i="1"/>
  <c r="I2520" i="1"/>
  <c r="F2520" i="1"/>
  <c r="D2520" i="1"/>
  <c r="C2520" i="1"/>
  <c r="P2519" i="1"/>
  <c r="J2519" i="1"/>
  <c r="I2519" i="1"/>
  <c r="F2519" i="1"/>
  <c r="D2519" i="1"/>
  <c r="C2519" i="1"/>
  <c r="P2518" i="1"/>
  <c r="J2518" i="1"/>
  <c r="I2518" i="1"/>
  <c r="F2518" i="1"/>
  <c r="D2518" i="1"/>
  <c r="C2518" i="1"/>
  <c r="P2517" i="1"/>
  <c r="J2517" i="1"/>
  <c r="I2517" i="1"/>
  <c r="F2517" i="1"/>
  <c r="D2517" i="1"/>
  <c r="C2517" i="1"/>
  <c r="P2516" i="1"/>
  <c r="J2516" i="1"/>
  <c r="I2516" i="1"/>
  <c r="F2516" i="1"/>
  <c r="D2516" i="1"/>
  <c r="C2516" i="1"/>
  <c r="P2515" i="1"/>
  <c r="J2515" i="1"/>
  <c r="I2515" i="1"/>
  <c r="F2515" i="1"/>
  <c r="D2515" i="1"/>
  <c r="C2515" i="1"/>
  <c r="P2514" i="1"/>
  <c r="J2514" i="1"/>
  <c r="I2514" i="1"/>
  <c r="F2514" i="1"/>
  <c r="D2514" i="1"/>
  <c r="C2514" i="1"/>
  <c r="P2513" i="1"/>
  <c r="J2513" i="1"/>
  <c r="I2513" i="1"/>
  <c r="F2513" i="1"/>
  <c r="D2513" i="1"/>
  <c r="C2513" i="1"/>
  <c r="P2512" i="1"/>
  <c r="J2512" i="1"/>
  <c r="I2512" i="1"/>
  <c r="F2512" i="1"/>
  <c r="D2512" i="1"/>
  <c r="C2512" i="1"/>
  <c r="P2511" i="1"/>
  <c r="J2511" i="1"/>
  <c r="I2511" i="1"/>
  <c r="F2511" i="1"/>
  <c r="D2511" i="1"/>
  <c r="C2511" i="1"/>
  <c r="P2510" i="1"/>
  <c r="J2510" i="1"/>
  <c r="I2510" i="1"/>
  <c r="F2510" i="1"/>
  <c r="D2510" i="1"/>
  <c r="C2510" i="1"/>
  <c r="P2509" i="1"/>
  <c r="J2509" i="1"/>
  <c r="I2509" i="1"/>
  <c r="F2509" i="1"/>
  <c r="D2509" i="1"/>
  <c r="C2509" i="1"/>
  <c r="P2508" i="1"/>
  <c r="J2508" i="1"/>
  <c r="I2508" i="1"/>
  <c r="F2508" i="1"/>
  <c r="D2508" i="1"/>
  <c r="C2508" i="1"/>
  <c r="P2507" i="1"/>
  <c r="J2507" i="1"/>
  <c r="I2507" i="1"/>
  <c r="F2507" i="1"/>
  <c r="D2507" i="1"/>
  <c r="C2507" i="1"/>
  <c r="P2506" i="1"/>
  <c r="J2506" i="1"/>
  <c r="I2506" i="1"/>
  <c r="F2506" i="1"/>
  <c r="D2506" i="1"/>
  <c r="C2506" i="1"/>
  <c r="P2505" i="1"/>
  <c r="J2505" i="1"/>
  <c r="I2505" i="1"/>
  <c r="F2505" i="1"/>
  <c r="D2505" i="1"/>
  <c r="C2505" i="1"/>
  <c r="P2504" i="1"/>
  <c r="J2504" i="1"/>
  <c r="I2504" i="1"/>
  <c r="F2504" i="1"/>
  <c r="D2504" i="1"/>
  <c r="C2504" i="1"/>
  <c r="P2503" i="1"/>
  <c r="J2503" i="1"/>
  <c r="I2503" i="1"/>
  <c r="F2503" i="1"/>
  <c r="D2503" i="1"/>
  <c r="C2503" i="1"/>
  <c r="P2502" i="1"/>
  <c r="J2502" i="1"/>
  <c r="I2502" i="1"/>
  <c r="F2502" i="1"/>
  <c r="D2502" i="1"/>
  <c r="C2502" i="1"/>
  <c r="P2501" i="1"/>
  <c r="J2501" i="1"/>
  <c r="I2501" i="1"/>
  <c r="F2501" i="1"/>
  <c r="D2501" i="1"/>
  <c r="C2501" i="1"/>
  <c r="P2500" i="1"/>
  <c r="J2500" i="1"/>
  <c r="I2500" i="1"/>
  <c r="F2500" i="1"/>
  <c r="D2500" i="1"/>
  <c r="C2500" i="1"/>
  <c r="P2499" i="1"/>
  <c r="J2499" i="1"/>
  <c r="I2499" i="1"/>
  <c r="F2499" i="1"/>
  <c r="D2499" i="1"/>
  <c r="C2499" i="1"/>
  <c r="P2498" i="1"/>
  <c r="J2498" i="1"/>
  <c r="I2498" i="1"/>
  <c r="F2498" i="1"/>
  <c r="D2498" i="1"/>
  <c r="C2498" i="1"/>
  <c r="P2497" i="1"/>
  <c r="J2497" i="1"/>
  <c r="I2497" i="1"/>
  <c r="F2497" i="1"/>
  <c r="D2497" i="1"/>
  <c r="C2497" i="1"/>
  <c r="P2496" i="1"/>
  <c r="J2496" i="1"/>
  <c r="I2496" i="1"/>
  <c r="F2496" i="1"/>
  <c r="D2496" i="1"/>
  <c r="C2496" i="1"/>
  <c r="P2495" i="1"/>
  <c r="J2495" i="1"/>
  <c r="I2495" i="1"/>
  <c r="F2495" i="1"/>
  <c r="D2495" i="1"/>
  <c r="C2495" i="1"/>
  <c r="P2494" i="1"/>
  <c r="J2494" i="1"/>
  <c r="I2494" i="1"/>
  <c r="F2494" i="1"/>
  <c r="D2494" i="1"/>
  <c r="C2494" i="1"/>
  <c r="P2493" i="1"/>
  <c r="J2493" i="1"/>
  <c r="I2493" i="1"/>
  <c r="F2493" i="1"/>
  <c r="D2493" i="1"/>
  <c r="C2493" i="1"/>
  <c r="P2492" i="1"/>
  <c r="J2492" i="1"/>
  <c r="I2492" i="1"/>
  <c r="F2492" i="1"/>
  <c r="D2492" i="1"/>
  <c r="C2492" i="1"/>
  <c r="P2491" i="1"/>
  <c r="J2491" i="1"/>
  <c r="I2491" i="1"/>
  <c r="F2491" i="1"/>
  <c r="D2491" i="1"/>
  <c r="C2491" i="1"/>
  <c r="P2490" i="1"/>
  <c r="J2490" i="1"/>
  <c r="I2490" i="1"/>
  <c r="F2490" i="1"/>
  <c r="D2490" i="1"/>
  <c r="C2490" i="1"/>
  <c r="P2489" i="1"/>
  <c r="J2489" i="1"/>
  <c r="I2489" i="1"/>
  <c r="F2489" i="1"/>
  <c r="D2489" i="1"/>
  <c r="C2489" i="1"/>
  <c r="P2488" i="1"/>
  <c r="J2488" i="1"/>
  <c r="I2488" i="1"/>
  <c r="F2488" i="1"/>
  <c r="D2488" i="1"/>
  <c r="C2488" i="1"/>
  <c r="P2487" i="1"/>
  <c r="J2487" i="1"/>
  <c r="I2487" i="1"/>
  <c r="F2487" i="1"/>
  <c r="D2487" i="1"/>
  <c r="C2487" i="1"/>
  <c r="P2486" i="1"/>
  <c r="J2486" i="1"/>
  <c r="I2486" i="1"/>
  <c r="F2486" i="1"/>
  <c r="D2486" i="1"/>
  <c r="C2486" i="1"/>
  <c r="P2485" i="1"/>
  <c r="J2485" i="1"/>
  <c r="I2485" i="1"/>
  <c r="F2485" i="1"/>
  <c r="D2485" i="1"/>
  <c r="C2485" i="1"/>
  <c r="P2484" i="1"/>
  <c r="J2484" i="1"/>
  <c r="I2484" i="1"/>
  <c r="F2484" i="1"/>
  <c r="D2484" i="1"/>
  <c r="C2484" i="1"/>
  <c r="P2483" i="1"/>
  <c r="J2483" i="1"/>
  <c r="I2483" i="1"/>
  <c r="F2483" i="1"/>
  <c r="D2483" i="1"/>
  <c r="C2483" i="1"/>
  <c r="P2482" i="1"/>
  <c r="J2482" i="1"/>
  <c r="I2482" i="1"/>
  <c r="F2482" i="1"/>
  <c r="D2482" i="1"/>
  <c r="C2482" i="1"/>
  <c r="P2481" i="1"/>
  <c r="J2481" i="1"/>
  <c r="I2481" i="1"/>
  <c r="F2481" i="1"/>
  <c r="D2481" i="1"/>
  <c r="C2481" i="1"/>
  <c r="P2480" i="1"/>
  <c r="J2480" i="1"/>
  <c r="I2480" i="1"/>
  <c r="F2480" i="1"/>
  <c r="D2480" i="1"/>
  <c r="C2480" i="1"/>
  <c r="P2479" i="1"/>
  <c r="J2479" i="1"/>
  <c r="I2479" i="1"/>
  <c r="F2479" i="1"/>
  <c r="D2479" i="1"/>
  <c r="C2479" i="1"/>
  <c r="P2478" i="1"/>
  <c r="J2478" i="1"/>
  <c r="I2478" i="1"/>
  <c r="F2478" i="1"/>
  <c r="D2478" i="1"/>
  <c r="C2478" i="1"/>
  <c r="P2477" i="1"/>
  <c r="J2477" i="1"/>
  <c r="I2477" i="1"/>
  <c r="F2477" i="1"/>
  <c r="D2477" i="1"/>
  <c r="C2477" i="1"/>
  <c r="P2476" i="1"/>
  <c r="J2476" i="1"/>
  <c r="I2476" i="1"/>
  <c r="F2476" i="1"/>
  <c r="D2476" i="1"/>
  <c r="C2476" i="1"/>
  <c r="P2475" i="1"/>
  <c r="J2475" i="1"/>
  <c r="I2475" i="1"/>
  <c r="F2475" i="1"/>
  <c r="D2475" i="1"/>
  <c r="C2475" i="1"/>
  <c r="P2474" i="1"/>
  <c r="J2474" i="1"/>
  <c r="I2474" i="1"/>
  <c r="F2474" i="1"/>
  <c r="D2474" i="1"/>
  <c r="C2474" i="1"/>
  <c r="P2473" i="1"/>
  <c r="J2473" i="1"/>
  <c r="I2473" i="1"/>
  <c r="F2473" i="1"/>
  <c r="D2473" i="1"/>
  <c r="C2473" i="1"/>
  <c r="P2472" i="1"/>
  <c r="J2472" i="1"/>
  <c r="I2472" i="1"/>
  <c r="F2472" i="1"/>
  <c r="D2472" i="1"/>
  <c r="C2472" i="1"/>
  <c r="P2471" i="1"/>
  <c r="J2471" i="1"/>
  <c r="I2471" i="1"/>
  <c r="F2471" i="1"/>
  <c r="D2471" i="1"/>
  <c r="C2471" i="1"/>
  <c r="P2470" i="1"/>
  <c r="J2470" i="1"/>
  <c r="I2470" i="1"/>
  <c r="F2470" i="1"/>
  <c r="D2470" i="1"/>
  <c r="C2470" i="1"/>
  <c r="P2469" i="1"/>
  <c r="J2469" i="1"/>
  <c r="I2469" i="1"/>
  <c r="F2469" i="1"/>
  <c r="D2469" i="1"/>
  <c r="C2469" i="1"/>
  <c r="P2468" i="1"/>
  <c r="J2468" i="1"/>
  <c r="I2468" i="1"/>
  <c r="F2468" i="1"/>
  <c r="D2468" i="1"/>
  <c r="C2468" i="1"/>
  <c r="P2467" i="1"/>
  <c r="J2467" i="1"/>
  <c r="I2467" i="1"/>
  <c r="F2467" i="1"/>
  <c r="D2467" i="1"/>
  <c r="C2467" i="1"/>
  <c r="P2466" i="1"/>
  <c r="J2466" i="1"/>
  <c r="I2466" i="1"/>
  <c r="F2466" i="1"/>
  <c r="D2466" i="1"/>
  <c r="C2466" i="1"/>
  <c r="P2465" i="1"/>
  <c r="J2465" i="1"/>
  <c r="I2465" i="1"/>
  <c r="F2465" i="1"/>
  <c r="D2465" i="1"/>
  <c r="C2465" i="1"/>
  <c r="P2464" i="1"/>
  <c r="J2464" i="1"/>
  <c r="I2464" i="1"/>
  <c r="F2464" i="1"/>
  <c r="D2464" i="1"/>
  <c r="C2464" i="1"/>
  <c r="P2463" i="1"/>
  <c r="J2463" i="1"/>
  <c r="I2463" i="1"/>
  <c r="F2463" i="1"/>
  <c r="D2463" i="1"/>
  <c r="C2463" i="1"/>
  <c r="P2462" i="1"/>
  <c r="J2462" i="1"/>
  <c r="I2462" i="1"/>
  <c r="F2462" i="1"/>
  <c r="D2462" i="1"/>
  <c r="C2462" i="1"/>
  <c r="P2461" i="1"/>
  <c r="J2461" i="1"/>
  <c r="I2461" i="1"/>
  <c r="F2461" i="1"/>
  <c r="D2461" i="1"/>
  <c r="C2461" i="1"/>
  <c r="P2460" i="1"/>
  <c r="J2460" i="1"/>
  <c r="I2460" i="1"/>
  <c r="F2460" i="1"/>
  <c r="D2460" i="1"/>
  <c r="C2460" i="1"/>
  <c r="P2459" i="1"/>
  <c r="J2459" i="1"/>
  <c r="I2459" i="1"/>
  <c r="F2459" i="1"/>
  <c r="D2459" i="1"/>
  <c r="C2459" i="1"/>
  <c r="P2458" i="1"/>
  <c r="J2458" i="1"/>
  <c r="I2458" i="1"/>
  <c r="F2458" i="1"/>
  <c r="D2458" i="1"/>
  <c r="C2458" i="1"/>
  <c r="P2457" i="1"/>
  <c r="J2457" i="1"/>
  <c r="I2457" i="1"/>
  <c r="F2457" i="1"/>
  <c r="D2457" i="1"/>
  <c r="C2457" i="1"/>
  <c r="P2456" i="1"/>
  <c r="J2456" i="1"/>
  <c r="I2456" i="1"/>
  <c r="F2456" i="1"/>
  <c r="D2456" i="1"/>
  <c r="C2456" i="1"/>
  <c r="P2455" i="1"/>
  <c r="J2455" i="1"/>
  <c r="I2455" i="1"/>
  <c r="F2455" i="1"/>
  <c r="D2455" i="1"/>
  <c r="C2455" i="1"/>
  <c r="P2454" i="1"/>
  <c r="J2454" i="1"/>
  <c r="I2454" i="1"/>
  <c r="F2454" i="1"/>
  <c r="D2454" i="1"/>
  <c r="C2454" i="1"/>
  <c r="P2453" i="1"/>
  <c r="J2453" i="1"/>
  <c r="I2453" i="1"/>
  <c r="F2453" i="1"/>
  <c r="D2453" i="1"/>
  <c r="C2453" i="1"/>
  <c r="P2452" i="1"/>
  <c r="J2452" i="1"/>
  <c r="I2452" i="1"/>
  <c r="F2452" i="1"/>
  <c r="D2452" i="1"/>
  <c r="C2452" i="1"/>
  <c r="P2451" i="1"/>
  <c r="J2451" i="1"/>
  <c r="I2451" i="1"/>
  <c r="F2451" i="1"/>
  <c r="D2451" i="1"/>
  <c r="C2451" i="1"/>
  <c r="P2450" i="1"/>
  <c r="J2450" i="1"/>
  <c r="I2450" i="1"/>
  <c r="F2450" i="1"/>
  <c r="D2450" i="1"/>
  <c r="C2450" i="1"/>
  <c r="P2449" i="1"/>
  <c r="J2449" i="1"/>
  <c r="I2449" i="1"/>
  <c r="F2449" i="1"/>
  <c r="D2449" i="1"/>
  <c r="C2449" i="1"/>
  <c r="P2448" i="1"/>
  <c r="J2448" i="1"/>
  <c r="I2448" i="1"/>
  <c r="F2448" i="1"/>
  <c r="D2448" i="1"/>
  <c r="C2448" i="1"/>
  <c r="P2447" i="1"/>
  <c r="J2447" i="1"/>
  <c r="I2447" i="1"/>
  <c r="F2447" i="1"/>
  <c r="D2447" i="1"/>
  <c r="C2447" i="1"/>
  <c r="P2446" i="1"/>
  <c r="J2446" i="1"/>
  <c r="I2446" i="1"/>
  <c r="F2446" i="1"/>
  <c r="D2446" i="1"/>
  <c r="C2446" i="1"/>
  <c r="P2445" i="1"/>
  <c r="J2445" i="1"/>
  <c r="I2445" i="1"/>
  <c r="F2445" i="1"/>
  <c r="D2445" i="1"/>
  <c r="C2445" i="1"/>
  <c r="P2444" i="1"/>
  <c r="J2444" i="1"/>
  <c r="I2444" i="1"/>
  <c r="F2444" i="1"/>
  <c r="D2444" i="1"/>
  <c r="C2444" i="1"/>
  <c r="P2443" i="1"/>
  <c r="J2443" i="1"/>
  <c r="I2443" i="1"/>
  <c r="F2443" i="1"/>
  <c r="D2443" i="1"/>
  <c r="C2443" i="1"/>
  <c r="P2442" i="1"/>
  <c r="J2442" i="1"/>
  <c r="I2442" i="1"/>
  <c r="F2442" i="1"/>
  <c r="D2442" i="1"/>
  <c r="C2442" i="1"/>
  <c r="P2441" i="1"/>
  <c r="J2441" i="1"/>
  <c r="I2441" i="1"/>
  <c r="F2441" i="1"/>
  <c r="D2441" i="1"/>
  <c r="C2441" i="1"/>
  <c r="P2440" i="1"/>
  <c r="J2440" i="1"/>
  <c r="I2440" i="1"/>
  <c r="F2440" i="1"/>
  <c r="D2440" i="1"/>
  <c r="C2440" i="1"/>
  <c r="P2439" i="1"/>
  <c r="J2439" i="1"/>
  <c r="I2439" i="1"/>
  <c r="F2439" i="1"/>
  <c r="D2439" i="1"/>
  <c r="C2439" i="1"/>
  <c r="P2438" i="1"/>
  <c r="J2438" i="1"/>
  <c r="I2438" i="1"/>
  <c r="F2438" i="1"/>
  <c r="D2438" i="1"/>
  <c r="C2438" i="1"/>
  <c r="P2437" i="1"/>
  <c r="J2437" i="1"/>
  <c r="I2437" i="1"/>
  <c r="F2437" i="1"/>
  <c r="D2437" i="1"/>
  <c r="C2437" i="1"/>
  <c r="P2436" i="1"/>
  <c r="J2436" i="1"/>
  <c r="I2436" i="1"/>
  <c r="F2436" i="1"/>
  <c r="D2436" i="1"/>
  <c r="C2436" i="1"/>
  <c r="P2435" i="1"/>
  <c r="J2435" i="1"/>
  <c r="I2435" i="1"/>
  <c r="F2435" i="1"/>
  <c r="D2435" i="1"/>
  <c r="C2435" i="1"/>
  <c r="P2434" i="1"/>
  <c r="J2434" i="1"/>
  <c r="I2434" i="1"/>
  <c r="F2434" i="1"/>
  <c r="D2434" i="1"/>
  <c r="C2434" i="1"/>
  <c r="P2433" i="1"/>
  <c r="J2433" i="1"/>
  <c r="I2433" i="1"/>
  <c r="F2433" i="1"/>
  <c r="D2433" i="1"/>
  <c r="C2433" i="1"/>
  <c r="P2432" i="1"/>
  <c r="J2432" i="1"/>
  <c r="I2432" i="1"/>
  <c r="F2432" i="1"/>
  <c r="D2432" i="1"/>
  <c r="C2432" i="1"/>
  <c r="P2431" i="1"/>
  <c r="J2431" i="1"/>
  <c r="I2431" i="1"/>
  <c r="F2431" i="1"/>
  <c r="D2431" i="1"/>
  <c r="C2431" i="1"/>
  <c r="P2430" i="1"/>
  <c r="J2430" i="1"/>
  <c r="I2430" i="1"/>
  <c r="F2430" i="1"/>
  <c r="D2430" i="1"/>
  <c r="C2430" i="1"/>
  <c r="P2429" i="1"/>
  <c r="J2429" i="1"/>
  <c r="I2429" i="1"/>
  <c r="F2429" i="1"/>
  <c r="D2429" i="1"/>
  <c r="C2429" i="1"/>
  <c r="P2428" i="1"/>
  <c r="J2428" i="1"/>
  <c r="I2428" i="1"/>
  <c r="F2428" i="1"/>
  <c r="D2428" i="1"/>
  <c r="C2428" i="1"/>
  <c r="P2427" i="1"/>
  <c r="J2427" i="1"/>
  <c r="I2427" i="1"/>
  <c r="F2427" i="1"/>
  <c r="D2427" i="1"/>
  <c r="C2427" i="1"/>
  <c r="P2426" i="1"/>
  <c r="J2426" i="1"/>
  <c r="I2426" i="1"/>
  <c r="F2426" i="1"/>
  <c r="D2426" i="1"/>
  <c r="C2426" i="1"/>
  <c r="P2425" i="1"/>
  <c r="J2425" i="1"/>
  <c r="I2425" i="1"/>
  <c r="F2425" i="1"/>
  <c r="D2425" i="1"/>
  <c r="C2425" i="1"/>
  <c r="P2424" i="1"/>
  <c r="J2424" i="1"/>
  <c r="I2424" i="1"/>
  <c r="F2424" i="1"/>
  <c r="D2424" i="1"/>
  <c r="C2424" i="1"/>
  <c r="P2423" i="1"/>
  <c r="J2423" i="1"/>
  <c r="I2423" i="1"/>
  <c r="F2423" i="1"/>
  <c r="D2423" i="1"/>
  <c r="C2423" i="1"/>
  <c r="P2422" i="1"/>
  <c r="J2422" i="1"/>
  <c r="I2422" i="1"/>
  <c r="F2422" i="1"/>
  <c r="D2422" i="1"/>
  <c r="C2422" i="1"/>
  <c r="P2421" i="1"/>
  <c r="J2421" i="1"/>
  <c r="I2421" i="1"/>
  <c r="F2421" i="1"/>
  <c r="D2421" i="1"/>
  <c r="C2421" i="1"/>
  <c r="P2420" i="1"/>
  <c r="J2420" i="1"/>
  <c r="I2420" i="1"/>
  <c r="F2420" i="1"/>
  <c r="D2420" i="1"/>
  <c r="C2420" i="1"/>
  <c r="P2419" i="1"/>
  <c r="J2419" i="1"/>
  <c r="I2419" i="1"/>
  <c r="F2419" i="1"/>
  <c r="D2419" i="1"/>
  <c r="C2419" i="1"/>
  <c r="P2418" i="1"/>
  <c r="J2418" i="1"/>
  <c r="I2418" i="1"/>
  <c r="F2418" i="1"/>
  <c r="D2418" i="1"/>
  <c r="C2418" i="1"/>
  <c r="P2417" i="1"/>
  <c r="J2417" i="1"/>
  <c r="I2417" i="1"/>
  <c r="F2417" i="1"/>
  <c r="D2417" i="1"/>
  <c r="C2417" i="1"/>
  <c r="P2416" i="1"/>
  <c r="J2416" i="1"/>
  <c r="I2416" i="1"/>
  <c r="F2416" i="1"/>
  <c r="D2416" i="1"/>
  <c r="C2416" i="1"/>
  <c r="P2415" i="1"/>
  <c r="J2415" i="1"/>
  <c r="I2415" i="1"/>
  <c r="F2415" i="1"/>
  <c r="D2415" i="1"/>
  <c r="C2415" i="1"/>
  <c r="P2414" i="1"/>
  <c r="J2414" i="1"/>
  <c r="I2414" i="1"/>
  <c r="F2414" i="1"/>
  <c r="D2414" i="1"/>
  <c r="C2414" i="1"/>
  <c r="P2413" i="1"/>
  <c r="J2413" i="1"/>
  <c r="I2413" i="1"/>
  <c r="F2413" i="1"/>
  <c r="D2413" i="1"/>
  <c r="C2413" i="1"/>
  <c r="P2412" i="1"/>
  <c r="J2412" i="1"/>
  <c r="I2412" i="1"/>
  <c r="F2412" i="1"/>
  <c r="D2412" i="1"/>
  <c r="C2412" i="1"/>
  <c r="P2411" i="1"/>
  <c r="J2411" i="1"/>
  <c r="I2411" i="1"/>
  <c r="F2411" i="1"/>
  <c r="D2411" i="1"/>
  <c r="C2411" i="1"/>
  <c r="P2410" i="1"/>
  <c r="J2410" i="1"/>
  <c r="I2410" i="1"/>
  <c r="F2410" i="1"/>
  <c r="D2410" i="1"/>
  <c r="C2410" i="1"/>
  <c r="P2409" i="1"/>
  <c r="J2409" i="1"/>
  <c r="I2409" i="1"/>
  <c r="F2409" i="1"/>
  <c r="D2409" i="1"/>
  <c r="C2409" i="1"/>
  <c r="P2408" i="1"/>
  <c r="J2408" i="1"/>
  <c r="I2408" i="1"/>
  <c r="F2408" i="1"/>
  <c r="D2408" i="1"/>
  <c r="C2408" i="1"/>
  <c r="P2407" i="1"/>
  <c r="J2407" i="1"/>
  <c r="I2407" i="1"/>
  <c r="F2407" i="1"/>
  <c r="D2407" i="1"/>
  <c r="C2407" i="1"/>
  <c r="P2406" i="1"/>
  <c r="J2406" i="1"/>
  <c r="I2406" i="1"/>
  <c r="F2406" i="1"/>
  <c r="D2406" i="1"/>
  <c r="C2406" i="1"/>
  <c r="P2405" i="1"/>
  <c r="J2405" i="1"/>
  <c r="I2405" i="1"/>
  <c r="F2405" i="1"/>
  <c r="D2405" i="1"/>
  <c r="C2405" i="1"/>
  <c r="P2404" i="1"/>
  <c r="J2404" i="1"/>
  <c r="I2404" i="1"/>
  <c r="F2404" i="1"/>
  <c r="D2404" i="1"/>
  <c r="C2404" i="1"/>
  <c r="P2403" i="1"/>
  <c r="J2403" i="1"/>
  <c r="I2403" i="1"/>
  <c r="F2403" i="1"/>
  <c r="D2403" i="1"/>
  <c r="C2403" i="1"/>
  <c r="P2402" i="1"/>
  <c r="J2402" i="1"/>
  <c r="I2402" i="1"/>
  <c r="F2402" i="1"/>
  <c r="D2402" i="1"/>
  <c r="C2402" i="1"/>
  <c r="P2401" i="1"/>
  <c r="J2401" i="1"/>
  <c r="I2401" i="1"/>
  <c r="F2401" i="1"/>
  <c r="D2401" i="1"/>
  <c r="C2401" i="1"/>
  <c r="P2400" i="1"/>
  <c r="J2400" i="1"/>
  <c r="I2400" i="1"/>
  <c r="F2400" i="1"/>
  <c r="D2400" i="1"/>
  <c r="C2400" i="1"/>
  <c r="P2399" i="1"/>
  <c r="J2399" i="1"/>
  <c r="I2399" i="1"/>
  <c r="F2399" i="1"/>
  <c r="D2399" i="1"/>
  <c r="C2399" i="1"/>
  <c r="P2398" i="1"/>
  <c r="J2398" i="1"/>
  <c r="I2398" i="1"/>
  <c r="F2398" i="1"/>
  <c r="D2398" i="1"/>
  <c r="C2398" i="1"/>
  <c r="P2397" i="1"/>
  <c r="J2397" i="1"/>
  <c r="I2397" i="1"/>
  <c r="F2397" i="1"/>
  <c r="D2397" i="1"/>
  <c r="C2397" i="1"/>
  <c r="P2396" i="1"/>
  <c r="J2396" i="1"/>
  <c r="I2396" i="1"/>
  <c r="F2396" i="1"/>
  <c r="D2396" i="1"/>
  <c r="C2396" i="1"/>
  <c r="P2395" i="1"/>
  <c r="J2395" i="1"/>
  <c r="I2395" i="1"/>
  <c r="F2395" i="1"/>
  <c r="D2395" i="1"/>
  <c r="C2395" i="1"/>
  <c r="P2394" i="1"/>
  <c r="J2394" i="1"/>
  <c r="I2394" i="1"/>
  <c r="F2394" i="1"/>
  <c r="D2394" i="1"/>
  <c r="C2394" i="1"/>
  <c r="P2393" i="1"/>
  <c r="J2393" i="1"/>
  <c r="I2393" i="1"/>
  <c r="F2393" i="1"/>
  <c r="D2393" i="1"/>
  <c r="C2393" i="1"/>
  <c r="P2392" i="1"/>
  <c r="J2392" i="1"/>
  <c r="I2392" i="1"/>
  <c r="F2392" i="1"/>
  <c r="D2392" i="1"/>
  <c r="C2392" i="1"/>
  <c r="P2391" i="1"/>
  <c r="J2391" i="1"/>
  <c r="I2391" i="1"/>
  <c r="F2391" i="1"/>
  <c r="D2391" i="1"/>
  <c r="C2391" i="1"/>
  <c r="P2390" i="1"/>
  <c r="J2390" i="1"/>
  <c r="I2390" i="1"/>
  <c r="F2390" i="1"/>
  <c r="D2390" i="1"/>
  <c r="C2390" i="1"/>
  <c r="P2389" i="1"/>
  <c r="J2389" i="1"/>
  <c r="I2389" i="1"/>
  <c r="F2389" i="1"/>
  <c r="D2389" i="1"/>
  <c r="C2389" i="1"/>
  <c r="P2388" i="1"/>
  <c r="J2388" i="1"/>
  <c r="I2388" i="1"/>
  <c r="F2388" i="1"/>
  <c r="D2388" i="1"/>
  <c r="C2388" i="1"/>
  <c r="P2387" i="1"/>
  <c r="J2387" i="1"/>
  <c r="I2387" i="1"/>
  <c r="F2387" i="1"/>
  <c r="D2387" i="1"/>
  <c r="C2387" i="1"/>
  <c r="P2386" i="1"/>
  <c r="J2386" i="1"/>
  <c r="I2386" i="1"/>
  <c r="F2386" i="1"/>
  <c r="D2386" i="1"/>
  <c r="C2386" i="1"/>
  <c r="P2385" i="1"/>
  <c r="J2385" i="1"/>
  <c r="I2385" i="1"/>
  <c r="F2385" i="1"/>
  <c r="D2385" i="1"/>
  <c r="C2385" i="1"/>
  <c r="P2384" i="1"/>
  <c r="J2384" i="1"/>
  <c r="I2384" i="1"/>
  <c r="F2384" i="1"/>
  <c r="D2384" i="1"/>
  <c r="C2384" i="1"/>
  <c r="P2383" i="1"/>
  <c r="J2383" i="1"/>
  <c r="I2383" i="1"/>
  <c r="F2383" i="1"/>
  <c r="D2383" i="1"/>
  <c r="C2383" i="1"/>
  <c r="P2382" i="1"/>
  <c r="J2382" i="1"/>
  <c r="I2382" i="1"/>
  <c r="F2382" i="1"/>
  <c r="D2382" i="1"/>
  <c r="C2382" i="1"/>
  <c r="P2381" i="1"/>
  <c r="J2381" i="1"/>
  <c r="I2381" i="1"/>
  <c r="F2381" i="1"/>
  <c r="D2381" i="1"/>
  <c r="C2381" i="1"/>
  <c r="P2380" i="1"/>
  <c r="J2380" i="1"/>
  <c r="I2380" i="1"/>
  <c r="F2380" i="1"/>
  <c r="D2380" i="1"/>
  <c r="C2380" i="1"/>
  <c r="P2379" i="1"/>
  <c r="J2379" i="1"/>
  <c r="I2379" i="1"/>
  <c r="F2379" i="1"/>
  <c r="D2379" i="1"/>
  <c r="C2379" i="1"/>
  <c r="P2378" i="1"/>
  <c r="J2378" i="1"/>
  <c r="I2378" i="1"/>
  <c r="F2378" i="1"/>
  <c r="D2378" i="1"/>
  <c r="C2378" i="1"/>
  <c r="P2377" i="1"/>
  <c r="J2377" i="1"/>
  <c r="I2377" i="1"/>
  <c r="F2377" i="1"/>
  <c r="D2377" i="1"/>
  <c r="C2377" i="1"/>
  <c r="P2376" i="1"/>
  <c r="J2376" i="1"/>
  <c r="I2376" i="1"/>
  <c r="F2376" i="1"/>
  <c r="D2376" i="1"/>
  <c r="C2376" i="1"/>
  <c r="P2375" i="1"/>
  <c r="J2375" i="1"/>
  <c r="I2375" i="1"/>
  <c r="F2375" i="1"/>
  <c r="D2375" i="1"/>
  <c r="C2375" i="1"/>
  <c r="P2374" i="1"/>
  <c r="J2374" i="1"/>
  <c r="I2374" i="1"/>
  <c r="F2374" i="1"/>
  <c r="D2374" i="1"/>
  <c r="C2374" i="1"/>
  <c r="P2373" i="1"/>
  <c r="J2373" i="1"/>
  <c r="I2373" i="1"/>
  <c r="F2373" i="1"/>
  <c r="D2373" i="1"/>
  <c r="C2373" i="1"/>
  <c r="P2372" i="1"/>
  <c r="J2372" i="1"/>
  <c r="I2372" i="1"/>
  <c r="F2372" i="1"/>
  <c r="D2372" i="1"/>
  <c r="C2372" i="1"/>
  <c r="P2371" i="1"/>
  <c r="J2371" i="1"/>
  <c r="I2371" i="1"/>
  <c r="F2371" i="1"/>
  <c r="D2371" i="1"/>
  <c r="C2371" i="1"/>
  <c r="P2370" i="1"/>
  <c r="J2370" i="1"/>
  <c r="I2370" i="1"/>
  <c r="F2370" i="1"/>
  <c r="D2370" i="1"/>
  <c r="C2370" i="1"/>
  <c r="P2369" i="1"/>
  <c r="J2369" i="1"/>
  <c r="I2369" i="1"/>
  <c r="F2369" i="1"/>
  <c r="D2369" i="1"/>
  <c r="C2369" i="1"/>
  <c r="P2368" i="1"/>
  <c r="J2368" i="1"/>
  <c r="I2368" i="1"/>
  <c r="F2368" i="1"/>
  <c r="D2368" i="1"/>
  <c r="C2368" i="1"/>
  <c r="P2367" i="1"/>
  <c r="J2367" i="1"/>
  <c r="I2367" i="1"/>
  <c r="F2367" i="1"/>
  <c r="D2367" i="1"/>
  <c r="C2367" i="1"/>
  <c r="P2366" i="1"/>
  <c r="J2366" i="1"/>
  <c r="I2366" i="1"/>
  <c r="F2366" i="1"/>
  <c r="D2366" i="1"/>
  <c r="C2366" i="1"/>
  <c r="P2365" i="1"/>
  <c r="J2365" i="1"/>
  <c r="I2365" i="1"/>
  <c r="F2365" i="1"/>
  <c r="D2365" i="1"/>
  <c r="C2365" i="1"/>
  <c r="P2364" i="1"/>
  <c r="J2364" i="1"/>
  <c r="I2364" i="1"/>
  <c r="F2364" i="1"/>
  <c r="D2364" i="1"/>
  <c r="C2364" i="1"/>
  <c r="P2363" i="1"/>
  <c r="J2363" i="1"/>
  <c r="I2363" i="1"/>
  <c r="F2363" i="1"/>
  <c r="D2363" i="1"/>
  <c r="C2363" i="1"/>
  <c r="P2362" i="1"/>
  <c r="J2362" i="1"/>
  <c r="I2362" i="1"/>
  <c r="F2362" i="1"/>
  <c r="D2362" i="1"/>
  <c r="C2362" i="1"/>
  <c r="P2361" i="1"/>
  <c r="J2361" i="1"/>
  <c r="I2361" i="1"/>
  <c r="F2361" i="1"/>
  <c r="D2361" i="1"/>
  <c r="C2361" i="1"/>
  <c r="P2360" i="1"/>
  <c r="J2360" i="1"/>
  <c r="I2360" i="1"/>
  <c r="F2360" i="1"/>
  <c r="D2360" i="1"/>
  <c r="C2360" i="1"/>
  <c r="P2359" i="1"/>
  <c r="J2359" i="1"/>
  <c r="I2359" i="1"/>
  <c r="F2359" i="1"/>
  <c r="D2359" i="1"/>
  <c r="C2359" i="1"/>
  <c r="P2358" i="1"/>
  <c r="J2358" i="1"/>
  <c r="I2358" i="1"/>
  <c r="F2358" i="1"/>
  <c r="D2358" i="1"/>
  <c r="C2358" i="1"/>
  <c r="P2357" i="1"/>
  <c r="J2357" i="1"/>
  <c r="I2357" i="1"/>
  <c r="F2357" i="1"/>
  <c r="D2357" i="1"/>
  <c r="C2357" i="1"/>
  <c r="P2356" i="1"/>
  <c r="J2356" i="1"/>
  <c r="I2356" i="1"/>
  <c r="F2356" i="1"/>
  <c r="D2356" i="1"/>
  <c r="C2356" i="1"/>
  <c r="P2355" i="1"/>
  <c r="J2355" i="1"/>
  <c r="I2355" i="1"/>
  <c r="F2355" i="1"/>
  <c r="D2355" i="1"/>
  <c r="C2355" i="1"/>
  <c r="P2354" i="1"/>
  <c r="J2354" i="1"/>
  <c r="I2354" i="1"/>
  <c r="F2354" i="1"/>
  <c r="D2354" i="1"/>
  <c r="C2354" i="1"/>
  <c r="P2353" i="1"/>
  <c r="J2353" i="1"/>
  <c r="I2353" i="1"/>
  <c r="F2353" i="1"/>
  <c r="D2353" i="1"/>
  <c r="C2353" i="1"/>
  <c r="P2352" i="1"/>
  <c r="J2352" i="1"/>
  <c r="I2352" i="1"/>
  <c r="F2352" i="1"/>
  <c r="D2352" i="1"/>
  <c r="C2352" i="1"/>
  <c r="P2351" i="1"/>
  <c r="J2351" i="1"/>
  <c r="I2351" i="1"/>
  <c r="F2351" i="1"/>
  <c r="D2351" i="1"/>
  <c r="C2351" i="1"/>
  <c r="P2350" i="1"/>
  <c r="J2350" i="1"/>
  <c r="I2350" i="1"/>
  <c r="F2350" i="1"/>
  <c r="D2350" i="1"/>
  <c r="C2350" i="1"/>
  <c r="P2349" i="1"/>
  <c r="J2349" i="1"/>
  <c r="I2349" i="1"/>
  <c r="F2349" i="1"/>
  <c r="D2349" i="1"/>
  <c r="C2349" i="1"/>
  <c r="P2348" i="1"/>
  <c r="J2348" i="1"/>
  <c r="I2348" i="1"/>
  <c r="F2348" i="1"/>
  <c r="D2348" i="1"/>
  <c r="C2348" i="1"/>
  <c r="P2347" i="1"/>
  <c r="J2347" i="1"/>
  <c r="I2347" i="1"/>
  <c r="F2347" i="1"/>
  <c r="D2347" i="1"/>
  <c r="C2347" i="1"/>
  <c r="P2346" i="1"/>
  <c r="J2346" i="1"/>
  <c r="I2346" i="1"/>
  <c r="F2346" i="1"/>
  <c r="D2346" i="1"/>
  <c r="C2346" i="1"/>
  <c r="P2345" i="1"/>
  <c r="J2345" i="1"/>
  <c r="I2345" i="1"/>
  <c r="F2345" i="1"/>
  <c r="D2345" i="1"/>
  <c r="C2345" i="1"/>
  <c r="P2344" i="1"/>
  <c r="J2344" i="1"/>
  <c r="I2344" i="1"/>
  <c r="F2344" i="1"/>
  <c r="D2344" i="1"/>
  <c r="C2344" i="1"/>
  <c r="P2343" i="1"/>
  <c r="J2343" i="1"/>
  <c r="I2343" i="1"/>
  <c r="F2343" i="1"/>
  <c r="D2343" i="1"/>
  <c r="C2343" i="1"/>
  <c r="P2342" i="1"/>
  <c r="J2342" i="1"/>
  <c r="I2342" i="1"/>
  <c r="F2342" i="1"/>
  <c r="D2342" i="1"/>
  <c r="C2342" i="1"/>
  <c r="P2341" i="1"/>
  <c r="J2341" i="1"/>
  <c r="I2341" i="1"/>
  <c r="F2341" i="1"/>
  <c r="D2341" i="1"/>
  <c r="C2341" i="1"/>
  <c r="P2340" i="1"/>
  <c r="J2340" i="1"/>
  <c r="I2340" i="1"/>
  <c r="F2340" i="1"/>
  <c r="D2340" i="1"/>
  <c r="C2340" i="1"/>
  <c r="P2339" i="1"/>
  <c r="J2339" i="1"/>
  <c r="I2339" i="1"/>
  <c r="F2339" i="1"/>
  <c r="D2339" i="1"/>
  <c r="C2339" i="1"/>
  <c r="P2338" i="1"/>
  <c r="J2338" i="1"/>
  <c r="I2338" i="1"/>
  <c r="F2338" i="1"/>
  <c r="D2338" i="1"/>
  <c r="C2338" i="1"/>
  <c r="P2337" i="1"/>
  <c r="J2337" i="1"/>
  <c r="I2337" i="1"/>
  <c r="F2337" i="1"/>
  <c r="D2337" i="1"/>
  <c r="C2337" i="1"/>
  <c r="P2336" i="1"/>
  <c r="J2336" i="1"/>
  <c r="I2336" i="1"/>
  <c r="F2336" i="1"/>
  <c r="D2336" i="1"/>
  <c r="C2336" i="1"/>
  <c r="P2335" i="1"/>
  <c r="J2335" i="1"/>
  <c r="I2335" i="1"/>
  <c r="F2335" i="1"/>
  <c r="D2335" i="1"/>
  <c r="C2335" i="1"/>
  <c r="P2334" i="1"/>
  <c r="J2334" i="1"/>
  <c r="I2334" i="1"/>
  <c r="F2334" i="1"/>
  <c r="D2334" i="1"/>
  <c r="C2334" i="1"/>
  <c r="P2333" i="1"/>
  <c r="J2333" i="1"/>
  <c r="I2333" i="1"/>
  <c r="F2333" i="1"/>
  <c r="D2333" i="1"/>
  <c r="C2333" i="1"/>
  <c r="P2332" i="1"/>
  <c r="J2332" i="1"/>
  <c r="I2332" i="1"/>
  <c r="F2332" i="1"/>
  <c r="D2332" i="1"/>
  <c r="C2332" i="1"/>
  <c r="P2331" i="1"/>
  <c r="J2331" i="1"/>
  <c r="I2331" i="1"/>
  <c r="F2331" i="1"/>
  <c r="D2331" i="1"/>
  <c r="C2331" i="1"/>
  <c r="P2330" i="1"/>
  <c r="J2330" i="1"/>
  <c r="I2330" i="1"/>
  <c r="F2330" i="1"/>
  <c r="D2330" i="1"/>
  <c r="C2330" i="1"/>
  <c r="P2329" i="1"/>
  <c r="J2329" i="1"/>
  <c r="I2329" i="1"/>
  <c r="F2329" i="1"/>
  <c r="D2329" i="1"/>
  <c r="C2329" i="1"/>
  <c r="P2328" i="1"/>
  <c r="J2328" i="1"/>
  <c r="I2328" i="1"/>
  <c r="F2328" i="1"/>
  <c r="D2328" i="1"/>
  <c r="C2328" i="1"/>
  <c r="P2327" i="1"/>
  <c r="J2327" i="1"/>
  <c r="I2327" i="1"/>
  <c r="F2327" i="1"/>
  <c r="D2327" i="1"/>
  <c r="C2327" i="1"/>
  <c r="P2326" i="1"/>
  <c r="J2326" i="1"/>
  <c r="I2326" i="1"/>
  <c r="F2326" i="1"/>
  <c r="D2326" i="1"/>
  <c r="C2326" i="1"/>
  <c r="P2325" i="1"/>
  <c r="J2325" i="1"/>
  <c r="I2325" i="1"/>
  <c r="F2325" i="1"/>
  <c r="D2325" i="1"/>
  <c r="C2325" i="1"/>
  <c r="P2324" i="1"/>
  <c r="J2324" i="1"/>
  <c r="I2324" i="1"/>
  <c r="F2324" i="1"/>
  <c r="D2324" i="1"/>
  <c r="C2324" i="1"/>
  <c r="P2323" i="1"/>
  <c r="J2323" i="1"/>
  <c r="I2323" i="1"/>
  <c r="F2323" i="1"/>
  <c r="D2323" i="1"/>
  <c r="C2323" i="1"/>
  <c r="P2322" i="1"/>
  <c r="J2322" i="1"/>
  <c r="I2322" i="1"/>
  <c r="F2322" i="1"/>
  <c r="D2322" i="1"/>
  <c r="C2322" i="1"/>
  <c r="P2321" i="1"/>
  <c r="J2321" i="1"/>
  <c r="I2321" i="1"/>
  <c r="F2321" i="1"/>
  <c r="D2321" i="1"/>
  <c r="C2321" i="1"/>
  <c r="P2320" i="1"/>
  <c r="J2320" i="1"/>
  <c r="I2320" i="1"/>
  <c r="F2320" i="1"/>
  <c r="D2320" i="1"/>
  <c r="C2320" i="1"/>
  <c r="P2319" i="1"/>
  <c r="J2319" i="1"/>
  <c r="I2319" i="1"/>
  <c r="F2319" i="1"/>
  <c r="D2319" i="1"/>
  <c r="C2319" i="1"/>
  <c r="P2318" i="1"/>
  <c r="J2318" i="1"/>
  <c r="I2318" i="1"/>
  <c r="F2318" i="1"/>
  <c r="D2318" i="1"/>
  <c r="C2318" i="1"/>
  <c r="P2317" i="1"/>
  <c r="J2317" i="1"/>
  <c r="I2317" i="1"/>
  <c r="F2317" i="1"/>
  <c r="D2317" i="1"/>
  <c r="C2317" i="1"/>
  <c r="P2316" i="1"/>
  <c r="J2316" i="1"/>
  <c r="I2316" i="1"/>
  <c r="F2316" i="1"/>
  <c r="D2316" i="1"/>
  <c r="C2316" i="1"/>
  <c r="P2315" i="1"/>
  <c r="J2315" i="1"/>
  <c r="I2315" i="1"/>
  <c r="F2315" i="1"/>
  <c r="D2315" i="1"/>
  <c r="C2315" i="1"/>
  <c r="P2314" i="1"/>
  <c r="J2314" i="1"/>
  <c r="I2314" i="1"/>
  <c r="F2314" i="1"/>
  <c r="D2314" i="1"/>
  <c r="C2314" i="1"/>
  <c r="P2313" i="1"/>
  <c r="J2313" i="1"/>
  <c r="I2313" i="1"/>
  <c r="F2313" i="1"/>
  <c r="D2313" i="1"/>
  <c r="C2313" i="1"/>
  <c r="P2312" i="1"/>
  <c r="J2312" i="1"/>
  <c r="I2312" i="1"/>
  <c r="F2312" i="1"/>
  <c r="D2312" i="1"/>
  <c r="C2312" i="1"/>
  <c r="P2311" i="1"/>
  <c r="J2311" i="1"/>
  <c r="I2311" i="1"/>
  <c r="F2311" i="1"/>
  <c r="D2311" i="1"/>
  <c r="C2311" i="1"/>
  <c r="P2310" i="1"/>
  <c r="J2310" i="1"/>
  <c r="I2310" i="1"/>
  <c r="F2310" i="1"/>
  <c r="D2310" i="1"/>
  <c r="C2310" i="1"/>
  <c r="P2309" i="1"/>
  <c r="J2309" i="1"/>
  <c r="I2309" i="1"/>
  <c r="F2309" i="1"/>
  <c r="D2309" i="1"/>
  <c r="C2309" i="1"/>
  <c r="P2308" i="1"/>
  <c r="J2308" i="1"/>
  <c r="I2308" i="1"/>
  <c r="F2308" i="1"/>
  <c r="D2308" i="1"/>
  <c r="C2308" i="1"/>
  <c r="P2307" i="1"/>
  <c r="J2307" i="1"/>
  <c r="I2307" i="1"/>
  <c r="F2307" i="1"/>
  <c r="D2307" i="1"/>
  <c r="C2307" i="1"/>
  <c r="P2306" i="1"/>
  <c r="J2306" i="1"/>
  <c r="I2306" i="1"/>
  <c r="F2306" i="1"/>
  <c r="D2306" i="1"/>
  <c r="C2306" i="1"/>
  <c r="P2305" i="1"/>
  <c r="J2305" i="1"/>
  <c r="I2305" i="1"/>
  <c r="F2305" i="1"/>
  <c r="D2305" i="1"/>
  <c r="C2305" i="1"/>
  <c r="P2304" i="1"/>
  <c r="J2304" i="1"/>
  <c r="I2304" i="1"/>
  <c r="F2304" i="1"/>
  <c r="D2304" i="1"/>
  <c r="C2304" i="1"/>
  <c r="P2303" i="1"/>
  <c r="J2303" i="1"/>
  <c r="I2303" i="1"/>
  <c r="F2303" i="1"/>
  <c r="D2303" i="1"/>
  <c r="C2303" i="1"/>
  <c r="P2302" i="1"/>
  <c r="J2302" i="1"/>
  <c r="I2302" i="1"/>
  <c r="F2302" i="1"/>
  <c r="D2302" i="1"/>
  <c r="C2302" i="1"/>
  <c r="P2301" i="1"/>
  <c r="J2301" i="1"/>
  <c r="I2301" i="1"/>
  <c r="F2301" i="1"/>
  <c r="D2301" i="1"/>
  <c r="C2301" i="1"/>
  <c r="P2300" i="1"/>
  <c r="J2300" i="1"/>
  <c r="I2300" i="1"/>
  <c r="F2300" i="1"/>
  <c r="D2300" i="1"/>
  <c r="C2300" i="1"/>
  <c r="P2299" i="1"/>
  <c r="J2299" i="1"/>
  <c r="I2299" i="1"/>
  <c r="F2299" i="1"/>
  <c r="D2299" i="1"/>
  <c r="C2299" i="1"/>
  <c r="P2298" i="1"/>
  <c r="J2298" i="1"/>
  <c r="I2298" i="1"/>
  <c r="F2298" i="1"/>
  <c r="D2298" i="1"/>
  <c r="C2298" i="1"/>
  <c r="P2297" i="1"/>
  <c r="J2297" i="1"/>
  <c r="I2297" i="1"/>
  <c r="F2297" i="1"/>
  <c r="D2297" i="1"/>
  <c r="C2297" i="1"/>
  <c r="P2296" i="1"/>
  <c r="J2296" i="1"/>
  <c r="I2296" i="1"/>
  <c r="F2296" i="1"/>
  <c r="D2296" i="1"/>
  <c r="C2296" i="1"/>
  <c r="P2295" i="1"/>
  <c r="J2295" i="1"/>
  <c r="I2295" i="1"/>
  <c r="F2295" i="1"/>
  <c r="D2295" i="1"/>
  <c r="C2295" i="1"/>
  <c r="P2294" i="1"/>
  <c r="J2294" i="1"/>
  <c r="I2294" i="1"/>
  <c r="F2294" i="1"/>
  <c r="D2294" i="1"/>
  <c r="C2294" i="1"/>
  <c r="P2293" i="1"/>
  <c r="J2293" i="1"/>
  <c r="I2293" i="1"/>
  <c r="F2293" i="1"/>
  <c r="D2293" i="1"/>
  <c r="C2293" i="1"/>
  <c r="P2292" i="1"/>
  <c r="J2292" i="1"/>
  <c r="I2292" i="1"/>
  <c r="F2292" i="1"/>
  <c r="D2292" i="1"/>
  <c r="C2292" i="1"/>
  <c r="P2291" i="1"/>
  <c r="J2291" i="1"/>
  <c r="I2291" i="1"/>
  <c r="F2291" i="1"/>
  <c r="D2291" i="1"/>
  <c r="C2291" i="1"/>
  <c r="P2290" i="1"/>
  <c r="J2290" i="1"/>
  <c r="I2290" i="1"/>
  <c r="F2290" i="1"/>
  <c r="D2290" i="1"/>
  <c r="C2290" i="1"/>
  <c r="P2289" i="1"/>
  <c r="J2289" i="1"/>
  <c r="I2289" i="1"/>
  <c r="F2289" i="1"/>
  <c r="D2289" i="1"/>
  <c r="C2289" i="1"/>
  <c r="P2288" i="1"/>
  <c r="J2288" i="1"/>
  <c r="I2288" i="1"/>
  <c r="F2288" i="1"/>
  <c r="D2288" i="1"/>
  <c r="C2288" i="1"/>
  <c r="P2287" i="1"/>
  <c r="J2287" i="1"/>
  <c r="I2287" i="1"/>
  <c r="F2287" i="1"/>
  <c r="D2287" i="1"/>
  <c r="C2287" i="1"/>
  <c r="P2286" i="1"/>
  <c r="J2286" i="1"/>
  <c r="I2286" i="1"/>
  <c r="F2286" i="1"/>
  <c r="D2286" i="1"/>
  <c r="C2286" i="1"/>
  <c r="P2285" i="1"/>
  <c r="J2285" i="1"/>
  <c r="I2285" i="1"/>
  <c r="F2285" i="1"/>
  <c r="D2285" i="1"/>
  <c r="C2285" i="1"/>
  <c r="P2284" i="1"/>
  <c r="J2284" i="1"/>
  <c r="I2284" i="1"/>
  <c r="F2284" i="1"/>
  <c r="D2284" i="1"/>
  <c r="C2284" i="1"/>
  <c r="P2283" i="1"/>
  <c r="J2283" i="1"/>
  <c r="I2283" i="1"/>
  <c r="F2283" i="1"/>
  <c r="D2283" i="1"/>
  <c r="C2283" i="1"/>
  <c r="P2282" i="1"/>
  <c r="J2282" i="1"/>
  <c r="I2282" i="1"/>
  <c r="F2282" i="1"/>
  <c r="D2282" i="1"/>
  <c r="C2282" i="1"/>
  <c r="P2281" i="1"/>
  <c r="J2281" i="1"/>
  <c r="I2281" i="1"/>
  <c r="F2281" i="1"/>
  <c r="D2281" i="1"/>
  <c r="C2281" i="1"/>
  <c r="P2280" i="1"/>
  <c r="J2280" i="1"/>
  <c r="I2280" i="1"/>
  <c r="F2280" i="1"/>
  <c r="D2280" i="1"/>
  <c r="C2280" i="1"/>
  <c r="P2279" i="1"/>
  <c r="J2279" i="1"/>
  <c r="I2279" i="1"/>
  <c r="F2279" i="1"/>
  <c r="D2279" i="1"/>
  <c r="C2279" i="1"/>
  <c r="P2278" i="1"/>
  <c r="J2278" i="1"/>
  <c r="I2278" i="1"/>
  <c r="F2278" i="1"/>
  <c r="D2278" i="1"/>
  <c r="C2278" i="1"/>
  <c r="P2277" i="1"/>
  <c r="J2277" i="1"/>
  <c r="I2277" i="1"/>
  <c r="F2277" i="1"/>
  <c r="D2277" i="1"/>
  <c r="C2277" i="1"/>
  <c r="P2276" i="1"/>
  <c r="J2276" i="1"/>
  <c r="I2276" i="1"/>
  <c r="F2276" i="1"/>
  <c r="D2276" i="1"/>
  <c r="C2276" i="1"/>
  <c r="P2275" i="1"/>
  <c r="J2275" i="1"/>
  <c r="I2275" i="1"/>
  <c r="F2275" i="1"/>
  <c r="D2275" i="1"/>
  <c r="C2275" i="1"/>
  <c r="P2274" i="1"/>
  <c r="J2274" i="1"/>
  <c r="I2274" i="1"/>
  <c r="F2274" i="1"/>
  <c r="D2274" i="1"/>
  <c r="C2274" i="1"/>
  <c r="P2273" i="1"/>
  <c r="J2273" i="1"/>
  <c r="I2273" i="1"/>
  <c r="F2273" i="1"/>
  <c r="D2273" i="1"/>
  <c r="C2273" i="1"/>
  <c r="P2272" i="1"/>
  <c r="J2272" i="1"/>
  <c r="I2272" i="1"/>
  <c r="F2272" i="1"/>
  <c r="D2272" i="1"/>
  <c r="C2272" i="1"/>
  <c r="P2271" i="1"/>
  <c r="J2271" i="1"/>
  <c r="I2271" i="1"/>
  <c r="F2271" i="1"/>
  <c r="D2271" i="1"/>
  <c r="C2271" i="1"/>
  <c r="P2270" i="1"/>
  <c r="J2270" i="1"/>
  <c r="I2270" i="1"/>
  <c r="F2270" i="1"/>
  <c r="D2270" i="1"/>
  <c r="C2270" i="1"/>
  <c r="P2269" i="1"/>
  <c r="J2269" i="1"/>
  <c r="I2269" i="1"/>
  <c r="F2269" i="1"/>
  <c r="D2269" i="1"/>
  <c r="C2269" i="1"/>
  <c r="P2268" i="1"/>
  <c r="J2268" i="1"/>
  <c r="I2268" i="1"/>
  <c r="F2268" i="1"/>
  <c r="D2268" i="1"/>
  <c r="C2268" i="1"/>
  <c r="P2267" i="1"/>
  <c r="J2267" i="1"/>
  <c r="I2267" i="1"/>
  <c r="F2267" i="1"/>
  <c r="D2267" i="1"/>
  <c r="C2267" i="1"/>
  <c r="P2266" i="1"/>
  <c r="J2266" i="1"/>
  <c r="I2266" i="1"/>
  <c r="F2266" i="1"/>
  <c r="D2266" i="1"/>
  <c r="C2266" i="1"/>
  <c r="P2265" i="1"/>
  <c r="J2265" i="1"/>
  <c r="I2265" i="1"/>
  <c r="F2265" i="1"/>
  <c r="D2265" i="1"/>
  <c r="C2265" i="1"/>
  <c r="P2264" i="1"/>
  <c r="J2264" i="1"/>
  <c r="I2264" i="1"/>
  <c r="F2264" i="1"/>
  <c r="D2264" i="1"/>
  <c r="C2264" i="1"/>
  <c r="P2263" i="1"/>
  <c r="J2263" i="1"/>
  <c r="I2263" i="1"/>
  <c r="F2263" i="1"/>
  <c r="D2263" i="1"/>
  <c r="C2263" i="1"/>
  <c r="P2262" i="1"/>
  <c r="J2262" i="1"/>
  <c r="I2262" i="1"/>
  <c r="F2262" i="1"/>
  <c r="D2262" i="1"/>
  <c r="C2262" i="1"/>
  <c r="P2261" i="1"/>
  <c r="J2261" i="1"/>
  <c r="I2261" i="1"/>
  <c r="F2261" i="1"/>
  <c r="D2261" i="1"/>
  <c r="C2261" i="1"/>
  <c r="P2260" i="1"/>
  <c r="J2260" i="1"/>
  <c r="I2260" i="1"/>
  <c r="F2260" i="1"/>
  <c r="D2260" i="1"/>
  <c r="C2260" i="1"/>
  <c r="P2259" i="1"/>
  <c r="J2259" i="1"/>
  <c r="I2259" i="1"/>
  <c r="F2259" i="1"/>
  <c r="D2259" i="1"/>
  <c r="C2259" i="1"/>
  <c r="P2258" i="1"/>
  <c r="J2258" i="1"/>
  <c r="I2258" i="1"/>
  <c r="F2258" i="1"/>
  <c r="D2258" i="1"/>
  <c r="C2258" i="1"/>
  <c r="P2257" i="1"/>
  <c r="J2257" i="1"/>
  <c r="I2257" i="1"/>
  <c r="F2257" i="1"/>
  <c r="D2257" i="1"/>
  <c r="C2257" i="1"/>
  <c r="P2256" i="1"/>
  <c r="J2256" i="1"/>
  <c r="I2256" i="1"/>
  <c r="F2256" i="1"/>
  <c r="D2256" i="1"/>
  <c r="C2256" i="1"/>
  <c r="P2255" i="1"/>
  <c r="J2255" i="1"/>
  <c r="I2255" i="1"/>
  <c r="F2255" i="1"/>
  <c r="D2255" i="1"/>
  <c r="C2255" i="1"/>
  <c r="P2254" i="1"/>
  <c r="J2254" i="1"/>
  <c r="I2254" i="1"/>
  <c r="F2254" i="1"/>
  <c r="D2254" i="1"/>
  <c r="C2254" i="1"/>
  <c r="P2253" i="1"/>
  <c r="J2253" i="1"/>
  <c r="I2253" i="1"/>
  <c r="F2253" i="1"/>
  <c r="D2253" i="1"/>
  <c r="C2253" i="1"/>
  <c r="P2252" i="1"/>
  <c r="J2252" i="1"/>
  <c r="I2252" i="1"/>
  <c r="F2252" i="1"/>
  <c r="D2252" i="1"/>
  <c r="C2252" i="1"/>
  <c r="P2251" i="1"/>
  <c r="J2251" i="1"/>
  <c r="I2251" i="1"/>
  <c r="F2251" i="1"/>
  <c r="D2251" i="1"/>
  <c r="C2251" i="1"/>
  <c r="P2250" i="1"/>
  <c r="J2250" i="1"/>
  <c r="I2250" i="1"/>
  <c r="F2250" i="1"/>
  <c r="D2250" i="1"/>
  <c r="C2250" i="1"/>
  <c r="P2249" i="1"/>
  <c r="J2249" i="1"/>
  <c r="I2249" i="1"/>
  <c r="F2249" i="1"/>
  <c r="D2249" i="1"/>
  <c r="C2249" i="1"/>
  <c r="P2248" i="1"/>
  <c r="J2248" i="1"/>
  <c r="I2248" i="1"/>
  <c r="F2248" i="1"/>
  <c r="D2248" i="1"/>
  <c r="C2248" i="1"/>
  <c r="P2247" i="1"/>
  <c r="J2247" i="1"/>
  <c r="I2247" i="1"/>
  <c r="F2247" i="1"/>
  <c r="D2247" i="1"/>
  <c r="C2247" i="1"/>
  <c r="P2246" i="1"/>
  <c r="J2246" i="1"/>
  <c r="I2246" i="1"/>
  <c r="F2246" i="1"/>
  <c r="D2246" i="1"/>
  <c r="C2246" i="1"/>
  <c r="P2245" i="1"/>
  <c r="J2245" i="1"/>
  <c r="I2245" i="1"/>
  <c r="F2245" i="1"/>
  <c r="D2245" i="1"/>
  <c r="C2245" i="1"/>
  <c r="P2244" i="1"/>
  <c r="J2244" i="1"/>
  <c r="I2244" i="1"/>
  <c r="F2244" i="1"/>
  <c r="D2244" i="1"/>
  <c r="C2244" i="1"/>
  <c r="P2243" i="1"/>
  <c r="J2243" i="1"/>
  <c r="I2243" i="1"/>
  <c r="F2243" i="1"/>
  <c r="D2243" i="1"/>
  <c r="C2243" i="1"/>
  <c r="P2242" i="1"/>
  <c r="J2242" i="1"/>
  <c r="I2242" i="1"/>
  <c r="F2242" i="1"/>
  <c r="D2242" i="1"/>
  <c r="C2242" i="1"/>
  <c r="P2241" i="1"/>
  <c r="J2241" i="1"/>
  <c r="I2241" i="1"/>
  <c r="F2241" i="1"/>
  <c r="D2241" i="1"/>
  <c r="C2241" i="1"/>
  <c r="P2240" i="1"/>
  <c r="J2240" i="1"/>
  <c r="I2240" i="1"/>
  <c r="F2240" i="1"/>
  <c r="D2240" i="1"/>
  <c r="C2240" i="1"/>
  <c r="P2239" i="1"/>
  <c r="J2239" i="1"/>
  <c r="I2239" i="1"/>
  <c r="F2239" i="1"/>
  <c r="D2239" i="1"/>
  <c r="C2239" i="1"/>
  <c r="P2238" i="1"/>
  <c r="J2238" i="1"/>
  <c r="I2238" i="1"/>
  <c r="F2238" i="1"/>
  <c r="D2238" i="1"/>
  <c r="C2238" i="1"/>
  <c r="P2237" i="1"/>
  <c r="J2237" i="1"/>
  <c r="I2237" i="1"/>
  <c r="F2237" i="1"/>
  <c r="D2237" i="1"/>
  <c r="C2237" i="1"/>
  <c r="P2236" i="1"/>
  <c r="J2236" i="1"/>
  <c r="I2236" i="1"/>
  <c r="F2236" i="1"/>
  <c r="D2236" i="1"/>
  <c r="C2236" i="1"/>
  <c r="P2235" i="1"/>
  <c r="J2235" i="1"/>
  <c r="I2235" i="1"/>
  <c r="F2235" i="1"/>
  <c r="D2235" i="1"/>
  <c r="C2235" i="1"/>
  <c r="P2234" i="1"/>
  <c r="J2234" i="1"/>
  <c r="I2234" i="1"/>
  <c r="F2234" i="1"/>
  <c r="D2234" i="1"/>
  <c r="C2234" i="1"/>
  <c r="P2233" i="1"/>
  <c r="J2233" i="1"/>
  <c r="I2233" i="1"/>
  <c r="F2233" i="1"/>
  <c r="D2233" i="1"/>
  <c r="C2233" i="1"/>
  <c r="P2232" i="1"/>
  <c r="J2232" i="1"/>
  <c r="I2232" i="1"/>
  <c r="F2232" i="1"/>
  <c r="D2232" i="1"/>
  <c r="C2232" i="1"/>
  <c r="P2231" i="1"/>
  <c r="J2231" i="1"/>
  <c r="I2231" i="1"/>
  <c r="F2231" i="1"/>
  <c r="D2231" i="1"/>
  <c r="C2231" i="1"/>
  <c r="P2230" i="1"/>
  <c r="J2230" i="1"/>
  <c r="I2230" i="1"/>
  <c r="F2230" i="1"/>
  <c r="D2230" i="1"/>
  <c r="C2230" i="1"/>
  <c r="P2229" i="1"/>
  <c r="J2229" i="1"/>
  <c r="I2229" i="1"/>
  <c r="F2229" i="1"/>
  <c r="D2229" i="1"/>
  <c r="C2229" i="1"/>
  <c r="P2228" i="1"/>
  <c r="J2228" i="1"/>
  <c r="I2228" i="1"/>
  <c r="F2228" i="1"/>
  <c r="D2228" i="1"/>
  <c r="C2228" i="1"/>
  <c r="P2227" i="1"/>
  <c r="J2227" i="1"/>
  <c r="I2227" i="1"/>
  <c r="F2227" i="1"/>
  <c r="D2227" i="1"/>
  <c r="C2227" i="1"/>
  <c r="P2226" i="1"/>
  <c r="J2226" i="1"/>
  <c r="I2226" i="1"/>
  <c r="F2226" i="1"/>
  <c r="D2226" i="1"/>
  <c r="C2226" i="1"/>
  <c r="P2225" i="1"/>
  <c r="J2225" i="1"/>
  <c r="I2225" i="1"/>
  <c r="F2225" i="1"/>
  <c r="D2225" i="1"/>
  <c r="C2225" i="1"/>
  <c r="P2224" i="1"/>
  <c r="J2224" i="1"/>
  <c r="I2224" i="1"/>
  <c r="F2224" i="1"/>
  <c r="D2224" i="1"/>
  <c r="C2224" i="1"/>
  <c r="P2223" i="1"/>
  <c r="J2223" i="1"/>
  <c r="I2223" i="1"/>
  <c r="F2223" i="1"/>
  <c r="D2223" i="1"/>
  <c r="C2223" i="1"/>
  <c r="P2222" i="1"/>
  <c r="J2222" i="1"/>
  <c r="I2222" i="1"/>
  <c r="F2222" i="1"/>
  <c r="D2222" i="1"/>
  <c r="C2222" i="1"/>
  <c r="P2221" i="1"/>
  <c r="J2221" i="1"/>
  <c r="I2221" i="1"/>
  <c r="F2221" i="1"/>
  <c r="D2221" i="1"/>
  <c r="C2221" i="1"/>
  <c r="P2220" i="1"/>
  <c r="J2220" i="1"/>
  <c r="I2220" i="1"/>
  <c r="F2220" i="1"/>
  <c r="D2220" i="1"/>
  <c r="C2220" i="1"/>
  <c r="P2219" i="1"/>
  <c r="J2219" i="1"/>
  <c r="I2219" i="1"/>
  <c r="F2219" i="1"/>
  <c r="D2219" i="1"/>
  <c r="C2219" i="1"/>
  <c r="P2218" i="1"/>
  <c r="J2218" i="1"/>
  <c r="I2218" i="1"/>
  <c r="F2218" i="1"/>
  <c r="D2218" i="1"/>
  <c r="C2218" i="1"/>
  <c r="P2217" i="1"/>
  <c r="J2217" i="1"/>
  <c r="I2217" i="1"/>
  <c r="F2217" i="1"/>
  <c r="D2217" i="1"/>
  <c r="C2217" i="1"/>
  <c r="P2216" i="1"/>
  <c r="J2216" i="1"/>
  <c r="I2216" i="1"/>
  <c r="F2216" i="1"/>
  <c r="D2216" i="1"/>
  <c r="C2216" i="1"/>
  <c r="P2215" i="1"/>
  <c r="J2215" i="1"/>
  <c r="I2215" i="1"/>
  <c r="F2215" i="1"/>
  <c r="D2215" i="1"/>
  <c r="C2215" i="1"/>
  <c r="P2214" i="1"/>
  <c r="J2214" i="1"/>
  <c r="I2214" i="1"/>
  <c r="F2214" i="1"/>
  <c r="D2214" i="1"/>
  <c r="C2214" i="1"/>
  <c r="P2213" i="1"/>
  <c r="J2213" i="1"/>
  <c r="I2213" i="1"/>
  <c r="F2213" i="1"/>
  <c r="D2213" i="1"/>
  <c r="C2213" i="1"/>
  <c r="P2212" i="1"/>
  <c r="J2212" i="1"/>
  <c r="I2212" i="1"/>
  <c r="F2212" i="1"/>
  <c r="D2212" i="1"/>
  <c r="C2212" i="1"/>
  <c r="P2211" i="1"/>
  <c r="J2211" i="1"/>
  <c r="I2211" i="1"/>
  <c r="F2211" i="1"/>
  <c r="D2211" i="1"/>
  <c r="C2211" i="1"/>
  <c r="P2210" i="1"/>
  <c r="J2210" i="1"/>
  <c r="I2210" i="1"/>
  <c r="F2210" i="1"/>
  <c r="D2210" i="1"/>
  <c r="C2210" i="1"/>
  <c r="P2209" i="1"/>
  <c r="J2209" i="1"/>
  <c r="I2209" i="1"/>
  <c r="F2209" i="1"/>
  <c r="D2209" i="1"/>
  <c r="C2209" i="1"/>
  <c r="P2208" i="1"/>
  <c r="J2208" i="1"/>
  <c r="I2208" i="1"/>
  <c r="F2208" i="1"/>
  <c r="D2208" i="1"/>
  <c r="C2208" i="1"/>
  <c r="P2207" i="1"/>
  <c r="J2207" i="1"/>
  <c r="I2207" i="1"/>
  <c r="F2207" i="1"/>
  <c r="D2207" i="1"/>
  <c r="C2207" i="1"/>
  <c r="P2206" i="1"/>
  <c r="J2206" i="1"/>
  <c r="I2206" i="1"/>
  <c r="F2206" i="1"/>
  <c r="D2206" i="1"/>
  <c r="C2206" i="1"/>
  <c r="P2205" i="1"/>
  <c r="J2205" i="1"/>
  <c r="I2205" i="1"/>
  <c r="F2205" i="1"/>
  <c r="D2205" i="1"/>
  <c r="C2205" i="1"/>
  <c r="P2204" i="1"/>
  <c r="J2204" i="1"/>
  <c r="I2204" i="1"/>
  <c r="F2204" i="1"/>
  <c r="D2204" i="1"/>
  <c r="C2204" i="1"/>
  <c r="P2203" i="1"/>
  <c r="J2203" i="1"/>
  <c r="I2203" i="1"/>
  <c r="F2203" i="1"/>
  <c r="D2203" i="1"/>
  <c r="C2203" i="1"/>
  <c r="P2202" i="1"/>
  <c r="J2202" i="1"/>
  <c r="I2202" i="1"/>
  <c r="F2202" i="1"/>
  <c r="D2202" i="1"/>
  <c r="C2202" i="1"/>
  <c r="P2201" i="1"/>
  <c r="J2201" i="1"/>
  <c r="I2201" i="1"/>
  <c r="F2201" i="1"/>
  <c r="D2201" i="1"/>
  <c r="C2201" i="1"/>
  <c r="P2200" i="1"/>
  <c r="J2200" i="1"/>
  <c r="I2200" i="1"/>
  <c r="F2200" i="1"/>
  <c r="D2200" i="1"/>
  <c r="C2200" i="1"/>
  <c r="P2199" i="1"/>
  <c r="J2199" i="1"/>
  <c r="I2199" i="1"/>
  <c r="F2199" i="1"/>
  <c r="D2199" i="1"/>
  <c r="C2199" i="1"/>
  <c r="P2198" i="1"/>
  <c r="J2198" i="1"/>
  <c r="I2198" i="1"/>
  <c r="F2198" i="1"/>
  <c r="D2198" i="1"/>
  <c r="C2198" i="1"/>
  <c r="P2197" i="1"/>
  <c r="J2197" i="1"/>
  <c r="I2197" i="1"/>
  <c r="F2197" i="1"/>
  <c r="D2197" i="1"/>
  <c r="C2197" i="1"/>
  <c r="P2196" i="1"/>
  <c r="J2196" i="1"/>
  <c r="I2196" i="1"/>
  <c r="F2196" i="1"/>
  <c r="D2196" i="1"/>
  <c r="C2196" i="1"/>
  <c r="P2195" i="1"/>
  <c r="J2195" i="1"/>
  <c r="I2195" i="1"/>
  <c r="F2195" i="1"/>
  <c r="D2195" i="1"/>
  <c r="C2195" i="1"/>
  <c r="P2194" i="1"/>
  <c r="J2194" i="1"/>
  <c r="I2194" i="1"/>
  <c r="F2194" i="1"/>
  <c r="D2194" i="1"/>
  <c r="C2194" i="1"/>
  <c r="P2193" i="1"/>
  <c r="J2193" i="1"/>
  <c r="I2193" i="1"/>
  <c r="F2193" i="1"/>
  <c r="D2193" i="1"/>
  <c r="C2193" i="1"/>
  <c r="P2192" i="1"/>
  <c r="J2192" i="1"/>
  <c r="I2192" i="1"/>
  <c r="F2192" i="1"/>
  <c r="D2192" i="1"/>
  <c r="C2192" i="1"/>
  <c r="P2191" i="1"/>
  <c r="J2191" i="1"/>
  <c r="I2191" i="1"/>
  <c r="F2191" i="1"/>
  <c r="D2191" i="1"/>
  <c r="C2191" i="1"/>
  <c r="P2190" i="1"/>
  <c r="J2190" i="1"/>
  <c r="I2190" i="1"/>
  <c r="F2190" i="1"/>
  <c r="D2190" i="1"/>
  <c r="C2190" i="1"/>
  <c r="P2189" i="1"/>
  <c r="J2189" i="1"/>
  <c r="I2189" i="1"/>
  <c r="F2189" i="1"/>
  <c r="D2189" i="1"/>
  <c r="C2189" i="1"/>
  <c r="P2188" i="1"/>
  <c r="J2188" i="1"/>
  <c r="I2188" i="1"/>
  <c r="F2188" i="1"/>
  <c r="D2188" i="1"/>
  <c r="C2188" i="1"/>
  <c r="P2187" i="1"/>
  <c r="J2187" i="1"/>
  <c r="I2187" i="1"/>
  <c r="F2187" i="1"/>
  <c r="D2187" i="1"/>
  <c r="C2187" i="1"/>
  <c r="P2186" i="1"/>
  <c r="J2186" i="1"/>
  <c r="I2186" i="1"/>
  <c r="F2186" i="1"/>
  <c r="D2186" i="1"/>
  <c r="C2186" i="1"/>
  <c r="P2185" i="1"/>
  <c r="J2185" i="1"/>
  <c r="I2185" i="1"/>
  <c r="F2185" i="1"/>
  <c r="D2185" i="1"/>
  <c r="C2185" i="1"/>
  <c r="P2184" i="1"/>
  <c r="J2184" i="1"/>
  <c r="I2184" i="1"/>
  <c r="F2184" i="1"/>
  <c r="D2184" i="1"/>
  <c r="C2184" i="1"/>
  <c r="P2183" i="1"/>
  <c r="J2183" i="1"/>
  <c r="I2183" i="1"/>
  <c r="F2183" i="1"/>
  <c r="D2183" i="1"/>
  <c r="C2183" i="1"/>
  <c r="P2182" i="1"/>
  <c r="J2182" i="1"/>
  <c r="I2182" i="1"/>
  <c r="F2182" i="1"/>
  <c r="D2182" i="1"/>
  <c r="C2182" i="1"/>
  <c r="P2181" i="1"/>
  <c r="J2181" i="1"/>
  <c r="I2181" i="1"/>
  <c r="F2181" i="1"/>
  <c r="D2181" i="1"/>
  <c r="C2181" i="1"/>
  <c r="P2180" i="1"/>
  <c r="J2180" i="1"/>
  <c r="I2180" i="1"/>
  <c r="F2180" i="1"/>
  <c r="D2180" i="1"/>
  <c r="C2180" i="1"/>
  <c r="P2179" i="1"/>
  <c r="J2179" i="1"/>
  <c r="I2179" i="1"/>
  <c r="F2179" i="1"/>
  <c r="D2179" i="1"/>
  <c r="C2179" i="1"/>
  <c r="P2178" i="1"/>
  <c r="J2178" i="1"/>
  <c r="I2178" i="1"/>
  <c r="F2178" i="1"/>
  <c r="D2178" i="1"/>
  <c r="C2178" i="1"/>
  <c r="P2177" i="1"/>
  <c r="J2177" i="1"/>
  <c r="I2177" i="1"/>
  <c r="F2177" i="1"/>
  <c r="D2177" i="1"/>
  <c r="C2177" i="1"/>
  <c r="P2176" i="1"/>
  <c r="J2176" i="1"/>
  <c r="I2176" i="1"/>
  <c r="F2176" i="1"/>
  <c r="D2176" i="1"/>
  <c r="C2176" i="1"/>
  <c r="P2175" i="1"/>
  <c r="J2175" i="1"/>
  <c r="I2175" i="1"/>
  <c r="F2175" i="1"/>
  <c r="D2175" i="1"/>
  <c r="C2175" i="1"/>
  <c r="P2174" i="1"/>
  <c r="J2174" i="1"/>
  <c r="I2174" i="1"/>
  <c r="F2174" i="1"/>
  <c r="D2174" i="1"/>
  <c r="C2174" i="1"/>
  <c r="P2173" i="1"/>
  <c r="J2173" i="1"/>
  <c r="I2173" i="1"/>
  <c r="F2173" i="1"/>
  <c r="D2173" i="1"/>
  <c r="C2173" i="1"/>
  <c r="P2172" i="1"/>
  <c r="J2172" i="1"/>
  <c r="I2172" i="1"/>
  <c r="F2172" i="1"/>
  <c r="D2172" i="1"/>
  <c r="C2172" i="1"/>
  <c r="P2171" i="1"/>
  <c r="J2171" i="1"/>
  <c r="I2171" i="1"/>
  <c r="F2171" i="1"/>
  <c r="D2171" i="1"/>
  <c r="C2171" i="1"/>
  <c r="P2170" i="1"/>
  <c r="J2170" i="1"/>
  <c r="I2170" i="1"/>
  <c r="F2170" i="1"/>
  <c r="D2170" i="1"/>
  <c r="C2170" i="1"/>
  <c r="P2169" i="1"/>
  <c r="J2169" i="1"/>
  <c r="I2169" i="1"/>
  <c r="F2169" i="1"/>
  <c r="D2169" i="1"/>
  <c r="C2169" i="1"/>
  <c r="P2168" i="1"/>
  <c r="J2168" i="1"/>
  <c r="I2168" i="1"/>
  <c r="F2168" i="1"/>
  <c r="D2168" i="1"/>
  <c r="C2168" i="1"/>
  <c r="P2167" i="1"/>
  <c r="J2167" i="1"/>
  <c r="I2167" i="1"/>
  <c r="F2167" i="1"/>
  <c r="D2167" i="1"/>
  <c r="C2167" i="1"/>
  <c r="P2166" i="1"/>
  <c r="J2166" i="1"/>
  <c r="I2166" i="1"/>
  <c r="F2166" i="1"/>
  <c r="D2166" i="1"/>
  <c r="C2166" i="1"/>
  <c r="P2165" i="1"/>
  <c r="J2165" i="1"/>
  <c r="I2165" i="1"/>
  <c r="F2165" i="1"/>
  <c r="D2165" i="1"/>
  <c r="C2165" i="1"/>
  <c r="P2164" i="1"/>
  <c r="J2164" i="1"/>
  <c r="I2164" i="1"/>
  <c r="F2164" i="1"/>
  <c r="D2164" i="1"/>
  <c r="C2164" i="1"/>
  <c r="P2163" i="1"/>
  <c r="J2163" i="1"/>
  <c r="I2163" i="1"/>
  <c r="F2163" i="1"/>
  <c r="D2163" i="1"/>
  <c r="C2163" i="1"/>
  <c r="P2162" i="1"/>
  <c r="J2162" i="1"/>
  <c r="I2162" i="1"/>
  <c r="F2162" i="1"/>
  <c r="D2162" i="1"/>
  <c r="C2162" i="1"/>
  <c r="P2161" i="1"/>
  <c r="J2161" i="1"/>
  <c r="I2161" i="1"/>
  <c r="F2161" i="1"/>
  <c r="D2161" i="1"/>
  <c r="C2161" i="1"/>
  <c r="P2160" i="1"/>
  <c r="J2160" i="1"/>
  <c r="I2160" i="1"/>
  <c r="F2160" i="1"/>
  <c r="D2160" i="1"/>
  <c r="C2160" i="1"/>
  <c r="P2159" i="1"/>
  <c r="J2159" i="1"/>
  <c r="I2159" i="1"/>
  <c r="F2159" i="1"/>
  <c r="D2159" i="1"/>
  <c r="C2159" i="1"/>
  <c r="P2158" i="1"/>
  <c r="J2158" i="1"/>
  <c r="I2158" i="1"/>
  <c r="F2158" i="1"/>
  <c r="D2158" i="1"/>
  <c r="C2158" i="1"/>
  <c r="P2157" i="1"/>
  <c r="J2157" i="1"/>
  <c r="I2157" i="1"/>
  <c r="F2157" i="1"/>
  <c r="D2157" i="1"/>
  <c r="C2157" i="1"/>
  <c r="P2156" i="1"/>
  <c r="J2156" i="1"/>
  <c r="I2156" i="1"/>
  <c r="F2156" i="1"/>
  <c r="D2156" i="1"/>
  <c r="C2156" i="1"/>
  <c r="P2155" i="1"/>
  <c r="J2155" i="1"/>
  <c r="I2155" i="1"/>
  <c r="F2155" i="1"/>
  <c r="D2155" i="1"/>
  <c r="C2155" i="1"/>
  <c r="P2154" i="1"/>
  <c r="J2154" i="1"/>
  <c r="I2154" i="1"/>
  <c r="F2154" i="1"/>
  <c r="D2154" i="1"/>
  <c r="C2154" i="1"/>
  <c r="P2153" i="1"/>
  <c r="J2153" i="1"/>
  <c r="I2153" i="1"/>
  <c r="F2153" i="1"/>
  <c r="D2153" i="1"/>
  <c r="C2153" i="1"/>
  <c r="P2152" i="1"/>
  <c r="J2152" i="1"/>
  <c r="I2152" i="1"/>
  <c r="F2152" i="1"/>
  <c r="D2152" i="1"/>
  <c r="C2152" i="1"/>
  <c r="P2151" i="1"/>
  <c r="J2151" i="1"/>
  <c r="I2151" i="1"/>
  <c r="F2151" i="1"/>
  <c r="D2151" i="1"/>
  <c r="C2151" i="1"/>
  <c r="P2150" i="1"/>
  <c r="J2150" i="1"/>
  <c r="I2150" i="1"/>
  <c r="F2150" i="1"/>
  <c r="D2150" i="1"/>
  <c r="C2150" i="1"/>
  <c r="P2149" i="1"/>
  <c r="J2149" i="1"/>
  <c r="I2149" i="1"/>
  <c r="F2149" i="1"/>
  <c r="D2149" i="1"/>
  <c r="C2149" i="1"/>
  <c r="P2148" i="1"/>
  <c r="J2148" i="1"/>
  <c r="I2148" i="1"/>
  <c r="F2148" i="1"/>
  <c r="D2148" i="1"/>
  <c r="C2148" i="1"/>
  <c r="P2147" i="1"/>
  <c r="J2147" i="1"/>
  <c r="I2147" i="1"/>
  <c r="F2147" i="1"/>
  <c r="D2147" i="1"/>
  <c r="C2147" i="1"/>
  <c r="P2146" i="1"/>
  <c r="J2146" i="1"/>
  <c r="I2146" i="1"/>
  <c r="F2146" i="1"/>
  <c r="D2146" i="1"/>
  <c r="C2146" i="1"/>
  <c r="P2145" i="1"/>
  <c r="J2145" i="1"/>
  <c r="I2145" i="1"/>
  <c r="F2145" i="1"/>
  <c r="D2145" i="1"/>
  <c r="C2145" i="1"/>
  <c r="P2144" i="1"/>
  <c r="J2144" i="1"/>
  <c r="I2144" i="1"/>
  <c r="F2144" i="1"/>
  <c r="D2144" i="1"/>
  <c r="C2144" i="1"/>
  <c r="P2143" i="1"/>
  <c r="J2143" i="1"/>
  <c r="I2143" i="1"/>
  <c r="F2143" i="1"/>
  <c r="D2143" i="1"/>
  <c r="C2143" i="1"/>
  <c r="P2142" i="1"/>
  <c r="J2142" i="1"/>
  <c r="I2142" i="1"/>
  <c r="F2142" i="1"/>
  <c r="D2142" i="1"/>
  <c r="C2142" i="1"/>
  <c r="P2141" i="1"/>
  <c r="J2141" i="1"/>
  <c r="I2141" i="1"/>
  <c r="F2141" i="1"/>
  <c r="D2141" i="1"/>
  <c r="C2141" i="1"/>
  <c r="P2140" i="1"/>
  <c r="J2140" i="1"/>
  <c r="I2140" i="1"/>
  <c r="F2140" i="1"/>
  <c r="D2140" i="1"/>
  <c r="C2140" i="1"/>
  <c r="P2139" i="1"/>
  <c r="J2139" i="1"/>
  <c r="I2139" i="1"/>
  <c r="F2139" i="1"/>
  <c r="D2139" i="1"/>
  <c r="C2139" i="1"/>
  <c r="P2138" i="1"/>
  <c r="J2138" i="1"/>
  <c r="I2138" i="1"/>
  <c r="F2138" i="1"/>
  <c r="D2138" i="1"/>
  <c r="C2138" i="1"/>
  <c r="P2137" i="1"/>
  <c r="J2137" i="1"/>
  <c r="I2137" i="1"/>
  <c r="F2137" i="1"/>
  <c r="D2137" i="1"/>
  <c r="C2137" i="1"/>
  <c r="P2136" i="1"/>
  <c r="J2136" i="1"/>
  <c r="I2136" i="1"/>
  <c r="F2136" i="1"/>
  <c r="D2136" i="1"/>
  <c r="C2136" i="1"/>
  <c r="P2135" i="1"/>
  <c r="J2135" i="1"/>
  <c r="I2135" i="1"/>
  <c r="F2135" i="1"/>
  <c r="D2135" i="1"/>
  <c r="C2135" i="1"/>
  <c r="P2134" i="1"/>
  <c r="J2134" i="1"/>
  <c r="I2134" i="1"/>
  <c r="F2134" i="1"/>
  <c r="D2134" i="1"/>
  <c r="C2134" i="1"/>
  <c r="P2133" i="1"/>
  <c r="J2133" i="1"/>
  <c r="I2133" i="1"/>
  <c r="F2133" i="1"/>
  <c r="D2133" i="1"/>
  <c r="C2133" i="1"/>
  <c r="P2132" i="1"/>
  <c r="J2132" i="1"/>
  <c r="I2132" i="1"/>
  <c r="F2132" i="1"/>
  <c r="D2132" i="1"/>
  <c r="C2132" i="1"/>
  <c r="P2131" i="1"/>
  <c r="J2131" i="1"/>
  <c r="I2131" i="1"/>
  <c r="F2131" i="1"/>
  <c r="D2131" i="1"/>
  <c r="C2131" i="1"/>
  <c r="P2130" i="1"/>
  <c r="J2130" i="1"/>
  <c r="I2130" i="1"/>
  <c r="F2130" i="1"/>
  <c r="D2130" i="1"/>
  <c r="C2130" i="1"/>
  <c r="P2129" i="1"/>
  <c r="J2129" i="1"/>
  <c r="I2129" i="1"/>
  <c r="F2129" i="1"/>
  <c r="D2129" i="1"/>
  <c r="C2129" i="1"/>
  <c r="P2128" i="1"/>
  <c r="J2128" i="1"/>
  <c r="I2128" i="1"/>
  <c r="F2128" i="1"/>
  <c r="D2128" i="1"/>
  <c r="C2128" i="1"/>
  <c r="P2127" i="1"/>
  <c r="J2127" i="1"/>
  <c r="I2127" i="1"/>
  <c r="F2127" i="1"/>
  <c r="D2127" i="1"/>
  <c r="C2127" i="1"/>
  <c r="P2126" i="1"/>
  <c r="J2126" i="1"/>
  <c r="I2126" i="1"/>
  <c r="F2126" i="1"/>
  <c r="D2126" i="1"/>
  <c r="C2126" i="1"/>
  <c r="P2125" i="1"/>
  <c r="J2125" i="1"/>
  <c r="I2125" i="1"/>
  <c r="F2125" i="1"/>
  <c r="D2125" i="1"/>
  <c r="C2125" i="1"/>
  <c r="P2124" i="1"/>
  <c r="J2124" i="1"/>
  <c r="I2124" i="1"/>
  <c r="F2124" i="1"/>
  <c r="D2124" i="1"/>
  <c r="C2124" i="1"/>
  <c r="P2123" i="1"/>
  <c r="J2123" i="1"/>
  <c r="I2123" i="1"/>
  <c r="F2123" i="1"/>
  <c r="D2123" i="1"/>
  <c r="C2123" i="1"/>
  <c r="P2122" i="1"/>
  <c r="J2122" i="1"/>
  <c r="I2122" i="1"/>
  <c r="F2122" i="1"/>
  <c r="D2122" i="1"/>
  <c r="C2122" i="1"/>
  <c r="P2121" i="1"/>
  <c r="J2121" i="1"/>
  <c r="I2121" i="1"/>
  <c r="F2121" i="1"/>
  <c r="D2121" i="1"/>
  <c r="C2121" i="1"/>
  <c r="P2120" i="1"/>
  <c r="J2120" i="1"/>
  <c r="I2120" i="1"/>
  <c r="F2120" i="1"/>
  <c r="D2120" i="1"/>
  <c r="C2120" i="1"/>
  <c r="P2119" i="1"/>
  <c r="J2119" i="1"/>
  <c r="I2119" i="1"/>
  <c r="F2119" i="1"/>
  <c r="D2119" i="1"/>
  <c r="C2119" i="1"/>
  <c r="P2118" i="1"/>
  <c r="J2118" i="1"/>
  <c r="I2118" i="1"/>
  <c r="F2118" i="1"/>
  <c r="D2118" i="1"/>
  <c r="C2118" i="1"/>
  <c r="P2117" i="1"/>
  <c r="J2117" i="1"/>
  <c r="I2117" i="1"/>
  <c r="F2117" i="1"/>
  <c r="D2117" i="1"/>
  <c r="C2117" i="1"/>
  <c r="P2116" i="1"/>
  <c r="J2116" i="1"/>
  <c r="I2116" i="1"/>
  <c r="F2116" i="1"/>
  <c r="D2116" i="1"/>
  <c r="C2116" i="1"/>
  <c r="P2115" i="1"/>
  <c r="J2115" i="1"/>
  <c r="I2115" i="1"/>
  <c r="F2115" i="1"/>
  <c r="D2115" i="1"/>
  <c r="C2115" i="1"/>
  <c r="P2114" i="1"/>
  <c r="J2114" i="1"/>
  <c r="I2114" i="1"/>
  <c r="F2114" i="1"/>
  <c r="D2114" i="1"/>
  <c r="C2114" i="1"/>
  <c r="P2113" i="1"/>
  <c r="J2113" i="1"/>
  <c r="I2113" i="1"/>
  <c r="F2113" i="1"/>
  <c r="D2113" i="1"/>
  <c r="C2113" i="1"/>
  <c r="P2112" i="1"/>
  <c r="J2112" i="1"/>
  <c r="I2112" i="1"/>
  <c r="F2112" i="1"/>
  <c r="D2112" i="1"/>
  <c r="C2112" i="1"/>
  <c r="P2111" i="1"/>
  <c r="J2111" i="1"/>
  <c r="I2111" i="1"/>
  <c r="F2111" i="1"/>
  <c r="D2111" i="1"/>
  <c r="C2111" i="1"/>
  <c r="P2110" i="1"/>
  <c r="J2110" i="1"/>
  <c r="I2110" i="1"/>
  <c r="F2110" i="1"/>
  <c r="D2110" i="1"/>
  <c r="C2110" i="1"/>
  <c r="P2109" i="1"/>
  <c r="J2109" i="1"/>
  <c r="I2109" i="1"/>
  <c r="F2109" i="1"/>
  <c r="D2109" i="1"/>
  <c r="C2109" i="1"/>
  <c r="P2108" i="1"/>
  <c r="J2108" i="1"/>
  <c r="I2108" i="1"/>
  <c r="F2108" i="1"/>
  <c r="D2108" i="1"/>
  <c r="C2108" i="1"/>
  <c r="P2107" i="1"/>
  <c r="J2107" i="1"/>
  <c r="I2107" i="1"/>
  <c r="F2107" i="1"/>
  <c r="D2107" i="1"/>
  <c r="C2107" i="1"/>
  <c r="P2106" i="1"/>
  <c r="J2106" i="1"/>
  <c r="I2106" i="1"/>
  <c r="F2106" i="1"/>
  <c r="D2106" i="1"/>
  <c r="C2106" i="1"/>
  <c r="P2105" i="1"/>
  <c r="J2105" i="1"/>
  <c r="I2105" i="1"/>
  <c r="F2105" i="1"/>
  <c r="D2105" i="1"/>
  <c r="C2105" i="1"/>
  <c r="P2104" i="1"/>
  <c r="J2104" i="1"/>
  <c r="I2104" i="1"/>
  <c r="F2104" i="1"/>
  <c r="D2104" i="1"/>
  <c r="C2104" i="1"/>
  <c r="P2103" i="1"/>
  <c r="J2103" i="1"/>
  <c r="I2103" i="1"/>
  <c r="F2103" i="1"/>
  <c r="D2103" i="1"/>
  <c r="C2103" i="1"/>
  <c r="P2102" i="1"/>
  <c r="J2102" i="1"/>
  <c r="I2102" i="1"/>
  <c r="F2102" i="1"/>
  <c r="D2102" i="1"/>
  <c r="C2102" i="1"/>
  <c r="P2101" i="1"/>
  <c r="J2101" i="1"/>
  <c r="I2101" i="1"/>
  <c r="F2101" i="1"/>
  <c r="D2101" i="1"/>
  <c r="C2101" i="1"/>
  <c r="P2100" i="1"/>
  <c r="J2100" i="1"/>
  <c r="I2100" i="1"/>
  <c r="F2100" i="1"/>
  <c r="D2100" i="1"/>
  <c r="C2100" i="1"/>
  <c r="P2099" i="1"/>
  <c r="J2099" i="1"/>
  <c r="I2099" i="1"/>
  <c r="F2099" i="1"/>
  <c r="D2099" i="1"/>
  <c r="C2099" i="1"/>
  <c r="P2098" i="1"/>
  <c r="J2098" i="1"/>
  <c r="I2098" i="1"/>
  <c r="F2098" i="1"/>
  <c r="D2098" i="1"/>
  <c r="C2098" i="1"/>
  <c r="P2097" i="1"/>
  <c r="J2097" i="1"/>
  <c r="I2097" i="1"/>
  <c r="F2097" i="1"/>
  <c r="D2097" i="1"/>
  <c r="C2097" i="1"/>
  <c r="P2096" i="1"/>
  <c r="J2096" i="1"/>
  <c r="I2096" i="1"/>
  <c r="F2096" i="1"/>
  <c r="D2096" i="1"/>
  <c r="C2096" i="1"/>
  <c r="P2095" i="1"/>
  <c r="J2095" i="1"/>
  <c r="I2095" i="1"/>
  <c r="F2095" i="1"/>
  <c r="D2095" i="1"/>
  <c r="C2095" i="1"/>
  <c r="P2094" i="1"/>
  <c r="J2094" i="1"/>
  <c r="I2094" i="1"/>
  <c r="F2094" i="1"/>
  <c r="D2094" i="1"/>
  <c r="C2094" i="1"/>
  <c r="P2093" i="1"/>
  <c r="J2093" i="1"/>
  <c r="I2093" i="1"/>
  <c r="F2093" i="1"/>
  <c r="D2093" i="1"/>
  <c r="C2093" i="1"/>
  <c r="P2092" i="1"/>
  <c r="J2092" i="1"/>
  <c r="I2092" i="1"/>
  <c r="F2092" i="1"/>
  <c r="D2092" i="1"/>
  <c r="C2092" i="1"/>
  <c r="P2091" i="1"/>
  <c r="J2091" i="1"/>
  <c r="I2091" i="1"/>
  <c r="F2091" i="1"/>
  <c r="D2091" i="1"/>
  <c r="C2091" i="1"/>
  <c r="P2090" i="1"/>
  <c r="J2090" i="1"/>
  <c r="I2090" i="1"/>
  <c r="F2090" i="1"/>
  <c r="D2090" i="1"/>
  <c r="C2090" i="1"/>
  <c r="P2089" i="1"/>
  <c r="J2089" i="1"/>
  <c r="I2089" i="1"/>
  <c r="F2089" i="1"/>
  <c r="D2089" i="1"/>
  <c r="C2089" i="1"/>
  <c r="P2088" i="1"/>
  <c r="J2088" i="1"/>
  <c r="I2088" i="1"/>
  <c r="F2088" i="1"/>
  <c r="D2088" i="1"/>
  <c r="C2088" i="1"/>
  <c r="P2087" i="1"/>
  <c r="J2087" i="1"/>
  <c r="I2087" i="1"/>
  <c r="F2087" i="1"/>
  <c r="D2087" i="1"/>
  <c r="C2087" i="1"/>
  <c r="P2086" i="1"/>
  <c r="J2086" i="1"/>
  <c r="I2086" i="1"/>
  <c r="F2086" i="1"/>
  <c r="D2086" i="1"/>
  <c r="C2086" i="1"/>
  <c r="P2085" i="1"/>
  <c r="J2085" i="1"/>
  <c r="I2085" i="1"/>
  <c r="F2085" i="1"/>
  <c r="D2085" i="1"/>
  <c r="C2085" i="1"/>
  <c r="P2084" i="1"/>
  <c r="J2084" i="1"/>
  <c r="I2084" i="1"/>
  <c r="F2084" i="1"/>
  <c r="D2084" i="1"/>
  <c r="C2084" i="1"/>
  <c r="P2083" i="1"/>
  <c r="J2083" i="1"/>
  <c r="I2083" i="1"/>
  <c r="F2083" i="1"/>
  <c r="D2083" i="1"/>
  <c r="C2083" i="1"/>
  <c r="P2082" i="1"/>
  <c r="J2082" i="1"/>
  <c r="I2082" i="1"/>
  <c r="F2082" i="1"/>
  <c r="D2082" i="1"/>
  <c r="C2082" i="1"/>
  <c r="P2081" i="1"/>
  <c r="J2081" i="1"/>
  <c r="I2081" i="1"/>
  <c r="F2081" i="1"/>
  <c r="D2081" i="1"/>
  <c r="C2081" i="1"/>
  <c r="P2080" i="1"/>
  <c r="J2080" i="1"/>
  <c r="I2080" i="1"/>
  <c r="F2080" i="1"/>
  <c r="D2080" i="1"/>
  <c r="C2080" i="1"/>
  <c r="P2079" i="1"/>
  <c r="J2079" i="1"/>
  <c r="I2079" i="1"/>
  <c r="F2079" i="1"/>
  <c r="D2079" i="1"/>
  <c r="C2079" i="1"/>
  <c r="P2078" i="1"/>
  <c r="J2078" i="1"/>
  <c r="I2078" i="1"/>
  <c r="F2078" i="1"/>
  <c r="D2078" i="1"/>
  <c r="C2078" i="1"/>
  <c r="P2077" i="1"/>
  <c r="J2077" i="1"/>
  <c r="I2077" i="1"/>
  <c r="F2077" i="1"/>
  <c r="D2077" i="1"/>
  <c r="C2077" i="1"/>
  <c r="P2076" i="1"/>
  <c r="J2076" i="1"/>
  <c r="I2076" i="1"/>
  <c r="F2076" i="1"/>
  <c r="D2076" i="1"/>
  <c r="C2076" i="1"/>
  <c r="P2075" i="1"/>
  <c r="J2075" i="1"/>
  <c r="I2075" i="1"/>
  <c r="F2075" i="1"/>
  <c r="D2075" i="1"/>
  <c r="C2075" i="1"/>
  <c r="P2074" i="1"/>
  <c r="J2074" i="1"/>
  <c r="I2074" i="1"/>
  <c r="F2074" i="1"/>
  <c r="D2074" i="1"/>
  <c r="C2074" i="1"/>
  <c r="P2073" i="1"/>
  <c r="J2073" i="1"/>
  <c r="I2073" i="1"/>
  <c r="F2073" i="1"/>
  <c r="D2073" i="1"/>
  <c r="C2073" i="1"/>
  <c r="P2072" i="1"/>
  <c r="J2072" i="1"/>
  <c r="I2072" i="1"/>
  <c r="F2072" i="1"/>
  <c r="D2072" i="1"/>
  <c r="C2072" i="1"/>
  <c r="P2071" i="1"/>
  <c r="J2071" i="1"/>
  <c r="I2071" i="1"/>
  <c r="F2071" i="1"/>
  <c r="D2071" i="1"/>
  <c r="C2071" i="1"/>
  <c r="P2070" i="1"/>
  <c r="J2070" i="1"/>
  <c r="I2070" i="1"/>
  <c r="F2070" i="1"/>
  <c r="D2070" i="1"/>
  <c r="C2070" i="1"/>
  <c r="P2069" i="1"/>
  <c r="J2069" i="1"/>
  <c r="I2069" i="1"/>
  <c r="F2069" i="1"/>
  <c r="D2069" i="1"/>
  <c r="C2069" i="1"/>
  <c r="P2068" i="1"/>
  <c r="J2068" i="1"/>
  <c r="I2068" i="1"/>
  <c r="F2068" i="1"/>
  <c r="D2068" i="1"/>
  <c r="C2068" i="1"/>
  <c r="P2067" i="1"/>
  <c r="J2067" i="1"/>
  <c r="I2067" i="1"/>
  <c r="F2067" i="1"/>
  <c r="D2067" i="1"/>
  <c r="C2067" i="1"/>
  <c r="P2066" i="1"/>
  <c r="J2066" i="1"/>
  <c r="I2066" i="1"/>
  <c r="F2066" i="1"/>
  <c r="D2066" i="1"/>
  <c r="C2066" i="1"/>
  <c r="P2065" i="1"/>
  <c r="J2065" i="1"/>
  <c r="I2065" i="1"/>
  <c r="F2065" i="1"/>
  <c r="D2065" i="1"/>
  <c r="C2065" i="1"/>
  <c r="P2064" i="1"/>
  <c r="J2064" i="1"/>
  <c r="I2064" i="1"/>
  <c r="F2064" i="1"/>
  <c r="D2064" i="1"/>
  <c r="C2064" i="1"/>
  <c r="P2063" i="1"/>
  <c r="J2063" i="1"/>
  <c r="I2063" i="1"/>
  <c r="F2063" i="1"/>
  <c r="D2063" i="1"/>
  <c r="C2063" i="1"/>
  <c r="P2062" i="1"/>
  <c r="J2062" i="1"/>
  <c r="I2062" i="1"/>
  <c r="F2062" i="1"/>
  <c r="D2062" i="1"/>
  <c r="C2062" i="1"/>
  <c r="P2061" i="1"/>
  <c r="J2061" i="1"/>
  <c r="I2061" i="1"/>
  <c r="F2061" i="1"/>
  <c r="D2061" i="1"/>
  <c r="C2061" i="1"/>
  <c r="P2060" i="1"/>
  <c r="J2060" i="1"/>
  <c r="I2060" i="1"/>
  <c r="F2060" i="1"/>
  <c r="D2060" i="1"/>
  <c r="C2060" i="1"/>
  <c r="P2059" i="1"/>
  <c r="J2059" i="1"/>
  <c r="I2059" i="1"/>
  <c r="F2059" i="1"/>
  <c r="D2059" i="1"/>
  <c r="C2059" i="1"/>
  <c r="P2058" i="1"/>
  <c r="J2058" i="1"/>
  <c r="I2058" i="1"/>
  <c r="F2058" i="1"/>
  <c r="D2058" i="1"/>
  <c r="C2058" i="1"/>
  <c r="P2057" i="1"/>
  <c r="J2057" i="1"/>
  <c r="I2057" i="1"/>
  <c r="F2057" i="1"/>
  <c r="D2057" i="1"/>
  <c r="C2057" i="1"/>
  <c r="P2056" i="1"/>
  <c r="J2056" i="1"/>
  <c r="I2056" i="1"/>
  <c r="F2056" i="1"/>
  <c r="D2056" i="1"/>
  <c r="C2056" i="1"/>
  <c r="P2055" i="1"/>
  <c r="J2055" i="1"/>
  <c r="I2055" i="1"/>
  <c r="F2055" i="1"/>
  <c r="D2055" i="1"/>
  <c r="C2055" i="1"/>
  <c r="P2054" i="1"/>
  <c r="J2054" i="1"/>
  <c r="I2054" i="1"/>
  <c r="F2054" i="1"/>
  <c r="D2054" i="1"/>
  <c r="C2054" i="1"/>
  <c r="P2053" i="1"/>
  <c r="J2053" i="1"/>
  <c r="I2053" i="1"/>
  <c r="F2053" i="1"/>
  <c r="D2053" i="1"/>
  <c r="C2053" i="1"/>
  <c r="P2052" i="1"/>
  <c r="J2052" i="1"/>
  <c r="I2052" i="1"/>
  <c r="F2052" i="1"/>
  <c r="D2052" i="1"/>
  <c r="C2052" i="1"/>
  <c r="P2051" i="1"/>
  <c r="J2051" i="1"/>
  <c r="I2051" i="1"/>
  <c r="F2051" i="1"/>
  <c r="D2051" i="1"/>
  <c r="C2051" i="1"/>
  <c r="P2050" i="1"/>
  <c r="J2050" i="1"/>
  <c r="I2050" i="1"/>
  <c r="F2050" i="1"/>
  <c r="D2050" i="1"/>
  <c r="C2050" i="1"/>
  <c r="P2049" i="1"/>
  <c r="J2049" i="1"/>
  <c r="I2049" i="1"/>
  <c r="F2049" i="1"/>
  <c r="D2049" i="1"/>
  <c r="C2049" i="1"/>
  <c r="P2048" i="1"/>
  <c r="J2048" i="1"/>
  <c r="I2048" i="1"/>
  <c r="F2048" i="1"/>
  <c r="D2048" i="1"/>
  <c r="C2048" i="1"/>
  <c r="P2047" i="1"/>
  <c r="J2047" i="1"/>
  <c r="I2047" i="1"/>
  <c r="F2047" i="1"/>
  <c r="D2047" i="1"/>
  <c r="C2047" i="1"/>
  <c r="P2046" i="1"/>
  <c r="J2046" i="1"/>
  <c r="I2046" i="1"/>
  <c r="F2046" i="1"/>
  <c r="D2046" i="1"/>
  <c r="C2046" i="1"/>
  <c r="P2045" i="1"/>
  <c r="J2045" i="1"/>
  <c r="I2045" i="1"/>
  <c r="F2045" i="1"/>
  <c r="D2045" i="1"/>
  <c r="C2045" i="1"/>
  <c r="P2044" i="1"/>
  <c r="J2044" i="1"/>
  <c r="I2044" i="1"/>
  <c r="F2044" i="1"/>
  <c r="D2044" i="1"/>
  <c r="C2044" i="1"/>
  <c r="P2043" i="1"/>
  <c r="J2043" i="1"/>
  <c r="I2043" i="1"/>
  <c r="F2043" i="1"/>
  <c r="D2043" i="1"/>
  <c r="C2043" i="1"/>
  <c r="P2042" i="1"/>
  <c r="J2042" i="1"/>
  <c r="I2042" i="1"/>
  <c r="F2042" i="1"/>
  <c r="D2042" i="1"/>
  <c r="C2042" i="1"/>
  <c r="P2041" i="1"/>
  <c r="J2041" i="1"/>
  <c r="I2041" i="1"/>
  <c r="F2041" i="1"/>
  <c r="D2041" i="1"/>
  <c r="C2041" i="1"/>
  <c r="P2040" i="1"/>
  <c r="J2040" i="1"/>
  <c r="I2040" i="1"/>
  <c r="F2040" i="1"/>
  <c r="D2040" i="1"/>
  <c r="C2040" i="1"/>
  <c r="P2039" i="1"/>
  <c r="J2039" i="1"/>
  <c r="I2039" i="1"/>
  <c r="F2039" i="1"/>
  <c r="D2039" i="1"/>
  <c r="C2039" i="1"/>
  <c r="P2038" i="1"/>
  <c r="J2038" i="1"/>
  <c r="I2038" i="1"/>
  <c r="F2038" i="1"/>
  <c r="D2038" i="1"/>
  <c r="C2038" i="1"/>
  <c r="P2037" i="1"/>
  <c r="J2037" i="1"/>
  <c r="I2037" i="1"/>
  <c r="F2037" i="1"/>
  <c r="D2037" i="1"/>
  <c r="C2037" i="1"/>
  <c r="P2036" i="1"/>
  <c r="J2036" i="1"/>
  <c r="I2036" i="1"/>
  <c r="F2036" i="1"/>
  <c r="D2036" i="1"/>
  <c r="C2036" i="1"/>
  <c r="P2035" i="1"/>
  <c r="J2035" i="1"/>
  <c r="I2035" i="1"/>
  <c r="F2035" i="1"/>
  <c r="D2035" i="1"/>
  <c r="C2035" i="1"/>
  <c r="P2034" i="1"/>
  <c r="J2034" i="1"/>
  <c r="I2034" i="1"/>
  <c r="F2034" i="1"/>
  <c r="D2034" i="1"/>
  <c r="C2034" i="1"/>
  <c r="P2033" i="1"/>
  <c r="J2033" i="1"/>
  <c r="I2033" i="1"/>
  <c r="F2033" i="1"/>
  <c r="D2033" i="1"/>
  <c r="C2033" i="1"/>
  <c r="P2032" i="1"/>
  <c r="J2032" i="1"/>
  <c r="I2032" i="1"/>
  <c r="F2032" i="1"/>
  <c r="D2032" i="1"/>
  <c r="C2032" i="1"/>
  <c r="P2031" i="1"/>
  <c r="J2031" i="1"/>
  <c r="I2031" i="1"/>
  <c r="F2031" i="1"/>
  <c r="D2031" i="1"/>
  <c r="C2031" i="1"/>
  <c r="P2030" i="1"/>
  <c r="J2030" i="1"/>
  <c r="I2030" i="1"/>
  <c r="F2030" i="1"/>
  <c r="D2030" i="1"/>
  <c r="C2030" i="1"/>
  <c r="P2029" i="1"/>
  <c r="J2029" i="1"/>
  <c r="I2029" i="1"/>
  <c r="F2029" i="1"/>
  <c r="D2029" i="1"/>
  <c r="C2029" i="1"/>
  <c r="P2028" i="1"/>
  <c r="J2028" i="1"/>
  <c r="I2028" i="1"/>
  <c r="F2028" i="1"/>
  <c r="D2028" i="1"/>
  <c r="C2028" i="1"/>
  <c r="P2027" i="1"/>
  <c r="J2027" i="1"/>
  <c r="I2027" i="1"/>
  <c r="F2027" i="1"/>
  <c r="D2027" i="1"/>
  <c r="C2027" i="1"/>
  <c r="P2026" i="1"/>
  <c r="J2026" i="1"/>
  <c r="I2026" i="1"/>
  <c r="F2026" i="1"/>
  <c r="D2026" i="1"/>
  <c r="C2026" i="1"/>
  <c r="P2025" i="1"/>
  <c r="J2025" i="1"/>
  <c r="I2025" i="1"/>
  <c r="F2025" i="1"/>
  <c r="D2025" i="1"/>
  <c r="C2025" i="1"/>
  <c r="P2024" i="1"/>
  <c r="J2024" i="1"/>
  <c r="I2024" i="1"/>
  <c r="F2024" i="1"/>
  <c r="D2024" i="1"/>
  <c r="C2024" i="1"/>
  <c r="P2023" i="1"/>
  <c r="J2023" i="1"/>
  <c r="I2023" i="1"/>
  <c r="F2023" i="1"/>
  <c r="D2023" i="1"/>
  <c r="C2023" i="1"/>
  <c r="P2022" i="1"/>
  <c r="J2022" i="1"/>
  <c r="I2022" i="1"/>
  <c r="F2022" i="1"/>
  <c r="D2022" i="1"/>
  <c r="C2022" i="1"/>
  <c r="P2021" i="1"/>
  <c r="J2021" i="1"/>
  <c r="I2021" i="1"/>
  <c r="F2021" i="1"/>
  <c r="D2021" i="1"/>
  <c r="C2021" i="1"/>
  <c r="P2020" i="1"/>
  <c r="J2020" i="1"/>
  <c r="I2020" i="1"/>
  <c r="F2020" i="1"/>
  <c r="D2020" i="1"/>
  <c r="C2020" i="1"/>
  <c r="P2019" i="1"/>
  <c r="J2019" i="1"/>
  <c r="I2019" i="1"/>
  <c r="F2019" i="1"/>
  <c r="D2019" i="1"/>
  <c r="C2019" i="1"/>
  <c r="P2018" i="1"/>
  <c r="J2018" i="1"/>
  <c r="I2018" i="1"/>
  <c r="F2018" i="1"/>
  <c r="D2018" i="1"/>
  <c r="C2018" i="1"/>
  <c r="P2017" i="1"/>
  <c r="J2017" i="1"/>
  <c r="I2017" i="1"/>
  <c r="F2017" i="1"/>
  <c r="D2017" i="1"/>
  <c r="C2017" i="1"/>
  <c r="P2016" i="1"/>
  <c r="J2016" i="1"/>
  <c r="I2016" i="1"/>
  <c r="F2016" i="1"/>
  <c r="D2016" i="1"/>
  <c r="C2016" i="1"/>
  <c r="P2015" i="1"/>
  <c r="J2015" i="1"/>
  <c r="I2015" i="1"/>
  <c r="F2015" i="1"/>
  <c r="D2015" i="1"/>
  <c r="C2015" i="1"/>
  <c r="P2014" i="1"/>
  <c r="J2014" i="1"/>
  <c r="I2014" i="1"/>
  <c r="F2014" i="1"/>
  <c r="D2014" i="1"/>
  <c r="C2014" i="1"/>
  <c r="P2013" i="1"/>
  <c r="J2013" i="1"/>
  <c r="I2013" i="1"/>
  <c r="F2013" i="1"/>
  <c r="D2013" i="1"/>
  <c r="C2013" i="1"/>
  <c r="P2012" i="1"/>
  <c r="J2012" i="1"/>
  <c r="I2012" i="1"/>
  <c r="F2012" i="1"/>
  <c r="D2012" i="1"/>
  <c r="C2012" i="1"/>
  <c r="P2011" i="1"/>
  <c r="J2011" i="1"/>
  <c r="I2011" i="1"/>
  <c r="F2011" i="1"/>
  <c r="D2011" i="1"/>
  <c r="C2011" i="1"/>
  <c r="P2010" i="1"/>
  <c r="J2010" i="1"/>
  <c r="I2010" i="1"/>
  <c r="F2010" i="1"/>
  <c r="D2010" i="1"/>
  <c r="C2010" i="1"/>
  <c r="P2009" i="1"/>
  <c r="J2009" i="1"/>
  <c r="I2009" i="1"/>
  <c r="F2009" i="1"/>
  <c r="D2009" i="1"/>
  <c r="C2009" i="1"/>
  <c r="P2008" i="1"/>
  <c r="J2008" i="1"/>
  <c r="I2008" i="1"/>
  <c r="F2008" i="1"/>
  <c r="D2008" i="1"/>
  <c r="C2008" i="1"/>
  <c r="P2007" i="1"/>
  <c r="J2007" i="1"/>
  <c r="I2007" i="1"/>
  <c r="F2007" i="1"/>
  <c r="D2007" i="1"/>
  <c r="C2007" i="1"/>
  <c r="P2006" i="1"/>
  <c r="J2006" i="1"/>
  <c r="I2006" i="1"/>
  <c r="F2006" i="1"/>
  <c r="D2006" i="1"/>
  <c r="C2006" i="1"/>
  <c r="P2005" i="1"/>
  <c r="J2005" i="1"/>
  <c r="I2005" i="1"/>
  <c r="F2005" i="1"/>
  <c r="D2005" i="1"/>
  <c r="C2005" i="1"/>
  <c r="P2004" i="1"/>
  <c r="J2004" i="1"/>
  <c r="I2004" i="1"/>
  <c r="F2004" i="1"/>
  <c r="D2004" i="1"/>
  <c r="C2004" i="1"/>
  <c r="P2003" i="1"/>
  <c r="J2003" i="1"/>
  <c r="I2003" i="1"/>
  <c r="F2003" i="1"/>
  <c r="D2003" i="1"/>
  <c r="C2003" i="1"/>
  <c r="P2002" i="1"/>
  <c r="J2002" i="1"/>
  <c r="I2002" i="1"/>
  <c r="F2002" i="1"/>
  <c r="D2002" i="1"/>
  <c r="C2002" i="1"/>
  <c r="P2001" i="1"/>
  <c r="J2001" i="1"/>
  <c r="I2001" i="1"/>
  <c r="F2001" i="1"/>
  <c r="D2001" i="1"/>
  <c r="C2001" i="1"/>
  <c r="P2000" i="1"/>
  <c r="J2000" i="1"/>
  <c r="I2000" i="1"/>
  <c r="F2000" i="1"/>
  <c r="D2000" i="1"/>
  <c r="C2000" i="1"/>
  <c r="P1999" i="1"/>
  <c r="J1999" i="1"/>
  <c r="I1999" i="1"/>
  <c r="F1999" i="1"/>
  <c r="D1999" i="1"/>
  <c r="C1999" i="1"/>
  <c r="P1998" i="1"/>
  <c r="J1998" i="1"/>
  <c r="I1998" i="1"/>
  <c r="F1998" i="1"/>
  <c r="D1998" i="1"/>
  <c r="C1998" i="1"/>
  <c r="P1997" i="1"/>
  <c r="J1997" i="1"/>
  <c r="I1997" i="1"/>
  <c r="F1997" i="1"/>
  <c r="D1997" i="1"/>
  <c r="C1997" i="1"/>
  <c r="P1996" i="1"/>
  <c r="J1996" i="1"/>
  <c r="I1996" i="1"/>
  <c r="F1996" i="1"/>
  <c r="D1996" i="1"/>
  <c r="C1996" i="1"/>
  <c r="P1995" i="1"/>
  <c r="J1995" i="1"/>
  <c r="I1995" i="1"/>
  <c r="F1995" i="1"/>
  <c r="D1995" i="1"/>
  <c r="C1995" i="1"/>
  <c r="P1994" i="1"/>
  <c r="J1994" i="1"/>
  <c r="I1994" i="1"/>
  <c r="F1994" i="1"/>
  <c r="D1994" i="1"/>
  <c r="C1994" i="1"/>
  <c r="P1993" i="1"/>
  <c r="J1993" i="1"/>
  <c r="I1993" i="1"/>
  <c r="F1993" i="1"/>
  <c r="D1993" i="1"/>
  <c r="C1993" i="1"/>
  <c r="P1992" i="1"/>
  <c r="J1992" i="1"/>
  <c r="I1992" i="1"/>
  <c r="F1992" i="1"/>
  <c r="D1992" i="1"/>
  <c r="C1992" i="1"/>
  <c r="P1991" i="1"/>
  <c r="J1991" i="1"/>
  <c r="I1991" i="1"/>
  <c r="F1991" i="1"/>
  <c r="D1991" i="1"/>
  <c r="C1991" i="1"/>
  <c r="P1990" i="1"/>
  <c r="J1990" i="1"/>
  <c r="I1990" i="1"/>
  <c r="F1990" i="1"/>
  <c r="D1990" i="1"/>
  <c r="C1990" i="1"/>
  <c r="P1989" i="1"/>
  <c r="J1989" i="1"/>
  <c r="I1989" i="1"/>
  <c r="F1989" i="1"/>
  <c r="D1989" i="1"/>
  <c r="C1989" i="1"/>
  <c r="P1988" i="1"/>
  <c r="J1988" i="1"/>
  <c r="I1988" i="1"/>
  <c r="F1988" i="1"/>
  <c r="D1988" i="1"/>
  <c r="C1988" i="1"/>
  <c r="P1987" i="1"/>
  <c r="J1987" i="1"/>
  <c r="I1987" i="1"/>
  <c r="F1987" i="1"/>
  <c r="D1987" i="1"/>
  <c r="C1987" i="1"/>
  <c r="P1986" i="1"/>
  <c r="J1986" i="1"/>
  <c r="I1986" i="1"/>
  <c r="F1986" i="1"/>
  <c r="D1986" i="1"/>
  <c r="C1986" i="1"/>
  <c r="P1985" i="1"/>
  <c r="J1985" i="1"/>
  <c r="I1985" i="1"/>
  <c r="F1985" i="1"/>
  <c r="D1985" i="1"/>
  <c r="C1985" i="1"/>
  <c r="P1984" i="1"/>
  <c r="J1984" i="1"/>
  <c r="I1984" i="1"/>
  <c r="F1984" i="1"/>
  <c r="D1984" i="1"/>
  <c r="C1984" i="1"/>
  <c r="P1983" i="1"/>
  <c r="J1983" i="1"/>
  <c r="I1983" i="1"/>
  <c r="F1983" i="1"/>
  <c r="D1983" i="1"/>
  <c r="C1983" i="1"/>
  <c r="P1982" i="1"/>
  <c r="J1982" i="1"/>
  <c r="I1982" i="1"/>
  <c r="F1982" i="1"/>
  <c r="D1982" i="1"/>
  <c r="C1982" i="1"/>
  <c r="P1981" i="1"/>
  <c r="J1981" i="1"/>
  <c r="I1981" i="1"/>
  <c r="F1981" i="1"/>
  <c r="D1981" i="1"/>
  <c r="C1981" i="1"/>
  <c r="P1980" i="1"/>
  <c r="J1980" i="1"/>
  <c r="I1980" i="1"/>
  <c r="F1980" i="1"/>
  <c r="D1980" i="1"/>
  <c r="C1980" i="1"/>
  <c r="P1979" i="1"/>
  <c r="J1979" i="1"/>
  <c r="I1979" i="1"/>
  <c r="F1979" i="1"/>
  <c r="D1979" i="1"/>
  <c r="C1979" i="1"/>
  <c r="P1978" i="1"/>
  <c r="J1978" i="1"/>
  <c r="I1978" i="1"/>
  <c r="F1978" i="1"/>
  <c r="D1978" i="1"/>
  <c r="C1978" i="1"/>
  <c r="P1977" i="1"/>
  <c r="J1977" i="1"/>
  <c r="I1977" i="1"/>
  <c r="F1977" i="1"/>
  <c r="D1977" i="1"/>
  <c r="C1977" i="1"/>
  <c r="P1976" i="1"/>
  <c r="J1976" i="1"/>
  <c r="I1976" i="1"/>
  <c r="F1976" i="1"/>
  <c r="D1976" i="1"/>
  <c r="C1976" i="1"/>
  <c r="P1975" i="1"/>
  <c r="J1975" i="1"/>
  <c r="I1975" i="1"/>
  <c r="F1975" i="1"/>
  <c r="D1975" i="1"/>
  <c r="C1975" i="1"/>
  <c r="P1974" i="1"/>
  <c r="J1974" i="1"/>
  <c r="I1974" i="1"/>
  <c r="F1974" i="1"/>
  <c r="D1974" i="1"/>
  <c r="C1974" i="1"/>
  <c r="P1973" i="1"/>
  <c r="J1973" i="1"/>
  <c r="I1973" i="1"/>
  <c r="F1973" i="1"/>
  <c r="D1973" i="1"/>
  <c r="C1973" i="1"/>
  <c r="P1972" i="1"/>
  <c r="J1972" i="1"/>
  <c r="I1972" i="1"/>
  <c r="F1972" i="1"/>
  <c r="D1972" i="1"/>
  <c r="C1972" i="1"/>
  <c r="P1971" i="1"/>
  <c r="J1971" i="1"/>
  <c r="I1971" i="1"/>
  <c r="F1971" i="1"/>
  <c r="D1971" i="1"/>
  <c r="C1971" i="1"/>
  <c r="P1970" i="1"/>
  <c r="J1970" i="1"/>
  <c r="I1970" i="1"/>
  <c r="F1970" i="1"/>
  <c r="D1970" i="1"/>
  <c r="C1970" i="1"/>
  <c r="P1969" i="1"/>
  <c r="J1969" i="1"/>
  <c r="I1969" i="1"/>
  <c r="F1969" i="1"/>
  <c r="D1969" i="1"/>
  <c r="C1969" i="1"/>
  <c r="P1968" i="1"/>
  <c r="J1968" i="1"/>
  <c r="I1968" i="1"/>
  <c r="F1968" i="1"/>
  <c r="D1968" i="1"/>
  <c r="C1968" i="1"/>
  <c r="P1967" i="1"/>
  <c r="J1967" i="1"/>
  <c r="I1967" i="1"/>
  <c r="F1967" i="1"/>
  <c r="D1967" i="1"/>
  <c r="C1967" i="1"/>
  <c r="P1966" i="1"/>
  <c r="J1966" i="1"/>
  <c r="I1966" i="1"/>
  <c r="F1966" i="1"/>
  <c r="D1966" i="1"/>
  <c r="C1966" i="1"/>
  <c r="P1965" i="1"/>
  <c r="J1965" i="1"/>
  <c r="I1965" i="1"/>
  <c r="F1965" i="1"/>
  <c r="D1965" i="1"/>
  <c r="C1965" i="1"/>
  <c r="P1964" i="1"/>
  <c r="J1964" i="1"/>
  <c r="I1964" i="1"/>
  <c r="F1964" i="1"/>
  <c r="D1964" i="1"/>
  <c r="C1964" i="1"/>
  <c r="P1963" i="1"/>
  <c r="J1963" i="1"/>
  <c r="I1963" i="1"/>
  <c r="F1963" i="1"/>
  <c r="D1963" i="1"/>
  <c r="C1963" i="1"/>
  <c r="P1962" i="1"/>
  <c r="J1962" i="1"/>
  <c r="I1962" i="1"/>
  <c r="F1962" i="1"/>
  <c r="D1962" i="1"/>
  <c r="C1962" i="1"/>
  <c r="P1961" i="1"/>
  <c r="J1961" i="1"/>
  <c r="I1961" i="1"/>
  <c r="F1961" i="1"/>
  <c r="D1961" i="1"/>
  <c r="C1961" i="1"/>
  <c r="P1960" i="1"/>
  <c r="J1960" i="1"/>
  <c r="I1960" i="1"/>
  <c r="F1960" i="1"/>
  <c r="D1960" i="1"/>
  <c r="C1960" i="1"/>
  <c r="P1959" i="1"/>
  <c r="J1959" i="1"/>
  <c r="I1959" i="1"/>
  <c r="F1959" i="1"/>
  <c r="D1959" i="1"/>
  <c r="C1959" i="1"/>
  <c r="P1958" i="1"/>
  <c r="J1958" i="1"/>
  <c r="I1958" i="1"/>
  <c r="F1958" i="1"/>
  <c r="D1958" i="1"/>
  <c r="C1958" i="1"/>
  <c r="P1957" i="1"/>
  <c r="J1957" i="1"/>
  <c r="I1957" i="1"/>
  <c r="F1957" i="1"/>
  <c r="D1957" i="1"/>
  <c r="C1957" i="1"/>
  <c r="P1956" i="1"/>
  <c r="J1956" i="1"/>
  <c r="I1956" i="1"/>
  <c r="F1956" i="1"/>
  <c r="D1956" i="1"/>
  <c r="C1956" i="1"/>
  <c r="P1955" i="1"/>
  <c r="J1955" i="1"/>
  <c r="I1955" i="1"/>
  <c r="F1955" i="1"/>
  <c r="D1955" i="1"/>
  <c r="C1955" i="1"/>
  <c r="P1954" i="1"/>
  <c r="J1954" i="1"/>
  <c r="I1954" i="1"/>
  <c r="F1954" i="1"/>
  <c r="D1954" i="1"/>
  <c r="C1954" i="1"/>
  <c r="P1953" i="1"/>
  <c r="J1953" i="1"/>
  <c r="I1953" i="1"/>
  <c r="F1953" i="1"/>
  <c r="D1953" i="1"/>
  <c r="C1953" i="1"/>
  <c r="P1952" i="1"/>
  <c r="J1952" i="1"/>
  <c r="I1952" i="1"/>
  <c r="F1952" i="1"/>
  <c r="D1952" i="1"/>
  <c r="C1952" i="1"/>
  <c r="P1951" i="1"/>
  <c r="J1951" i="1"/>
  <c r="I1951" i="1"/>
  <c r="F1951" i="1"/>
  <c r="D1951" i="1"/>
  <c r="C1951" i="1"/>
  <c r="P1950" i="1"/>
  <c r="J1950" i="1"/>
  <c r="I1950" i="1"/>
  <c r="F1950" i="1"/>
  <c r="D1950" i="1"/>
  <c r="C1950" i="1"/>
  <c r="P1949" i="1"/>
  <c r="J1949" i="1"/>
  <c r="I1949" i="1"/>
  <c r="F1949" i="1"/>
  <c r="D1949" i="1"/>
  <c r="C1949" i="1"/>
  <c r="P1948" i="1"/>
  <c r="J1948" i="1"/>
  <c r="I1948" i="1"/>
  <c r="F1948" i="1"/>
  <c r="D1948" i="1"/>
  <c r="C1948" i="1"/>
  <c r="P1947" i="1"/>
  <c r="J1947" i="1"/>
  <c r="I1947" i="1"/>
  <c r="F1947" i="1"/>
  <c r="D1947" i="1"/>
  <c r="C1947" i="1"/>
  <c r="P1946" i="1"/>
  <c r="J1946" i="1"/>
  <c r="I1946" i="1"/>
  <c r="F1946" i="1"/>
  <c r="D1946" i="1"/>
  <c r="C1946" i="1"/>
  <c r="P1945" i="1"/>
  <c r="J1945" i="1"/>
  <c r="I1945" i="1"/>
  <c r="F1945" i="1"/>
  <c r="D1945" i="1"/>
  <c r="C1945" i="1"/>
  <c r="P1944" i="1"/>
  <c r="J1944" i="1"/>
  <c r="I1944" i="1"/>
  <c r="F1944" i="1"/>
  <c r="D1944" i="1"/>
  <c r="C1944" i="1"/>
  <c r="P1943" i="1"/>
  <c r="J1943" i="1"/>
  <c r="I1943" i="1"/>
  <c r="F1943" i="1"/>
  <c r="D1943" i="1"/>
  <c r="C1943" i="1"/>
  <c r="P1942" i="1"/>
  <c r="J1942" i="1"/>
  <c r="I1942" i="1"/>
  <c r="F1942" i="1"/>
  <c r="D1942" i="1"/>
  <c r="C1942" i="1"/>
  <c r="P1941" i="1"/>
  <c r="J1941" i="1"/>
  <c r="I1941" i="1"/>
  <c r="F1941" i="1"/>
  <c r="D1941" i="1"/>
  <c r="C1941" i="1"/>
  <c r="P1940" i="1"/>
  <c r="J1940" i="1"/>
  <c r="I1940" i="1"/>
  <c r="F1940" i="1"/>
  <c r="D1940" i="1"/>
  <c r="C1940" i="1"/>
  <c r="P1939" i="1"/>
  <c r="J1939" i="1"/>
  <c r="I1939" i="1"/>
  <c r="F1939" i="1"/>
  <c r="D1939" i="1"/>
  <c r="C1939" i="1"/>
  <c r="P1938" i="1"/>
  <c r="J1938" i="1"/>
  <c r="I1938" i="1"/>
  <c r="F1938" i="1"/>
  <c r="D1938" i="1"/>
  <c r="C1938" i="1"/>
  <c r="P1937" i="1"/>
  <c r="J1937" i="1"/>
  <c r="I1937" i="1"/>
  <c r="F1937" i="1"/>
  <c r="D1937" i="1"/>
  <c r="C1937" i="1"/>
  <c r="P1936" i="1"/>
  <c r="J1936" i="1"/>
  <c r="I1936" i="1"/>
  <c r="F1936" i="1"/>
  <c r="D1936" i="1"/>
  <c r="C1936" i="1"/>
  <c r="P1935" i="1"/>
  <c r="J1935" i="1"/>
  <c r="I1935" i="1"/>
  <c r="F1935" i="1"/>
  <c r="D1935" i="1"/>
  <c r="C1935" i="1"/>
  <c r="P1934" i="1"/>
  <c r="J1934" i="1"/>
  <c r="I1934" i="1"/>
  <c r="F1934" i="1"/>
  <c r="D1934" i="1"/>
  <c r="C1934" i="1"/>
  <c r="P1933" i="1"/>
  <c r="J1933" i="1"/>
  <c r="I1933" i="1"/>
  <c r="F1933" i="1"/>
  <c r="D1933" i="1"/>
  <c r="C1933" i="1"/>
  <c r="P1932" i="1"/>
  <c r="J1932" i="1"/>
  <c r="I1932" i="1"/>
  <c r="F1932" i="1"/>
  <c r="D1932" i="1"/>
  <c r="C1932" i="1"/>
  <c r="P1931" i="1"/>
  <c r="J1931" i="1"/>
  <c r="I1931" i="1"/>
  <c r="F1931" i="1"/>
  <c r="D1931" i="1"/>
  <c r="C1931" i="1"/>
  <c r="P1930" i="1"/>
  <c r="J1930" i="1"/>
  <c r="I1930" i="1"/>
  <c r="F1930" i="1"/>
  <c r="D1930" i="1"/>
  <c r="C1930" i="1"/>
  <c r="P1929" i="1"/>
  <c r="J1929" i="1"/>
  <c r="I1929" i="1"/>
  <c r="F1929" i="1"/>
  <c r="D1929" i="1"/>
  <c r="C1929" i="1"/>
  <c r="P1928" i="1"/>
  <c r="J1928" i="1"/>
  <c r="I1928" i="1"/>
  <c r="F1928" i="1"/>
  <c r="D1928" i="1"/>
  <c r="C1928" i="1"/>
  <c r="P1927" i="1"/>
  <c r="J1927" i="1"/>
  <c r="I1927" i="1"/>
  <c r="F1927" i="1"/>
  <c r="D1927" i="1"/>
  <c r="C1927" i="1"/>
  <c r="P1926" i="1"/>
  <c r="J1926" i="1"/>
  <c r="I1926" i="1"/>
  <c r="F1926" i="1"/>
  <c r="D1926" i="1"/>
  <c r="C1926" i="1"/>
  <c r="P1925" i="1"/>
  <c r="J1925" i="1"/>
  <c r="I1925" i="1"/>
  <c r="F1925" i="1"/>
  <c r="D1925" i="1"/>
  <c r="C1925" i="1"/>
  <c r="P1924" i="1"/>
  <c r="J1924" i="1"/>
  <c r="I1924" i="1"/>
  <c r="F1924" i="1"/>
  <c r="D1924" i="1"/>
  <c r="C1924" i="1"/>
  <c r="P1923" i="1"/>
  <c r="J1923" i="1"/>
  <c r="I1923" i="1"/>
  <c r="F1923" i="1"/>
  <c r="D1923" i="1"/>
  <c r="C1923" i="1"/>
  <c r="P1922" i="1"/>
  <c r="J1922" i="1"/>
  <c r="I1922" i="1"/>
  <c r="F1922" i="1"/>
  <c r="D1922" i="1"/>
  <c r="C1922" i="1"/>
  <c r="P1921" i="1"/>
  <c r="J1921" i="1"/>
  <c r="I1921" i="1"/>
  <c r="F1921" i="1"/>
  <c r="D1921" i="1"/>
  <c r="C1921" i="1"/>
  <c r="P1920" i="1"/>
  <c r="J1920" i="1"/>
  <c r="I1920" i="1"/>
  <c r="F1920" i="1"/>
  <c r="D1920" i="1"/>
  <c r="C1920" i="1"/>
  <c r="P1919" i="1"/>
  <c r="J1919" i="1"/>
  <c r="I1919" i="1"/>
  <c r="F1919" i="1"/>
  <c r="D1919" i="1"/>
  <c r="C1919" i="1"/>
  <c r="P1918" i="1"/>
  <c r="J1918" i="1"/>
  <c r="I1918" i="1"/>
  <c r="F1918" i="1"/>
  <c r="D1918" i="1"/>
  <c r="C1918" i="1"/>
  <c r="P1917" i="1"/>
  <c r="J1917" i="1"/>
  <c r="I1917" i="1"/>
  <c r="F1917" i="1"/>
  <c r="D1917" i="1"/>
  <c r="C1917" i="1"/>
  <c r="P1916" i="1"/>
  <c r="J1916" i="1"/>
  <c r="I1916" i="1"/>
  <c r="F1916" i="1"/>
  <c r="D1916" i="1"/>
  <c r="C1916" i="1"/>
  <c r="P1915" i="1"/>
  <c r="J1915" i="1"/>
  <c r="I1915" i="1"/>
  <c r="F1915" i="1"/>
  <c r="D1915" i="1"/>
  <c r="C1915" i="1"/>
  <c r="P1914" i="1"/>
  <c r="J1914" i="1"/>
  <c r="I1914" i="1"/>
  <c r="F1914" i="1"/>
  <c r="D1914" i="1"/>
  <c r="C1914" i="1"/>
  <c r="P1913" i="1"/>
  <c r="J1913" i="1"/>
  <c r="I1913" i="1"/>
  <c r="F1913" i="1"/>
  <c r="D1913" i="1"/>
  <c r="C1913" i="1"/>
  <c r="P1912" i="1"/>
  <c r="J1912" i="1"/>
  <c r="I1912" i="1"/>
  <c r="F1912" i="1"/>
  <c r="D1912" i="1"/>
  <c r="C1912" i="1"/>
  <c r="P1911" i="1"/>
  <c r="J1911" i="1"/>
  <c r="I1911" i="1"/>
  <c r="F1911" i="1"/>
  <c r="D1911" i="1"/>
  <c r="C1911" i="1"/>
  <c r="P1910" i="1"/>
  <c r="J1910" i="1"/>
  <c r="I1910" i="1"/>
  <c r="F1910" i="1"/>
  <c r="D1910" i="1"/>
  <c r="C1910" i="1"/>
  <c r="P1909" i="1"/>
  <c r="J1909" i="1"/>
  <c r="I1909" i="1"/>
  <c r="F1909" i="1"/>
  <c r="D1909" i="1"/>
  <c r="C1909" i="1"/>
  <c r="P1908" i="1"/>
  <c r="J1908" i="1"/>
  <c r="I1908" i="1"/>
  <c r="F1908" i="1"/>
  <c r="D1908" i="1"/>
  <c r="C1908" i="1"/>
  <c r="P1907" i="1"/>
  <c r="J1907" i="1"/>
  <c r="I1907" i="1"/>
  <c r="F1907" i="1"/>
  <c r="D1907" i="1"/>
  <c r="C1907" i="1"/>
  <c r="P1906" i="1"/>
  <c r="J1906" i="1"/>
  <c r="I1906" i="1"/>
  <c r="F1906" i="1"/>
  <c r="D1906" i="1"/>
  <c r="C1906" i="1"/>
  <c r="P1905" i="1"/>
  <c r="J1905" i="1"/>
  <c r="I1905" i="1"/>
  <c r="F1905" i="1"/>
  <c r="D1905" i="1"/>
  <c r="C1905" i="1"/>
  <c r="P1904" i="1"/>
  <c r="J1904" i="1"/>
  <c r="I1904" i="1"/>
  <c r="F1904" i="1"/>
  <c r="D1904" i="1"/>
  <c r="C1904" i="1"/>
  <c r="P1903" i="1"/>
  <c r="J1903" i="1"/>
  <c r="I1903" i="1"/>
  <c r="F1903" i="1"/>
  <c r="D1903" i="1"/>
  <c r="C1903" i="1"/>
  <c r="P1902" i="1"/>
  <c r="J1902" i="1"/>
  <c r="I1902" i="1"/>
  <c r="F1902" i="1"/>
  <c r="D1902" i="1"/>
  <c r="C1902" i="1"/>
  <c r="P1901" i="1"/>
  <c r="J1901" i="1"/>
  <c r="I1901" i="1"/>
  <c r="F1901" i="1"/>
  <c r="D1901" i="1"/>
  <c r="C1901" i="1"/>
  <c r="P1900" i="1"/>
  <c r="J1900" i="1"/>
  <c r="I1900" i="1"/>
  <c r="F1900" i="1"/>
  <c r="D1900" i="1"/>
  <c r="C1900" i="1"/>
  <c r="P1899" i="1"/>
  <c r="J1899" i="1"/>
  <c r="I1899" i="1"/>
  <c r="F1899" i="1"/>
  <c r="D1899" i="1"/>
  <c r="C1899" i="1"/>
  <c r="P1898" i="1"/>
  <c r="J1898" i="1"/>
  <c r="I1898" i="1"/>
  <c r="F1898" i="1"/>
  <c r="D1898" i="1"/>
  <c r="C1898" i="1"/>
  <c r="P1897" i="1"/>
  <c r="J1897" i="1"/>
  <c r="I1897" i="1"/>
  <c r="F1897" i="1"/>
  <c r="D1897" i="1"/>
  <c r="C1897" i="1"/>
  <c r="P1896" i="1"/>
  <c r="J1896" i="1"/>
  <c r="I1896" i="1"/>
  <c r="F1896" i="1"/>
  <c r="D1896" i="1"/>
  <c r="C1896" i="1"/>
  <c r="P1895" i="1"/>
  <c r="J1895" i="1"/>
  <c r="I1895" i="1"/>
  <c r="F1895" i="1"/>
  <c r="D1895" i="1"/>
  <c r="C1895" i="1"/>
  <c r="P1894" i="1"/>
  <c r="J1894" i="1"/>
  <c r="I1894" i="1"/>
  <c r="F1894" i="1"/>
  <c r="D1894" i="1"/>
  <c r="C1894" i="1"/>
  <c r="P1893" i="1"/>
  <c r="J1893" i="1"/>
  <c r="I1893" i="1"/>
  <c r="F1893" i="1"/>
  <c r="D1893" i="1"/>
  <c r="C1893" i="1"/>
  <c r="P1892" i="1"/>
  <c r="J1892" i="1"/>
  <c r="I1892" i="1"/>
  <c r="F1892" i="1"/>
  <c r="D1892" i="1"/>
  <c r="C1892" i="1"/>
  <c r="P1891" i="1"/>
  <c r="J1891" i="1"/>
  <c r="I1891" i="1"/>
  <c r="F1891" i="1"/>
  <c r="D1891" i="1"/>
  <c r="C1891" i="1"/>
  <c r="P1890" i="1"/>
  <c r="J1890" i="1"/>
  <c r="I1890" i="1"/>
  <c r="F1890" i="1"/>
  <c r="D1890" i="1"/>
  <c r="C1890" i="1"/>
  <c r="P1889" i="1"/>
  <c r="J1889" i="1"/>
  <c r="I1889" i="1"/>
  <c r="F1889" i="1"/>
  <c r="D1889" i="1"/>
  <c r="C1889" i="1"/>
  <c r="P1888" i="1"/>
  <c r="J1888" i="1"/>
  <c r="I1888" i="1"/>
  <c r="F1888" i="1"/>
  <c r="D1888" i="1"/>
  <c r="C1888" i="1"/>
  <c r="P1887" i="1"/>
  <c r="J1887" i="1"/>
  <c r="I1887" i="1"/>
  <c r="F1887" i="1"/>
  <c r="D1887" i="1"/>
  <c r="C1887" i="1"/>
  <c r="P1886" i="1"/>
  <c r="J1886" i="1"/>
  <c r="I1886" i="1"/>
  <c r="F1886" i="1"/>
  <c r="D1886" i="1"/>
  <c r="C1886" i="1"/>
  <c r="P1885" i="1"/>
  <c r="J1885" i="1"/>
  <c r="I1885" i="1"/>
  <c r="F1885" i="1"/>
  <c r="D1885" i="1"/>
  <c r="C1885" i="1"/>
  <c r="P1884" i="1"/>
  <c r="J1884" i="1"/>
  <c r="I1884" i="1"/>
  <c r="F1884" i="1"/>
  <c r="D1884" i="1"/>
  <c r="C1884" i="1"/>
  <c r="P1883" i="1"/>
  <c r="J1883" i="1"/>
  <c r="I1883" i="1"/>
  <c r="F1883" i="1"/>
  <c r="D1883" i="1"/>
  <c r="C1883" i="1"/>
  <c r="P1882" i="1"/>
  <c r="J1882" i="1"/>
  <c r="I1882" i="1"/>
  <c r="F1882" i="1"/>
  <c r="D1882" i="1"/>
  <c r="C1882" i="1"/>
  <c r="P1881" i="1"/>
  <c r="J1881" i="1"/>
  <c r="I1881" i="1"/>
  <c r="F1881" i="1"/>
  <c r="D1881" i="1"/>
  <c r="C1881" i="1"/>
  <c r="P1880" i="1"/>
  <c r="J1880" i="1"/>
  <c r="I1880" i="1"/>
  <c r="F1880" i="1"/>
  <c r="D1880" i="1"/>
  <c r="C1880" i="1"/>
  <c r="P1879" i="1"/>
  <c r="J1879" i="1"/>
  <c r="I1879" i="1"/>
  <c r="F1879" i="1"/>
  <c r="D1879" i="1"/>
  <c r="C1879" i="1"/>
  <c r="P1878" i="1"/>
  <c r="J1878" i="1"/>
  <c r="I1878" i="1"/>
  <c r="F1878" i="1"/>
  <c r="D1878" i="1"/>
  <c r="C1878" i="1"/>
  <c r="P1877" i="1"/>
  <c r="J1877" i="1"/>
  <c r="I1877" i="1"/>
  <c r="F1877" i="1"/>
  <c r="D1877" i="1"/>
  <c r="C1877" i="1"/>
  <c r="P1876" i="1"/>
  <c r="J1876" i="1"/>
  <c r="I1876" i="1"/>
  <c r="F1876" i="1"/>
  <c r="D1876" i="1"/>
  <c r="C1876" i="1"/>
  <c r="P1875" i="1"/>
  <c r="J1875" i="1"/>
  <c r="I1875" i="1"/>
  <c r="F1875" i="1"/>
  <c r="D1875" i="1"/>
  <c r="C1875" i="1"/>
  <c r="P1874" i="1"/>
  <c r="J1874" i="1"/>
  <c r="I1874" i="1"/>
  <c r="F1874" i="1"/>
  <c r="D1874" i="1"/>
  <c r="C1874" i="1"/>
  <c r="P1873" i="1"/>
  <c r="J1873" i="1"/>
  <c r="I1873" i="1"/>
  <c r="F1873" i="1"/>
  <c r="D1873" i="1"/>
  <c r="C1873" i="1"/>
  <c r="P1872" i="1"/>
  <c r="J1872" i="1"/>
  <c r="I1872" i="1"/>
  <c r="F1872" i="1"/>
  <c r="D1872" i="1"/>
  <c r="C1872" i="1"/>
  <c r="P1871" i="1"/>
  <c r="J1871" i="1"/>
  <c r="I1871" i="1"/>
  <c r="F1871" i="1"/>
  <c r="D1871" i="1"/>
  <c r="C1871" i="1"/>
  <c r="P1870" i="1"/>
  <c r="J1870" i="1"/>
  <c r="I1870" i="1"/>
  <c r="F1870" i="1"/>
  <c r="D1870" i="1"/>
  <c r="C1870" i="1"/>
  <c r="P1869" i="1"/>
  <c r="J1869" i="1"/>
  <c r="I1869" i="1"/>
  <c r="F1869" i="1"/>
  <c r="D1869" i="1"/>
  <c r="C1869" i="1"/>
  <c r="P1868" i="1"/>
  <c r="J1868" i="1"/>
  <c r="I1868" i="1"/>
  <c r="F1868" i="1"/>
  <c r="D1868" i="1"/>
  <c r="C1868" i="1"/>
  <c r="P1867" i="1"/>
  <c r="J1867" i="1"/>
  <c r="I1867" i="1"/>
  <c r="F1867" i="1"/>
  <c r="D1867" i="1"/>
  <c r="C1867" i="1"/>
  <c r="P1866" i="1"/>
  <c r="J1866" i="1"/>
  <c r="I1866" i="1"/>
  <c r="F1866" i="1"/>
  <c r="D1866" i="1"/>
  <c r="C1866" i="1"/>
  <c r="P1865" i="1"/>
  <c r="J1865" i="1"/>
  <c r="I1865" i="1"/>
  <c r="F1865" i="1"/>
  <c r="D1865" i="1"/>
  <c r="C1865" i="1"/>
  <c r="P1864" i="1"/>
  <c r="J1864" i="1"/>
  <c r="I1864" i="1"/>
  <c r="F1864" i="1"/>
  <c r="D1864" i="1"/>
  <c r="C1864" i="1"/>
  <c r="P1863" i="1"/>
  <c r="J1863" i="1"/>
  <c r="I1863" i="1"/>
  <c r="F1863" i="1"/>
  <c r="D1863" i="1"/>
  <c r="C1863" i="1"/>
  <c r="P1862" i="1"/>
  <c r="J1862" i="1"/>
  <c r="I1862" i="1"/>
  <c r="F1862" i="1"/>
  <c r="D1862" i="1"/>
  <c r="C1862" i="1"/>
  <c r="P1861" i="1"/>
  <c r="J1861" i="1"/>
  <c r="I1861" i="1"/>
  <c r="F1861" i="1"/>
  <c r="D1861" i="1"/>
  <c r="C1861" i="1"/>
  <c r="P1860" i="1"/>
  <c r="J1860" i="1"/>
  <c r="I1860" i="1"/>
  <c r="F1860" i="1"/>
  <c r="D1860" i="1"/>
  <c r="C1860" i="1"/>
  <c r="P1859" i="1"/>
  <c r="J1859" i="1"/>
  <c r="I1859" i="1"/>
  <c r="F1859" i="1"/>
  <c r="D1859" i="1"/>
  <c r="C1859" i="1"/>
  <c r="P1858" i="1"/>
  <c r="J1858" i="1"/>
  <c r="I1858" i="1"/>
  <c r="F1858" i="1"/>
  <c r="D1858" i="1"/>
  <c r="C1858" i="1"/>
  <c r="P1857" i="1"/>
  <c r="J1857" i="1"/>
  <c r="I1857" i="1"/>
  <c r="F1857" i="1"/>
  <c r="D1857" i="1"/>
  <c r="C1857" i="1"/>
  <c r="P1856" i="1"/>
  <c r="J1856" i="1"/>
  <c r="I1856" i="1"/>
  <c r="F1856" i="1"/>
  <c r="D1856" i="1"/>
  <c r="C1856" i="1"/>
  <c r="P1855" i="1"/>
  <c r="J1855" i="1"/>
  <c r="I1855" i="1"/>
  <c r="F1855" i="1"/>
  <c r="D1855" i="1"/>
  <c r="C1855" i="1"/>
  <c r="P1854" i="1"/>
  <c r="J1854" i="1"/>
  <c r="I1854" i="1"/>
  <c r="F1854" i="1"/>
  <c r="D1854" i="1"/>
  <c r="C1854" i="1"/>
  <c r="P1853" i="1"/>
  <c r="J1853" i="1"/>
  <c r="I1853" i="1"/>
  <c r="F1853" i="1"/>
  <c r="D1853" i="1"/>
  <c r="C1853" i="1"/>
  <c r="P1852" i="1"/>
  <c r="J1852" i="1"/>
  <c r="I1852" i="1"/>
  <c r="F1852" i="1"/>
  <c r="D1852" i="1"/>
  <c r="C1852" i="1"/>
  <c r="P1851" i="1"/>
  <c r="J1851" i="1"/>
  <c r="I1851" i="1"/>
  <c r="F1851" i="1"/>
  <c r="D1851" i="1"/>
  <c r="C1851" i="1"/>
  <c r="P1850" i="1"/>
  <c r="J1850" i="1"/>
  <c r="I1850" i="1"/>
  <c r="F1850" i="1"/>
  <c r="D1850" i="1"/>
  <c r="C1850" i="1"/>
  <c r="P1849" i="1"/>
  <c r="J1849" i="1"/>
  <c r="I1849" i="1"/>
  <c r="F1849" i="1"/>
  <c r="D1849" i="1"/>
  <c r="C1849" i="1"/>
  <c r="P1848" i="1"/>
  <c r="J1848" i="1"/>
  <c r="I1848" i="1"/>
  <c r="F1848" i="1"/>
  <c r="D1848" i="1"/>
  <c r="C1848" i="1"/>
  <c r="P1847" i="1"/>
  <c r="J1847" i="1"/>
  <c r="I1847" i="1"/>
  <c r="F1847" i="1"/>
  <c r="D1847" i="1"/>
  <c r="C1847" i="1"/>
  <c r="P1846" i="1"/>
  <c r="J1846" i="1"/>
  <c r="I1846" i="1"/>
  <c r="F1846" i="1"/>
  <c r="D1846" i="1"/>
  <c r="C1846" i="1"/>
  <c r="P1845" i="1"/>
  <c r="J1845" i="1"/>
  <c r="I1845" i="1"/>
  <c r="F1845" i="1"/>
  <c r="D1845" i="1"/>
  <c r="C1845" i="1"/>
  <c r="P1844" i="1"/>
  <c r="J1844" i="1"/>
  <c r="I1844" i="1"/>
  <c r="F1844" i="1"/>
  <c r="D1844" i="1"/>
  <c r="C1844" i="1"/>
  <c r="P1843" i="1"/>
  <c r="J1843" i="1"/>
  <c r="I1843" i="1"/>
  <c r="F1843" i="1"/>
  <c r="D1843" i="1"/>
  <c r="C1843" i="1"/>
  <c r="P1842" i="1"/>
  <c r="J1842" i="1"/>
  <c r="I1842" i="1"/>
  <c r="F1842" i="1"/>
  <c r="D1842" i="1"/>
  <c r="C1842" i="1"/>
  <c r="P1841" i="1"/>
  <c r="J1841" i="1"/>
  <c r="I1841" i="1"/>
  <c r="F1841" i="1"/>
  <c r="D1841" i="1"/>
  <c r="C1841" i="1"/>
  <c r="P1840" i="1"/>
  <c r="J1840" i="1"/>
  <c r="I1840" i="1"/>
  <c r="F1840" i="1"/>
  <c r="D1840" i="1"/>
  <c r="C1840" i="1"/>
  <c r="P1839" i="1"/>
  <c r="J1839" i="1"/>
  <c r="I1839" i="1"/>
  <c r="F1839" i="1"/>
  <c r="D1839" i="1"/>
  <c r="C1839" i="1"/>
  <c r="P1838" i="1"/>
  <c r="J1838" i="1"/>
  <c r="I1838" i="1"/>
  <c r="F1838" i="1"/>
  <c r="D1838" i="1"/>
  <c r="C1838" i="1"/>
  <c r="P1837" i="1"/>
  <c r="J1837" i="1"/>
  <c r="I1837" i="1"/>
  <c r="F1837" i="1"/>
  <c r="D1837" i="1"/>
  <c r="C1837" i="1"/>
  <c r="P1836" i="1"/>
  <c r="J1836" i="1"/>
  <c r="I1836" i="1"/>
  <c r="F1836" i="1"/>
  <c r="D1836" i="1"/>
  <c r="C1836" i="1"/>
  <c r="P1835" i="1"/>
  <c r="J1835" i="1"/>
  <c r="I1835" i="1"/>
  <c r="F1835" i="1"/>
  <c r="D1835" i="1"/>
  <c r="C1835" i="1"/>
  <c r="P1834" i="1"/>
  <c r="J1834" i="1"/>
  <c r="I1834" i="1"/>
  <c r="F1834" i="1"/>
  <c r="D1834" i="1"/>
  <c r="C1834" i="1"/>
  <c r="P1833" i="1"/>
  <c r="J1833" i="1"/>
  <c r="I1833" i="1"/>
  <c r="F1833" i="1"/>
  <c r="D1833" i="1"/>
  <c r="C1833" i="1"/>
  <c r="P1832" i="1"/>
  <c r="J1832" i="1"/>
  <c r="I1832" i="1"/>
  <c r="F1832" i="1"/>
  <c r="D1832" i="1"/>
  <c r="C1832" i="1"/>
  <c r="P1831" i="1"/>
  <c r="J1831" i="1"/>
  <c r="I1831" i="1"/>
  <c r="F1831" i="1"/>
  <c r="D1831" i="1"/>
  <c r="C1831" i="1"/>
  <c r="P1830" i="1"/>
  <c r="J1830" i="1"/>
  <c r="I1830" i="1"/>
  <c r="F1830" i="1"/>
  <c r="D1830" i="1"/>
  <c r="C1830" i="1"/>
  <c r="P1829" i="1"/>
  <c r="J1829" i="1"/>
  <c r="I1829" i="1"/>
  <c r="F1829" i="1"/>
  <c r="D1829" i="1"/>
  <c r="C1829" i="1"/>
  <c r="P1828" i="1"/>
  <c r="J1828" i="1"/>
  <c r="I1828" i="1"/>
  <c r="F1828" i="1"/>
  <c r="D1828" i="1"/>
  <c r="C1828" i="1"/>
  <c r="P1827" i="1"/>
  <c r="J1827" i="1"/>
  <c r="I1827" i="1"/>
  <c r="F1827" i="1"/>
  <c r="D1827" i="1"/>
  <c r="C1827" i="1"/>
  <c r="P1826" i="1"/>
  <c r="J1826" i="1"/>
  <c r="I1826" i="1"/>
  <c r="F1826" i="1"/>
  <c r="D1826" i="1"/>
  <c r="C1826" i="1"/>
  <c r="P1825" i="1"/>
  <c r="J1825" i="1"/>
  <c r="I1825" i="1"/>
  <c r="F1825" i="1"/>
  <c r="D1825" i="1"/>
  <c r="C1825" i="1"/>
  <c r="P1824" i="1"/>
  <c r="J1824" i="1"/>
  <c r="I1824" i="1"/>
  <c r="F1824" i="1"/>
  <c r="D1824" i="1"/>
  <c r="C1824" i="1"/>
  <c r="P1823" i="1"/>
  <c r="J1823" i="1"/>
  <c r="I1823" i="1"/>
  <c r="F1823" i="1"/>
  <c r="D1823" i="1"/>
  <c r="C1823" i="1"/>
  <c r="P1822" i="1"/>
  <c r="J1822" i="1"/>
  <c r="I1822" i="1"/>
  <c r="F1822" i="1"/>
  <c r="D1822" i="1"/>
  <c r="C1822" i="1"/>
  <c r="P1821" i="1"/>
  <c r="J1821" i="1"/>
  <c r="I1821" i="1"/>
  <c r="F1821" i="1"/>
  <c r="D1821" i="1"/>
  <c r="C1821" i="1"/>
  <c r="P1820" i="1"/>
  <c r="J1820" i="1"/>
  <c r="I1820" i="1"/>
  <c r="F1820" i="1"/>
  <c r="D1820" i="1"/>
  <c r="C1820" i="1"/>
  <c r="P1819" i="1"/>
  <c r="J1819" i="1"/>
  <c r="I1819" i="1"/>
  <c r="F1819" i="1"/>
  <c r="D1819" i="1"/>
  <c r="C1819" i="1"/>
  <c r="P1818" i="1"/>
  <c r="J1818" i="1"/>
  <c r="I1818" i="1"/>
  <c r="F1818" i="1"/>
  <c r="D1818" i="1"/>
  <c r="C1818" i="1"/>
  <c r="P1817" i="1"/>
  <c r="J1817" i="1"/>
  <c r="I1817" i="1"/>
  <c r="F1817" i="1"/>
  <c r="D1817" i="1"/>
  <c r="C1817" i="1"/>
  <c r="P1816" i="1"/>
  <c r="J1816" i="1"/>
  <c r="I1816" i="1"/>
  <c r="F1816" i="1"/>
  <c r="D1816" i="1"/>
  <c r="C1816" i="1"/>
  <c r="P1815" i="1"/>
  <c r="J1815" i="1"/>
  <c r="I1815" i="1"/>
  <c r="F1815" i="1"/>
  <c r="D1815" i="1"/>
  <c r="C1815" i="1"/>
  <c r="P1814" i="1"/>
  <c r="J1814" i="1"/>
  <c r="I1814" i="1"/>
  <c r="F1814" i="1"/>
  <c r="D1814" i="1"/>
  <c r="C1814" i="1"/>
  <c r="P1813" i="1"/>
  <c r="J1813" i="1"/>
  <c r="I1813" i="1"/>
  <c r="F1813" i="1"/>
  <c r="D1813" i="1"/>
  <c r="C1813" i="1"/>
  <c r="P1812" i="1"/>
  <c r="J1812" i="1"/>
  <c r="I1812" i="1"/>
  <c r="F1812" i="1"/>
  <c r="D1812" i="1"/>
  <c r="C1812" i="1"/>
  <c r="P1811" i="1"/>
  <c r="J1811" i="1"/>
  <c r="I1811" i="1"/>
  <c r="F1811" i="1"/>
  <c r="D1811" i="1"/>
  <c r="C1811" i="1"/>
  <c r="P1810" i="1"/>
  <c r="J1810" i="1"/>
  <c r="I1810" i="1"/>
  <c r="F1810" i="1"/>
  <c r="D1810" i="1"/>
  <c r="C1810" i="1"/>
  <c r="P1809" i="1"/>
  <c r="J1809" i="1"/>
  <c r="I1809" i="1"/>
  <c r="F1809" i="1"/>
  <c r="D1809" i="1"/>
  <c r="C1809" i="1"/>
  <c r="P1808" i="1"/>
  <c r="J1808" i="1"/>
  <c r="I1808" i="1"/>
  <c r="F1808" i="1"/>
  <c r="D1808" i="1"/>
  <c r="C1808" i="1"/>
  <c r="P1807" i="1"/>
  <c r="J1807" i="1"/>
  <c r="I1807" i="1"/>
  <c r="F1807" i="1"/>
  <c r="D1807" i="1"/>
  <c r="C1807" i="1"/>
  <c r="P1806" i="1"/>
  <c r="J1806" i="1"/>
  <c r="I1806" i="1"/>
  <c r="F1806" i="1"/>
  <c r="D1806" i="1"/>
  <c r="C1806" i="1"/>
  <c r="P1805" i="1"/>
  <c r="J1805" i="1"/>
  <c r="I1805" i="1"/>
  <c r="F1805" i="1"/>
  <c r="D1805" i="1"/>
  <c r="C1805" i="1"/>
  <c r="P1804" i="1"/>
  <c r="J1804" i="1"/>
  <c r="I1804" i="1"/>
  <c r="F1804" i="1"/>
  <c r="D1804" i="1"/>
  <c r="C1804" i="1"/>
  <c r="P1803" i="1"/>
  <c r="J1803" i="1"/>
  <c r="I1803" i="1"/>
  <c r="F1803" i="1"/>
  <c r="D1803" i="1"/>
  <c r="C1803" i="1"/>
  <c r="P1802" i="1"/>
  <c r="J1802" i="1"/>
  <c r="I1802" i="1"/>
  <c r="F1802" i="1"/>
  <c r="D1802" i="1"/>
  <c r="C1802" i="1"/>
  <c r="P1801" i="1"/>
  <c r="J1801" i="1"/>
  <c r="I1801" i="1"/>
  <c r="F1801" i="1"/>
  <c r="D1801" i="1"/>
  <c r="C1801" i="1"/>
  <c r="P1800" i="1"/>
  <c r="J1800" i="1"/>
  <c r="I1800" i="1"/>
  <c r="F1800" i="1"/>
  <c r="D1800" i="1"/>
  <c r="C1800" i="1"/>
  <c r="P1799" i="1"/>
  <c r="J1799" i="1"/>
  <c r="I1799" i="1"/>
  <c r="F1799" i="1"/>
  <c r="D1799" i="1"/>
  <c r="C1799" i="1"/>
  <c r="P1798" i="1"/>
  <c r="J1798" i="1"/>
  <c r="I1798" i="1"/>
  <c r="F1798" i="1"/>
  <c r="D1798" i="1"/>
  <c r="C1798" i="1"/>
  <c r="P1797" i="1"/>
  <c r="J1797" i="1"/>
  <c r="I1797" i="1"/>
  <c r="F1797" i="1"/>
  <c r="D1797" i="1"/>
  <c r="C1797" i="1"/>
  <c r="P1796" i="1"/>
  <c r="J1796" i="1"/>
  <c r="I1796" i="1"/>
  <c r="F1796" i="1"/>
  <c r="D1796" i="1"/>
  <c r="C1796" i="1"/>
  <c r="P1795" i="1"/>
  <c r="J1795" i="1"/>
  <c r="I1795" i="1"/>
  <c r="F1795" i="1"/>
  <c r="D1795" i="1"/>
  <c r="C1795" i="1"/>
  <c r="P1794" i="1"/>
  <c r="J1794" i="1"/>
  <c r="I1794" i="1"/>
  <c r="F1794" i="1"/>
  <c r="D1794" i="1"/>
  <c r="C1794" i="1"/>
  <c r="P1793" i="1"/>
  <c r="J1793" i="1"/>
  <c r="I1793" i="1"/>
  <c r="F1793" i="1"/>
  <c r="D1793" i="1"/>
  <c r="C1793" i="1"/>
  <c r="P1792" i="1"/>
  <c r="J1792" i="1"/>
  <c r="I1792" i="1"/>
  <c r="F1792" i="1"/>
  <c r="D1792" i="1"/>
  <c r="C1792" i="1"/>
  <c r="P1791" i="1"/>
  <c r="J1791" i="1"/>
  <c r="I1791" i="1"/>
  <c r="F1791" i="1"/>
  <c r="D1791" i="1"/>
  <c r="C1791" i="1"/>
  <c r="P1790" i="1"/>
  <c r="J1790" i="1"/>
  <c r="I1790" i="1"/>
  <c r="F1790" i="1"/>
  <c r="D1790" i="1"/>
  <c r="C1790" i="1"/>
  <c r="P1789" i="1"/>
  <c r="J1789" i="1"/>
  <c r="I1789" i="1"/>
  <c r="F1789" i="1"/>
  <c r="D1789" i="1"/>
  <c r="C1789" i="1"/>
  <c r="P1788" i="1"/>
  <c r="J1788" i="1"/>
  <c r="I1788" i="1"/>
  <c r="F1788" i="1"/>
  <c r="D1788" i="1"/>
  <c r="C1788" i="1"/>
  <c r="P1787" i="1"/>
  <c r="J1787" i="1"/>
  <c r="I1787" i="1"/>
  <c r="F1787" i="1"/>
  <c r="D1787" i="1"/>
  <c r="C1787" i="1"/>
  <c r="P1786" i="1"/>
  <c r="J1786" i="1"/>
  <c r="I1786" i="1"/>
  <c r="F1786" i="1"/>
  <c r="D1786" i="1"/>
  <c r="C1786" i="1"/>
  <c r="P1785" i="1"/>
  <c r="J1785" i="1"/>
  <c r="I1785" i="1"/>
  <c r="F1785" i="1"/>
  <c r="D1785" i="1"/>
  <c r="C1785" i="1"/>
  <c r="P1784" i="1"/>
  <c r="J1784" i="1"/>
  <c r="I1784" i="1"/>
  <c r="F1784" i="1"/>
  <c r="D1784" i="1"/>
  <c r="C1784" i="1"/>
  <c r="P1783" i="1"/>
  <c r="J1783" i="1"/>
  <c r="I1783" i="1"/>
  <c r="F1783" i="1"/>
  <c r="D1783" i="1"/>
  <c r="C1783" i="1"/>
  <c r="P1782" i="1"/>
  <c r="J1782" i="1"/>
  <c r="I1782" i="1"/>
  <c r="F1782" i="1"/>
  <c r="D1782" i="1"/>
  <c r="C1782" i="1"/>
  <c r="P1781" i="1"/>
  <c r="J1781" i="1"/>
  <c r="I1781" i="1"/>
  <c r="F1781" i="1"/>
  <c r="D1781" i="1"/>
  <c r="C1781" i="1"/>
  <c r="P1780" i="1"/>
  <c r="J1780" i="1"/>
  <c r="I1780" i="1"/>
  <c r="F1780" i="1"/>
  <c r="D1780" i="1"/>
  <c r="C1780" i="1"/>
  <c r="P1779" i="1"/>
  <c r="J1779" i="1"/>
  <c r="I1779" i="1"/>
  <c r="F1779" i="1"/>
  <c r="D1779" i="1"/>
  <c r="C1779" i="1"/>
  <c r="P1778" i="1"/>
  <c r="J1778" i="1"/>
  <c r="I1778" i="1"/>
  <c r="F1778" i="1"/>
  <c r="D1778" i="1"/>
  <c r="C1778" i="1"/>
  <c r="P1777" i="1"/>
  <c r="J1777" i="1"/>
  <c r="I1777" i="1"/>
  <c r="F1777" i="1"/>
  <c r="D1777" i="1"/>
  <c r="C1777" i="1"/>
  <c r="P1776" i="1"/>
  <c r="J1776" i="1"/>
  <c r="I1776" i="1"/>
  <c r="F1776" i="1"/>
  <c r="D1776" i="1"/>
  <c r="C1776" i="1"/>
  <c r="P1775" i="1"/>
  <c r="J1775" i="1"/>
  <c r="I1775" i="1"/>
  <c r="F1775" i="1"/>
  <c r="D1775" i="1"/>
  <c r="C1775" i="1"/>
  <c r="P1774" i="1"/>
  <c r="J1774" i="1"/>
  <c r="I1774" i="1"/>
  <c r="F1774" i="1"/>
  <c r="D1774" i="1"/>
  <c r="C1774" i="1"/>
  <c r="P1773" i="1"/>
  <c r="J1773" i="1"/>
  <c r="I1773" i="1"/>
  <c r="F1773" i="1"/>
  <c r="D1773" i="1"/>
  <c r="C1773" i="1"/>
  <c r="P1772" i="1"/>
  <c r="J1772" i="1"/>
  <c r="I1772" i="1"/>
  <c r="F1772" i="1"/>
  <c r="D1772" i="1"/>
  <c r="C1772" i="1"/>
  <c r="P1771" i="1"/>
  <c r="J1771" i="1"/>
  <c r="I1771" i="1"/>
  <c r="F1771" i="1"/>
  <c r="D1771" i="1"/>
  <c r="C1771" i="1"/>
  <c r="P1770" i="1"/>
  <c r="J1770" i="1"/>
  <c r="I1770" i="1"/>
  <c r="F1770" i="1"/>
  <c r="D1770" i="1"/>
  <c r="C1770" i="1"/>
  <c r="P1769" i="1"/>
  <c r="J1769" i="1"/>
  <c r="I1769" i="1"/>
  <c r="F1769" i="1"/>
  <c r="D1769" i="1"/>
  <c r="C1769" i="1"/>
  <c r="P1768" i="1"/>
  <c r="J1768" i="1"/>
  <c r="I1768" i="1"/>
  <c r="F1768" i="1"/>
  <c r="D1768" i="1"/>
  <c r="C1768" i="1"/>
  <c r="P1767" i="1"/>
  <c r="J1767" i="1"/>
  <c r="I1767" i="1"/>
  <c r="F1767" i="1"/>
  <c r="D1767" i="1"/>
  <c r="C1767" i="1"/>
  <c r="P1766" i="1"/>
  <c r="J1766" i="1"/>
  <c r="I1766" i="1"/>
  <c r="F1766" i="1"/>
  <c r="D1766" i="1"/>
  <c r="C1766" i="1"/>
  <c r="P1765" i="1"/>
  <c r="J1765" i="1"/>
  <c r="I1765" i="1"/>
  <c r="F1765" i="1"/>
  <c r="D1765" i="1"/>
  <c r="C1765" i="1"/>
  <c r="P1764" i="1"/>
  <c r="J1764" i="1"/>
  <c r="I1764" i="1"/>
  <c r="F1764" i="1"/>
  <c r="D1764" i="1"/>
  <c r="C1764" i="1"/>
  <c r="P1763" i="1"/>
  <c r="J1763" i="1"/>
  <c r="I1763" i="1"/>
  <c r="F1763" i="1"/>
  <c r="D1763" i="1"/>
  <c r="C1763" i="1"/>
  <c r="P1762" i="1"/>
  <c r="J1762" i="1"/>
  <c r="I1762" i="1"/>
  <c r="F1762" i="1"/>
  <c r="D1762" i="1"/>
  <c r="C1762" i="1"/>
  <c r="P1761" i="1"/>
  <c r="J1761" i="1"/>
  <c r="I1761" i="1"/>
  <c r="F1761" i="1"/>
  <c r="D1761" i="1"/>
  <c r="C1761" i="1"/>
  <c r="P1760" i="1"/>
  <c r="J1760" i="1"/>
  <c r="I1760" i="1"/>
  <c r="F1760" i="1"/>
  <c r="D1760" i="1"/>
  <c r="C1760" i="1"/>
  <c r="P1759" i="1"/>
  <c r="J1759" i="1"/>
  <c r="I1759" i="1"/>
  <c r="F1759" i="1"/>
  <c r="D1759" i="1"/>
  <c r="C1759" i="1"/>
  <c r="P1758" i="1"/>
  <c r="J1758" i="1"/>
  <c r="I1758" i="1"/>
  <c r="F1758" i="1"/>
  <c r="D1758" i="1"/>
  <c r="C1758" i="1"/>
  <c r="P1757" i="1"/>
  <c r="J1757" i="1"/>
  <c r="I1757" i="1"/>
  <c r="F1757" i="1"/>
  <c r="D1757" i="1"/>
  <c r="C1757" i="1"/>
  <c r="P1756" i="1"/>
  <c r="J1756" i="1"/>
  <c r="I1756" i="1"/>
  <c r="F1756" i="1"/>
  <c r="D1756" i="1"/>
  <c r="C1756" i="1"/>
  <c r="P1755" i="1"/>
  <c r="J1755" i="1"/>
  <c r="I1755" i="1"/>
  <c r="F1755" i="1"/>
  <c r="D1755" i="1"/>
  <c r="C1755" i="1"/>
  <c r="P1754" i="1"/>
  <c r="J1754" i="1"/>
  <c r="I1754" i="1"/>
  <c r="F1754" i="1"/>
  <c r="D1754" i="1"/>
  <c r="C1754" i="1"/>
  <c r="P1753" i="1"/>
  <c r="J1753" i="1"/>
  <c r="I1753" i="1"/>
  <c r="F1753" i="1"/>
  <c r="D1753" i="1"/>
  <c r="C1753" i="1"/>
  <c r="P1752" i="1"/>
  <c r="J1752" i="1"/>
  <c r="I1752" i="1"/>
  <c r="F1752" i="1"/>
  <c r="D1752" i="1"/>
  <c r="C1752" i="1"/>
  <c r="P1751" i="1"/>
  <c r="J1751" i="1"/>
  <c r="I1751" i="1"/>
  <c r="F1751" i="1"/>
  <c r="D1751" i="1"/>
  <c r="C1751" i="1"/>
  <c r="P1750" i="1"/>
  <c r="J1750" i="1"/>
  <c r="I1750" i="1"/>
  <c r="F1750" i="1"/>
  <c r="D1750" i="1"/>
  <c r="C1750" i="1"/>
  <c r="P1749" i="1"/>
  <c r="J1749" i="1"/>
  <c r="I1749" i="1"/>
  <c r="F1749" i="1"/>
  <c r="D1749" i="1"/>
  <c r="C1749" i="1"/>
  <c r="P1748" i="1"/>
  <c r="J1748" i="1"/>
  <c r="I1748" i="1"/>
  <c r="F1748" i="1"/>
  <c r="D1748" i="1"/>
  <c r="C1748" i="1"/>
  <c r="P1747" i="1"/>
  <c r="J1747" i="1"/>
  <c r="I1747" i="1"/>
  <c r="F1747" i="1"/>
  <c r="D1747" i="1"/>
  <c r="C1747" i="1"/>
  <c r="P1746" i="1"/>
  <c r="J1746" i="1"/>
  <c r="I1746" i="1"/>
  <c r="F1746" i="1"/>
  <c r="D1746" i="1"/>
  <c r="C1746" i="1"/>
  <c r="P1745" i="1"/>
  <c r="J1745" i="1"/>
  <c r="I1745" i="1"/>
  <c r="F1745" i="1"/>
  <c r="D1745" i="1"/>
  <c r="C1745" i="1"/>
  <c r="P1744" i="1"/>
  <c r="J1744" i="1"/>
  <c r="I1744" i="1"/>
  <c r="F1744" i="1"/>
  <c r="D1744" i="1"/>
  <c r="C1744" i="1"/>
  <c r="P1743" i="1"/>
  <c r="J1743" i="1"/>
  <c r="I1743" i="1"/>
  <c r="F1743" i="1"/>
  <c r="D1743" i="1"/>
  <c r="C1743" i="1"/>
  <c r="P1742" i="1"/>
  <c r="J1742" i="1"/>
  <c r="I1742" i="1"/>
  <c r="F1742" i="1"/>
  <c r="D1742" i="1"/>
  <c r="C1742" i="1"/>
  <c r="P1741" i="1"/>
  <c r="J1741" i="1"/>
  <c r="I1741" i="1"/>
  <c r="F1741" i="1"/>
  <c r="D1741" i="1"/>
  <c r="C1741" i="1"/>
  <c r="P1740" i="1"/>
  <c r="J1740" i="1"/>
  <c r="I1740" i="1"/>
  <c r="F1740" i="1"/>
  <c r="D1740" i="1"/>
  <c r="C1740" i="1"/>
  <c r="P1739" i="1"/>
  <c r="J1739" i="1"/>
  <c r="I1739" i="1"/>
  <c r="F1739" i="1"/>
  <c r="D1739" i="1"/>
  <c r="C1739" i="1"/>
  <c r="P1738" i="1"/>
  <c r="J1738" i="1"/>
  <c r="I1738" i="1"/>
  <c r="F1738" i="1"/>
  <c r="D1738" i="1"/>
  <c r="C1738" i="1"/>
  <c r="P1737" i="1"/>
  <c r="J1737" i="1"/>
  <c r="I1737" i="1"/>
  <c r="F1737" i="1"/>
  <c r="D1737" i="1"/>
  <c r="C1737" i="1"/>
  <c r="P1736" i="1"/>
  <c r="J1736" i="1"/>
  <c r="I1736" i="1"/>
  <c r="F1736" i="1"/>
  <c r="D1736" i="1"/>
  <c r="C1736" i="1"/>
  <c r="P1735" i="1"/>
  <c r="J1735" i="1"/>
  <c r="I1735" i="1"/>
  <c r="F1735" i="1"/>
  <c r="D1735" i="1"/>
  <c r="C1735" i="1"/>
  <c r="P1734" i="1"/>
  <c r="J1734" i="1"/>
  <c r="I1734" i="1"/>
  <c r="F1734" i="1"/>
  <c r="D1734" i="1"/>
  <c r="C1734" i="1"/>
  <c r="P1733" i="1"/>
  <c r="J1733" i="1"/>
  <c r="I1733" i="1"/>
  <c r="F1733" i="1"/>
  <c r="D1733" i="1"/>
  <c r="C1733" i="1"/>
  <c r="P1732" i="1"/>
  <c r="J1732" i="1"/>
  <c r="I1732" i="1"/>
  <c r="F1732" i="1"/>
  <c r="D1732" i="1"/>
  <c r="C1732" i="1"/>
  <c r="P1731" i="1"/>
  <c r="J1731" i="1"/>
  <c r="I1731" i="1"/>
  <c r="F1731" i="1"/>
  <c r="D1731" i="1"/>
  <c r="C1731" i="1"/>
  <c r="P1730" i="1"/>
  <c r="J1730" i="1"/>
  <c r="I1730" i="1"/>
  <c r="F1730" i="1"/>
  <c r="D1730" i="1"/>
  <c r="C1730" i="1"/>
  <c r="P1729" i="1"/>
  <c r="J1729" i="1"/>
  <c r="I1729" i="1"/>
  <c r="F1729" i="1"/>
  <c r="D1729" i="1"/>
  <c r="C1729" i="1"/>
  <c r="P1728" i="1"/>
  <c r="J1728" i="1"/>
  <c r="I1728" i="1"/>
  <c r="F1728" i="1"/>
  <c r="D1728" i="1"/>
  <c r="C1728" i="1"/>
  <c r="P1727" i="1"/>
  <c r="J1727" i="1"/>
  <c r="I1727" i="1"/>
  <c r="F1727" i="1"/>
  <c r="D1727" i="1"/>
  <c r="C1727" i="1"/>
  <c r="P1726" i="1"/>
  <c r="J1726" i="1"/>
  <c r="I1726" i="1"/>
  <c r="F1726" i="1"/>
  <c r="D1726" i="1"/>
  <c r="C1726" i="1"/>
  <c r="P1725" i="1"/>
  <c r="J1725" i="1"/>
  <c r="I1725" i="1"/>
  <c r="F1725" i="1"/>
  <c r="D1725" i="1"/>
  <c r="C1725" i="1"/>
  <c r="P1724" i="1"/>
  <c r="J1724" i="1"/>
  <c r="I1724" i="1"/>
  <c r="F1724" i="1"/>
  <c r="D1724" i="1"/>
  <c r="C1724" i="1"/>
  <c r="P1723" i="1"/>
  <c r="J1723" i="1"/>
  <c r="I1723" i="1"/>
  <c r="F1723" i="1"/>
  <c r="D1723" i="1"/>
  <c r="C1723" i="1"/>
  <c r="P1722" i="1"/>
  <c r="J1722" i="1"/>
  <c r="I1722" i="1"/>
  <c r="F1722" i="1"/>
  <c r="D1722" i="1"/>
  <c r="C1722" i="1"/>
  <c r="P1721" i="1"/>
  <c r="J1721" i="1"/>
  <c r="I1721" i="1"/>
  <c r="F1721" i="1"/>
  <c r="D1721" i="1"/>
  <c r="C1721" i="1"/>
  <c r="P1720" i="1"/>
  <c r="J1720" i="1"/>
  <c r="I1720" i="1"/>
  <c r="F1720" i="1"/>
  <c r="D1720" i="1"/>
  <c r="C1720" i="1"/>
  <c r="P1719" i="1"/>
  <c r="J1719" i="1"/>
  <c r="I1719" i="1"/>
  <c r="F1719" i="1"/>
  <c r="D1719" i="1"/>
  <c r="C1719" i="1"/>
  <c r="P1718" i="1"/>
  <c r="J1718" i="1"/>
  <c r="I1718" i="1"/>
  <c r="F1718" i="1"/>
  <c r="D1718" i="1"/>
  <c r="C1718" i="1"/>
  <c r="P1717" i="1"/>
  <c r="J1717" i="1"/>
  <c r="I1717" i="1"/>
  <c r="F1717" i="1"/>
  <c r="D1717" i="1"/>
  <c r="C1717" i="1"/>
  <c r="P1716" i="1"/>
  <c r="J1716" i="1"/>
  <c r="I1716" i="1"/>
  <c r="F1716" i="1"/>
  <c r="D1716" i="1"/>
  <c r="C1716" i="1"/>
  <c r="P1715" i="1"/>
  <c r="J1715" i="1"/>
  <c r="I1715" i="1"/>
  <c r="F1715" i="1"/>
  <c r="D1715" i="1"/>
  <c r="C1715" i="1"/>
  <c r="P1714" i="1"/>
  <c r="J1714" i="1"/>
  <c r="I1714" i="1"/>
  <c r="F1714" i="1"/>
  <c r="D1714" i="1"/>
  <c r="C1714" i="1"/>
  <c r="P1713" i="1"/>
  <c r="J1713" i="1"/>
  <c r="I1713" i="1"/>
  <c r="F1713" i="1"/>
  <c r="D1713" i="1"/>
  <c r="C1713" i="1"/>
  <c r="P1712" i="1"/>
  <c r="J1712" i="1"/>
  <c r="I1712" i="1"/>
  <c r="F1712" i="1"/>
  <c r="D1712" i="1"/>
  <c r="C1712" i="1"/>
  <c r="P1711" i="1"/>
  <c r="J1711" i="1"/>
  <c r="I1711" i="1"/>
  <c r="F1711" i="1"/>
  <c r="D1711" i="1"/>
  <c r="C1711" i="1"/>
  <c r="P1710" i="1"/>
  <c r="J1710" i="1"/>
  <c r="I1710" i="1"/>
  <c r="F1710" i="1"/>
  <c r="D1710" i="1"/>
  <c r="C1710" i="1"/>
  <c r="P1709" i="1"/>
  <c r="J1709" i="1"/>
  <c r="I1709" i="1"/>
  <c r="F1709" i="1"/>
  <c r="D1709" i="1"/>
  <c r="C1709" i="1"/>
  <c r="P1708" i="1"/>
  <c r="J1708" i="1"/>
  <c r="I1708" i="1"/>
  <c r="F1708" i="1"/>
  <c r="D1708" i="1"/>
  <c r="C1708" i="1"/>
  <c r="P1707" i="1"/>
  <c r="J1707" i="1"/>
  <c r="I1707" i="1"/>
  <c r="F1707" i="1"/>
  <c r="D1707" i="1"/>
  <c r="C1707" i="1"/>
  <c r="P1706" i="1"/>
  <c r="J1706" i="1"/>
  <c r="I1706" i="1"/>
  <c r="F1706" i="1"/>
  <c r="D1706" i="1"/>
  <c r="C1706" i="1"/>
  <c r="P1705" i="1"/>
  <c r="J1705" i="1"/>
  <c r="I1705" i="1"/>
  <c r="F1705" i="1"/>
  <c r="D1705" i="1"/>
  <c r="C1705" i="1"/>
  <c r="P1704" i="1"/>
  <c r="J1704" i="1"/>
  <c r="I1704" i="1"/>
  <c r="F1704" i="1"/>
  <c r="D1704" i="1"/>
  <c r="C1704" i="1"/>
  <c r="P1703" i="1"/>
  <c r="J1703" i="1"/>
  <c r="I1703" i="1"/>
  <c r="F1703" i="1"/>
  <c r="D1703" i="1"/>
  <c r="C1703" i="1"/>
  <c r="P1702" i="1"/>
  <c r="J1702" i="1"/>
  <c r="I1702" i="1"/>
  <c r="F1702" i="1"/>
  <c r="D1702" i="1"/>
  <c r="C1702" i="1"/>
  <c r="P1701" i="1"/>
  <c r="J1701" i="1"/>
  <c r="I1701" i="1"/>
  <c r="F1701" i="1"/>
  <c r="D1701" i="1"/>
  <c r="C1701" i="1"/>
  <c r="P1700" i="1"/>
  <c r="J1700" i="1"/>
  <c r="I1700" i="1"/>
  <c r="F1700" i="1"/>
  <c r="D1700" i="1"/>
  <c r="C1700" i="1"/>
  <c r="P1699" i="1"/>
  <c r="J1699" i="1"/>
  <c r="I1699" i="1"/>
  <c r="F1699" i="1"/>
  <c r="D1699" i="1"/>
  <c r="C1699" i="1"/>
  <c r="P1698" i="1"/>
  <c r="J1698" i="1"/>
  <c r="I1698" i="1"/>
  <c r="F1698" i="1"/>
  <c r="D1698" i="1"/>
  <c r="C1698" i="1"/>
  <c r="P1697" i="1"/>
  <c r="J1697" i="1"/>
  <c r="I1697" i="1"/>
  <c r="F1697" i="1"/>
  <c r="D1697" i="1"/>
  <c r="C1697" i="1"/>
  <c r="P1696" i="1"/>
  <c r="J1696" i="1"/>
  <c r="I1696" i="1"/>
  <c r="F1696" i="1"/>
  <c r="D1696" i="1"/>
  <c r="C1696" i="1"/>
  <c r="P1695" i="1"/>
  <c r="J1695" i="1"/>
  <c r="I1695" i="1"/>
  <c r="F1695" i="1"/>
  <c r="D1695" i="1"/>
  <c r="C1695" i="1"/>
  <c r="P1694" i="1"/>
  <c r="J1694" i="1"/>
  <c r="I1694" i="1"/>
  <c r="F1694" i="1"/>
  <c r="D1694" i="1"/>
  <c r="C1694" i="1"/>
  <c r="P1693" i="1"/>
  <c r="J1693" i="1"/>
  <c r="I1693" i="1"/>
  <c r="F1693" i="1"/>
  <c r="D1693" i="1"/>
  <c r="C1693" i="1"/>
  <c r="P1692" i="1"/>
  <c r="J1692" i="1"/>
  <c r="I1692" i="1"/>
  <c r="F1692" i="1"/>
  <c r="D1692" i="1"/>
  <c r="C1692" i="1"/>
  <c r="P1691" i="1"/>
  <c r="J1691" i="1"/>
  <c r="I1691" i="1"/>
  <c r="F1691" i="1"/>
  <c r="D1691" i="1"/>
  <c r="C1691" i="1"/>
  <c r="P1690" i="1"/>
  <c r="J1690" i="1"/>
  <c r="I1690" i="1"/>
  <c r="F1690" i="1"/>
  <c r="D1690" i="1"/>
  <c r="C1690" i="1"/>
  <c r="P1689" i="1"/>
  <c r="J1689" i="1"/>
  <c r="I1689" i="1"/>
  <c r="F1689" i="1"/>
  <c r="D1689" i="1"/>
  <c r="C1689" i="1"/>
  <c r="P1688" i="1"/>
  <c r="J1688" i="1"/>
  <c r="I1688" i="1"/>
  <c r="F1688" i="1"/>
  <c r="D1688" i="1"/>
  <c r="C1688" i="1"/>
  <c r="P1687" i="1"/>
  <c r="J1687" i="1"/>
  <c r="I1687" i="1"/>
  <c r="F1687" i="1"/>
  <c r="D1687" i="1"/>
  <c r="C1687" i="1"/>
  <c r="P1686" i="1"/>
  <c r="J1686" i="1"/>
  <c r="I1686" i="1"/>
  <c r="F1686" i="1"/>
  <c r="D1686" i="1"/>
  <c r="C1686" i="1"/>
  <c r="P1685" i="1"/>
  <c r="J1685" i="1"/>
  <c r="I1685" i="1"/>
  <c r="F1685" i="1"/>
  <c r="D1685" i="1"/>
  <c r="C1685" i="1"/>
  <c r="P1684" i="1"/>
  <c r="J1684" i="1"/>
  <c r="I1684" i="1"/>
  <c r="F1684" i="1"/>
  <c r="D1684" i="1"/>
  <c r="C1684" i="1"/>
  <c r="P1683" i="1"/>
  <c r="J1683" i="1"/>
  <c r="I1683" i="1"/>
  <c r="F1683" i="1"/>
  <c r="D1683" i="1"/>
  <c r="C1683" i="1"/>
  <c r="P1682" i="1"/>
  <c r="J1682" i="1"/>
  <c r="I1682" i="1"/>
  <c r="F1682" i="1"/>
  <c r="D1682" i="1"/>
  <c r="C1682" i="1"/>
  <c r="P1681" i="1"/>
  <c r="J1681" i="1"/>
  <c r="I1681" i="1"/>
  <c r="F1681" i="1"/>
  <c r="D1681" i="1"/>
  <c r="C1681" i="1"/>
  <c r="P1680" i="1"/>
  <c r="J1680" i="1"/>
  <c r="I1680" i="1"/>
  <c r="F1680" i="1"/>
  <c r="D1680" i="1"/>
  <c r="C1680" i="1"/>
  <c r="P1679" i="1"/>
  <c r="J1679" i="1"/>
  <c r="I1679" i="1"/>
  <c r="F1679" i="1"/>
  <c r="D1679" i="1"/>
  <c r="C1679" i="1"/>
  <c r="P1678" i="1"/>
  <c r="J1678" i="1"/>
  <c r="I1678" i="1"/>
  <c r="F1678" i="1"/>
  <c r="D1678" i="1"/>
  <c r="C1678" i="1"/>
  <c r="P1677" i="1"/>
  <c r="J1677" i="1"/>
  <c r="I1677" i="1"/>
  <c r="F1677" i="1"/>
  <c r="D1677" i="1"/>
  <c r="C1677" i="1"/>
  <c r="P1676" i="1"/>
  <c r="J1676" i="1"/>
  <c r="I1676" i="1"/>
  <c r="F1676" i="1"/>
  <c r="D1676" i="1"/>
  <c r="C1676" i="1"/>
  <c r="P1675" i="1"/>
  <c r="J1675" i="1"/>
  <c r="I1675" i="1"/>
  <c r="F1675" i="1"/>
  <c r="D1675" i="1"/>
  <c r="C1675" i="1"/>
  <c r="P1674" i="1"/>
  <c r="J1674" i="1"/>
  <c r="I1674" i="1"/>
  <c r="F1674" i="1"/>
  <c r="D1674" i="1"/>
  <c r="C1674" i="1"/>
  <c r="P1673" i="1"/>
  <c r="J1673" i="1"/>
  <c r="I1673" i="1"/>
  <c r="F1673" i="1"/>
  <c r="D1673" i="1"/>
  <c r="C1673" i="1"/>
  <c r="P1672" i="1"/>
  <c r="J1672" i="1"/>
  <c r="I1672" i="1"/>
  <c r="F1672" i="1"/>
  <c r="D1672" i="1"/>
  <c r="C1672" i="1"/>
  <c r="P1671" i="1"/>
  <c r="J1671" i="1"/>
  <c r="I1671" i="1"/>
  <c r="F1671" i="1"/>
  <c r="D1671" i="1"/>
  <c r="C1671" i="1"/>
  <c r="P1670" i="1"/>
  <c r="J1670" i="1"/>
  <c r="I1670" i="1"/>
  <c r="F1670" i="1"/>
  <c r="D1670" i="1"/>
  <c r="C1670" i="1"/>
  <c r="P1669" i="1"/>
  <c r="J1669" i="1"/>
  <c r="I1669" i="1"/>
  <c r="F1669" i="1"/>
  <c r="D1669" i="1"/>
  <c r="C1669" i="1"/>
  <c r="P1668" i="1"/>
  <c r="J1668" i="1"/>
  <c r="I1668" i="1"/>
  <c r="F1668" i="1"/>
  <c r="D1668" i="1"/>
  <c r="C1668" i="1"/>
  <c r="P1667" i="1"/>
  <c r="J1667" i="1"/>
  <c r="I1667" i="1"/>
  <c r="F1667" i="1"/>
  <c r="D1667" i="1"/>
  <c r="C1667" i="1"/>
  <c r="P1666" i="1"/>
  <c r="J1666" i="1"/>
  <c r="I1666" i="1"/>
  <c r="F1666" i="1"/>
  <c r="D1666" i="1"/>
  <c r="C1666" i="1"/>
  <c r="P1665" i="1"/>
  <c r="J1665" i="1"/>
  <c r="I1665" i="1"/>
  <c r="F1665" i="1"/>
  <c r="D1665" i="1"/>
  <c r="C1665" i="1"/>
  <c r="P1664" i="1"/>
  <c r="J1664" i="1"/>
  <c r="I1664" i="1"/>
  <c r="F1664" i="1"/>
  <c r="D1664" i="1"/>
  <c r="C1664" i="1"/>
  <c r="P1663" i="1"/>
  <c r="J1663" i="1"/>
  <c r="I1663" i="1"/>
  <c r="F1663" i="1"/>
  <c r="D1663" i="1"/>
  <c r="C1663" i="1"/>
  <c r="P1662" i="1"/>
  <c r="J1662" i="1"/>
  <c r="I1662" i="1"/>
  <c r="F1662" i="1"/>
  <c r="D1662" i="1"/>
  <c r="C1662" i="1"/>
  <c r="P1661" i="1"/>
  <c r="J1661" i="1"/>
  <c r="I1661" i="1"/>
  <c r="F1661" i="1"/>
  <c r="D1661" i="1"/>
  <c r="C1661" i="1"/>
  <c r="P1660" i="1"/>
  <c r="J1660" i="1"/>
  <c r="I1660" i="1"/>
  <c r="F1660" i="1"/>
  <c r="D1660" i="1"/>
  <c r="C1660" i="1"/>
  <c r="P1659" i="1"/>
  <c r="J1659" i="1"/>
  <c r="I1659" i="1"/>
  <c r="F1659" i="1"/>
  <c r="D1659" i="1"/>
  <c r="C1659" i="1"/>
  <c r="P1658" i="1"/>
  <c r="J1658" i="1"/>
  <c r="I1658" i="1"/>
  <c r="F1658" i="1"/>
  <c r="D1658" i="1"/>
  <c r="C1658" i="1"/>
  <c r="P1657" i="1"/>
  <c r="J1657" i="1"/>
  <c r="I1657" i="1"/>
  <c r="F1657" i="1"/>
  <c r="D1657" i="1"/>
  <c r="C1657" i="1"/>
  <c r="P1656" i="1"/>
  <c r="J1656" i="1"/>
  <c r="I1656" i="1"/>
  <c r="F1656" i="1"/>
  <c r="D1656" i="1"/>
  <c r="C1656" i="1"/>
  <c r="P1655" i="1"/>
  <c r="J1655" i="1"/>
  <c r="I1655" i="1"/>
  <c r="F1655" i="1"/>
  <c r="D1655" i="1"/>
  <c r="C1655" i="1"/>
  <c r="P1654" i="1"/>
  <c r="J1654" i="1"/>
  <c r="I1654" i="1"/>
  <c r="F1654" i="1"/>
  <c r="D1654" i="1"/>
  <c r="C1654" i="1"/>
  <c r="P1653" i="1"/>
  <c r="J1653" i="1"/>
  <c r="I1653" i="1"/>
  <c r="F1653" i="1"/>
  <c r="D1653" i="1"/>
  <c r="C1653" i="1"/>
  <c r="P1652" i="1"/>
  <c r="J1652" i="1"/>
  <c r="I1652" i="1"/>
  <c r="F1652" i="1"/>
  <c r="D1652" i="1"/>
  <c r="C1652" i="1"/>
  <c r="P1651" i="1"/>
  <c r="J1651" i="1"/>
  <c r="I1651" i="1"/>
  <c r="F1651" i="1"/>
  <c r="D1651" i="1"/>
  <c r="C1651" i="1"/>
  <c r="P1650" i="1"/>
  <c r="J1650" i="1"/>
  <c r="I1650" i="1"/>
  <c r="F1650" i="1"/>
  <c r="D1650" i="1"/>
  <c r="C1650" i="1"/>
  <c r="P1649" i="1"/>
  <c r="J1649" i="1"/>
  <c r="I1649" i="1"/>
  <c r="F1649" i="1"/>
  <c r="D1649" i="1"/>
  <c r="C1649" i="1"/>
  <c r="P1648" i="1"/>
  <c r="J1648" i="1"/>
  <c r="I1648" i="1"/>
  <c r="F1648" i="1"/>
  <c r="D1648" i="1"/>
  <c r="C1648" i="1"/>
  <c r="P1647" i="1"/>
  <c r="J1647" i="1"/>
  <c r="I1647" i="1"/>
  <c r="F1647" i="1"/>
  <c r="D1647" i="1"/>
  <c r="C1647" i="1"/>
  <c r="P1646" i="1"/>
  <c r="J1646" i="1"/>
  <c r="I1646" i="1"/>
  <c r="F1646" i="1"/>
  <c r="D1646" i="1"/>
  <c r="C1646" i="1"/>
  <c r="P1645" i="1"/>
  <c r="J1645" i="1"/>
  <c r="I1645" i="1"/>
  <c r="F1645" i="1"/>
  <c r="D1645" i="1"/>
  <c r="C1645" i="1"/>
  <c r="P1644" i="1"/>
  <c r="J1644" i="1"/>
  <c r="I1644" i="1"/>
  <c r="F1644" i="1"/>
  <c r="D1644" i="1"/>
  <c r="C1644" i="1"/>
  <c r="P1643" i="1"/>
  <c r="J1643" i="1"/>
  <c r="I1643" i="1"/>
  <c r="F1643" i="1"/>
  <c r="D1643" i="1"/>
  <c r="C1643" i="1"/>
  <c r="P1642" i="1"/>
  <c r="J1642" i="1"/>
  <c r="I1642" i="1"/>
  <c r="F1642" i="1"/>
  <c r="D1642" i="1"/>
  <c r="C1642" i="1"/>
  <c r="P1641" i="1"/>
  <c r="J1641" i="1"/>
  <c r="I1641" i="1"/>
  <c r="F1641" i="1"/>
  <c r="D1641" i="1"/>
  <c r="C1641" i="1"/>
  <c r="P1640" i="1"/>
  <c r="J1640" i="1"/>
  <c r="I1640" i="1"/>
  <c r="F1640" i="1"/>
  <c r="D1640" i="1"/>
  <c r="C1640" i="1"/>
  <c r="P1639" i="1"/>
  <c r="J1639" i="1"/>
  <c r="I1639" i="1"/>
  <c r="F1639" i="1"/>
  <c r="D1639" i="1"/>
  <c r="C1639" i="1"/>
  <c r="P1638" i="1"/>
  <c r="J1638" i="1"/>
  <c r="I1638" i="1"/>
  <c r="F1638" i="1"/>
  <c r="D1638" i="1"/>
  <c r="C1638" i="1"/>
  <c r="P1637" i="1"/>
  <c r="J1637" i="1"/>
  <c r="I1637" i="1"/>
  <c r="F1637" i="1"/>
  <c r="D1637" i="1"/>
  <c r="C1637" i="1"/>
  <c r="P1636" i="1"/>
  <c r="J1636" i="1"/>
  <c r="I1636" i="1"/>
  <c r="F1636" i="1"/>
  <c r="D1636" i="1"/>
  <c r="C1636" i="1"/>
  <c r="P1635" i="1"/>
  <c r="J1635" i="1"/>
  <c r="I1635" i="1"/>
  <c r="F1635" i="1"/>
  <c r="D1635" i="1"/>
  <c r="C1635" i="1"/>
  <c r="P1634" i="1"/>
  <c r="J1634" i="1"/>
  <c r="I1634" i="1"/>
  <c r="F1634" i="1"/>
  <c r="D1634" i="1"/>
  <c r="C1634" i="1"/>
  <c r="P1633" i="1"/>
  <c r="J1633" i="1"/>
  <c r="I1633" i="1"/>
  <c r="F1633" i="1"/>
  <c r="D1633" i="1"/>
  <c r="C1633" i="1"/>
  <c r="P1632" i="1"/>
  <c r="J1632" i="1"/>
  <c r="I1632" i="1"/>
  <c r="F1632" i="1"/>
  <c r="D1632" i="1"/>
  <c r="C1632" i="1"/>
  <c r="P1631" i="1"/>
  <c r="J1631" i="1"/>
  <c r="I1631" i="1"/>
  <c r="F1631" i="1"/>
  <c r="D1631" i="1"/>
  <c r="C1631" i="1"/>
  <c r="P1630" i="1"/>
  <c r="J1630" i="1"/>
  <c r="I1630" i="1"/>
  <c r="F1630" i="1"/>
  <c r="D1630" i="1"/>
  <c r="C1630" i="1"/>
  <c r="P1629" i="1"/>
  <c r="J1629" i="1"/>
  <c r="I1629" i="1"/>
  <c r="F1629" i="1"/>
  <c r="D1629" i="1"/>
  <c r="C1629" i="1"/>
  <c r="P1628" i="1"/>
  <c r="J1628" i="1"/>
  <c r="I1628" i="1"/>
  <c r="F1628" i="1"/>
  <c r="D1628" i="1"/>
  <c r="C1628" i="1"/>
  <c r="P1627" i="1"/>
  <c r="J1627" i="1"/>
  <c r="I1627" i="1"/>
  <c r="F1627" i="1"/>
  <c r="D1627" i="1"/>
  <c r="C1627" i="1"/>
  <c r="P1626" i="1"/>
  <c r="J1626" i="1"/>
  <c r="I1626" i="1"/>
  <c r="F1626" i="1"/>
  <c r="D1626" i="1"/>
  <c r="C1626" i="1"/>
  <c r="P1625" i="1"/>
  <c r="J1625" i="1"/>
  <c r="I1625" i="1"/>
  <c r="F1625" i="1"/>
  <c r="D1625" i="1"/>
  <c r="C1625" i="1"/>
  <c r="P1624" i="1"/>
  <c r="J1624" i="1"/>
  <c r="I1624" i="1"/>
  <c r="F1624" i="1"/>
  <c r="D1624" i="1"/>
  <c r="C1624" i="1"/>
  <c r="P1623" i="1"/>
  <c r="J1623" i="1"/>
  <c r="I1623" i="1"/>
  <c r="F1623" i="1"/>
  <c r="D1623" i="1"/>
  <c r="C1623" i="1"/>
  <c r="P1622" i="1"/>
  <c r="J1622" i="1"/>
  <c r="I1622" i="1"/>
  <c r="F1622" i="1"/>
  <c r="D1622" i="1"/>
  <c r="C1622" i="1"/>
  <c r="P1621" i="1"/>
  <c r="J1621" i="1"/>
  <c r="I1621" i="1"/>
  <c r="F1621" i="1"/>
  <c r="D1621" i="1"/>
  <c r="C1621" i="1"/>
  <c r="P1620" i="1"/>
  <c r="J1620" i="1"/>
  <c r="I1620" i="1"/>
  <c r="F1620" i="1"/>
  <c r="D1620" i="1"/>
  <c r="C1620" i="1"/>
  <c r="P1619" i="1"/>
  <c r="J1619" i="1"/>
  <c r="I1619" i="1"/>
  <c r="F1619" i="1"/>
  <c r="D1619" i="1"/>
  <c r="C1619" i="1"/>
  <c r="P1618" i="1"/>
  <c r="J1618" i="1"/>
  <c r="I1618" i="1"/>
  <c r="F1618" i="1"/>
  <c r="D1618" i="1"/>
  <c r="C1618" i="1"/>
  <c r="P1617" i="1"/>
  <c r="J1617" i="1"/>
  <c r="I1617" i="1"/>
  <c r="F1617" i="1"/>
  <c r="D1617" i="1"/>
  <c r="C1617" i="1"/>
  <c r="P1616" i="1"/>
  <c r="J1616" i="1"/>
  <c r="I1616" i="1"/>
  <c r="F1616" i="1"/>
  <c r="D1616" i="1"/>
  <c r="C1616" i="1"/>
  <c r="P1615" i="1"/>
  <c r="J1615" i="1"/>
  <c r="I1615" i="1"/>
  <c r="F1615" i="1"/>
  <c r="D1615" i="1"/>
  <c r="C1615" i="1"/>
  <c r="P1614" i="1"/>
  <c r="J1614" i="1"/>
  <c r="I1614" i="1"/>
  <c r="F1614" i="1"/>
  <c r="D1614" i="1"/>
  <c r="C1614" i="1"/>
  <c r="P1613" i="1"/>
  <c r="J1613" i="1"/>
  <c r="I1613" i="1"/>
  <c r="F1613" i="1"/>
  <c r="D1613" i="1"/>
  <c r="C1613" i="1"/>
  <c r="P1612" i="1"/>
  <c r="J1612" i="1"/>
  <c r="I1612" i="1"/>
  <c r="F1612" i="1"/>
  <c r="D1612" i="1"/>
  <c r="C1612" i="1"/>
  <c r="P1611" i="1"/>
  <c r="J1611" i="1"/>
  <c r="I1611" i="1"/>
  <c r="F1611" i="1"/>
  <c r="D1611" i="1"/>
  <c r="C1611" i="1"/>
  <c r="P1610" i="1"/>
  <c r="J1610" i="1"/>
  <c r="I1610" i="1"/>
  <c r="F1610" i="1"/>
  <c r="D1610" i="1"/>
  <c r="C1610" i="1"/>
  <c r="P1609" i="1"/>
  <c r="J1609" i="1"/>
  <c r="I1609" i="1"/>
  <c r="F1609" i="1"/>
  <c r="D1609" i="1"/>
  <c r="C1609" i="1"/>
  <c r="P1608" i="1"/>
  <c r="J1608" i="1"/>
  <c r="I1608" i="1"/>
  <c r="F1608" i="1"/>
  <c r="D1608" i="1"/>
  <c r="C1608" i="1"/>
  <c r="P1607" i="1"/>
  <c r="J1607" i="1"/>
  <c r="I1607" i="1"/>
  <c r="F1607" i="1"/>
  <c r="D1607" i="1"/>
  <c r="C1607" i="1"/>
  <c r="P1606" i="1"/>
  <c r="J1606" i="1"/>
  <c r="I1606" i="1"/>
  <c r="F1606" i="1"/>
  <c r="D1606" i="1"/>
  <c r="C1606" i="1"/>
  <c r="P1605" i="1"/>
  <c r="J1605" i="1"/>
  <c r="I1605" i="1"/>
  <c r="F1605" i="1"/>
  <c r="D1605" i="1"/>
  <c r="C1605" i="1"/>
  <c r="P1604" i="1"/>
  <c r="J1604" i="1"/>
  <c r="I1604" i="1"/>
  <c r="F1604" i="1"/>
  <c r="D1604" i="1"/>
  <c r="C1604" i="1"/>
  <c r="P1603" i="1"/>
  <c r="J1603" i="1"/>
  <c r="I1603" i="1"/>
  <c r="F1603" i="1"/>
  <c r="D1603" i="1"/>
  <c r="C1603" i="1"/>
  <c r="P1602" i="1"/>
  <c r="J1602" i="1"/>
  <c r="I1602" i="1"/>
  <c r="F1602" i="1"/>
  <c r="D1602" i="1"/>
  <c r="C1602" i="1"/>
  <c r="P1601" i="1"/>
  <c r="J1601" i="1"/>
  <c r="I1601" i="1"/>
  <c r="F1601" i="1"/>
  <c r="D1601" i="1"/>
  <c r="C1601" i="1"/>
  <c r="P1600" i="1"/>
  <c r="J1600" i="1"/>
  <c r="I1600" i="1"/>
  <c r="F1600" i="1"/>
  <c r="D1600" i="1"/>
  <c r="C1600" i="1"/>
  <c r="P1599" i="1"/>
  <c r="J1599" i="1"/>
  <c r="I1599" i="1"/>
  <c r="F1599" i="1"/>
  <c r="D1599" i="1"/>
  <c r="C1599" i="1"/>
  <c r="P1598" i="1"/>
  <c r="J1598" i="1"/>
  <c r="I1598" i="1"/>
  <c r="F1598" i="1"/>
  <c r="D1598" i="1"/>
  <c r="C1598" i="1"/>
  <c r="P1597" i="1"/>
  <c r="J1597" i="1"/>
  <c r="I1597" i="1"/>
  <c r="F1597" i="1"/>
  <c r="D1597" i="1"/>
  <c r="C1597" i="1"/>
  <c r="P1596" i="1"/>
  <c r="J1596" i="1"/>
  <c r="I1596" i="1"/>
  <c r="F1596" i="1"/>
  <c r="D1596" i="1"/>
  <c r="C1596" i="1"/>
  <c r="P1595" i="1"/>
  <c r="J1595" i="1"/>
  <c r="I1595" i="1"/>
  <c r="F1595" i="1"/>
  <c r="D1595" i="1"/>
  <c r="C1595" i="1"/>
  <c r="P1594" i="1"/>
  <c r="J1594" i="1"/>
  <c r="I1594" i="1"/>
  <c r="F1594" i="1"/>
  <c r="D1594" i="1"/>
  <c r="C1594" i="1"/>
  <c r="P1593" i="1"/>
  <c r="J1593" i="1"/>
  <c r="I1593" i="1"/>
  <c r="F1593" i="1"/>
  <c r="D1593" i="1"/>
  <c r="C1593" i="1"/>
  <c r="P1592" i="1"/>
  <c r="J1592" i="1"/>
  <c r="I1592" i="1"/>
  <c r="F1592" i="1"/>
  <c r="D1592" i="1"/>
  <c r="C1592" i="1"/>
  <c r="P1591" i="1"/>
  <c r="J1591" i="1"/>
  <c r="I1591" i="1"/>
  <c r="F1591" i="1"/>
  <c r="D1591" i="1"/>
  <c r="C1591" i="1"/>
  <c r="P1590" i="1"/>
  <c r="J1590" i="1"/>
  <c r="I1590" i="1"/>
  <c r="F1590" i="1"/>
  <c r="D1590" i="1"/>
  <c r="C1590" i="1"/>
  <c r="P1589" i="1"/>
  <c r="J1589" i="1"/>
  <c r="I1589" i="1"/>
  <c r="F1589" i="1"/>
  <c r="D1589" i="1"/>
  <c r="C1589" i="1"/>
  <c r="P1588" i="1"/>
  <c r="J1588" i="1"/>
  <c r="I1588" i="1"/>
  <c r="F1588" i="1"/>
  <c r="D1588" i="1"/>
  <c r="C1588" i="1"/>
  <c r="P1587" i="1"/>
  <c r="J1587" i="1"/>
  <c r="I1587" i="1"/>
  <c r="F1587" i="1"/>
  <c r="D1587" i="1"/>
  <c r="C1587" i="1"/>
  <c r="P1586" i="1"/>
  <c r="J1586" i="1"/>
  <c r="I1586" i="1"/>
  <c r="F1586" i="1"/>
  <c r="D1586" i="1"/>
  <c r="C1586" i="1"/>
  <c r="P1585" i="1"/>
  <c r="J1585" i="1"/>
  <c r="I1585" i="1"/>
  <c r="F1585" i="1"/>
  <c r="D1585" i="1"/>
  <c r="C1585" i="1"/>
  <c r="P1584" i="1"/>
  <c r="J1584" i="1"/>
  <c r="I1584" i="1"/>
  <c r="F1584" i="1"/>
  <c r="D1584" i="1"/>
  <c r="C1584" i="1"/>
  <c r="P1583" i="1"/>
  <c r="J1583" i="1"/>
  <c r="I1583" i="1"/>
  <c r="F1583" i="1"/>
  <c r="D1583" i="1"/>
  <c r="C1583" i="1"/>
  <c r="P1582" i="1"/>
  <c r="J1582" i="1"/>
  <c r="I1582" i="1"/>
  <c r="F1582" i="1"/>
  <c r="D1582" i="1"/>
  <c r="C1582" i="1"/>
  <c r="P1581" i="1"/>
  <c r="J1581" i="1"/>
  <c r="I1581" i="1"/>
  <c r="F1581" i="1"/>
  <c r="D1581" i="1"/>
  <c r="C1581" i="1"/>
  <c r="P1580" i="1"/>
  <c r="J1580" i="1"/>
  <c r="I1580" i="1"/>
  <c r="F1580" i="1"/>
  <c r="D1580" i="1"/>
  <c r="C1580" i="1"/>
  <c r="P1579" i="1"/>
  <c r="J1579" i="1"/>
  <c r="I1579" i="1"/>
  <c r="F1579" i="1"/>
  <c r="D1579" i="1"/>
  <c r="C1579" i="1"/>
  <c r="P1578" i="1"/>
  <c r="J1578" i="1"/>
  <c r="I1578" i="1"/>
  <c r="F1578" i="1"/>
  <c r="D1578" i="1"/>
  <c r="C1578" i="1"/>
  <c r="P1577" i="1"/>
  <c r="J1577" i="1"/>
  <c r="I1577" i="1"/>
  <c r="F1577" i="1"/>
  <c r="D1577" i="1"/>
  <c r="C1577" i="1"/>
  <c r="P1576" i="1"/>
  <c r="J1576" i="1"/>
  <c r="I1576" i="1"/>
  <c r="F1576" i="1"/>
  <c r="D1576" i="1"/>
  <c r="C1576" i="1"/>
  <c r="P1575" i="1"/>
  <c r="J1575" i="1"/>
  <c r="I1575" i="1"/>
  <c r="F1575" i="1"/>
  <c r="D1575" i="1"/>
  <c r="C1575" i="1"/>
  <c r="P1574" i="1"/>
  <c r="J1574" i="1"/>
  <c r="I1574" i="1"/>
  <c r="F1574" i="1"/>
  <c r="D1574" i="1"/>
  <c r="C1574" i="1"/>
  <c r="P1573" i="1"/>
  <c r="J1573" i="1"/>
  <c r="I1573" i="1"/>
  <c r="F1573" i="1"/>
  <c r="D1573" i="1"/>
  <c r="C1573" i="1"/>
  <c r="P1572" i="1"/>
  <c r="J1572" i="1"/>
  <c r="I1572" i="1"/>
  <c r="F1572" i="1"/>
  <c r="D1572" i="1"/>
  <c r="C1572" i="1"/>
  <c r="P1571" i="1"/>
  <c r="J1571" i="1"/>
  <c r="I1571" i="1"/>
  <c r="F1571" i="1"/>
  <c r="D1571" i="1"/>
  <c r="C1571" i="1"/>
  <c r="P1570" i="1"/>
  <c r="J1570" i="1"/>
  <c r="I1570" i="1"/>
  <c r="F1570" i="1"/>
  <c r="D1570" i="1"/>
  <c r="C1570" i="1"/>
  <c r="P1569" i="1"/>
  <c r="J1569" i="1"/>
  <c r="I1569" i="1"/>
  <c r="F1569" i="1"/>
  <c r="D1569" i="1"/>
  <c r="C1569" i="1"/>
  <c r="P1568" i="1"/>
  <c r="J1568" i="1"/>
  <c r="I1568" i="1"/>
  <c r="F1568" i="1"/>
  <c r="D1568" i="1"/>
  <c r="C1568" i="1"/>
  <c r="P1567" i="1"/>
  <c r="J1567" i="1"/>
  <c r="I1567" i="1"/>
  <c r="F1567" i="1"/>
  <c r="D1567" i="1"/>
  <c r="C1567" i="1"/>
  <c r="P1566" i="1"/>
  <c r="J1566" i="1"/>
  <c r="I1566" i="1"/>
  <c r="F1566" i="1"/>
  <c r="D1566" i="1"/>
  <c r="C1566" i="1"/>
  <c r="P1565" i="1"/>
  <c r="J1565" i="1"/>
  <c r="I1565" i="1"/>
  <c r="F1565" i="1"/>
  <c r="D1565" i="1"/>
  <c r="C1565" i="1"/>
  <c r="P1564" i="1"/>
  <c r="J1564" i="1"/>
  <c r="I1564" i="1"/>
  <c r="F1564" i="1"/>
  <c r="D1564" i="1"/>
  <c r="C1564" i="1"/>
  <c r="P1563" i="1"/>
  <c r="J1563" i="1"/>
  <c r="I1563" i="1"/>
  <c r="F1563" i="1"/>
  <c r="D1563" i="1"/>
  <c r="C1563" i="1"/>
  <c r="P1562" i="1"/>
  <c r="J1562" i="1"/>
  <c r="I1562" i="1"/>
  <c r="F1562" i="1"/>
  <c r="D1562" i="1"/>
  <c r="C1562" i="1"/>
  <c r="P1561" i="1"/>
  <c r="J1561" i="1"/>
  <c r="I1561" i="1"/>
  <c r="F1561" i="1"/>
  <c r="D1561" i="1"/>
  <c r="C1561" i="1"/>
  <c r="P1560" i="1"/>
  <c r="J1560" i="1"/>
  <c r="I1560" i="1"/>
  <c r="F1560" i="1"/>
  <c r="D1560" i="1"/>
  <c r="C1560" i="1"/>
  <c r="P1559" i="1"/>
  <c r="J1559" i="1"/>
  <c r="I1559" i="1"/>
  <c r="F1559" i="1"/>
  <c r="D1559" i="1"/>
  <c r="C1559" i="1"/>
  <c r="P1558" i="1"/>
  <c r="J1558" i="1"/>
  <c r="I1558" i="1"/>
  <c r="F1558" i="1"/>
  <c r="D1558" i="1"/>
  <c r="C1558" i="1"/>
  <c r="P1557" i="1"/>
  <c r="J1557" i="1"/>
  <c r="I1557" i="1"/>
  <c r="F1557" i="1"/>
  <c r="D1557" i="1"/>
  <c r="C1557" i="1"/>
  <c r="P1556" i="1"/>
  <c r="J1556" i="1"/>
  <c r="I1556" i="1"/>
  <c r="F1556" i="1"/>
  <c r="D1556" i="1"/>
  <c r="C1556" i="1"/>
  <c r="P1555" i="1"/>
  <c r="J1555" i="1"/>
  <c r="I1555" i="1"/>
  <c r="F1555" i="1"/>
  <c r="D1555" i="1"/>
  <c r="C1555" i="1"/>
  <c r="P1554" i="1"/>
  <c r="J1554" i="1"/>
  <c r="I1554" i="1"/>
  <c r="F1554" i="1"/>
  <c r="D1554" i="1"/>
  <c r="C1554" i="1"/>
  <c r="P1553" i="1"/>
  <c r="J1553" i="1"/>
  <c r="I1553" i="1"/>
  <c r="F1553" i="1"/>
  <c r="D1553" i="1"/>
  <c r="C1553" i="1"/>
  <c r="P1552" i="1"/>
  <c r="J1552" i="1"/>
  <c r="I1552" i="1"/>
  <c r="F1552" i="1"/>
  <c r="D1552" i="1"/>
  <c r="C1552" i="1"/>
  <c r="P1551" i="1"/>
  <c r="J1551" i="1"/>
  <c r="I1551" i="1"/>
  <c r="F1551" i="1"/>
  <c r="D1551" i="1"/>
  <c r="C1551" i="1"/>
  <c r="P1550" i="1"/>
  <c r="J1550" i="1"/>
  <c r="I1550" i="1"/>
  <c r="F1550" i="1"/>
  <c r="D1550" i="1"/>
  <c r="C1550" i="1"/>
  <c r="P1549" i="1"/>
  <c r="J1549" i="1"/>
  <c r="I1549" i="1"/>
  <c r="F1549" i="1"/>
  <c r="D1549" i="1"/>
  <c r="C1549" i="1"/>
  <c r="P1548" i="1"/>
  <c r="J1548" i="1"/>
  <c r="I1548" i="1"/>
  <c r="F1548" i="1"/>
  <c r="D1548" i="1"/>
  <c r="C1548" i="1"/>
  <c r="P1547" i="1"/>
  <c r="J1547" i="1"/>
  <c r="I1547" i="1"/>
  <c r="F1547" i="1"/>
  <c r="D1547" i="1"/>
  <c r="C1547" i="1"/>
  <c r="P1546" i="1"/>
  <c r="J1546" i="1"/>
  <c r="I1546" i="1"/>
  <c r="F1546" i="1"/>
  <c r="D1546" i="1"/>
  <c r="C1546" i="1"/>
  <c r="P1545" i="1"/>
  <c r="J1545" i="1"/>
  <c r="I1545" i="1"/>
  <c r="F1545" i="1"/>
  <c r="D1545" i="1"/>
  <c r="C1545" i="1"/>
  <c r="P1544" i="1"/>
  <c r="J1544" i="1"/>
  <c r="I1544" i="1"/>
  <c r="F1544" i="1"/>
  <c r="D1544" i="1"/>
  <c r="C1544" i="1"/>
  <c r="P1543" i="1"/>
  <c r="J1543" i="1"/>
  <c r="I1543" i="1"/>
  <c r="F1543" i="1"/>
  <c r="D1543" i="1"/>
  <c r="C1543" i="1"/>
  <c r="P1542" i="1"/>
  <c r="J1542" i="1"/>
  <c r="I1542" i="1"/>
  <c r="F1542" i="1"/>
  <c r="D1542" i="1"/>
  <c r="C1542" i="1"/>
  <c r="P1541" i="1"/>
  <c r="J1541" i="1"/>
  <c r="I1541" i="1"/>
  <c r="F1541" i="1"/>
  <c r="D1541" i="1"/>
  <c r="C1541" i="1"/>
  <c r="P1540" i="1"/>
  <c r="J1540" i="1"/>
  <c r="I1540" i="1"/>
  <c r="F1540" i="1"/>
  <c r="D1540" i="1"/>
  <c r="C1540" i="1"/>
  <c r="P1539" i="1"/>
  <c r="J1539" i="1"/>
  <c r="I1539" i="1"/>
  <c r="F1539" i="1"/>
  <c r="D1539" i="1"/>
  <c r="C1539" i="1"/>
  <c r="P1538" i="1"/>
  <c r="J1538" i="1"/>
  <c r="I1538" i="1"/>
  <c r="F1538" i="1"/>
  <c r="D1538" i="1"/>
  <c r="C1538" i="1"/>
  <c r="P1537" i="1"/>
  <c r="J1537" i="1"/>
  <c r="I1537" i="1"/>
  <c r="F1537" i="1"/>
  <c r="D1537" i="1"/>
  <c r="C1537" i="1"/>
  <c r="P1536" i="1"/>
  <c r="J1536" i="1"/>
  <c r="I1536" i="1"/>
  <c r="F1536" i="1"/>
  <c r="D1536" i="1"/>
  <c r="C1536" i="1"/>
  <c r="P1535" i="1"/>
  <c r="J1535" i="1"/>
  <c r="I1535" i="1"/>
  <c r="F1535" i="1"/>
  <c r="D1535" i="1"/>
  <c r="C1535" i="1"/>
  <c r="P1534" i="1"/>
  <c r="J1534" i="1"/>
  <c r="I1534" i="1"/>
  <c r="F1534" i="1"/>
  <c r="D1534" i="1"/>
  <c r="C1534" i="1"/>
  <c r="P1533" i="1"/>
  <c r="J1533" i="1"/>
  <c r="I1533" i="1"/>
  <c r="F1533" i="1"/>
  <c r="D1533" i="1"/>
  <c r="C1533" i="1"/>
  <c r="P1532" i="1"/>
  <c r="J1532" i="1"/>
  <c r="I1532" i="1"/>
  <c r="F1532" i="1"/>
  <c r="D1532" i="1"/>
  <c r="C1532" i="1"/>
  <c r="P1531" i="1"/>
  <c r="J1531" i="1"/>
  <c r="I1531" i="1"/>
  <c r="F1531" i="1"/>
  <c r="D1531" i="1"/>
  <c r="C1531" i="1"/>
  <c r="P1530" i="1"/>
  <c r="J1530" i="1"/>
  <c r="I1530" i="1"/>
  <c r="F1530" i="1"/>
  <c r="D1530" i="1"/>
  <c r="C1530" i="1"/>
  <c r="P1529" i="1"/>
  <c r="J1529" i="1"/>
  <c r="I1529" i="1"/>
  <c r="F1529" i="1"/>
  <c r="D1529" i="1"/>
  <c r="C1529" i="1"/>
  <c r="P1528" i="1"/>
  <c r="J1528" i="1"/>
  <c r="I1528" i="1"/>
  <c r="F1528" i="1"/>
  <c r="D1528" i="1"/>
  <c r="C1528" i="1"/>
  <c r="P1527" i="1"/>
  <c r="J1527" i="1"/>
  <c r="I1527" i="1"/>
  <c r="F1527" i="1"/>
  <c r="D1527" i="1"/>
  <c r="C1527" i="1"/>
  <c r="P1526" i="1"/>
  <c r="J1526" i="1"/>
  <c r="I1526" i="1"/>
  <c r="F1526" i="1"/>
  <c r="D1526" i="1"/>
  <c r="C1526" i="1"/>
  <c r="P1525" i="1"/>
  <c r="J1525" i="1"/>
  <c r="I1525" i="1"/>
  <c r="F1525" i="1"/>
  <c r="D1525" i="1"/>
  <c r="C1525" i="1"/>
  <c r="P1524" i="1"/>
  <c r="J1524" i="1"/>
  <c r="I1524" i="1"/>
  <c r="F1524" i="1"/>
  <c r="D1524" i="1"/>
  <c r="C1524" i="1"/>
  <c r="P1523" i="1"/>
  <c r="J1523" i="1"/>
  <c r="I1523" i="1"/>
  <c r="F1523" i="1"/>
  <c r="D1523" i="1"/>
  <c r="C1523" i="1"/>
  <c r="P1522" i="1"/>
  <c r="J1522" i="1"/>
  <c r="I1522" i="1"/>
  <c r="F1522" i="1"/>
  <c r="D1522" i="1"/>
  <c r="C1522" i="1"/>
  <c r="P1521" i="1"/>
  <c r="J1521" i="1"/>
  <c r="I1521" i="1"/>
  <c r="F1521" i="1"/>
  <c r="D1521" i="1"/>
  <c r="C1521" i="1"/>
  <c r="P1520" i="1"/>
  <c r="J1520" i="1"/>
  <c r="I1520" i="1"/>
  <c r="F1520" i="1"/>
  <c r="D1520" i="1"/>
  <c r="C1520" i="1"/>
  <c r="P1519" i="1"/>
  <c r="J1519" i="1"/>
  <c r="I1519" i="1"/>
  <c r="F1519" i="1"/>
  <c r="D1519" i="1"/>
  <c r="C1519" i="1"/>
  <c r="P1518" i="1"/>
  <c r="J1518" i="1"/>
  <c r="I1518" i="1"/>
  <c r="F1518" i="1"/>
  <c r="D1518" i="1"/>
  <c r="C1518" i="1"/>
  <c r="P1517" i="1"/>
  <c r="J1517" i="1"/>
  <c r="I1517" i="1"/>
  <c r="F1517" i="1"/>
  <c r="D1517" i="1"/>
  <c r="C1517" i="1"/>
  <c r="P1516" i="1"/>
  <c r="J1516" i="1"/>
  <c r="I1516" i="1"/>
  <c r="F1516" i="1"/>
  <c r="D1516" i="1"/>
  <c r="C1516" i="1"/>
  <c r="P1515" i="1"/>
  <c r="J1515" i="1"/>
  <c r="I1515" i="1"/>
  <c r="F1515" i="1"/>
  <c r="D1515" i="1"/>
  <c r="C1515" i="1"/>
  <c r="P1514" i="1"/>
  <c r="J1514" i="1"/>
  <c r="I1514" i="1"/>
  <c r="F1514" i="1"/>
  <c r="D1514" i="1"/>
  <c r="C1514" i="1"/>
  <c r="P1513" i="1"/>
  <c r="J1513" i="1"/>
  <c r="I1513" i="1"/>
  <c r="F1513" i="1"/>
  <c r="D1513" i="1"/>
  <c r="C1513" i="1"/>
  <c r="P1512" i="1"/>
  <c r="J1512" i="1"/>
  <c r="I1512" i="1"/>
  <c r="F1512" i="1"/>
  <c r="D1512" i="1"/>
  <c r="C1512" i="1"/>
  <c r="P1511" i="1"/>
  <c r="J1511" i="1"/>
  <c r="I1511" i="1"/>
  <c r="F1511" i="1"/>
  <c r="D1511" i="1"/>
  <c r="C1511" i="1"/>
  <c r="P1510" i="1"/>
  <c r="J1510" i="1"/>
  <c r="I1510" i="1"/>
  <c r="F1510" i="1"/>
  <c r="D1510" i="1"/>
  <c r="C1510" i="1"/>
  <c r="P1509" i="1"/>
  <c r="J1509" i="1"/>
  <c r="I1509" i="1"/>
  <c r="F1509" i="1"/>
  <c r="D1509" i="1"/>
  <c r="C1509" i="1"/>
  <c r="P1508" i="1"/>
  <c r="J1508" i="1"/>
  <c r="I1508" i="1"/>
  <c r="F1508" i="1"/>
  <c r="D1508" i="1"/>
  <c r="C1508" i="1"/>
  <c r="P1507" i="1"/>
  <c r="J1507" i="1"/>
  <c r="I1507" i="1"/>
  <c r="F1507" i="1"/>
  <c r="D1507" i="1"/>
  <c r="C1507" i="1"/>
  <c r="P1506" i="1"/>
  <c r="J1506" i="1"/>
  <c r="I1506" i="1"/>
  <c r="F1506" i="1"/>
  <c r="D1506" i="1"/>
  <c r="C1506" i="1"/>
  <c r="P1505" i="1"/>
  <c r="J1505" i="1"/>
  <c r="I1505" i="1"/>
  <c r="F1505" i="1"/>
  <c r="D1505" i="1"/>
  <c r="C1505" i="1"/>
  <c r="P1504" i="1"/>
  <c r="J1504" i="1"/>
  <c r="I1504" i="1"/>
  <c r="F1504" i="1"/>
  <c r="D1504" i="1"/>
  <c r="C1504" i="1"/>
  <c r="P1503" i="1"/>
  <c r="J1503" i="1"/>
  <c r="I1503" i="1"/>
  <c r="F1503" i="1"/>
  <c r="D1503" i="1"/>
  <c r="C1503" i="1"/>
  <c r="P1502" i="1"/>
  <c r="J1502" i="1"/>
  <c r="I1502" i="1"/>
  <c r="F1502" i="1"/>
  <c r="D1502" i="1"/>
  <c r="C1502" i="1"/>
  <c r="P1501" i="1"/>
  <c r="J1501" i="1"/>
  <c r="I1501" i="1"/>
  <c r="F1501" i="1"/>
  <c r="D1501" i="1"/>
  <c r="C1501" i="1"/>
  <c r="P1500" i="1"/>
  <c r="J1500" i="1"/>
  <c r="I1500" i="1"/>
  <c r="F1500" i="1"/>
  <c r="D1500" i="1"/>
  <c r="C1500" i="1"/>
  <c r="P1499" i="1"/>
  <c r="J1499" i="1"/>
  <c r="I1499" i="1"/>
  <c r="F1499" i="1"/>
  <c r="D1499" i="1"/>
  <c r="C1499" i="1"/>
  <c r="P1498" i="1"/>
  <c r="J1498" i="1"/>
  <c r="I1498" i="1"/>
  <c r="F1498" i="1"/>
  <c r="D1498" i="1"/>
  <c r="C1498" i="1"/>
  <c r="P1497" i="1"/>
  <c r="J1497" i="1"/>
  <c r="I1497" i="1"/>
  <c r="F1497" i="1"/>
  <c r="D1497" i="1"/>
  <c r="C1497" i="1"/>
  <c r="P1496" i="1"/>
  <c r="J1496" i="1"/>
  <c r="I1496" i="1"/>
  <c r="F1496" i="1"/>
  <c r="D1496" i="1"/>
  <c r="C1496" i="1"/>
  <c r="P1495" i="1"/>
  <c r="J1495" i="1"/>
  <c r="I1495" i="1"/>
  <c r="F1495" i="1"/>
  <c r="D1495" i="1"/>
  <c r="C1495" i="1"/>
  <c r="P1494" i="1"/>
  <c r="J1494" i="1"/>
  <c r="I1494" i="1"/>
  <c r="F1494" i="1"/>
  <c r="D1494" i="1"/>
  <c r="C1494" i="1"/>
  <c r="P1493" i="1"/>
  <c r="J1493" i="1"/>
  <c r="I1493" i="1"/>
  <c r="F1493" i="1"/>
  <c r="D1493" i="1"/>
  <c r="C1493" i="1"/>
  <c r="P1492" i="1"/>
  <c r="J1492" i="1"/>
  <c r="I1492" i="1"/>
  <c r="F1492" i="1"/>
  <c r="D1492" i="1"/>
  <c r="C1492" i="1"/>
  <c r="P1491" i="1"/>
  <c r="J1491" i="1"/>
  <c r="I1491" i="1"/>
  <c r="F1491" i="1"/>
  <c r="D1491" i="1"/>
  <c r="C1491" i="1"/>
  <c r="P1490" i="1"/>
  <c r="J1490" i="1"/>
  <c r="I1490" i="1"/>
  <c r="F1490" i="1"/>
  <c r="D1490" i="1"/>
  <c r="C1490" i="1"/>
  <c r="P1489" i="1"/>
  <c r="J1489" i="1"/>
  <c r="I1489" i="1"/>
  <c r="F1489" i="1"/>
  <c r="D1489" i="1"/>
  <c r="C1489" i="1"/>
  <c r="P1488" i="1"/>
  <c r="J1488" i="1"/>
  <c r="I1488" i="1"/>
  <c r="F1488" i="1"/>
  <c r="D1488" i="1"/>
  <c r="C1488" i="1"/>
  <c r="P1487" i="1"/>
  <c r="J1487" i="1"/>
  <c r="I1487" i="1"/>
  <c r="F1487" i="1"/>
  <c r="D1487" i="1"/>
  <c r="C1487" i="1"/>
  <c r="P1486" i="1"/>
  <c r="J1486" i="1"/>
  <c r="I1486" i="1"/>
  <c r="F1486" i="1"/>
  <c r="D1486" i="1"/>
  <c r="C1486" i="1"/>
  <c r="P1485" i="1"/>
  <c r="J1485" i="1"/>
  <c r="I1485" i="1"/>
  <c r="F1485" i="1"/>
  <c r="D1485" i="1"/>
  <c r="C1485" i="1"/>
  <c r="P1484" i="1"/>
  <c r="J1484" i="1"/>
  <c r="I1484" i="1"/>
  <c r="F1484" i="1"/>
  <c r="D1484" i="1"/>
  <c r="C1484" i="1"/>
  <c r="P1483" i="1"/>
  <c r="J1483" i="1"/>
  <c r="I1483" i="1"/>
  <c r="F1483" i="1"/>
  <c r="D1483" i="1"/>
  <c r="C1483" i="1"/>
  <c r="P1482" i="1"/>
  <c r="J1482" i="1"/>
  <c r="I1482" i="1"/>
  <c r="F1482" i="1"/>
  <c r="D1482" i="1"/>
  <c r="C1482" i="1"/>
  <c r="P1481" i="1"/>
  <c r="J1481" i="1"/>
  <c r="I1481" i="1"/>
  <c r="F1481" i="1"/>
  <c r="D1481" i="1"/>
  <c r="C1481" i="1"/>
  <c r="P1480" i="1"/>
  <c r="J1480" i="1"/>
  <c r="I1480" i="1"/>
  <c r="F1480" i="1"/>
  <c r="D1480" i="1"/>
  <c r="C1480" i="1"/>
  <c r="P1479" i="1"/>
  <c r="J1479" i="1"/>
  <c r="I1479" i="1"/>
  <c r="F1479" i="1"/>
  <c r="D1479" i="1"/>
  <c r="C1479" i="1"/>
  <c r="P1478" i="1"/>
  <c r="J1478" i="1"/>
  <c r="I1478" i="1"/>
  <c r="F1478" i="1"/>
  <c r="D1478" i="1"/>
  <c r="C1478" i="1"/>
  <c r="P1477" i="1"/>
  <c r="J1477" i="1"/>
  <c r="I1477" i="1"/>
  <c r="F1477" i="1"/>
  <c r="D1477" i="1"/>
  <c r="C1477" i="1"/>
  <c r="P1476" i="1"/>
  <c r="J1476" i="1"/>
  <c r="I1476" i="1"/>
  <c r="F1476" i="1"/>
  <c r="D1476" i="1"/>
  <c r="C1476" i="1"/>
  <c r="P1475" i="1"/>
  <c r="J1475" i="1"/>
  <c r="I1475" i="1"/>
  <c r="F1475" i="1"/>
  <c r="D1475" i="1"/>
  <c r="C1475" i="1"/>
  <c r="P1474" i="1"/>
  <c r="J1474" i="1"/>
  <c r="I1474" i="1"/>
  <c r="F1474" i="1"/>
  <c r="D1474" i="1"/>
  <c r="C1474" i="1"/>
  <c r="P1473" i="1"/>
  <c r="J1473" i="1"/>
  <c r="I1473" i="1"/>
  <c r="F1473" i="1"/>
  <c r="D1473" i="1"/>
  <c r="C1473" i="1"/>
  <c r="P1472" i="1"/>
  <c r="J1472" i="1"/>
  <c r="I1472" i="1"/>
  <c r="F1472" i="1"/>
  <c r="D1472" i="1"/>
  <c r="C1472" i="1"/>
  <c r="P1471" i="1"/>
  <c r="J1471" i="1"/>
  <c r="I1471" i="1"/>
  <c r="F1471" i="1"/>
  <c r="D1471" i="1"/>
  <c r="C1471" i="1"/>
  <c r="P1470" i="1"/>
  <c r="J1470" i="1"/>
  <c r="I1470" i="1"/>
  <c r="F1470" i="1"/>
  <c r="D1470" i="1"/>
  <c r="C1470" i="1"/>
  <c r="P1469" i="1"/>
  <c r="J1469" i="1"/>
  <c r="I1469" i="1"/>
  <c r="F1469" i="1"/>
  <c r="D1469" i="1"/>
  <c r="C1469" i="1"/>
  <c r="P1468" i="1"/>
  <c r="J1468" i="1"/>
  <c r="I1468" i="1"/>
  <c r="F1468" i="1"/>
  <c r="D1468" i="1"/>
  <c r="C1468" i="1"/>
  <c r="P1467" i="1"/>
  <c r="J1467" i="1"/>
  <c r="I1467" i="1"/>
  <c r="F1467" i="1"/>
  <c r="D1467" i="1"/>
  <c r="C1467" i="1"/>
  <c r="P1466" i="1"/>
  <c r="J1466" i="1"/>
  <c r="I1466" i="1"/>
  <c r="F1466" i="1"/>
  <c r="D1466" i="1"/>
  <c r="C1466" i="1"/>
  <c r="P1465" i="1"/>
  <c r="J1465" i="1"/>
  <c r="I1465" i="1"/>
  <c r="F1465" i="1"/>
  <c r="D1465" i="1"/>
  <c r="C1465" i="1"/>
  <c r="P1464" i="1"/>
  <c r="J1464" i="1"/>
  <c r="I1464" i="1"/>
  <c r="F1464" i="1"/>
  <c r="D1464" i="1"/>
  <c r="C1464" i="1"/>
  <c r="P1463" i="1"/>
  <c r="J1463" i="1"/>
  <c r="I1463" i="1"/>
  <c r="F1463" i="1"/>
  <c r="D1463" i="1"/>
  <c r="C1463" i="1"/>
  <c r="P1462" i="1"/>
  <c r="J1462" i="1"/>
  <c r="I1462" i="1"/>
  <c r="F1462" i="1"/>
  <c r="D1462" i="1"/>
  <c r="C1462" i="1"/>
  <c r="P1461" i="1"/>
  <c r="J1461" i="1"/>
  <c r="I1461" i="1"/>
  <c r="F1461" i="1"/>
  <c r="D1461" i="1"/>
  <c r="C1461" i="1"/>
  <c r="P1460" i="1"/>
  <c r="J1460" i="1"/>
  <c r="I1460" i="1"/>
  <c r="F1460" i="1"/>
  <c r="D1460" i="1"/>
  <c r="C1460" i="1"/>
  <c r="P1459" i="1"/>
  <c r="J1459" i="1"/>
  <c r="I1459" i="1"/>
  <c r="F1459" i="1"/>
  <c r="D1459" i="1"/>
  <c r="C1459" i="1"/>
  <c r="P1458" i="1"/>
  <c r="J1458" i="1"/>
  <c r="I1458" i="1"/>
  <c r="F1458" i="1"/>
  <c r="D1458" i="1"/>
  <c r="C1458" i="1"/>
  <c r="P1457" i="1"/>
  <c r="J1457" i="1"/>
  <c r="I1457" i="1"/>
  <c r="F1457" i="1"/>
  <c r="D1457" i="1"/>
  <c r="C1457" i="1"/>
  <c r="P1456" i="1"/>
  <c r="J1456" i="1"/>
  <c r="I1456" i="1"/>
  <c r="F1456" i="1"/>
  <c r="D1456" i="1"/>
  <c r="C1456" i="1"/>
  <c r="P1455" i="1"/>
  <c r="J1455" i="1"/>
  <c r="I1455" i="1"/>
  <c r="F1455" i="1"/>
  <c r="D1455" i="1"/>
  <c r="C1455" i="1"/>
  <c r="P1454" i="1"/>
  <c r="J1454" i="1"/>
  <c r="I1454" i="1"/>
  <c r="F1454" i="1"/>
  <c r="D1454" i="1"/>
  <c r="C1454" i="1"/>
  <c r="P1453" i="1"/>
  <c r="J1453" i="1"/>
  <c r="I1453" i="1"/>
  <c r="F1453" i="1"/>
  <c r="D1453" i="1"/>
  <c r="C1453" i="1"/>
  <c r="P1452" i="1"/>
  <c r="J1452" i="1"/>
  <c r="I1452" i="1"/>
  <c r="F1452" i="1"/>
  <c r="D1452" i="1"/>
  <c r="C1452" i="1"/>
  <c r="P1451" i="1"/>
  <c r="J1451" i="1"/>
  <c r="I1451" i="1"/>
  <c r="F1451" i="1"/>
  <c r="D1451" i="1"/>
  <c r="C1451" i="1"/>
  <c r="P1450" i="1"/>
  <c r="J1450" i="1"/>
  <c r="I1450" i="1"/>
  <c r="F1450" i="1"/>
  <c r="D1450" i="1"/>
  <c r="C1450" i="1"/>
  <c r="P1449" i="1"/>
  <c r="J1449" i="1"/>
  <c r="I1449" i="1"/>
  <c r="F1449" i="1"/>
  <c r="D1449" i="1"/>
  <c r="C1449" i="1"/>
  <c r="P1448" i="1"/>
  <c r="J1448" i="1"/>
  <c r="I1448" i="1"/>
  <c r="F1448" i="1"/>
  <c r="D1448" i="1"/>
  <c r="C1448" i="1"/>
  <c r="P1447" i="1"/>
  <c r="J1447" i="1"/>
  <c r="I1447" i="1"/>
  <c r="F1447" i="1"/>
  <c r="D1447" i="1"/>
  <c r="C1447" i="1"/>
  <c r="P1446" i="1"/>
  <c r="J1446" i="1"/>
  <c r="I1446" i="1"/>
  <c r="F1446" i="1"/>
  <c r="D1446" i="1"/>
  <c r="C1446" i="1"/>
  <c r="P1445" i="1"/>
  <c r="J1445" i="1"/>
  <c r="I1445" i="1"/>
  <c r="F1445" i="1"/>
  <c r="D1445" i="1"/>
  <c r="C1445" i="1"/>
  <c r="P1444" i="1"/>
  <c r="J1444" i="1"/>
  <c r="I1444" i="1"/>
  <c r="F1444" i="1"/>
  <c r="D1444" i="1"/>
  <c r="C1444" i="1"/>
  <c r="P1443" i="1"/>
  <c r="J1443" i="1"/>
  <c r="I1443" i="1"/>
  <c r="F1443" i="1"/>
  <c r="D1443" i="1"/>
  <c r="C1443" i="1"/>
  <c r="P1442" i="1"/>
  <c r="J1442" i="1"/>
  <c r="I1442" i="1"/>
  <c r="F1442" i="1"/>
  <c r="D1442" i="1"/>
  <c r="C1442" i="1"/>
  <c r="P1441" i="1"/>
  <c r="J1441" i="1"/>
  <c r="I1441" i="1"/>
  <c r="F1441" i="1"/>
  <c r="D1441" i="1"/>
  <c r="C1441" i="1"/>
  <c r="P1440" i="1"/>
  <c r="J1440" i="1"/>
  <c r="I1440" i="1"/>
  <c r="F1440" i="1"/>
  <c r="D1440" i="1"/>
  <c r="C1440" i="1"/>
  <c r="P1439" i="1"/>
  <c r="J1439" i="1"/>
  <c r="I1439" i="1"/>
  <c r="F1439" i="1"/>
  <c r="D1439" i="1"/>
  <c r="C1439" i="1"/>
  <c r="P1438" i="1"/>
  <c r="J1438" i="1"/>
  <c r="I1438" i="1"/>
  <c r="F1438" i="1"/>
  <c r="D1438" i="1"/>
  <c r="C1438" i="1"/>
  <c r="P1437" i="1"/>
  <c r="J1437" i="1"/>
  <c r="I1437" i="1"/>
  <c r="F1437" i="1"/>
  <c r="D1437" i="1"/>
  <c r="C1437" i="1"/>
  <c r="P1436" i="1"/>
  <c r="J1436" i="1"/>
  <c r="I1436" i="1"/>
  <c r="F1436" i="1"/>
  <c r="D1436" i="1"/>
  <c r="C1436" i="1"/>
  <c r="P1435" i="1"/>
  <c r="J1435" i="1"/>
  <c r="I1435" i="1"/>
  <c r="F1435" i="1"/>
  <c r="D1435" i="1"/>
  <c r="C1435" i="1"/>
  <c r="P1434" i="1"/>
  <c r="J1434" i="1"/>
  <c r="I1434" i="1"/>
  <c r="F1434" i="1"/>
  <c r="D1434" i="1"/>
  <c r="C1434" i="1"/>
  <c r="P1433" i="1"/>
  <c r="J1433" i="1"/>
  <c r="I1433" i="1"/>
  <c r="F1433" i="1"/>
  <c r="D1433" i="1"/>
  <c r="C1433" i="1"/>
  <c r="P1432" i="1"/>
  <c r="J1432" i="1"/>
  <c r="I1432" i="1"/>
  <c r="F1432" i="1"/>
  <c r="D1432" i="1"/>
  <c r="C1432" i="1"/>
  <c r="P1431" i="1"/>
  <c r="J1431" i="1"/>
  <c r="I1431" i="1"/>
  <c r="F1431" i="1"/>
  <c r="D1431" i="1"/>
  <c r="C1431" i="1"/>
  <c r="P1430" i="1"/>
  <c r="J1430" i="1"/>
  <c r="I1430" i="1"/>
  <c r="F1430" i="1"/>
  <c r="D1430" i="1"/>
  <c r="C1430" i="1"/>
  <c r="P1429" i="1"/>
  <c r="J1429" i="1"/>
  <c r="I1429" i="1"/>
  <c r="F1429" i="1"/>
  <c r="D1429" i="1"/>
  <c r="C1429" i="1"/>
  <c r="P1428" i="1"/>
  <c r="J1428" i="1"/>
  <c r="I1428" i="1"/>
  <c r="F1428" i="1"/>
  <c r="D1428" i="1"/>
  <c r="C1428" i="1"/>
  <c r="P1427" i="1"/>
  <c r="J1427" i="1"/>
  <c r="I1427" i="1"/>
  <c r="F1427" i="1"/>
  <c r="D1427" i="1"/>
  <c r="C1427" i="1"/>
  <c r="P1426" i="1"/>
  <c r="J1426" i="1"/>
  <c r="I1426" i="1"/>
  <c r="F1426" i="1"/>
  <c r="D1426" i="1"/>
  <c r="C1426" i="1"/>
  <c r="P1425" i="1"/>
  <c r="J1425" i="1"/>
  <c r="I1425" i="1"/>
  <c r="F1425" i="1"/>
  <c r="D1425" i="1"/>
  <c r="C1425" i="1"/>
  <c r="P1424" i="1"/>
  <c r="J1424" i="1"/>
  <c r="I1424" i="1"/>
  <c r="F1424" i="1"/>
  <c r="D1424" i="1"/>
  <c r="C1424" i="1"/>
  <c r="P1423" i="1"/>
  <c r="J1423" i="1"/>
  <c r="I1423" i="1"/>
  <c r="F1423" i="1"/>
  <c r="D1423" i="1"/>
  <c r="C1423" i="1"/>
  <c r="P1422" i="1"/>
  <c r="J1422" i="1"/>
  <c r="I1422" i="1"/>
  <c r="F1422" i="1"/>
  <c r="D1422" i="1"/>
  <c r="C1422" i="1"/>
  <c r="P1421" i="1"/>
  <c r="J1421" i="1"/>
  <c r="I1421" i="1"/>
  <c r="F1421" i="1"/>
  <c r="D1421" i="1"/>
  <c r="C1421" i="1"/>
  <c r="P1420" i="1"/>
  <c r="J1420" i="1"/>
  <c r="I1420" i="1"/>
  <c r="F1420" i="1"/>
  <c r="D1420" i="1"/>
  <c r="C1420" i="1"/>
  <c r="P1419" i="1"/>
  <c r="J1419" i="1"/>
  <c r="I1419" i="1"/>
  <c r="F1419" i="1"/>
  <c r="D1419" i="1"/>
  <c r="C1419" i="1"/>
  <c r="P1418" i="1"/>
  <c r="J1418" i="1"/>
  <c r="I1418" i="1"/>
  <c r="F1418" i="1"/>
  <c r="D1418" i="1"/>
  <c r="C1418" i="1"/>
  <c r="P1417" i="1"/>
  <c r="J1417" i="1"/>
  <c r="I1417" i="1"/>
  <c r="F1417" i="1"/>
  <c r="D1417" i="1"/>
  <c r="C1417" i="1"/>
  <c r="P1416" i="1"/>
  <c r="J1416" i="1"/>
  <c r="I1416" i="1"/>
  <c r="F1416" i="1"/>
  <c r="D1416" i="1"/>
  <c r="C1416" i="1"/>
  <c r="P1415" i="1"/>
  <c r="J1415" i="1"/>
  <c r="I1415" i="1"/>
  <c r="F1415" i="1"/>
  <c r="D1415" i="1"/>
  <c r="C1415" i="1"/>
  <c r="P1414" i="1"/>
  <c r="J1414" i="1"/>
  <c r="I1414" i="1"/>
  <c r="F1414" i="1"/>
  <c r="D1414" i="1"/>
  <c r="C1414" i="1"/>
  <c r="P1413" i="1"/>
  <c r="J1413" i="1"/>
  <c r="I1413" i="1"/>
  <c r="F1413" i="1"/>
  <c r="D1413" i="1"/>
  <c r="C1413" i="1"/>
  <c r="P1412" i="1"/>
  <c r="J1412" i="1"/>
  <c r="I1412" i="1"/>
  <c r="F1412" i="1"/>
  <c r="D1412" i="1"/>
  <c r="C1412" i="1"/>
  <c r="P1411" i="1"/>
  <c r="J1411" i="1"/>
  <c r="I1411" i="1"/>
  <c r="F1411" i="1"/>
  <c r="D1411" i="1"/>
  <c r="C1411" i="1"/>
  <c r="P1410" i="1"/>
  <c r="J1410" i="1"/>
  <c r="I1410" i="1"/>
  <c r="F1410" i="1"/>
  <c r="D1410" i="1"/>
  <c r="C1410" i="1"/>
  <c r="P1409" i="1"/>
  <c r="J1409" i="1"/>
  <c r="I1409" i="1"/>
  <c r="F1409" i="1"/>
  <c r="D1409" i="1"/>
  <c r="C1409" i="1"/>
  <c r="P1408" i="1"/>
  <c r="J1408" i="1"/>
  <c r="I1408" i="1"/>
  <c r="F1408" i="1"/>
  <c r="D1408" i="1"/>
  <c r="C1408" i="1"/>
  <c r="P1407" i="1"/>
  <c r="J1407" i="1"/>
  <c r="I1407" i="1"/>
  <c r="F1407" i="1"/>
  <c r="D1407" i="1"/>
  <c r="C1407" i="1"/>
  <c r="P1406" i="1"/>
  <c r="J1406" i="1"/>
  <c r="I1406" i="1"/>
  <c r="F1406" i="1"/>
  <c r="D1406" i="1"/>
  <c r="C1406" i="1"/>
  <c r="P1405" i="1"/>
  <c r="J1405" i="1"/>
  <c r="I1405" i="1"/>
  <c r="F1405" i="1"/>
  <c r="D1405" i="1"/>
  <c r="C1405" i="1"/>
  <c r="P1404" i="1"/>
  <c r="J1404" i="1"/>
  <c r="I1404" i="1"/>
  <c r="F1404" i="1"/>
  <c r="D1404" i="1"/>
  <c r="C1404" i="1"/>
  <c r="P1403" i="1"/>
  <c r="J1403" i="1"/>
  <c r="I1403" i="1"/>
  <c r="F1403" i="1"/>
  <c r="D1403" i="1"/>
  <c r="C1403" i="1"/>
  <c r="P1402" i="1"/>
  <c r="J1402" i="1"/>
  <c r="I1402" i="1"/>
  <c r="F1402" i="1"/>
  <c r="D1402" i="1"/>
  <c r="C1402" i="1"/>
  <c r="P1401" i="1"/>
  <c r="J1401" i="1"/>
  <c r="I1401" i="1"/>
  <c r="F1401" i="1"/>
  <c r="D1401" i="1"/>
  <c r="C1401" i="1"/>
  <c r="P1400" i="1"/>
  <c r="J1400" i="1"/>
  <c r="I1400" i="1"/>
  <c r="F1400" i="1"/>
  <c r="D1400" i="1"/>
  <c r="C1400" i="1"/>
  <c r="P1399" i="1"/>
  <c r="J1399" i="1"/>
  <c r="I1399" i="1"/>
  <c r="F1399" i="1"/>
  <c r="D1399" i="1"/>
  <c r="C1399" i="1"/>
  <c r="P1398" i="1"/>
  <c r="J1398" i="1"/>
  <c r="I1398" i="1"/>
  <c r="F1398" i="1"/>
  <c r="D1398" i="1"/>
  <c r="C1398" i="1"/>
  <c r="P1397" i="1"/>
  <c r="J1397" i="1"/>
  <c r="I1397" i="1"/>
  <c r="F1397" i="1"/>
  <c r="D1397" i="1"/>
  <c r="C1397" i="1"/>
  <c r="P1396" i="1"/>
  <c r="J1396" i="1"/>
  <c r="I1396" i="1"/>
  <c r="F1396" i="1"/>
  <c r="D1396" i="1"/>
  <c r="C1396" i="1"/>
  <c r="P1395" i="1"/>
  <c r="J1395" i="1"/>
  <c r="I1395" i="1"/>
  <c r="F1395" i="1"/>
  <c r="D1395" i="1"/>
  <c r="C1395" i="1"/>
  <c r="P1394" i="1"/>
  <c r="J1394" i="1"/>
  <c r="I1394" i="1"/>
  <c r="F1394" i="1"/>
  <c r="D1394" i="1"/>
  <c r="C1394" i="1"/>
  <c r="P1393" i="1"/>
  <c r="J1393" i="1"/>
  <c r="I1393" i="1"/>
  <c r="F1393" i="1"/>
  <c r="D1393" i="1"/>
  <c r="C1393" i="1"/>
  <c r="P1392" i="1"/>
  <c r="J1392" i="1"/>
  <c r="I1392" i="1"/>
  <c r="F1392" i="1"/>
  <c r="D1392" i="1"/>
  <c r="C1392" i="1"/>
  <c r="P1391" i="1"/>
  <c r="J1391" i="1"/>
  <c r="I1391" i="1"/>
  <c r="F1391" i="1"/>
  <c r="D1391" i="1"/>
  <c r="C1391" i="1"/>
  <c r="P1390" i="1"/>
  <c r="J1390" i="1"/>
  <c r="I1390" i="1"/>
  <c r="F1390" i="1"/>
  <c r="D1390" i="1"/>
  <c r="C1390" i="1"/>
  <c r="P1389" i="1"/>
  <c r="J1389" i="1"/>
  <c r="I1389" i="1"/>
  <c r="F1389" i="1"/>
  <c r="D1389" i="1"/>
  <c r="C1389" i="1"/>
  <c r="P1388" i="1"/>
  <c r="J1388" i="1"/>
  <c r="I1388" i="1"/>
  <c r="F1388" i="1"/>
  <c r="D1388" i="1"/>
  <c r="C1388" i="1"/>
  <c r="P1387" i="1"/>
  <c r="J1387" i="1"/>
  <c r="I1387" i="1"/>
  <c r="F1387" i="1"/>
  <c r="D1387" i="1"/>
  <c r="C1387" i="1"/>
  <c r="P1386" i="1"/>
  <c r="J1386" i="1"/>
  <c r="I1386" i="1"/>
  <c r="F1386" i="1"/>
  <c r="D1386" i="1"/>
  <c r="C1386" i="1"/>
  <c r="P1385" i="1"/>
  <c r="J1385" i="1"/>
  <c r="I1385" i="1"/>
  <c r="F1385" i="1"/>
  <c r="D1385" i="1"/>
  <c r="C1385" i="1"/>
  <c r="P1384" i="1"/>
  <c r="J1384" i="1"/>
  <c r="I1384" i="1"/>
  <c r="F1384" i="1"/>
  <c r="D1384" i="1"/>
  <c r="C1384" i="1"/>
  <c r="P1383" i="1"/>
  <c r="J1383" i="1"/>
  <c r="I1383" i="1"/>
  <c r="F1383" i="1"/>
  <c r="D1383" i="1"/>
  <c r="C1383" i="1"/>
  <c r="P1382" i="1"/>
  <c r="J1382" i="1"/>
  <c r="I1382" i="1"/>
  <c r="F1382" i="1"/>
  <c r="D1382" i="1"/>
  <c r="C1382" i="1"/>
  <c r="P1381" i="1"/>
  <c r="J1381" i="1"/>
  <c r="I1381" i="1"/>
  <c r="F1381" i="1"/>
  <c r="D1381" i="1"/>
  <c r="C1381" i="1"/>
  <c r="P1380" i="1"/>
  <c r="J1380" i="1"/>
  <c r="I1380" i="1"/>
  <c r="F1380" i="1"/>
  <c r="D1380" i="1"/>
  <c r="C1380" i="1"/>
  <c r="P1379" i="1"/>
  <c r="J1379" i="1"/>
  <c r="I1379" i="1"/>
  <c r="F1379" i="1"/>
  <c r="D1379" i="1"/>
  <c r="C1379" i="1"/>
  <c r="P1378" i="1"/>
  <c r="J1378" i="1"/>
  <c r="I1378" i="1"/>
  <c r="F1378" i="1"/>
  <c r="D1378" i="1"/>
  <c r="C1378" i="1"/>
  <c r="P1377" i="1"/>
  <c r="J1377" i="1"/>
  <c r="I1377" i="1"/>
  <c r="F1377" i="1"/>
  <c r="D1377" i="1"/>
  <c r="C1377" i="1"/>
  <c r="P1376" i="1"/>
  <c r="J1376" i="1"/>
  <c r="I1376" i="1"/>
  <c r="F1376" i="1"/>
  <c r="D1376" i="1"/>
  <c r="C1376" i="1"/>
  <c r="P1375" i="1"/>
  <c r="J1375" i="1"/>
  <c r="I1375" i="1"/>
  <c r="F1375" i="1"/>
  <c r="D1375" i="1"/>
  <c r="C1375" i="1"/>
  <c r="P1374" i="1"/>
  <c r="J1374" i="1"/>
  <c r="I1374" i="1"/>
  <c r="F1374" i="1"/>
  <c r="D1374" i="1"/>
  <c r="C1374" i="1"/>
  <c r="P1373" i="1"/>
  <c r="J1373" i="1"/>
  <c r="I1373" i="1"/>
  <c r="F1373" i="1"/>
  <c r="D1373" i="1"/>
  <c r="C1373" i="1"/>
  <c r="P1372" i="1"/>
  <c r="J1372" i="1"/>
  <c r="I1372" i="1"/>
  <c r="F1372" i="1"/>
  <c r="D1372" i="1"/>
  <c r="C1372" i="1"/>
  <c r="P1371" i="1"/>
  <c r="J1371" i="1"/>
  <c r="I1371" i="1"/>
  <c r="F1371" i="1"/>
  <c r="D1371" i="1"/>
  <c r="C1371" i="1"/>
  <c r="P1370" i="1"/>
  <c r="J1370" i="1"/>
  <c r="I1370" i="1"/>
  <c r="F1370" i="1"/>
  <c r="D1370" i="1"/>
  <c r="C1370" i="1"/>
  <c r="P1369" i="1"/>
  <c r="J1369" i="1"/>
  <c r="I1369" i="1"/>
  <c r="F1369" i="1"/>
  <c r="D1369" i="1"/>
  <c r="C1369" i="1"/>
  <c r="P1368" i="1"/>
  <c r="J1368" i="1"/>
  <c r="I1368" i="1"/>
  <c r="F1368" i="1"/>
  <c r="D1368" i="1"/>
  <c r="C1368" i="1"/>
  <c r="P1367" i="1"/>
  <c r="J1367" i="1"/>
  <c r="I1367" i="1"/>
  <c r="F1367" i="1"/>
  <c r="D1367" i="1"/>
  <c r="C1367" i="1"/>
  <c r="P1366" i="1"/>
  <c r="J1366" i="1"/>
  <c r="I1366" i="1"/>
  <c r="F1366" i="1"/>
  <c r="D1366" i="1"/>
  <c r="C1366" i="1"/>
  <c r="P1365" i="1"/>
  <c r="J1365" i="1"/>
  <c r="I1365" i="1"/>
  <c r="F1365" i="1"/>
  <c r="D1365" i="1"/>
  <c r="C1365" i="1"/>
  <c r="P1364" i="1"/>
  <c r="J1364" i="1"/>
  <c r="I1364" i="1"/>
  <c r="F1364" i="1"/>
  <c r="D1364" i="1"/>
  <c r="C1364" i="1"/>
  <c r="P1363" i="1"/>
  <c r="J1363" i="1"/>
  <c r="I1363" i="1"/>
  <c r="F1363" i="1"/>
  <c r="D1363" i="1"/>
  <c r="C1363" i="1"/>
  <c r="P1362" i="1"/>
  <c r="J1362" i="1"/>
  <c r="I1362" i="1"/>
  <c r="F1362" i="1"/>
  <c r="D1362" i="1"/>
  <c r="C1362" i="1"/>
  <c r="P1361" i="1"/>
  <c r="J1361" i="1"/>
  <c r="I1361" i="1"/>
  <c r="F1361" i="1"/>
  <c r="D1361" i="1"/>
  <c r="C1361" i="1"/>
  <c r="P1360" i="1"/>
  <c r="J1360" i="1"/>
  <c r="I1360" i="1"/>
  <c r="F1360" i="1"/>
  <c r="D1360" i="1"/>
  <c r="C1360" i="1"/>
  <c r="P1359" i="1"/>
  <c r="J1359" i="1"/>
  <c r="I1359" i="1"/>
  <c r="F1359" i="1"/>
  <c r="D1359" i="1"/>
  <c r="C1359" i="1"/>
  <c r="P1358" i="1"/>
  <c r="J1358" i="1"/>
  <c r="I1358" i="1"/>
  <c r="F1358" i="1"/>
  <c r="D1358" i="1"/>
  <c r="C1358" i="1"/>
  <c r="P1357" i="1"/>
  <c r="J1357" i="1"/>
  <c r="I1357" i="1"/>
  <c r="F1357" i="1"/>
  <c r="D1357" i="1"/>
  <c r="C1357" i="1"/>
  <c r="P1356" i="1"/>
  <c r="J1356" i="1"/>
  <c r="I1356" i="1"/>
  <c r="F1356" i="1"/>
  <c r="D1356" i="1"/>
  <c r="C1356" i="1"/>
  <c r="P1355" i="1"/>
  <c r="J1355" i="1"/>
  <c r="I1355" i="1"/>
  <c r="F1355" i="1"/>
  <c r="D1355" i="1"/>
  <c r="C1355" i="1"/>
  <c r="P1354" i="1"/>
  <c r="J1354" i="1"/>
  <c r="I1354" i="1"/>
  <c r="F1354" i="1"/>
  <c r="D1354" i="1"/>
  <c r="C1354" i="1"/>
  <c r="P1353" i="1"/>
  <c r="J1353" i="1"/>
  <c r="I1353" i="1"/>
  <c r="F1353" i="1"/>
  <c r="D1353" i="1"/>
  <c r="C1353" i="1"/>
  <c r="P1352" i="1"/>
  <c r="J1352" i="1"/>
  <c r="I1352" i="1"/>
  <c r="F1352" i="1"/>
  <c r="D1352" i="1"/>
  <c r="C1352" i="1"/>
  <c r="P1351" i="1"/>
  <c r="J1351" i="1"/>
  <c r="I1351" i="1"/>
  <c r="F1351" i="1"/>
  <c r="D1351" i="1"/>
  <c r="C1351" i="1"/>
  <c r="P1350" i="1"/>
  <c r="J1350" i="1"/>
  <c r="I1350" i="1"/>
  <c r="F1350" i="1"/>
  <c r="D1350" i="1"/>
  <c r="C1350" i="1"/>
  <c r="P1349" i="1"/>
  <c r="J1349" i="1"/>
  <c r="I1349" i="1"/>
  <c r="F1349" i="1"/>
  <c r="D1349" i="1"/>
  <c r="C1349" i="1"/>
  <c r="P1348" i="1"/>
  <c r="J1348" i="1"/>
  <c r="I1348" i="1"/>
  <c r="F1348" i="1"/>
  <c r="D1348" i="1"/>
  <c r="C1348" i="1"/>
  <c r="P1347" i="1"/>
  <c r="J1347" i="1"/>
  <c r="I1347" i="1"/>
  <c r="F1347" i="1"/>
  <c r="D1347" i="1"/>
  <c r="C1347" i="1"/>
  <c r="P1346" i="1"/>
  <c r="J1346" i="1"/>
  <c r="I1346" i="1"/>
  <c r="F1346" i="1"/>
  <c r="D1346" i="1"/>
  <c r="C1346" i="1"/>
  <c r="P1345" i="1"/>
  <c r="J1345" i="1"/>
  <c r="I1345" i="1"/>
  <c r="F1345" i="1"/>
  <c r="D1345" i="1"/>
  <c r="C1345" i="1"/>
  <c r="P1344" i="1"/>
  <c r="J1344" i="1"/>
  <c r="I1344" i="1"/>
  <c r="F1344" i="1"/>
  <c r="D1344" i="1"/>
  <c r="C1344" i="1"/>
  <c r="P1343" i="1"/>
  <c r="J1343" i="1"/>
  <c r="I1343" i="1"/>
  <c r="F1343" i="1"/>
  <c r="D1343" i="1"/>
  <c r="C1343" i="1"/>
  <c r="P1342" i="1"/>
  <c r="J1342" i="1"/>
  <c r="I1342" i="1"/>
  <c r="F1342" i="1"/>
  <c r="D1342" i="1"/>
  <c r="C1342" i="1"/>
  <c r="P1341" i="1"/>
  <c r="J1341" i="1"/>
  <c r="I1341" i="1"/>
  <c r="F1341" i="1"/>
  <c r="D1341" i="1"/>
  <c r="C1341" i="1"/>
  <c r="P1340" i="1"/>
  <c r="J1340" i="1"/>
  <c r="I1340" i="1"/>
  <c r="F1340" i="1"/>
  <c r="D1340" i="1"/>
  <c r="C1340" i="1"/>
  <c r="P1339" i="1"/>
  <c r="J1339" i="1"/>
  <c r="I1339" i="1"/>
  <c r="F1339" i="1"/>
  <c r="D1339" i="1"/>
  <c r="C1339" i="1"/>
  <c r="P1338" i="1"/>
  <c r="J1338" i="1"/>
  <c r="I1338" i="1"/>
  <c r="F1338" i="1"/>
  <c r="D1338" i="1"/>
  <c r="C1338" i="1"/>
  <c r="P1337" i="1"/>
  <c r="J1337" i="1"/>
  <c r="I1337" i="1"/>
  <c r="F1337" i="1"/>
  <c r="D1337" i="1"/>
  <c r="C1337" i="1"/>
  <c r="P1336" i="1"/>
  <c r="J1336" i="1"/>
  <c r="I1336" i="1"/>
  <c r="F1336" i="1"/>
  <c r="D1336" i="1"/>
  <c r="C1336" i="1"/>
  <c r="P1335" i="1"/>
  <c r="J1335" i="1"/>
  <c r="I1335" i="1"/>
  <c r="F1335" i="1"/>
  <c r="D1335" i="1"/>
  <c r="C1335" i="1"/>
  <c r="P1334" i="1"/>
  <c r="J1334" i="1"/>
  <c r="I1334" i="1"/>
  <c r="F1334" i="1"/>
  <c r="D1334" i="1"/>
  <c r="C1334" i="1"/>
  <c r="P1333" i="1"/>
  <c r="J1333" i="1"/>
  <c r="I1333" i="1"/>
  <c r="F1333" i="1"/>
  <c r="D1333" i="1"/>
  <c r="C1333" i="1"/>
  <c r="P1332" i="1"/>
  <c r="J1332" i="1"/>
  <c r="I1332" i="1"/>
  <c r="F1332" i="1"/>
  <c r="D1332" i="1"/>
  <c r="C1332" i="1"/>
  <c r="P1331" i="1"/>
  <c r="J1331" i="1"/>
  <c r="I1331" i="1"/>
  <c r="F1331" i="1"/>
  <c r="D1331" i="1"/>
  <c r="C1331" i="1"/>
  <c r="P1330" i="1"/>
  <c r="J1330" i="1"/>
  <c r="I1330" i="1"/>
  <c r="F1330" i="1"/>
  <c r="D1330" i="1"/>
  <c r="C1330" i="1"/>
  <c r="P1329" i="1"/>
  <c r="J1329" i="1"/>
  <c r="I1329" i="1"/>
  <c r="F1329" i="1"/>
  <c r="D1329" i="1"/>
  <c r="C1329" i="1"/>
  <c r="P1328" i="1"/>
  <c r="J1328" i="1"/>
  <c r="I1328" i="1"/>
  <c r="F1328" i="1"/>
  <c r="D1328" i="1"/>
  <c r="C1328" i="1"/>
  <c r="P1327" i="1"/>
  <c r="J1327" i="1"/>
  <c r="I1327" i="1"/>
  <c r="F1327" i="1"/>
  <c r="D1327" i="1"/>
  <c r="C1327" i="1"/>
  <c r="P1326" i="1"/>
  <c r="J1326" i="1"/>
  <c r="I1326" i="1"/>
  <c r="F1326" i="1"/>
  <c r="D1326" i="1"/>
  <c r="C1326" i="1"/>
  <c r="P1325" i="1"/>
  <c r="J1325" i="1"/>
  <c r="I1325" i="1"/>
  <c r="F1325" i="1"/>
  <c r="D1325" i="1"/>
  <c r="C1325" i="1"/>
  <c r="P1324" i="1"/>
  <c r="J1324" i="1"/>
  <c r="I1324" i="1"/>
  <c r="F1324" i="1"/>
  <c r="D1324" i="1"/>
  <c r="C1324" i="1"/>
  <c r="P1323" i="1"/>
  <c r="J1323" i="1"/>
  <c r="I1323" i="1"/>
  <c r="F1323" i="1"/>
  <c r="D1323" i="1"/>
  <c r="C1323" i="1"/>
  <c r="P1322" i="1"/>
  <c r="J1322" i="1"/>
  <c r="I1322" i="1"/>
  <c r="F1322" i="1"/>
  <c r="D1322" i="1"/>
  <c r="C1322" i="1"/>
  <c r="P1321" i="1"/>
  <c r="J1321" i="1"/>
  <c r="I1321" i="1"/>
  <c r="F1321" i="1"/>
  <c r="D1321" i="1"/>
  <c r="C1321" i="1"/>
  <c r="P1320" i="1"/>
  <c r="J1320" i="1"/>
  <c r="I1320" i="1"/>
  <c r="F1320" i="1"/>
  <c r="D1320" i="1"/>
  <c r="C1320" i="1"/>
  <c r="P1319" i="1"/>
  <c r="J1319" i="1"/>
  <c r="I1319" i="1"/>
  <c r="F1319" i="1"/>
  <c r="D1319" i="1"/>
  <c r="C1319" i="1"/>
  <c r="P1318" i="1"/>
  <c r="J1318" i="1"/>
  <c r="I1318" i="1"/>
  <c r="F1318" i="1"/>
  <c r="D1318" i="1"/>
  <c r="C1318" i="1"/>
  <c r="P1317" i="1"/>
  <c r="J1317" i="1"/>
  <c r="I1317" i="1"/>
  <c r="F1317" i="1"/>
  <c r="D1317" i="1"/>
  <c r="C1317" i="1"/>
  <c r="P1316" i="1"/>
  <c r="J1316" i="1"/>
  <c r="I1316" i="1"/>
  <c r="F1316" i="1"/>
  <c r="D1316" i="1"/>
  <c r="C1316" i="1"/>
  <c r="P1315" i="1"/>
  <c r="J1315" i="1"/>
  <c r="I1315" i="1"/>
  <c r="F1315" i="1"/>
  <c r="D1315" i="1"/>
  <c r="C1315" i="1"/>
  <c r="P1314" i="1"/>
  <c r="J1314" i="1"/>
  <c r="I1314" i="1"/>
  <c r="F1314" i="1"/>
  <c r="D1314" i="1"/>
  <c r="C1314" i="1"/>
  <c r="P1313" i="1"/>
  <c r="J1313" i="1"/>
  <c r="I1313" i="1"/>
  <c r="F1313" i="1"/>
  <c r="D1313" i="1"/>
  <c r="C1313" i="1"/>
  <c r="P1312" i="1"/>
  <c r="J1312" i="1"/>
  <c r="I1312" i="1"/>
  <c r="F1312" i="1"/>
  <c r="D1312" i="1"/>
  <c r="C1312" i="1"/>
  <c r="P1311" i="1"/>
  <c r="J1311" i="1"/>
  <c r="I1311" i="1"/>
  <c r="F1311" i="1"/>
  <c r="D1311" i="1"/>
  <c r="C1311" i="1"/>
  <c r="P1310" i="1"/>
  <c r="J1310" i="1"/>
  <c r="I1310" i="1"/>
  <c r="F1310" i="1"/>
  <c r="D1310" i="1"/>
  <c r="C1310" i="1"/>
  <c r="P1309" i="1"/>
  <c r="J1309" i="1"/>
  <c r="I1309" i="1"/>
  <c r="F1309" i="1"/>
  <c r="D1309" i="1"/>
  <c r="C1309" i="1"/>
  <c r="P1308" i="1"/>
  <c r="J1308" i="1"/>
  <c r="I1308" i="1"/>
  <c r="F1308" i="1"/>
  <c r="D1308" i="1"/>
  <c r="C1308" i="1"/>
  <c r="P1307" i="1"/>
  <c r="J1307" i="1"/>
  <c r="I1307" i="1"/>
  <c r="F1307" i="1"/>
  <c r="D1307" i="1"/>
  <c r="C1307" i="1"/>
  <c r="P1306" i="1"/>
  <c r="J1306" i="1"/>
  <c r="I1306" i="1"/>
  <c r="F1306" i="1"/>
  <c r="D1306" i="1"/>
  <c r="C1306" i="1"/>
  <c r="P1305" i="1"/>
  <c r="J1305" i="1"/>
  <c r="I1305" i="1"/>
  <c r="F1305" i="1"/>
  <c r="D1305" i="1"/>
  <c r="C1305" i="1"/>
  <c r="P1304" i="1"/>
  <c r="J1304" i="1"/>
  <c r="I1304" i="1"/>
  <c r="F1304" i="1"/>
  <c r="D1304" i="1"/>
  <c r="C1304" i="1"/>
  <c r="P1303" i="1"/>
  <c r="J1303" i="1"/>
  <c r="I1303" i="1"/>
  <c r="F1303" i="1"/>
  <c r="D1303" i="1"/>
  <c r="C1303" i="1"/>
  <c r="P1302" i="1"/>
  <c r="J1302" i="1"/>
  <c r="I1302" i="1"/>
  <c r="F1302" i="1"/>
  <c r="D1302" i="1"/>
  <c r="C1302" i="1"/>
  <c r="P1301" i="1"/>
  <c r="J1301" i="1"/>
  <c r="I1301" i="1"/>
  <c r="F1301" i="1"/>
  <c r="D1301" i="1"/>
  <c r="C1301" i="1"/>
  <c r="P1300" i="1"/>
  <c r="J1300" i="1"/>
  <c r="I1300" i="1"/>
  <c r="F1300" i="1"/>
  <c r="D1300" i="1"/>
  <c r="C1300" i="1"/>
  <c r="P1299" i="1"/>
  <c r="J1299" i="1"/>
  <c r="I1299" i="1"/>
  <c r="F1299" i="1"/>
  <c r="D1299" i="1"/>
  <c r="C1299" i="1"/>
  <c r="P1298" i="1"/>
  <c r="J1298" i="1"/>
  <c r="I1298" i="1"/>
  <c r="F1298" i="1"/>
  <c r="D1298" i="1"/>
  <c r="C1298" i="1"/>
  <c r="P1297" i="1"/>
  <c r="J1297" i="1"/>
  <c r="I1297" i="1"/>
  <c r="F1297" i="1"/>
  <c r="D1297" i="1"/>
  <c r="C1297" i="1"/>
  <c r="P1296" i="1"/>
  <c r="J1296" i="1"/>
  <c r="I1296" i="1"/>
  <c r="F1296" i="1"/>
  <c r="D1296" i="1"/>
  <c r="C1296" i="1"/>
  <c r="P1295" i="1"/>
  <c r="J1295" i="1"/>
  <c r="I1295" i="1"/>
  <c r="F1295" i="1"/>
  <c r="D1295" i="1"/>
  <c r="C1295" i="1"/>
  <c r="P1294" i="1"/>
  <c r="J1294" i="1"/>
  <c r="I1294" i="1"/>
  <c r="F1294" i="1"/>
  <c r="D1294" i="1"/>
  <c r="C1294" i="1"/>
  <c r="P1293" i="1"/>
  <c r="J1293" i="1"/>
  <c r="I1293" i="1"/>
  <c r="F1293" i="1"/>
  <c r="D1293" i="1"/>
  <c r="C1293" i="1"/>
  <c r="P1292" i="1"/>
  <c r="J1292" i="1"/>
  <c r="I1292" i="1"/>
  <c r="F1292" i="1"/>
  <c r="D1292" i="1"/>
  <c r="C1292" i="1"/>
  <c r="P1291" i="1"/>
  <c r="J1291" i="1"/>
  <c r="I1291" i="1"/>
  <c r="F1291" i="1"/>
  <c r="D1291" i="1"/>
  <c r="C1291" i="1"/>
  <c r="P1290" i="1"/>
  <c r="J1290" i="1"/>
  <c r="I1290" i="1"/>
  <c r="F1290" i="1"/>
  <c r="D1290" i="1"/>
  <c r="C1290" i="1"/>
  <c r="P1289" i="1"/>
  <c r="J1289" i="1"/>
  <c r="I1289" i="1"/>
  <c r="F1289" i="1"/>
  <c r="D1289" i="1"/>
  <c r="C1289" i="1"/>
  <c r="P1288" i="1"/>
  <c r="J1288" i="1"/>
  <c r="I1288" i="1"/>
  <c r="F1288" i="1"/>
  <c r="D1288" i="1"/>
  <c r="C1288" i="1"/>
  <c r="P1287" i="1"/>
  <c r="J1287" i="1"/>
  <c r="I1287" i="1"/>
  <c r="F1287" i="1"/>
  <c r="D1287" i="1"/>
  <c r="C1287" i="1"/>
  <c r="P1286" i="1"/>
  <c r="J1286" i="1"/>
  <c r="I1286" i="1"/>
  <c r="F1286" i="1"/>
  <c r="D1286" i="1"/>
  <c r="C1286" i="1"/>
  <c r="P1285" i="1"/>
  <c r="J1285" i="1"/>
  <c r="I1285" i="1"/>
  <c r="F1285" i="1"/>
  <c r="D1285" i="1"/>
  <c r="C1285" i="1"/>
  <c r="P1284" i="1"/>
  <c r="J1284" i="1"/>
  <c r="I1284" i="1"/>
  <c r="F1284" i="1"/>
  <c r="D1284" i="1"/>
  <c r="C1284" i="1"/>
  <c r="P1283" i="1"/>
  <c r="J1283" i="1"/>
  <c r="I1283" i="1"/>
  <c r="F1283" i="1"/>
  <c r="D1283" i="1"/>
  <c r="C1283" i="1"/>
  <c r="P1282" i="1"/>
  <c r="J1282" i="1"/>
  <c r="I1282" i="1"/>
  <c r="F1282" i="1"/>
  <c r="D1282" i="1"/>
  <c r="C1282" i="1"/>
  <c r="P1281" i="1"/>
  <c r="J1281" i="1"/>
  <c r="I1281" i="1"/>
  <c r="F1281" i="1"/>
  <c r="D1281" i="1"/>
  <c r="C1281" i="1"/>
  <c r="P1280" i="1"/>
  <c r="J1280" i="1"/>
  <c r="I1280" i="1"/>
  <c r="F1280" i="1"/>
  <c r="D1280" i="1"/>
  <c r="C1280" i="1"/>
  <c r="P1279" i="1"/>
  <c r="J1279" i="1"/>
  <c r="I1279" i="1"/>
  <c r="F1279" i="1"/>
  <c r="D1279" i="1"/>
  <c r="C1279" i="1"/>
  <c r="P1278" i="1"/>
  <c r="J1278" i="1"/>
  <c r="I1278" i="1"/>
  <c r="F1278" i="1"/>
  <c r="D1278" i="1"/>
  <c r="C1278" i="1"/>
  <c r="P1277" i="1"/>
  <c r="J1277" i="1"/>
  <c r="I1277" i="1"/>
  <c r="F1277" i="1"/>
  <c r="D1277" i="1"/>
  <c r="C1277" i="1"/>
  <c r="P1276" i="1"/>
  <c r="J1276" i="1"/>
  <c r="I1276" i="1"/>
  <c r="F1276" i="1"/>
  <c r="D1276" i="1"/>
  <c r="C1276" i="1"/>
  <c r="P1275" i="1"/>
  <c r="J1275" i="1"/>
  <c r="I1275" i="1"/>
  <c r="F1275" i="1"/>
  <c r="D1275" i="1"/>
  <c r="C1275" i="1"/>
  <c r="P1274" i="1"/>
  <c r="J1274" i="1"/>
  <c r="I1274" i="1"/>
  <c r="F1274" i="1"/>
  <c r="D1274" i="1"/>
  <c r="C1274" i="1"/>
  <c r="P1273" i="1"/>
  <c r="J1273" i="1"/>
  <c r="I1273" i="1"/>
  <c r="F1273" i="1"/>
  <c r="D1273" i="1"/>
  <c r="C1273" i="1"/>
  <c r="P1272" i="1"/>
  <c r="J1272" i="1"/>
  <c r="I1272" i="1"/>
  <c r="F1272" i="1"/>
  <c r="D1272" i="1"/>
  <c r="C1272" i="1"/>
  <c r="P1271" i="1"/>
  <c r="J1271" i="1"/>
  <c r="I1271" i="1"/>
  <c r="F1271" i="1"/>
  <c r="D1271" i="1"/>
  <c r="C1271" i="1"/>
  <c r="P1270" i="1"/>
  <c r="J1270" i="1"/>
  <c r="I1270" i="1"/>
  <c r="F1270" i="1"/>
  <c r="D1270" i="1"/>
  <c r="C1270" i="1"/>
  <c r="P1269" i="1"/>
  <c r="J1269" i="1"/>
  <c r="I1269" i="1"/>
  <c r="F1269" i="1"/>
  <c r="D1269" i="1"/>
  <c r="C1269" i="1"/>
  <c r="P1268" i="1"/>
  <c r="J1268" i="1"/>
  <c r="I1268" i="1"/>
  <c r="F1268" i="1"/>
  <c r="D1268" i="1"/>
  <c r="C1268" i="1"/>
  <c r="P1267" i="1"/>
  <c r="J1267" i="1"/>
  <c r="I1267" i="1"/>
  <c r="F1267" i="1"/>
  <c r="D1267" i="1"/>
  <c r="C1267" i="1"/>
  <c r="P1266" i="1"/>
  <c r="J1266" i="1"/>
  <c r="I1266" i="1"/>
  <c r="F1266" i="1"/>
  <c r="D1266" i="1"/>
  <c r="C1266" i="1"/>
  <c r="P1265" i="1"/>
  <c r="J1265" i="1"/>
  <c r="I1265" i="1"/>
  <c r="F1265" i="1"/>
  <c r="D1265" i="1"/>
  <c r="C1265" i="1"/>
  <c r="P1264" i="1"/>
  <c r="J1264" i="1"/>
  <c r="I1264" i="1"/>
  <c r="F1264" i="1"/>
  <c r="D1264" i="1"/>
  <c r="C1264" i="1"/>
  <c r="P1263" i="1"/>
  <c r="J1263" i="1"/>
  <c r="I1263" i="1"/>
  <c r="F1263" i="1"/>
  <c r="D1263" i="1"/>
  <c r="C1263" i="1"/>
  <c r="P1262" i="1"/>
  <c r="J1262" i="1"/>
  <c r="I1262" i="1"/>
  <c r="F1262" i="1"/>
  <c r="D1262" i="1"/>
  <c r="C1262" i="1"/>
  <c r="P1261" i="1"/>
  <c r="J1261" i="1"/>
  <c r="I1261" i="1"/>
  <c r="F1261" i="1"/>
  <c r="D1261" i="1"/>
  <c r="C1261" i="1"/>
  <c r="P1260" i="1"/>
  <c r="J1260" i="1"/>
  <c r="I1260" i="1"/>
  <c r="F1260" i="1"/>
  <c r="D1260" i="1"/>
  <c r="C1260" i="1"/>
  <c r="P1259" i="1"/>
  <c r="J1259" i="1"/>
  <c r="I1259" i="1"/>
  <c r="F1259" i="1"/>
  <c r="D1259" i="1"/>
  <c r="C1259" i="1"/>
  <c r="P1258" i="1"/>
  <c r="J1258" i="1"/>
  <c r="I1258" i="1"/>
  <c r="F1258" i="1"/>
  <c r="D1258" i="1"/>
  <c r="C1258" i="1"/>
  <c r="P1257" i="1"/>
  <c r="J1257" i="1"/>
  <c r="I1257" i="1"/>
  <c r="F1257" i="1"/>
  <c r="D1257" i="1"/>
  <c r="C1257" i="1"/>
  <c r="P1256" i="1"/>
  <c r="J1256" i="1"/>
  <c r="I1256" i="1"/>
  <c r="F1256" i="1"/>
  <c r="D1256" i="1"/>
  <c r="C1256" i="1"/>
  <c r="P1255" i="1"/>
  <c r="J1255" i="1"/>
  <c r="I1255" i="1"/>
  <c r="F1255" i="1"/>
  <c r="D1255" i="1"/>
  <c r="C1255" i="1"/>
  <c r="P1254" i="1"/>
  <c r="J1254" i="1"/>
  <c r="I1254" i="1"/>
  <c r="F1254" i="1"/>
  <c r="D1254" i="1"/>
  <c r="C1254" i="1"/>
  <c r="P1253" i="1"/>
  <c r="J1253" i="1"/>
  <c r="I1253" i="1"/>
  <c r="F1253" i="1"/>
  <c r="D1253" i="1"/>
  <c r="C1253" i="1"/>
  <c r="P1252" i="1"/>
  <c r="J1252" i="1"/>
  <c r="I1252" i="1"/>
  <c r="F1252" i="1"/>
  <c r="D1252" i="1"/>
  <c r="C1252" i="1"/>
  <c r="P1251" i="1"/>
  <c r="J1251" i="1"/>
  <c r="I1251" i="1"/>
  <c r="F1251" i="1"/>
  <c r="D1251" i="1"/>
  <c r="C1251" i="1"/>
  <c r="P1250" i="1"/>
  <c r="J1250" i="1"/>
  <c r="I1250" i="1"/>
  <c r="F1250" i="1"/>
  <c r="D1250" i="1"/>
  <c r="C1250" i="1"/>
  <c r="P1249" i="1"/>
  <c r="J1249" i="1"/>
  <c r="I1249" i="1"/>
  <c r="F1249" i="1"/>
  <c r="D1249" i="1"/>
  <c r="C1249" i="1"/>
  <c r="P1248" i="1"/>
  <c r="J1248" i="1"/>
  <c r="I1248" i="1"/>
  <c r="F1248" i="1"/>
  <c r="D1248" i="1"/>
  <c r="C1248" i="1"/>
  <c r="P1247" i="1"/>
  <c r="J1247" i="1"/>
  <c r="I1247" i="1"/>
  <c r="F1247" i="1"/>
  <c r="D1247" i="1"/>
  <c r="C1247" i="1"/>
  <c r="P1246" i="1"/>
  <c r="J1246" i="1"/>
  <c r="I1246" i="1"/>
  <c r="F1246" i="1"/>
  <c r="D1246" i="1"/>
  <c r="C1246" i="1"/>
  <c r="P1245" i="1"/>
  <c r="J1245" i="1"/>
  <c r="I1245" i="1"/>
  <c r="F1245" i="1"/>
  <c r="D1245" i="1"/>
  <c r="C1245" i="1"/>
  <c r="P1244" i="1"/>
  <c r="J1244" i="1"/>
  <c r="I1244" i="1"/>
  <c r="F1244" i="1"/>
  <c r="D1244" i="1"/>
  <c r="C1244" i="1"/>
  <c r="P1243" i="1"/>
  <c r="J1243" i="1"/>
  <c r="I1243" i="1"/>
  <c r="F1243" i="1"/>
  <c r="D1243" i="1"/>
  <c r="C1243" i="1"/>
  <c r="P1242" i="1"/>
  <c r="J1242" i="1"/>
  <c r="I1242" i="1"/>
  <c r="F1242" i="1"/>
  <c r="D1242" i="1"/>
  <c r="C1242" i="1"/>
  <c r="P1241" i="1"/>
  <c r="J1241" i="1"/>
  <c r="I1241" i="1"/>
  <c r="F1241" i="1"/>
  <c r="D1241" i="1"/>
  <c r="C1241" i="1"/>
  <c r="P1240" i="1"/>
  <c r="J1240" i="1"/>
  <c r="I1240" i="1"/>
  <c r="F1240" i="1"/>
  <c r="D1240" i="1"/>
  <c r="C1240" i="1"/>
  <c r="P1239" i="1"/>
  <c r="J1239" i="1"/>
  <c r="I1239" i="1"/>
  <c r="F1239" i="1"/>
  <c r="D1239" i="1"/>
  <c r="C1239" i="1"/>
  <c r="P1238" i="1"/>
  <c r="J1238" i="1"/>
  <c r="I1238" i="1"/>
  <c r="F1238" i="1"/>
  <c r="D1238" i="1"/>
  <c r="C1238" i="1"/>
  <c r="P1237" i="1"/>
  <c r="J1237" i="1"/>
  <c r="I1237" i="1"/>
  <c r="F1237" i="1"/>
  <c r="D1237" i="1"/>
  <c r="C1237" i="1"/>
  <c r="P1236" i="1"/>
  <c r="J1236" i="1"/>
  <c r="I1236" i="1"/>
  <c r="F1236" i="1"/>
  <c r="D1236" i="1"/>
  <c r="C1236" i="1"/>
  <c r="P1235" i="1"/>
  <c r="J1235" i="1"/>
  <c r="I1235" i="1"/>
  <c r="F1235" i="1"/>
  <c r="D1235" i="1"/>
  <c r="C1235" i="1"/>
  <c r="P1234" i="1"/>
  <c r="J1234" i="1"/>
  <c r="I1234" i="1"/>
  <c r="F1234" i="1"/>
  <c r="D1234" i="1"/>
  <c r="C1234" i="1"/>
  <c r="P1233" i="1"/>
  <c r="J1233" i="1"/>
  <c r="I1233" i="1"/>
  <c r="F1233" i="1"/>
  <c r="D1233" i="1"/>
  <c r="C1233" i="1"/>
  <c r="P1232" i="1"/>
  <c r="J1232" i="1"/>
  <c r="I1232" i="1"/>
  <c r="F1232" i="1"/>
  <c r="D1232" i="1"/>
  <c r="C1232" i="1"/>
  <c r="P1231" i="1"/>
  <c r="J1231" i="1"/>
  <c r="I1231" i="1"/>
  <c r="F1231" i="1"/>
  <c r="D1231" i="1"/>
  <c r="C1231" i="1"/>
  <c r="P1230" i="1"/>
  <c r="J1230" i="1"/>
  <c r="I1230" i="1"/>
  <c r="F1230" i="1"/>
  <c r="D1230" i="1"/>
  <c r="C1230" i="1"/>
  <c r="P1229" i="1"/>
  <c r="J1229" i="1"/>
  <c r="I1229" i="1"/>
  <c r="F1229" i="1"/>
  <c r="D1229" i="1"/>
  <c r="C1229" i="1"/>
  <c r="P1228" i="1"/>
  <c r="J1228" i="1"/>
  <c r="I1228" i="1"/>
  <c r="F1228" i="1"/>
  <c r="D1228" i="1"/>
  <c r="C1228" i="1"/>
  <c r="P1227" i="1"/>
  <c r="J1227" i="1"/>
  <c r="I1227" i="1"/>
  <c r="F1227" i="1"/>
  <c r="D1227" i="1"/>
  <c r="C1227" i="1"/>
  <c r="P1226" i="1"/>
  <c r="J1226" i="1"/>
  <c r="I1226" i="1"/>
  <c r="F1226" i="1"/>
  <c r="D1226" i="1"/>
  <c r="C1226" i="1"/>
  <c r="P1225" i="1"/>
  <c r="J1225" i="1"/>
  <c r="I1225" i="1"/>
  <c r="F1225" i="1"/>
  <c r="D1225" i="1"/>
  <c r="C1225" i="1"/>
  <c r="P1224" i="1"/>
  <c r="J1224" i="1"/>
  <c r="I1224" i="1"/>
  <c r="F1224" i="1"/>
  <c r="D1224" i="1"/>
  <c r="C1224" i="1"/>
  <c r="P1223" i="1"/>
  <c r="J1223" i="1"/>
  <c r="I1223" i="1"/>
  <c r="F1223" i="1"/>
  <c r="D1223" i="1"/>
  <c r="C1223" i="1"/>
  <c r="P1222" i="1"/>
  <c r="J1222" i="1"/>
  <c r="I1222" i="1"/>
  <c r="F1222" i="1"/>
  <c r="D1222" i="1"/>
  <c r="C1222" i="1"/>
  <c r="P1221" i="1"/>
  <c r="J1221" i="1"/>
  <c r="I1221" i="1"/>
  <c r="F1221" i="1"/>
  <c r="D1221" i="1"/>
  <c r="C1221" i="1"/>
  <c r="P1220" i="1"/>
  <c r="J1220" i="1"/>
  <c r="I1220" i="1"/>
  <c r="F1220" i="1"/>
  <c r="D1220" i="1"/>
  <c r="C1220" i="1"/>
  <c r="P1219" i="1"/>
  <c r="J1219" i="1"/>
  <c r="I1219" i="1"/>
  <c r="F1219" i="1"/>
  <c r="D1219" i="1"/>
  <c r="C1219" i="1"/>
  <c r="P1218" i="1"/>
  <c r="J1218" i="1"/>
  <c r="I1218" i="1"/>
  <c r="F1218" i="1"/>
  <c r="D1218" i="1"/>
  <c r="C1218" i="1"/>
  <c r="P1217" i="1"/>
  <c r="J1217" i="1"/>
  <c r="I1217" i="1"/>
  <c r="F1217" i="1"/>
  <c r="D1217" i="1"/>
  <c r="C1217" i="1"/>
  <c r="P1216" i="1"/>
  <c r="J1216" i="1"/>
  <c r="I1216" i="1"/>
  <c r="F1216" i="1"/>
  <c r="D1216" i="1"/>
  <c r="C1216" i="1"/>
  <c r="P1215" i="1"/>
  <c r="J1215" i="1"/>
  <c r="I1215" i="1"/>
  <c r="F1215" i="1"/>
  <c r="D1215" i="1"/>
  <c r="C1215" i="1"/>
  <c r="P1214" i="1"/>
  <c r="J1214" i="1"/>
  <c r="I1214" i="1"/>
  <c r="F1214" i="1"/>
  <c r="D1214" i="1"/>
  <c r="C1214" i="1"/>
  <c r="P1213" i="1"/>
  <c r="J1213" i="1"/>
  <c r="I1213" i="1"/>
  <c r="F1213" i="1"/>
  <c r="D1213" i="1"/>
  <c r="C1213" i="1"/>
  <c r="P1212" i="1"/>
  <c r="J1212" i="1"/>
  <c r="I1212" i="1"/>
  <c r="F1212" i="1"/>
  <c r="D1212" i="1"/>
  <c r="C1212" i="1"/>
  <c r="P1211" i="1"/>
  <c r="J1211" i="1"/>
  <c r="I1211" i="1"/>
  <c r="F1211" i="1"/>
  <c r="D1211" i="1"/>
  <c r="C1211" i="1"/>
  <c r="P1210" i="1"/>
  <c r="J1210" i="1"/>
  <c r="I1210" i="1"/>
  <c r="F1210" i="1"/>
  <c r="D1210" i="1"/>
  <c r="C1210" i="1"/>
  <c r="P1209" i="1"/>
  <c r="J1209" i="1"/>
  <c r="I1209" i="1"/>
  <c r="F1209" i="1"/>
  <c r="D1209" i="1"/>
  <c r="C1209" i="1"/>
  <c r="P1208" i="1"/>
  <c r="J1208" i="1"/>
  <c r="I1208" i="1"/>
  <c r="F1208" i="1"/>
  <c r="D1208" i="1"/>
  <c r="C1208" i="1"/>
  <c r="P1207" i="1"/>
  <c r="J1207" i="1"/>
  <c r="I1207" i="1"/>
  <c r="F1207" i="1"/>
  <c r="D1207" i="1"/>
  <c r="C1207" i="1"/>
  <c r="P1206" i="1"/>
  <c r="J1206" i="1"/>
  <c r="I1206" i="1"/>
  <c r="F1206" i="1"/>
  <c r="D1206" i="1"/>
  <c r="C1206" i="1"/>
  <c r="P1205" i="1"/>
  <c r="J1205" i="1"/>
  <c r="I1205" i="1"/>
  <c r="F1205" i="1"/>
  <c r="D1205" i="1"/>
  <c r="C1205" i="1"/>
  <c r="P1204" i="1"/>
  <c r="J1204" i="1"/>
  <c r="I1204" i="1"/>
  <c r="F1204" i="1"/>
  <c r="D1204" i="1"/>
  <c r="C1204" i="1"/>
  <c r="P1203" i="1"/>
  <c r="J1203" i="1"/>
  <c r="I1203" i="1"/>
  <c r="F1203" i="1"/>
  <c r="D1203" i="1"/>
  <c r="C1203" i="1"/>
  <c r="P1202" i="1"/>
  <c r="J1202" i="1"/>
  <c r="I1202" i="1"/>
  <c r="F1202" i="1"/>
  <c r="D1202" i="1"/>
  <c r="C1202" i="1"/>
  <c r="P1201" i="1"/>
  <c r="J1201" i="1"/>
  <c r="I1201" i="1"/>
  <c r="F1201" i="1"/>
  <c r="D1201" i="1"/>
  <c r="C1201" i="1"/>
  <c r="P1200" i="1"/>
  <c r="J1200" i="1"/>
  <c r="I1200" i="1"/>
  <c r="F1200" i="1"/>
  <c r="D1200" i="1"/>
  <c r="C1200" i="1"/>
  <c r="P1199" i="1"/>
  <c r="J1199" i="1"/>
  <c r="I1199" i="1"/>
  <c r="F1199" i="1"/>
  <c r="D1199" i="1"/>
  <c r="C1199" i="1"/>
  <c r="P1198" i="1"/>
  <c r="J1198" i="1"/>
  <c r="I1198" i="1"/>
  <c r="F1198" i="1"/>
  <c r="D1198" i="1"/>
  <c r="C1198" i="1"/>
  <c r="P1197" i="1"/>
  <c r="J1197" i="1"/>
  <c r="I1197" i="1"/>
  <c r="F1197" i="1"/>
  <c r="D1197" i="1"/>
  <c r="C1197" i="1"/>
  <c r="P1196" i="1"/>
  <c r="J1196" i="1"/>
  <c r="I1196" i="1"/>
  <c r="F1196" i="1"/>
  <c r="D1196" i="1"/>
  <c r="C1196" i="1"/>
  <c r="P1195" i="1"/>
  <c r="J1195" i="1"/>
  <c r="I1195" i="1"/>
  <c r="F1195" i="1"/>
  <c r="D1195" i="1"/>
  <c r="C1195" i="1"/>
  <c r="P1194" i="1"/>
  <c r="J1194" i="1"/>
  <c r="I1194" i="1"/>
  <c r="F1194" i="1"/>
  <c r="D1194" i="1"/>
  <c r="C1194" i="1"/>
  <c r="P1193" i="1"/>
  <c r="J1193" i="1"/>
  <c r="I1193" i="1"/>
  <c r="F1193" i="1"/>
  <c r="D1193" i="1"/>
  <c r="C1193" i="1"/>
  <c r="P1192" i="1"/>
  <c r="J1192" i="1"/>
  <c r="I1192" i="1"/>
  <c r="F1192" i="1"/>
  <c r="D1192" i="1"/>
  <c r="C1192" i="1"/>
  <c r="P1191" i="1"/>
  <c r="J1191" i="1"/>
  <c r="I1191" i="1"/>
  <c r="F1191" i="1"/>
  <c r="D1191" i="1"/>
  <c r="C1191" i="1"/>
  <c r="P1190" i="1"/>
  <c r="J1190" i="1"/>
  <c r="I1190" i="1"/>
  <c r="F1190" i="1"/>
  <c r="D1190" i="1"/>
  <c r="C1190" i="1"/>
  <c r="P1189" i="1"/>
  <c r="J1189" i="1"/>
  <c r="I1189" i="1"/>
  <c r="F1189" i="1"/>
  <c r="D1189" i="1"/>
  <c r="C1189" i="1"/>
  <c r="P1188" i="1"/>
  <c r="J1188" i="1"/>
  <c r="I1188" i="1"/>
  <c r="F1188" i="1"/>
  <c r="D1188" i="1"/>
  <c r="C1188" i="1"/>
  <c r="P1187" i="1"/>
  <c r="J1187" i="1"/>
  <c r="I1187" i="1"/>
  <c r="F1187" i="1"/>
  <c r="D1187" i="1"/>
  <c r="C1187" i="1"/>
  <c r="P1186" i="1"/>
  <c r="J1186" i="1"/>
  <c r="I1186" i="1"/>
  <c r="F1186" i="1"/>
  <c r="D1186" i="1"/>
  <c r="C1186" i="1"/>
  <c r="P1185" i="1"/>
  <c r="J1185" i="1"/>
  <c r="I1185" i="1"/>
  <c r="F1185" i="1"/>
  <c r="D1185" i="1"/>
  <c r="C1185" i="1"/>
  <c r="P1184" i="1"/>
  <c r="J1184" i="1"/>
  <c r="I1184" i="1"/>
  <c r="F1184" i="1"/>
  <c r="D1184" i="1"/>
  <c r="C1184" i="1"/>
  <c r="P1183" i="1"/>
  <c r="J1183" i="1"/>
  <c r="I1183" i="1"/>
  <c r="F1183" i="1"/>
  <c r="D1183" i="1"/>
  <c r="C1183" i="1"/>
  <c r="P1182" i="1"/>
  <c r="J1182" i="1"/>
  <c r="I1182" i="1"/>
  <c r="F1182" i="1"/>
  <c r="D1182" i="1"/>
  <c r="C1182" i="1"/>
  <c r="P1181" i="1"/>
  <c r="J1181" i="1"/>
  <c r="I1181" i="1"/>
  <c r="F1181" i="1"/>
  <c r="D1181" i="1"/>
  <c r="C1181" i="1"/>
  <c r="P1180" i="1"/>
  <c r="J1180" i="1"/>
  <c r="I1180" i="1"/>
  <c r="F1180" i="1"/>
  <c r="D1180" i="1"/>
  <c r="C1180" i="1"/>
  <c r="P1179" i="1"/>
  <c r="J1179" i="1"/>
  <c r="I1179" i="1"/>
  <c r="F1179" i="1"/>
  <c r="D1179" i="1"/>
  <c r="C1179" i="1"/>
  <c r="P1178" i="1"/>
  <c r="J1178" i="1"/>
  <c r="I1178" i="1"/>
  <c r="F1178" i="1"/>
  <c r="D1178" i="1"/>
  <c r="C1178" i="1"/>
  <c r="P1177" i="1"/>
  <c r="J1177" i="1"/>
  <c r="I1177" i="1"/>
  <c r="F1177" i="1"/>
  <c r="D1177" i="1"/>
  <c r="C1177" i="1"/>
  <c r="P1176" i="1"/>
  <c r="J1176" i="1"/>
  <c r="I1176" i="1"/>
  <c r="F1176" i="1"/>
  <c r="D1176" i="1"/>
  <c r="C1176" i="1"/>
  <c r="P1175" i="1"/>
  <c r="J1175" i="1"/>
  <c r="I1175" i="1"/>
  <c r="F1175" i="1"/>
  <c r="D1175" i="1"/>
  <c r="C1175" i="1"/>
  <c r="P1174" i="1"/>
  <c r="J1174" i="1"/>
  <c r="I1174" i="1"/>
  <c r="F1174" i="1"/>
  <c r="D1174" i="1"/>
  <c r="C1174" i="1"/>
  <c r="P1173" i="1"/>
  <c r="J1173" i="1"/>
  <c r="I1173" i="1"/>
  <c r="F1173" i="1"/>
  <c r="D1173" i="1"/>
  <c r="C1173" i="1"/>
  <c r="P1172" i="1"/>
  <c r="J1172" i="1"/>
  <c r="I1172" i="1"/>
  <c r="F1172" i="1"/>
  <c r="D1172" i="1"/>
  <c r="C1172" i="1"/>
  <c r="P1171" i="1"/>
  <c r="J1171" i="1"/>
  <c r="I1171" i="1"/>
  <c r="F1171" i="1"/>
  <c r="D1171" i="1"/>
  <c r="C1171" i="1"/>
  <c r="P1170" i="1"/>
  <c r="J1170" i="1"/>
  <c r="I1170" i="1"/>
  <c r="F1170" i="1"/>
  <c r="D1170" i="1"/>
  <c r="C1170" i="1"/>
  <c r="P1169" i="1"/>
  <c r="J1169" i="1"/>
  <c r="I1169" i="1"/>
  <c r="F1169" i="1"/>
  <c r="D1169" i="1"/>
  <c r="C1169" i="1"/>
  <c r="P1168" i="1"/>
  <c r="J1168" i="1"/>
  <c r="I1168" i="1"/>
  <c r="F1168" i="1"/>
  <c r="D1168" i="1"/>
  <c r="C1168" i="1"/>
  <c r="P1167" i="1"/>
  <c r="J1167" i="1"/>
  <c r="I1167" i="1"/>
  <c r="F1167" i="1"/>
  <c r="D1167" i="1"/>
  <c r="C1167" i="1"/>
  <c r="P1166" i="1"/>
  <c r="J1166" i="1"/>
  <c r="I1166" i="1"/>
  <c r="F1166" i="1"/>
  <c r="D1166" i="1"/>
  <c r="C1166" i="1"/>
  <c r="P1165" i="1"/>
  <c r="J1165" i="1"/>
  <c r="I1165" i="1"/>
  <c r="F1165" i="1"/>
  <c r="D1165" i="1"/>
  <c r="C1165" i="1"/>
  <c r="P1164" i="1"/>
  <c r="J1164" i="1"/>
  <c r="I1164" i="1"/>
  <c r="F1164" i="1"/>
  <c r="D1164" i="1"/>
  <c r="C1164" i="1"/>
  <c r="P1163" i="1"/>
  <c r="J1163" i="1"/>
  <c r="I1163" i="1"/>
  <c r="F1163" i="1"/>
  <c r="D1163" i="1"/>
  <c r="C1163" i="1"/>
  <c r="P1162" i="1"/>
  <c r="J1162" i="1"/>
  <c r="I1162" i="1"/>
  <c r="F1162" i="1"/>
  <c r="D1162" i="1"/>
  <c r="C1162" i="1"/>
  <c r="P1161" i="1"/>
  <c r="J1161" i="1"/>
  <c r="I1161" i="1"/>
  <c r="F1161" i="1"/>
  <c r="D1161" i="1"/>
  <c r="C1161" i="1"/>
  <c r="P1160" i="1"/>
  <c r="J1160" i="1"/>
  <c r="I1160" i="1"/>
  <c r="F1160" i="1"/>
  <c r="D1160" i="1"/>
  <c r="C1160" i="1"/>
  <c r="P1159" i="1"/>
  <c r="J1159" i="1"/>
  <c r="I1159" i="1"/>
  <c r="F1159" i="1"/>
  <c r="D1159" i="1"/>
  <c r="C1159" i="1"/>
  <c r="P1158" i="1"/>
  <c r="J1158" i="1"/>
  <c r="I1158" i="1"/>
  <c r="F1158" i="1"/>
  <c r="D1158" i="1"/>
  <c r="C1158" i="1"/>
  <c r="P1157" i="1"/>
  <c r="J1157" i="1"/>
  <c r="I1157" i="1"/>
  <c r="F1157" i="1"/>
  <c r="D1157" i="1"/>
  <c r="C1157" i="1"/>
  <c r="P1156" i="1"/>
  <c r="J1156" i="1"/>
  <c r="I1156" i="1"/>
  <c r="F1156" i="1"/>
  <c r="D1156" i="1"/>
  <c r="C1156" i="1"/>
  <c r="P1155" i="1"/>
  <c r="J1155" i="1"/>
  <c r="I1155" i="1"/>
  <c r="F1155" i="1"/>
  <c r="D1155" i="1"/>
  <c r="C1155" i="1"/>
  <c r="P1154" i="1"/>
  <c r="J1154" i="1"/>
  <c r="I1154" i="1"/>
  <c r="F1154" i="1"/>
  <c r="D1154" i="1"/>
  <c r="C1154" i="1"/>
  <c r="P1153" i="1"/>
  <c r="J1153" i="1"/>
  <c r="I1153" i="1"/>
  <c r="F1153" i="1"/>
  <c r="D1153" i="1"/>
  <c r="C1153" i="1"/>
  <c r="P1152" i="1"/>
  <c r="J1152" i="1"/>
  <c r="I1152" i="1"/>
  <c r="F1152" i="1"/>
  <c r="D1152" i="1"/>
  <c r="C1152" i="1"/>
  <c r="P1151" i="1"/>
  <c r="J1151" i="1"/>
  <c r="I1151" i="1"/>
  <c r="F1151" i="1"/>
  <c r="D1151" i="1"/>
  <c r="C1151" i="1"/>
  <c r="P1150" i="1"/>
  <c r="J1150" i="1"/>
  <c r="I1150" i="1"/>
  <c r="F1150" i="1"/>
  <c r="D1150" i="1"/>
  <c r="C1150" i="1"/>
  <c r="P1149" i="1"/>
  <c r="J1149" i="1"/>
  <c r="I1149" i="1"/>
  <c r="F1149" i="1"/>
  <c r="D1149" i="1"/>
  <c r="C1149" i="1"/>
  <c r="P1148" i="1"/>
  <c r="J1148" i="1"/>
  <c r="I1148" i="1"/>
  <c r="F1148" i="1"/>
  <c r="D1148" i="1"/>
  <c r="C1148" i="1"/>
  <c r="P1147" i="1"/>
  <c r="J1147" i="1"/>
  <c r="I1147" i="1"/>
  <c r="F1147" i="1"/>
  <c r="D1147" i="1"/>
  <c r="C1147" i="1"/>
  <c r="P1146" i="1"/>
  <c r="J1146" i="1"/>
  <c r="I1146" i="1"/>
  <c r="F1146" i="1"/>
  <c r="D1146" i="1"/>
  <c r="C1146" i="1"/>
  <c r="P1145" i="1"/>
  <c r="J1145" i="1"/>
  <c r="I1145" i="1"/>
  <c r="F1145" i="1"/>
  <c r="D1145" i="1"/>
  <c r="C1145" i="1"/>
  <c r="P1144" i="1"/>
  <c r="J1144" i="1"/>
  <c r="I1144" i="1"/>
  <c r="F1144" i="1"/>
  <c r="D1144" i="1"/>
  <c r="C1144" i="1"/>
  <c r="P1143" i="1"/>
  <c r="J1143" i="1"/>
  <c r="I1143" i="1"/>
  <c r="F1143" i="1"/>
  <c r="D1143" i="1"/>
  <c r="C1143" i="1"/>
  <c r="P1142" i="1"/>
  <c r="J1142" i="1"/>
  <c r="I1142" i="1"/>
  <c r="F1142" i="1"/>
  <c r="D1142" i="1"/>
  <c r="C1142" i="1"/>
  <c r="P1141" i="1"/>
  <c r="J1141" i="1"/>
  <c r="I1141" i="1"/>
  <c r="F1141" i="1"/>
  <c r="D1141" i="1"/>
  <c r="C1141" i="1"/>
  <c r="P1140" i="1"/>
  <c r="J1140" i="1"/>
  <c r="I1140" i="1"/>
  <c r="F1140" i="1"/>
  <c r="D1140" i="1"/>
  <c r="C1140" i="1"/>
  <c r="P1139" i="1"/>
  <c r="J1139" i="1"/>
  <c r="I1139" i="1"/>
  <c r="F1139" i="1"/>
  <c r="D1139" i="1"/>
  <c r="C1139" i="1"/>
  <c r="P1138" i="1"/>
  <c r="J1138" i="1"/>
  <c r="I1138" i="1"/>
  <c r="F1138" i="1"/>
  <c r="D1138" i="1"/>
  <c r="C1138" i="1"/>
  <c r="P1137" i="1"/>
  <c r="J1137" i="1"/>
  <c r="I1137" i="1"/>
  <c r="F1137" i="1"/>
  <c r="D1137" i="1"/>
  <c r="C1137" i="1"/>
  <c r="P1136" i="1"/>
  <c r="J1136" i="1"/>
  <c r="I1136" i="1"/>
  <c r="F1136" i="1"/>
  <c r="D1136" i="1"/>
  <c r="C1136" i="1"/>
  <c r="P1135" i="1"/>
  <c r="J1135" i="1"/>
  <c r="I1135" i="1"/>
  <c r="F1135" i="1"/>
  <c r="D1135" i="1"/>
  <c r="C1135" i="1"/>
  <c r="P1134" i="1"/>
  <c r="J1134" i="1"/>
  <c r="I1134" i="1"/>
  <c r="F1134" i="1"/>
  <c r="D1134" i="1"/>
  <c r="C1134" i="1"/>
  <c r="P1133" i="1"/>
  <c r="J1133" i="1"/>
  <c r="I1133" i="1"/>
  <c r="F1133" i="1"/>
  <c r="D1133" i="1"/>
  <c r="C1133" i="1"/>
  <c r="P1132" i="1"/>
  <c r="J1132" i="1"/>
  <c r="I1132" i="1"/>
  <c r="F1132" i="1"/>
  <c r="D1132" i="1"/>
  <c r="C1132" i="1"/>
  <c r="P1131" i="1"/>
  <c r="J1131" i="1"/>
  <c r="I1131" i="1"/>
  <c r="F1131" i="1"/>
  <c r="D1131" i="1"/>
  <c r="C1131" i="1"/>
  <c r="P1130" i="1"/>
  <c r="J1130" i="1"/>
  <c r="I1130" i="1"/>
  <c r="F1130" i="1"/>
  <c r="D1130" i="1"/>
  <c r="C1130" i="1"/>
  <c r="P1129" i="1"/>
  <c r="J1129" i="1"/>
  <c r="I1129" i="1"/>
  <c r="F1129" i="1"/>
  <c r="D1129" i="1"/>
  <c r="C1129" i="1"/>
  <c r="P1128" i="1"/>
  <c r="J1128" i="1"/>
  <c r="I1128" i="1"/>
  <c r="F1128" i="1"/>
  <c r="D1128" i="1"/>
  <c r="C1128" i="1"/>
  <c r="P1127" i="1"/>
  <c r="J1127" i="1"/>
  <c r="I1127" i="1"/>
  <c r="F1127" i="1"/>
  <c r="D1127" i="1"/>
  <c r="C1127" i="1"/>
  <c r="P1126" i="1"/>
  <c r="J1126" i="1"/>
  <c r="I1126" i="1"/>
  <c r="F1126" i="1"/>
  <c r="D1126" i="1"/>
  <c r="C1126" i="1"/>
  <c r="P1125" i="1"/>
  <c r="J1125" i="1"/>
  <c r="I1125" i="1"/>
  <c r="F1125" i="1"/>
  <c r="D1125" i="1"/>
  <c r="C1125" i="1"/>
  <c r="P1124" i="1"/>
  <c r="J1124" i="1"/>
  <c r="I1124" i="1"/>
  <c r="F1124" i="1"/>
  <c r="D1124" i="1"/>
  <c r="C1124" i="1"/>
  <c r="P1123" i="1"/>
  <c r="J1123" i="1"/>
  <c r="I1123" i="1"/>
  <c r="F1123" i="1"/>
  <c r="D1123" i="1"/>
  <c r="C1123" i="1"/>
  <c r="P1122" i="1"/>
  <c r="J1122" i="1"/>
  <c r="I1122" i="1"/>
  <c r="F1122" i="1"/>
  <c r="D1122" i="1"/>
  <c r="C1122" i="1"/>
  <c r="P1121" i="1"/>
  <c r="J1121" i="1"/>
  <c r="I1121" i="1"/>
  <c r="F1121" i="1"/>
  <c r="D1121" i="1"/>
  <c r="C1121" i="1"/>
  <c r="P1120" i="1"/>
  <c r="J1120" i="1"/>
  <c r="I1120" i="1"/>
  <c r="F1120" i="1"/>
  <c r="D1120" i="1"/>
  <c r="C1120" i="1"/>
  <c r="P1119" i="1"/>
  <c r="J1119" i="1"/>
  <c r="I1119" i="1"/>
  <c r="F1119" i="1"/>
  <c r="D1119" i="1"/>
  <c r="C1119" i="1"/>
  <c r="P1118" i="1"/>
  <c r="J1118" i="1"/>
  <c r="I1118" i="1"/>
  <c r="F1118" i="1"/>
  <c r="D1118" i="1"/>
  <c r="C1118" i="1"/>
  <c r="P1117" i="1"/>
  <c r="J1117" i="1"/>
  <c r="I1117" i="1"/>
  <c r="F1117" i="1"/>
  <c r="D1117" i="1"/>
  <c r="C1117" i="1"/>
  <c r="P1116" i="1"/>
  <c r="J1116" i="1"/>
  <c r="I1116" i="1"/>
  <c r="F1116" i="1"/>
  <c r="D1116" i="1"/>
  <c r="C1116" i="1"/>
  <c r="P1115" i="1"/>
  <c r="J1115" i="1"/>
  <c r="I1115" i="1"/>
  <c r="F1115" i="1"/>
  <c r="D1115" i="1"/>
  <c r="C1115" i="1"/>
  <c r="P1114" i="1"/>
  <c r="J1114" i="1"/>
  <c r="I1114" i="1"/>
  <c r="F1114" i="1"/>
  <c r="D1114" i="1"/>
  <c r="C1114" i="1"/>
  <c r="P1113" i="1"/>
  <c r="J1113" i="1"/>
  <c r="I1113" i="1"/>
  <c r="F1113" i="1"/>
  <c r="D1113" i="1"/>
  <c r="C1113" i="1"/>
  <c r="P1112" i="1"/>
  <c r="J1112" i="1"/>
  <c r="I1112" i="1"/>
  <c r="F1112" i="1"/>
  <c r="D1112" i="1"/>
  <c r="C1112" i="1"/>
  <c r="P1111" i="1"/>
  <c r="J1111" i="1"/>
  <c r="I1111" i="1"/>
  <c r="F1111" i="1"/>
  <c r="D1111" i="1"/>
  <c r="C1111" i="1"/>
  <c r="P1110" i="1"/>
  <c r="J1110" i="1"/>
  <c r="I1110" i="1"/>
  <c r="F1110" i="1"/>
  <c r="D1110" i="1"/>
  <c r="C1110" i="1"/>
  <c r="P1109" i="1"/>
  <c r="J1109" i="1"/>
  <c r="I1109" i="1"/>
  <c r="F1109" i="1"/>
  <c r="D1109" i="1"/>
  <c r="C1109" i="1"/>
  <c r="P1108" i="1"/>
  <c r="J1108" i="1"/>
  <c r="I1108" i="1"/>
  <c r="F1108" i="1"/>
  <c r="D1108" i="1"/>
  <c r="C1108" i="1"/>
  <c r="P1107" i="1"/>
  <c r="J1107" i="1"/>
  <c r="I1107" i="1"/>
  <c r="F1107" i="1"/>
  <c r="D1107" i="1"/>
  <c r="C1107" i="1"/>
  <c r="P1106" i="1"/>
  <c r="J1106" i="1"/>
  <c r="I1106" i="1"/>
  <c r="F1106" i="1"/>
  <c r="D1106" i="1"/>
  <c r="C1106" i="1"/>
  <c r="P1105" i="1"/>
  <c r="J1105" i="1"/>
  <c r="I1105" i="1"/>
  <c r="F1105" i="1"/>
  <c r="D1105" i="1"/>
  <c r="C1105" i="1"/>
  <c r="P1104" i="1"/>
  <c r="J1104" i="1"/>
  <c r="I1104" i="1"/>
  <c r="F1104" i="1"/>
  <c r="D1104" i="1"/>
  <c r="C1104" i="1"/>
  <c r="P1103" i="1"/>
  <c r="J1103" i="1"/>
  <c r="I1103" i="1"/>
  <c r="F1103" i="1"/>
  <c r="D1103" i="1"/>
  <c r="C1103" i="1"/>
  <c r="P1102" i="1"/>
  <c r="J1102" i="1"/>
  <c r="I1102" i="1"/>
  <c r="F1102" i="1"/>
  <c r="D1102" i="1"/>
  <c r="C1102" i="1"/>
  <c r="P1101" i="1"/>
  <c r="J1101" i="1"/>
  <c r="I1101" i="1"/>
  <c r="F1101" i="1"/>
  <c r="D1101" i="1"/>
  <c r="C1101" i="1"/>
  <c r="P1100" i="1"/>
  <c r="J1100" i="1"/>
  <c r="I1100" i="1"/>
  <c r="F1100" i="1"/>
  <c r="D1100" i="1"/>
  <c r="C1100" i="1"/>
  <c r="P1099" i="1"/>
  <c r="J1099" i="1"/>
  <c r="I1099" i="1"/>
  <c r="F1099" i="1"/>
  <c r="D1099" i="1"/>
  <c r="C1099" i="1"/>
  <c r="P1098" i="1"/>
  <c r="J1098" i="1"/>
  <c r="I1098" i="1"/>
  <c r="F1098" i="1"/>
  <c r="D1098" i="1"/>
  <c r="C1098" i="1"/>
  <c r="P1097" i="1"/>
  <c r="J1097" i="1"/>
  <c r="I1097" i="1"/>
  <c r="F1097" i="1"/>
  <c r="D1097" i="1"/>
  <c r="C1097" i="1"/>
  <c r="P1096" i="1"/>
  <c r="J1096" i="1"/>
  <c r="I1096" i="1"/>
  <c r="F1096" i="1"/>
  <c r="D1096" i="1"/>
  <c r="C1096" i="1"/>
  <c r="P1095" i="1"/>
  <c r="J1095" i="1"/>
  <c r="I1095" i="1"/>
  <c r="F1095" i="1"/>
  <c r="D1095" i="1"/>
  <c r="C1095" i="1"/>
  <c r="P1094" i="1"/>
  <c r="J1094" i="1"/>
  <c r="I1094" i="1"/>
  <c r="F1094" i="1"/>
  <c r="D1094" i="1"/>
  <c r="C1094" i="1"/>
  <c r="P1093" i="1"/>
  <c r="J1093" i="1"/>
  <c r="I1093" i="1"/>
  <c r="F1093" i="1"/>
  <c r="D1093" i="1"/>
  <c r="C1093" i="1"/>
  <c r="P1092" i="1"/>
  <c r="J1092" i="1"/>
  <c r="I1092" i="1"/>
  <c r="F1092" i="1"/>
  <c r="D1092" i="1"/>
  <c r="C1092" i="1"/>
  <c r="P1091" i="1"/>
  <c r="J1091" i="1"/>
  <c r="I1091" i="1"/>
  <c r="F1091" i="1"/>
  <c r="D1091" i="1"/>
  <c r="C1091" i="1"/>
  <c r="P1090" i="1"/>
  <c r="J1090" i="1"/>
  <c r="I1090" i="1"/>
  <c r="F1090" i="1"/>
  <c r="D1090" i="1"/>
  <c r="C1090" i="1"/>
  <c r="P1089" i="1"/>
  <c r="J1089" i="1"/>
  <c r="I1089" i="1"/>
  <c r="F1089" i="1"/>
  <c r="D1089" i="1"/>
  <c r="C1089" i="1"/>
  <c r="P1088" i="1"/>
  <c r="J1088" i="1"/>
  <c r="I1088" i="1"/>
  <c r="F1088" i="1"/>
  <c r="D1088" i="1"/>
  <c r="C1088" i="1"/>
  <c r="P1087" i="1"/>
  <c r="J1087" i="1"/>
  <c r="I1087" i="1"/>
  <c r="F1087" i="1"/>
  <c r="D1087" i="1"/>
  <c r="C1087" i="1"/>
  <c r="P1086" i="1"/>
  <c r="J1086" i="1"/>
  <c r="I1086" i="1"/>
  <c r="F1086" i="1"/>
  <c r="D1086" i="1"/>
  <c r="C1086" i="1"/>
  <c r="P1085" i="1"/>
  <c r="J1085" i="1"/>
  <c r="I1085" i="1"/>
  <c r="F1085" i="1"/>
  <c r="D1085" i="1"/>
  <c r="C1085" i="1"/>
  <c r="P1084" i="1"/>
  <c r="J1084" i="1"/>
  <c r="I1084" i="1"/>
  <c r="F1084" i="1"/>
  <c r="D1084" i="1"/>
  <c r="C1084" i="1"/>
  <c r="P1083" i="1"/>
  <c r="J1083" i="1"/>
  <c r="I1083" i="1"/>
  <c r="F1083" i="1"/>
  <c r="D1083" i="1"/>
  <c r="C1083" i="1"/>
  <c r="P1082" i="1"/>
  <c r="J1082" i="1"/>
  <c r="I1082" i="1"/>
  <c r="F1082" i="1"/>
  <c r="D1082" i="1"/>
  <c r="C1082" i="1"/>
  <c r="P1081" i="1"/>
  <c r="J1081" i="1"/>
  <c r="I1081" i="1"/>
  <c r="F1081" i="1"/>
  <c r="D1081" i="1"/>
  <c r="C1081" i="1"/>
  <c r="P1080" i="1"/>
  <c r="J1080" i="1"/>
  <c r="I1080" i="1"/>
  <c r="F1080" i="1"/>
  <c r="D1080" i="1"/>
  <c r="C1080" i="1"/>
  <c r="P1079" i="1"/>
  <c r="J1079" i="1"/>
  <c r="I1079" i="1"/>
  <c r="F1079" i="1"/>
  <c r="D1079" i="1"/>
  <c r="C1079" i="1"/>
  <c r="P1078" i="1"/>
  <c r="J1078" i="1"/>
  <c r="I1078" i="1"/>
  <c r="F1078" i="1"/>
  <c r="D1078" i="1"/>
  <c r="C1078" i="1"/>
  <c r="P1077" i="1"/>
  <c r="J1077" i="1"/>
  <c r="I1077" i="1"/>
  <c r="F1077" i="1"/>
  <c r="D1077" i="1"/>
  <c r="C1077" i="1"/>
  <c r="P1076" i="1"/>
  <c r="J1076" i="1"/>
  <c r="I1076" i="1"/>
  <c r="F1076" i="1"/>
  <c r="D1076" i="1"/>
  <c r="C1076" i="1"/>
  <c r="P1075" i="1"/>
  <c r="J1075" i="1"/>
  <c r="I1075" i="1"/>
  <c r="F1075" i="1"/>
  <c r="D1075" i="1"/>
  <c r="C1075" i="1"/>
  <c r="P1074" i="1"/>
  <c r="J1074" i="1"/>
  <c r="I1074" i="1"/>
  <c r="F1074" i="1"/>
  <c r="D1074" i="1"/>
  <c r="C1074" i="1"/>
  <c r="P1073" i="1"/>
  <c r="J1073" i="1"/>
  <c r="I1073" i="1"/>
  <c r="F1073" i="1"/>
  <c r="D1073" i="1"/>
  <c r="C1073" i="1"/>
  <c r="P1072" i="1"/>
  <c r="J1072" i="1"/>
  <c r="I1072" i="1"/>
  <c r="F1072" i="1"/>
  <c r="D1072" i="1"/>
  <c r="C1072" i="1"/>
  <c r="P1071" i="1"/>
  <c r="J1071" i="1"/>
  <c r="I1071" i="1"/>
  <c r="F1071" i="1"/>
  <c r="D1071" i="1"/>
  <c r="C1071" i="1"/>
  <c r="P1070" i="1"/>
  <c r="J1070" i="1"/>
  <c r="I1070" i="1"/>
  <c r="F1070" i="1"/>
  <c r="D1070" i="1"/>
  <c r="C1070" i="1"/>
  <c r="P1069" i="1"/>
  <c r="J1069" i="1"/>
  <c r="I1069" i="1"/>
  <c r="F1069" i="1"/>
  <c r="D1069" i="1"/>
  <c r="C1069" i="1"/>
  <c r="P1068" i="1"/>
  <c r="J1068" i="1"/>
  <c r="I1068" i="1"/>
  <c r="F1068" i="1"/>
  <c r="D1068" i="1"/>
  <c r="C1068" i="1"/>
  <c r="P1067" i="1"/>
  <c r="J1067" i="1"/>
  <c r="I1067" i="1"/>
  <c r="F1067" i="1"/>
  <c r="D1067" i="1"/>
  <c r="C1067" i="1"/>
  <c r="P1066" i="1"/>
  <c r="J1066" i="1"/>
  <c r="I1066" i="1"/>
  <c r="F1066" i="1"/>
  <c r="D1066" i="1"/>
  <c r="C1066" i="1"/>
  <c r="P1065" i="1"/>
  <c r="J1065" i="1"/>
  <c r="I1065" i="1"/>
  <c r="F1065" i="1"/>
  <c r="D1065" i="1"/>
  <c r="C1065" i="1"/>
  <c r="P1064" i="1"/>
  <c r="J1064" i="1"/>
  <c r="I1064" i="1"/>
  <c r="F1064" i="1"/>
  <c r="D1064" i="1"/>
  <c r="C1064" i="1"/>
  <c r="P1063" i="1"/>
  <c r="J1063" i="1"/>
  <c r="I1063" i="1"/>
  <c r="F1063" i="1"/>
  <c r="D1063" i="1"/>
  <c r="C1063" i="1"/>
  <c r="P1062" i="1"/>
  <c r="J1062" i="1"/>
  <c r="I1062" i="1"/>
  <c r="F1062" i="1"/>
  <c r="D1062" i="1"/>
  <c r="C1062" i="1"/>
  <c r="P1061" i="1"/>
  <c r="J1061" i="1"/>
  <c r="I1061" i="1"/>
  <c r="F1061" i="1"/>
  <c r="D1061" i="1"/>
  <c r="C1061" i="1"/>
  <c r="P1060" i="1"/>
  <c r="J1060" i="1"/>
  <c r="I1060" i="1"/>
  <c r="F1060" i="1"/>
  <c r="D1060" i="1"/>
  <c r="C1060" i="1"/>
  <c r="P1059" i="1"/>
  <c r="J1059" i="1"/>
  <c r="I1059" i="1"/>
  <c r="F1059" i="1"/>
  <c r="D1059" i="1"/>
  <c r="C1059" i="1"/>
  <c r="P1058" i="1"/>
  <c r="J1058" i="1"/>
  <c r="I1058" i="1"/>
  <c r="F1058" i="1"/>
  <c r="D1058" i="1"/>
  <c r="C1058" i="1"/>
  <c r="P1057" i="1"/>
  <c r="J1057" i="1"/>
  <c r="I1057" i="1"/>
  <c r="F1057" i="1"/>
  <c r="D1057" i="1"/>
  <c r="C1057" i="1"/>
  <c r="P1056" i="1"/>
  <c r="J1056" i="1"/>
  <c r="I1056" i="1"/>
  <c r="F1056" i="1"/>
  <c r="D1056" i="1"/>
  <c r="C1056" i="1"/>
  <c r="P1055" i="1"/>
  <c r="J1055" i="1"/>
  <c r="I1055" i="1"/>
  <c r="F1055" i="1"/>
  <c r="D1055" i="1"/>
  <c r="C1055" i="1"/>
  <c r="P1054" i="1"/>
  <c r="J1054" i="1"/>
  <c r="I1054" i="1"/>
  <c r="F1054" i="1"/>
  <c r="D1054" i="1"/>
  <c r="C1054" i="1"/>
  <c r="P1053" i="1"/>
  <c r="J1053" i="1"/>
  <c r="I1053" i="1"/>
  <c r="F1053" i="1"/>
  <c r="D1053" i="1"/>
  <c r="C1053" i="1"/>
  <c r="P1052" i="1"/>
  <c r="J1052" i="1"/>
  <c r="I1052" i="1"/>
  <c r="F1052" i="1"/>
  <c r="D1052" i="1"/>
  <c r="C1052" i="1"/>
  <c r="P1051" i="1"/>
  <c r="J1051" i="1"/>
  <c r="I1051" i="1"/>
  <c r="F1051" i="1"/>
  <c r="D1051" i="1"/>
  <c r="C1051" i="1"/>
  <c r="P1050" i="1"/>
  <c r="J1050" i="1"/>
  <c r="I1050" i="1"/>
  <c r="F1050" i="1"/>
  <c r="D1050" i="1"/>
  <c r="C1050" i="1"/>
  <c r="P1049" i="1"/>
  <c r="J1049" i="1"/>
  <c r="I1049" i="1"/>
  <c r="F1049" i="1"/>
  <c r="D1049" i="1"/>
  <c r="C1049" i="1"/>
  <c r="P1048" i="1"/>
  <c r="J1048" i="1"/>
  <c r="I1048" i="1"/>
  <c r="F1048" i="1"/>
  <c r="D1048" i="1"/>
  <c r="C1048" i="1"/>
  <c r="P1047" i="1"/>
  <c r="J1047" i="1"/>
  <c r="I1047" i="1"/>
  <c r="F1047" i="1"/>
  <c r="D1047" i="1"/>
  <c r="C1047" i="1"/>
  <c r="P1046" i="1"/>
  <c r="J1046" i="1"/>
  <c r="I1046" i="1"/>
  <c r="F1046" i="1"/>
  <c r="D1046" i="1"/>
  <c r="C1046" i="1"/>
  <c r="P1045" i="1"/>
  <c r="J1045" i="1"/>
  <c r="I1045" i="1"/>
  <c r="F1045" i="1"/>
  <c r="D1045" i="1"/>
  <c r="C1045" i="1"/>
  <c r="P1044" i="1"/>
  <c r="J1044" i="1"/>
  <c r="I1044" i="1"/>
  <c r="F1044" i="1"/>
  <c r="D1044" i="1"/>
  <c r="C1044" i="1"/>
  <c r="P1043" i="1"/>
  <c r="J1043" i="1"/>
  <c r="I1043" i="1"/>
  <c r="F1043" i="1"/>
  <c r="D1043" i="1"/>
  <c r="C1043" i="1"/>
  <c r="P1042" i="1"/>
  <c r="J1042" i="1"/>
  <c r="I1042" i="1"/>
  <c r="F1042" i="1"/>
  <c r="D1042" i="1"/>
  <c r="C1042" i="1"/>
  <c r="P1041" i="1"/>
  <c r="J1041" i="1"/>
  <c r="I1041" i="1"/>
  <c r="F1041" i="1"/>
  <c r="D1041" i="1"/>
  <c r="C1041" i="1"/>
  <c r="P1040" i="1"/>
  <c r="J1040" i="1"/>
  <c r="I1040" i="1"/>
  <c r="F1040" i="1"/>
  <c r="D1040" i="1"/>
  <c r="C1040" i="1"/>
  <c r="P1039" i="1"/>
  <c r="J1039" i="1"/>
  <c r="I1039" i="1"/>
  <c r="F1039" i="1"/>
  <c r="D1039" i="1"/>
  <c r="C1039" i="1"/>
  <c r="P1038" i="1"/>
  <c r="J1038" i="1"/>
  <c r="I1038" i="1"/>
  <c r="F1038" i="1"/>
  <c r="D1038" i="1"/>
  <c r="C1038" i="1"/>
  <c r="P1037" i="1"/>
  <c r="J1037" i="1"/>
  <c r="I1037" i="1"/>
  <c r="F1037" i="1"/>
  <c r="D1037" i="1"/>
  <c r="C1037" i="1"/>
  <c r="P1036" i="1"/>
  <c r="J1036" i="1"/>
  <c r="I1036" i="1"/>
  <c r="F1036" i="1"/>
  <c r="D1036" i="1"/>
  <c r="C1036" i="1"/>
  <c r="P1035" i="1"/>
  <c r="J1035" i="1"/>
  <c r="I1035" i="1"/>
  <c r="F1035" i="1"/>
  <c r="D1035" i="1"/>
  <c r="C1035" i="1"/>
  <c r="P1034" i="1"/>
  <c r="J1034" i="1"/>
  <c r="I1034" i="1"/>
  <c r="F1034" i="1"/>
  <c r="D1034" i="1"/>
  <c r="C1034" i="1"/>
  <c r="P1033" i="1"/>
  <c r="J1033" i="1"/>
  <c r="I1033" i="1"/>
  <c r="F1033" i="1"/>
  <c r="D1033" i="1"/>
  <c r="C1033" i="1"/>
  <c r="P1032" i="1"/>
  <c r="J1032" i="1"/>
  <c r="I1032" i="1"/>
  <c r="F1032" i="1"/>
  <c r="D1032" i="1"/>
  <c r="C1032" i="1"/>
  <c r="P1031" i="1"/>
  <c r="J1031" i="1"/>
  <c r="I1031" i="1"/>
  <c r="F1031" i="1"/>
  <c r="D1031" i="1"/>
  <c r="C1031" i="1"/>
  <c r="P1030" i="1"/>
  <c r="J1030" i="1"/>
  <c r="I1030" i="1"/>
  <c r="F1030" i="1"/>
  <c r="D1030" i="1"/>
  <c r="C1030" i="1"/>
  <c r="P1029" i="1"/>
  <c r="J1029" i="1"/>
  <c r="I1029" i="1"/>
  <c r="F1029" i="1"/>
  <c r="D1029" i="1"/>
  <c r="C1029" i="1"/>
  <c r="P1028" i="1"/>
  <c r="J1028" i="1"/>
  <c r="I1028" i="1"/>
  <c r="F1028" i="1"/>
  <c r="D1028" i="1"/>
  <c r="C1028" i="1"/>
  <c r="P1027" i="1"/>
  <c r="J1027" i="1"/>
  <c r="I1027" i="1"/>
  <c r="F1027" i="1"/>
  <c r="D1027" i="1"/>
  <c r="C1027" i="1"/>
  <c r="P1026" i="1"/>
  <c r="J1026" i="1"/>
  <c r="I1026" i="1"/>
  <c r="F1026" i="1"/>
  <c r="D1026" i="1"/>
  <c r="C1026" i="1"/>
  <c r="P1025" i="1"/>
  <c r="J1025" i="1"/>
  <c r="I1025" i="1"/>
  <c r="F1025" i="1"/>
  <c r="D1025" i="1"/>
  <c r="C1025" i="1"/>
  <c r="P1024" i="1"/>
  <c r="J1024" i="1"/>
  <c r="I1024" i="1"/>
  <c r="F1024" i="1"/>
  <c r="D1024" i="1"/>
  <c r="C1024" i="1"/>
  <c r="P1023" i="1"/>
  <c r="J1023" i="1"/>
  <c r="I1023" i="1"/>
  <c r="F1023" i="1"/>
  <c r="D1023" i="1"/>
  <c r="C1023" i="1"/>
  <c r="P1022" i="1"/>
  <c r="J1022" i="1"/>
  <c r="I1022" i="1"/>
  <c r="F1022" i="1"/>
  <c r="D1022" i="1"/>
  <c r="C1022" i="1"/>
  <c r="P1021" i="1"/>
  <c r="J1021" i="1"/>
  <c r="I1021" i="1"/>
  <c r="F1021" i="1"/>
  <c r="D1021" i="1"/>
  <c r="C1021" i="1"/>
  <c r="P1020" i="1"/>
  <c r="J1020" i="1"/>
  <c r="I1020" i="1"/>
  <c r="F1020" i="1"/>
  <c r="D1020" i="1"/>
  <c r="C1020" i="1"/>
  <c r="P1019" i="1"/>
  <c r="J1019" i="1"/>
  <c r="I1019" i="1"/>
  <c r="F1019" i="1"/>
  <c r="D1019" i="1"/>
  <c r="C1019" i="1"/>
  <c r="P1018" i="1"/>
  <c r="J1018" i="1"/>
  <c r="I1018" i="1"/>
  <c r="F1018" i="1"/>
  <c r="D1018" i="1"/>
  <c r="C1018" i="1"/>
  <c r="P1017" i="1"/>
  <c r="J1017" i="1"/>
  <c r="I1017" i="1"/>
  <c r="F1017" i="1"/>
  <c r="D1017" i="1"/>
  <c r="C1017" i="1"/>
  <c r="P1016" i="1"/>
  <c r="J1016" i="1"/>
  <c r="I1016" i="1"/>
  <c r="F1016" i="1"/>
  <c r="D1016" i="1"/>
  <c r="C1016" i="1"/>
  <c r="P1015" i="1"/>
  <c r="J1015" i="1"/>
  <c r="I1015" i="1"/>
  <c r="F1015" i="1"/>
  <c r="D1015" i="1"/>
  <c r="C1015" i="1"/>
  <c r="P1014" i="1"/>
  <c r="J1014" i="1"/>
  <c r="I1014" i="1"/>
  <c r="F1014" i="1"/>
  <c r="D1014" i="1"/>
  <c r="C1014" i="1"/>
  <c r="P1013" i="1"/>
  <c r="J1013" i="1"/>
  <c r="I1013" i="1"/>
  <c r="F1013" i="1"/>
  <c r="D1013" i="1"/>
  <c r="C1013" i="1"/>
  <c r="P1012" i="1"/>
  <c r="J1012" i="1"/>
  <c r="I1012" i="1"/>
  <c r="F1012" i="1"/>
  <c r="D1012" i="1"/>
  <c r="C1012" i="1"/>
  <c r="P1011" i="1"/>
  <c r="J1011" i="1"/>
  <c r="I1011" i="1"/>
  <c r="F1011" i="1"/>
  <c r="D1011" i="1"/>
  <c r="C1011" i="1"/>
  <c r="P1010" i="1"/>
  <c r="J1010" i="1"/>
  <c r="I1010" i="1"/>
  <c r="F1010" i="1"/>
  <c r="D1010" i="1"/>
  <c r="C1010" i="1"/>
  <c r="P1009" i="1"/>
  <c r="J1009" i="1"/>
  <c r="I1009" i="1"/>
  <c r="F1009" i="1"/>
  <c r="D1009" i="1"/>
  <c r="C1009" i="1"/>
  <c r="P1008" i="1"/>
  <c r="J1008" i="1"/>
  <c r="I1008" i="1"/>
  <c r="F1008" i="1"/>
  <c r="D1008" i="1"/>
  <c r="C1008" i="1"/>
  <c r="P1007" i="1"/>
  <c r="J1007" i="1"/>
  <c r="I1007" i="1"/>
  <c r="F1007" i="1"/>
  <c r="D1007" i="1"/>
  <c r="C1007" i="1"/>
  <c r="P1006" i="1"/>
  <c r="J1006" i="1"/>
  <c r="I1006" i="1"/>
  <c r="F1006" i="1"/>
  <c r="D1006" i="1"/>
  <c r="C1006" i="1"/>
  <c r="P1005" i="1"/>
  <c r="J1005" i="1"/>
  <c r="I1005" i="1"/>
  <c r="F1005" i="1"/>
  <c r="D1005" i="1"/>
  <c r="C1005" i="1"/>
  <c r="P1004" i="1"/>
  <c r="J1004" i="1"/>
  <c r="I1004" i="1"/>
  <c r="F1004" i="1"/>
  <c r="D1004" i="1"/>
  <c r="C1004" i="1"/>
  <c r="P1003" i="1"/>
  <c r="J1003" i="1"/>
  <c r="I1003" i="1"/>
  <c r="F1003" i="1"/>
  <c r="D1003" i="1"/>
  <c r="C1003" i="1"/>
  <c r="P1002" i="1"/>
  <c r="J1002" i="1"/>
  <c r="I1002" i="1"/>
  <c r="F1002" i="1"/>
  <c r="D1002" i="1"/>
  <c r="C1002" i="1"/>
  <c r="P1001" i="1"/>
  <c r="J1001" i="1"/>
  <c r="I1001" i="1"/>
  <c r="F1001" i="1"/>
  <c r="D1001" i="1"/>
  <c r="C1001" i="1"/>
  <c r="P1000" i="1"/>
  <c r="J1000" i="1"/>
  <c r="I1000" i="1"/>
  <c r="F1000" i="1"/>
  <c r="D1000" i="1"/>
  <c r="C1000" i="1"/>
  <c r="P999" i="1"/>
  <c r="J999" i="1"/>
  <c r="I999" i="1"/>
  <c r="F999" i="1"/>
  <c r="D999" i="1"/>
  <c r="C999" i="1"/>
  <c r="P998" i="1"/>
  <c r="J998" i="1"/>
  <c r="I998" i="1"/>
  <c r="F998" i="1"/>
  <c r="D998" i="1"/>
  <c r="C998" i="1"/>
  <c r="P997" i="1"/>
  <c r="J997" i="1"/>
  <c r="I997" i="1"/>
  <c r="F997" i="1"/>
  <c r="D997" i="1"/>
  <c r="C997" i="1"/>
  <c r="P996" i="1"/>
  <c r="J996" i="1"/>
  <c r="I996" i="1"/>
  <c r="F996" i="1"/>
  <c r="D996" i="1"/>
  <c r="C996" i="1"/>
  <c r="P995" i="1"/>
  <c r="J995" i="1"/>
  <c r="I995" i="1"/>
  <c r="F995" i="1"/>
  <c r="D995" i="1"/>
  <c r="C995" i="1"/>
  <c r="P994" i="1"/>
  <c r="J994" i="1"/>
  <c r="I994" i="1"/>
  <c r="F994" i="1"/>
  <c r="D994" i="1"/>
  <c r="C994" i="1"/>
  <c r="P993" i="1"/>
  <c r="J993" i="1"/>
  <c r="I993" i="1"/>
  <c r="F993" i="1"/>
  <c r="D993" i="1"/>
  <c r="C993" i="1"/>
  <c r="P992" i="1"/>
  <c r="J992" i="1"/>
  <c r="I992" i="1"/>
  <c r="F992" i="1"/>
  <c r="D992" i="1"/>
  <c r="C992" i="1"/>
  <c r="P991" i="1"/>
  <c r="J991" i="1"/>
  <c r="I991" i="1"/>
  <c r="F991" i="1"/>
  <c r="D991" i="1"/>
  <c r="C991" i="1"/>
  <c r="P990" i="1"/>
  <c r="J990" i="1"/>
  <c r="I990" i="1"/>
  <c r="F990" i="1"/>
  <c r="D990" i="1"/>
  <c r="C990" i="1"/>
  <c r="P989" i="1"/>
  <c r="J989" i="1"/>
  <c r="I989" i="1"/>
  <c r="F989" i="1"/>
  <c r="D989" i="1"/>
  <c r="C989" i="1"/>
  <c r="P988" i="1"/>
  <c r="J988" i="1"/>
  <c r="I988" i="1"/>
  <c r="F988" i="1"/>
  <c r="D988" i="1"/>
  <c r="C988" i="1"/>
  <c r="P987" i="1"/>
  <c r="J987" i="1"/>
  <c r="I987" i="1"/>
  <c r="F987" i="1"/>
  <c r="D987" i="1"/>
  <c r="C987" i="1"/>
  <c r="P986" i="1"/>
  <c r="J986" i="1"/>
  <c r="I986" i="1"/>
  <c r="F986" i="1"/>
  <c r="D986" i="1"/>
  <c r="C986" i="1"/>
  <c r="P985" i="1"/>
  <c r="J985" i="1"/>
  <c r="I985" i="1"/>
  <c r="F985" i="1"/>
  <c r="D985" i="1"/>
  <c r="C985" i="1"/>
  <c r="P984" i="1"/>
  <c r="J984" i="1"/>
  <c r="I984" i="1"/>
  <c r="F984" i="1"/>
  <c r="D984" i="1"/>
  <c r="C984" i="1"/>
  <c r="P983" i="1"/>
  <c r="J983" i="1"/>
  <c r="I983" i="1"/>
  <c r="F983" i="1"/>
  <c r="D983" i="1"/>
  <c r="C983" i="1"/>
  <c r="P982" i="1"/>
  <c r="J982" i="1"/>
  <c r="I982" i="1"/>
  <c r="F982" i="1"/>
  <c r="D982" i="1"/>
  <c r="C982" i="1"/>
  <c r="P981" i="1"/>
  <c r="J981" i="1"/>
  <c r="I981" i="1"/>
  <c r="F981" i="1"/>
  <c r="D981" i="1"/>
  <c r="C981" i="1"/>
  <c r="P980" i="1"/>
  <c r="J980" i="1"/>
  <c r="I980" i="1"/>
  <c r="F980" i="1"/>
  <c r="D980" i="1"/>
  <c r="C980" i="1"/>
  <c r="P979" i="1"/>
  <c r="J979" i="1"/>
  <c r="I979" i="1"/>
  <c r="F979" i="1"/>
  <c r="D979" i="1"/>
  <c r="C979" i="1"/>
  <c r="P978" i="1"/>
  <c r="J978" i="1"/>
  <c r="I978" i="1"/>
  <c r="F978" i="1"/>
  <c r="D978" i="1"/>
  <c r="C978" i="1"/>
  <c r="P977" i="1"/>
  <c r="J977" i="1"/>
  <c r="I977" i="1"/>
  <c r="F977" i="1"/>
  <c r="D977" i="1"/>
  <c r="C977" i="1"/>
  <c r="P976" i="1"/>
  <c r="J976" i="1"/>
  <c r="I976" i="1"/>
  <c r="F976" i="1"/>
  <c r="D976" i="1"/>
  <c r="C976" i="1"/>
  <c r="P975" i="1"/>
  <c r="J975" i="1"/>
  <c r="I975" i="1"/>
  <c r="F975" i="1"/>
  <c r="D975" i="1"/>
  <c r="C975" i="1"/>
  <c r="P974" i="1"/>
  <c r="J974" i="1"/>
  <c r="I974" i="1"/>
  <c r="F974" i="1"/>
  <c r="D974" i="1"/>
  <c r="C974" i="1"/>
  <c r="P973" i="1"/>
  <c r="J973" i="1"/>
  <c r="I973" i="1"/>
  <c r="F973" i="1"/>
  <c r="D973" i="1"/>
  <c r="C973" i="1"/>
  <c r="P972" i="1"/>
  <c r="J972" i="1"/>
  <c r="I972" i="1"/>
  <c r="F972" i="1"/>
  <c r="D972" i="1"/>
  <c r="C972" i="1"/>
  <c r="P971" i="1"/>
  <c r="J971" i="1"/>
  <c r="I971" i="1"/>
  <c r="F971" i="1"/>
  <c r="D971" i="1"/>
  <c r="C971" i="1"/>
  <c r="P970" i="1"/>
  <c r="J970" i="1"/>
  <c r="I970" i="1"/>
  <c r="F970" i="1"/>
  <c r="D970" i="1"/>
  <c r="C970" i="1"/>
  <c r="P969" i="1"/>
  <c r="J969" i="1"/>
  <c r="I969" i="1"/>
  <c r="F969" i="1"/>
  <c r="D969" i="1"/>
  <c r="C969" i="1"/>
  <c r="P968" i="1"/>
  <c r="J968" i="1"/>
  <c r="I968" i="1"/>
  <c r="F968" i="1"/>
  <c r="D968" i="1"/>
  <c r="C968" i="1"/>
  <c r="P967" i="1"/>
  <c r="J967" i="1"/>
  <c r="I967" i="1"/>
  <c r="F967" i="1"/>
  <c r="D967" i="1"/>
  <c r="C967" i="1"/>
  <c r="P966" i="1"/>
  <c r="J966" i="1"/>
  <c r="I966" i="1"/>
  <c r="F966" i="1"/>
  <c r="D966" i="1"/>
  <c r="C966" i="1"/>
  <c r="P965" i="1"/>
  <c r="J965" i="1"/>
  <c r="I965" i="1"/>
  <c r="F965" i="1"/>
  <c r="D965" i="1"/>
  <c r="C965" i="1"/>
  <c r="P964" i="1"/>
  <c r="J964" i="1"/>
  <c r="I964" i="1"/>
  <c r="F964" i="1"/>
  <c r="D964" i="1"/>
  <c r="C964" i="1"/>
  <c r="P963" i="1"/>
  <c r="J963" i="1"/>
  <c r="I963" i="1"/>
  <c r="F963" i="1"/>
  <c r="D963" i="1"/>
  <c r="C963" i="1"/>
  <c r="P962" i="1"/>
  <c r="J962" i="1"/>
  <c r="I962" i="1"/>
  <c r="F962" i="1"/>
  <c r="D962" i="1"/>
  <c r="C962" i="1"/>
  <c r="P961" i="1"/>
  <c r="J961" i="1"/>
  <c r="I961" i="1"/>
  <c r="F961" i="1"/>
  <c r="D961" i="1"/>
  <c r="C961" i="1"/>
  <c r="P960" i="1"/>
  <c r="J960" i="1"/>
  <c r="I960" i="1"/>
  <c r="F960" i="1"/>
  <c r="D960" i="1"/>
  <c r="C960" i="1"/>
  <c r="P959" i="1"/>
  <c r="J959" i="1"/>
  <c r="I959" i="1"/>
  <c r="F959" i="1"/>
  <c r="D959" i="1"/>
  <c r="C959" i="1"/>
  <c r="P958" i="1"/>
  <c r="J958" i="1"/>
  <c r="I958" i="1"/>
  <c r="F958" i="1"/>
  <c r="D958" i="1"/>
  <c r="C958" i="1"/>
  <c r="P957" i="1"/>
  <c r="J957" i="1"/>
  <c r="I957" i="1"/>
  <c r="F957" i="1"/>
  <c r="D957" i="1"/>
  <c r="C957" i="1"/>
  <c r="P956" i="1"/>
  <c r="J956" i="1"/>
  <c r="I956" i="1"/>
  <c r="F956" i="1"/>
  <c r="D956" i="1"/>
  <c r="C956" i="1"/>
  <c r="P955" i="1"/>
  <c r="J955" i="1"/>
  <c r="I955" i="1"/>
  <c r="F955" i="1"/>
  <c r="D955" i="1"/>
  <c r="C955" i="1"/>
  <c r="P954" i="1"/>
  <c r="J954" i="1"/>
  <c r="I954" i="1"/>
  <c r="F954" i="1"/>
  <c r="D954" i="1"/>
  <c r="C954" i="1"/>
  <c r="P953" i="1"/>
  <c r="J953" i="1"/>
  <c r="I953" i="1"/>
  <c r="F953" i="1"/>
  <c r="D953" i="1"/>
  <c r="C953" i="1"/>
  <c r="P952" i="1"/>
  <c r="J952" i="1"/>
  <c r="I952" i="1"/>
  <c r="F952" i="1"/>
  <c r="D952" i="1"/>
  <c r="C952" i="1"/>
  <c r="P951" i="1"/>
  <c r="J951" i="1"/>
  <c r="I951" i="1"/>
  <c r="F951" i="1"/>
  <c r="D951" i="1"/>
  <c r="C951" i="1"/>
  <c r="P950" i="1"/>
  <c r="J950" i="1"/>
  <c r="I950" i="1"/>
  <c r="F950" i="1"/>
  <c r="D950" i="1"/>
  <c r="C950" i="1"/>
  <c r="P949" i="1"/>
  <c r="J949" i="1"/>
  <c r="I949" i="1"/>
  <c r="F949" i="1"/>
  <c r="D949" i="1"/>
  <c r="C949" i="1"/>
  <c r="P948" i="1"/>
  <c r="J948" i="1"/>
  <c r="I948" i="1"/>
  <c r="F948" i="1"/>
  <c r="D948" i="1"/>
  <c r="C948" i="1"/>
  <c r="P947" i="1"/>
  <c r="J947" i="1"/>
  <c r="I947" i="1"/>
  <c r="F947" i="1"/>
  <c r="D947" i="1"/>
  <c r="C947" i="1"/>
  <c r="P946" i="1"/>
  <c r="J946" i="1"/>
  <c r="I946" i="1"/>
  <c r="F946" i="1"/>
  <c r="D946" i="1"/>
  <c r="C946" i="1"/>
  <c r="P945" i="1"/>
  <c r="J945" i="1"/>
  <c r="I945" i="1"/>
  <c r="F945" i="1"/>
  <c r="D945" i="1"/>
  <c r="C945" i="1"/>
  <c r="P944" i="1"/>
  <c r="J944" i="1"/>
  <c r="I944" i="1"/>
  <c r="F944" i="1"/>
  <c r="D944" i="1"/>
  <c r="C944" i="1"/>
  <c r="P943" i="1"/>
  <c r="J943" i="1"/>
  <c r="I943" i="1"/>
  <c r="F943" i="1"/>
  <c r="D943" i="1"/>
  <c r="C943" i="1"/>
  <c r="P942" i="1"/>
  <c r="J942" i="1"/>
  <c r="I942" i="1"/>
  <c r="F942" i="1"/>
  <c r="D942" i="1"/>
  <c r="C942" i="1"/>
  <c r="P941" i="1"/>
  <c r="J941" i="1"/>
  <c r="I941" i="1"/>
  <c r="F941" i="1"/>
  <c r="D941" i="1"/>
  <c r="C941" i="1"/>
  <c r="P940" i="1"/>
  <c r="J940" i="1"/>
  <c r="I940" i="1"/>
  <c r="F940" i="1"/>
  <c r="D940" i="1"/>
  <c r="C940" i="1"/>
  <c r="P939" i="1"/>
  <c r="J939" i="1"/>
  <c r="I939" i="1"/>
  <c r="F939" i="1"/>
  <c r="D939" i="1"/>
  <c r="C939" i="1"/>
  <c r="P938" i="1"/>
  <c r="J938" i="1"/>
  <c r="I938" i="1"/>
  <c r="F938" i="1"/>
  <c r="D938" i="1"/>
  <c r="C938" i="1"/>
  <c r="P937" i="1"/>
  <c r="J937" i="1"/>
  <c r="I937" i="1"/>
  <c r="F937" i="1"/>
  <c r="D937" i="1"/>
  <c r="C937" i="1"/>
  <c r="P936" i="1"/>
  <c r="J936" i="1"/>
  <c r="I936" i="1"/>
  <c r="F936" i="1"/>
  <c r="D936" i="1"/>
  <c r="C936" i="1"/>
  <c r="P935" i="1"/>
  <c r="J935" i="1"/>
  <c r="I935" i="1"/>
  <c r="F935" i="1"/>
  <c r="D935" i="1"/>
  <c r="C935" i="1"/>
  <c r="P934" i="1"/>
  <c r="J934" i="1"/>
  <c r="I934" i="1"/>
  <c r="F934" i="1"/>
  <c r="D934" i="1"/>
  <c r="C934" i="1"/>
  <c r="P933" i="1"/>
  <c r="J933" i="1"/>
  <c r="I933" i="1"/>
  <c r="F933" i="1"/>
  <c r="D933" i="1"/>
  <c r="C933" i="1"/>
  <c r="P932" i="1"/>
  <c r="J932" i="1"/>
  <c r="I932" i="1"/>
  <c r="F932" i="1"/>
  <c r="D932" i="1"/>
  <c r="C932" i="1"/>
  <c r="P931" i="1"/>
  <c r="J931" i="1"/>
  <c r="I931" i="1"/>
  <c r="F931" i="1"/>
  <c r="D931" i="1"/>
  <c r="C931" i="1"/>
  <c r="P930" i="1"/>
  <c r="J930" i="1"/>
  <c r="I930" i="1"/>
  <c r="F930" i="1"/>
  <c r="D930" i="1"/>
  <c r="C930" i="1"/>
  <c r="P929" i="1"/>
  <c r="J929" i="1"/>
  <c r="I929" i="1"/>
  <c r="F929" i="1"/>
  <c r="D929" i="1"/>
  <c r="C929" i="1"/>
  <c r="P928" i="1"/>
  <c r="J928" i="1"/>
  <c r="I928" i="1"/>
  <c r="F928" i="1"/>
  <c r="D928" i="1"/>
  <c r="C928" i="1"/>
  <c r="P927" i="1"/>
  <c r="J927" i="1"/>
  <c r="I927" i="1"/>
  <c r="F927" i="1"/>
  <c r="D927" i="1"/>
  <c r="C927" i="1"/>
  <c r="P926" i="1"/>
  <c r="J926" i="1"/>
  <c r="I926" i="1"/>
  <c r="F926" i="1"/>
  <c r="D926" i="1"/>
  <c r="C926" i="1"/>
  <c r="P925" i="1"/>
  <c r="J925" i="1"/>
  <c r="I925" i="1"/>
  <c r="F925" i="1"/>
  <c r="D925" i="1"/>
  <c r="C925" i="1"/>
  <c r="P924" i="1"/>
  <c r="J924" i="1"/>
  <c r="I924" i="1"/>
  <c r="F924" i="1"/>
  <c r="D924" i="1"/>
  <c r="C924" i="1"/>
  <c r="P923" i="1"/>
  <c r="J923" i="1"/>
  <c r="I923" i="1"/>
  <c r="F923" i="1"/>
  <c r="D923" i="1"/>
  <c r="C923" i="1"/>
  <c r="P922" i="1"/>
  <c r="J922" i="1"/>
  <c r="I922" i="1"/>
  <c r="F922" i="1"/>
  <c r="D922" i="1"/>
  <c r="C922" i="1"/>
  <c r="P921" i="1"/>
  <c r="J921" i="1"/>
  <c r="I921" i="1"/>
  <c r="F921" i="1"/>
  <c r="D921" i="1"/>
  <c r="C921" i="1"/>
  <c r="P920" i="1"/>
  <c r="J920" i="1"/>
  <c r="I920" i="1"/>
  <c r="F920" i="1"/>
  <c r="D920" i="1"/>
  <c r="C920" i="1"/>
  <c r="P919" i="1"/>
  <c r="J919" i="1"/>
  <c r="I919" i="1"/>
  <c r="F919" i="1"/>
  <c r="D919" i="1"/>
  <c r="C919" i="1"/>
  <c r="P918" i="1"/>
  <c r="J918" i="1"/>
  <c r="I918" i="1"/>
  <c r="F918" i="1"/>
  <c r="D918" i="1"/>
  <c r="C918" i="1"/>
  <c r="P917" i="1"/>
  <c r="J917" i="1"/>
  <c r="I917" i="1"/>
  <c r="F917" i="1"/>
  <c r="D917" i="1"/>
  <c r="C917" i="1"/>
  <c r="P916" i="1"/>
  <c r="J916" i="1"/>
  <c r="I916" i="1"/>
  <c r="F916" i="1"/>
  <c r="D916" i="1"/>
  <c r="C916" i="1"/>
  <c r="P915" i="1"/>
  <c r="J915" i="1"/>
  <c r="I915" i="1"/>
  <c r="F915" i="1"/>
  <c r="D915" i="1"/>
  <c r="C915" i="1"/>
  <c r="P914" i="1"/>
  <c r="J914" i="1"/>
  <c r="I914" i="1"/>
  <c r="F914" i="1"/>
  <c r="D914" i="1"/>
  <c r="C914" i="1"/>
  <c r="P913" i="1"/>
  <c r="J913" i="1"/>
  <c r="I913" i="1"/>
  <c r="F913" i="1"/>
  <c r="D913" i="1"/>
  <c r="C913" i="1"/>
  <c r="P912" i="1"/>
  <c r="J912" i="1"/>
  <c r="I912" i="1"/>
  <c r="F912" i="1"/>
  <c r="D912" i="1"/>
  <c r="C912" i="1"/>
  <c r="P911" i="1"/>
  <c r="J911" i="1"/>
  <c r="I911" i="1"/>
  <c r="F911" i="1"/>
  <c r="D911" i="1"/>
  <c r="C911" i="1"/>
  <c r="P910" i="1"/>
  <c r="J910" i="1"/>
  <c r="I910" i="1"/>
  <c r="F910" i="1"/>
  <c r="D910" i="1"/>
  <c r="C910" i="1"/>
  <c r="P909" i="1"/>
  <c r="J909" i="1"/>
  <c r="I909" i="1"/>
  <c r="F909" i="1"/>
  <c r="D909" i="1"/>
  <c r="C909" i="1"/>
  <c r="P908" i="1"/>
  <c r="J908" i="1"/>
  <c r="I908" i="1"/>
  <c r="F908" i="1"/>
  <c r="D908" i="1"/>
  <c r="C908" i="1"/>
  <c r="P907" i="1"/>
  <c r="J907" i="1"/>
  <c r="I907" i="1"/>
  <c r="F907" i="1"/>
  <c r="D907" i="1"/>
  <c r="C907" i="1"/>
  <c r="P906" i="1"/>
  <c r="J906" i="1"/>
  <c r="I906" i="1"/>
  <c r="F906" i="1"/>
  <c r="D906" i="1"/>
  <c r="C906" i="1"/>
  <c r="P905" i="1"/>
  <c r="J905" i="1"/>
  <c r="I905" i="1"/>
  <c r="F905" i="1"/>
  <c r="D905" i="1"/>
  <c r="C905" i="1"/>
  <c r="P904" i="1"/>
  <c r="J904" i="1"/>
  <c r="I904" i="1"/>
  <c r="F904" i="1"/>
  <c r="D904" i="1"/>
  <c r="C904" i="1"/>
  <c r="P903" i="1"/>
  <c r="J903" i="1"/>
  <c r="I903" i="1"/>
  <c r="F903" i="1"/>
  <c r="D903" i="1"/>
  <c r="C903" i="1"/>
  <c r="P902" i="1"/>
  <c r="J902" i="1"/>
  <c r="I902" i="1"/>
  <c r="F902" i="1"/>
  <c r="D902" i="1"/>
  <c r="C902" i="1"/>
  <c r="P901" i="1"/>
  <c r="J901" i="1"/>
  <c r="I901" i="1"/>
  <c r="F901" i="1"/>
  <c r="D901" i="1"/>
  <c r="C901" i="1"/>
  <c r="P900" i="1"/>
  <c r="J900" i="1"/>
  <c r="I900" i="1"/>
  <c r="F900" i="1"/>
  <c r="D900" i="1"/>
  <c r="C900" i="1"/>
  <c r="P899" i="1"/>
  <c r="J899" i="1"/>
  <c r="I899" i="1"/>
  <c r="F899" i="1"/>
  <c r="D899" i="1"/>
  <c r="C899" i="1"/>
  <c r="P898" i="1"/>
  <c r="J898" i="1"/>
  <c r="I898" i="1"/>
  <c r="F898" i="1"/>
  <c r="D898" i="1"/>
  <c r="C898" i="1"/>
  <c r="P897" i="1"/>
  <c r="J897" i="1"/>
  <c r="I897" i="1"/>
  <c r="F897" i="1"/>
  <c r="D897" i="1"/>
  <c r="C897" i="1"/>
  <c r="P896" i="1"/>
  <c r="J896" i="1"/>
  <c r="I896" i="1"/>
  <c r="F896" i="1"/>
  <c r="D896" i="1"/>
  <c r="C896" i="1"/>
  <c r="P895" i="1"/>
  <c r="J895" i="1"/>
  <c r="I895" i="1"/>
  <c r="F895" i="1"/>
  <c r="D895" i="1"/>
  <c r="C895" i="1"/>
  <c r="P894" i="1"/>
  <c r="J894" i="1"/>
  <c r="I894" i="1"/>
  <c r="F894" i="1"/>
  <c r="D894" i="1"/>
  <c r="C894" i="1"/>
  <c r="P893" i="1"/>
  <c r="J893" i="1"/>
  <c r="I893" i="1"/>
  <c r="F893" i="1"/>
  <c r="D893" i="1"/>
  <c r="C893" i="1"/>
  <c r="P892" i="1"/>
  <c r="J892" i="1"/>
  <c r="I892" i="1"/>
  <c r="F892" i="1"/>
  <c r="D892" i="1"/>
  <c r="C892" i="1"/>
  <c r="P891" i="1"/>
  <c r="J891" i="1"/>
  <c r="I891" i="1"/>
  <c r="F891" i="1"/>
  <c r="D891" i="1"/>
  <c r="C891" i="1"/>
  <c r="P890" i="1"/>
  <c r="J890" i="1"/>
  <c r="I890" i="1"/>
  <c r="F890" i="1"/>
  <c r="D890" i="1"/>
  <c r="C890" i="1"/>
  <c r="P889" i="1"/>
  <c r="J889" i="1"/>
  <c r="I889" i="1"/>
  <c r="F889" i="1"/>
  <c r="D889" i="1"/>
  <c r="C889" i="1"/>
  <c r="P888" i="1"/>
  <c r="J888" i="1"/>
  <c r="I888" i="1"/>
  <c r="F888" i="1"/>
  <c r="D888" i="1"/>
  <c r="C888" i="1"/>
  <c r="P887" i="1"/>
  <c r="J887" i="1"/>
  <c r="I887" i="1"/>
  <c r="F887" i="1"/>
  <c r="D887" i="1"/>
  <c r="C887" i="1"/>
  <c r="P886" i="1"/>
  <c r="J886" i="1"/>
  <c r="I886" i="1"/>
  <c r="F886" i="1"/>
  <c r="D886" i="1"/>
  <c r="C886" i="1"/>
  <c r="P885" i="1"/>
  <c r="J885" i="1"/>
  <c r="I885" i="1"/>
  <c r="F885" i="1"/>
  <c r="D885" i="1"/>
  <c r="C885" i="1"/>
  <c r="P884" i="1"/>
  <c r="J884" i="1"/>
  <c r="I884" i="1"/>
  <c r="F884" i="1"/>
  <c r="D884" i="1"/>
  <c r="C884" i="1"/>
  <c r="P883" i="1"/>
  <c r="J883" i="1"/>
  <c r="I883" i="1"/>
  <c r="F883" i="1"/>
  <c r="D883" i="1"/>
  <c r="C883" i="1"/>
  <c r="P882" i="1"/>
  <c r="J882" i="1"/>
  <c r="I882" i="1"/>
  <c r="F882" i="1"/>
  <c r="D882" i="1"/>
  <c r="C882" i="1"/>
  <c r="P881" i="1"/>
  <c r="J881" i="1"/>
  <c r="I881" i="1"/>
  <c r="F881" i="1"/>
  <c r="D881" i="1"/>
  <c r="C881" i="1"/>
  <c r="P880" i="1"/>
  <c r="J880" i="1"/>
  <c r="I880" i="1"/>
  <c r="F880" i="1"/>
  <c r="D880" i="1"/>
  <c r="C880" i="1"/>
  <c r="P879" i="1"/>
  <c r="J879" i="1"/>
  <c r="I879" i="1"/>
  <c r="F879" i="1"/>
  <c r="D879" i="1"/>
  <c r="C879" i="1"/>
  <c r="P878" i="1"/>
  <c r="J878" i="1"/>
  <c r="I878" i="1"/>
  <c r="F878" i="1"/>
  <c r="D878" i="1"/>
  <c r="C878" i="1"/>
  <c r="P877" i="1"/>
  <c r="J877" i="1"/>
  <c r="I877" i="1"/>
  <c r="F877" i="1"/>
  <c r="D877" i="1"/>
  <c r="C877" i="1"/>
  <c r="P876" i="1"/>
  <c r="J876" i="1"/>
  <c r="I876" i="1"/>
  <c r="F876" i="1"/>
  <c r="D876" i="1"/>
  <c r="C876" i="1"/>
  <c r="P875" i="1"/>
  <c r="J875" i="1"/>
  <c r="I875" i="1"/>
  <c r="F875" i="1"/>
  <c r="D875" i="1"/>
  <c r="C875" i="1"/>
  <c r="P874" i="1"/>
  <c r="J874" i="1"/>
  <c r="I874" i="1"/>
  <c r="F874" i="1"/>
  <c r="D874" i="1"/>
  <c r="C874" i="1"/>
  <c r="P873" i="1"/>
  <c r="J873" i="1"/>
  <c r="I873" i="1"/>
  <c r="F873" i="1"/>
  <c r="D873" i="1"/>
  <c r="C873" i="1"/>
  <c r="P872" i="1"/>
  <c r="J872" i="1"/>
  <c r="I872" i="1"/>
  <c r="F872" i="1"/>
  <c r="D872" i="1"/>
  <c r="C872" i="1"/>
  <c r="P871" i="1"/>
  <c r="J871" i="1"/>
  <c r="I871" i="1"/>
  <c r="F871" i="1"/>
  <c r="D871" i="1"/>
  <c r="C871" i="1"/>
  <c r="P870" i="1"/>
  <c r="J870" i="1"/>
  <c r="I870" i="1"/>
  <c r="F870" i="1"/>
  <c r="D870" i="1"/>
  <c r="C870" i="1"/>
  <c r="P869" i="1"/>
  <c r="J869" i="1"/>
  <c r="I869" i="1"/>
  <c r="F869" i="1"/>
  <c r="D869" i="1"/>
  <c r="C869" i="1"/>
  <c r="P868" i="1"/>
  <c r="J868" i="1"/>
  <c r="I868" i="1"/>
  <c r="F868" i="1"/>
  <c r="D868" i="1"/>
  <c r="C868" i="1"/>
  <c r="P867" i="1"/>
  <c r="J867" i="1"/>
  <c r="I867" i="1"/>
  <c r="F867" i="1"/>
  <c r="D867" i="1"/>
  <c r="C867" i="1"/>
  <c r="P866" i="1"/>
  <c r="J866" i="1"/>
  <c r="I866" i="1"/>
  <c r="F866" i="1"/>
  <c r="D866" i="1"/>
  <c r="C866" i="1"/>
  <c r="P865" i="1"/>
  <c r="J865" i="1"/>
  <c r="I865" i="1"/>
  <c r="F865" i="1"/>
  <c r="D865" i="1"/>
  <c r="C865" i="1"/>
  <c r="P864" i="1"/>
  <c r="J864" i="1"/>
  <c r="I864" i="1"/>
  <c r="F864" i="1"/>
  <c r="D864" i="1"/>
  <c r="C864" i="1"/>
  <c r="P863" i="1"/>
  <c r="J863" i="1"/>
  <c r="I863" i="1"/>
  <c r="F863" i="1"/>
  <c r="D863" i="1"/>
  <c r="C863" i="1"/>
  <c r="P862" i="1"/>
  <c r="J862" i="1"/>
  <c r="I862" i="1"/>
  <c r="F862" i="1"/>
  <c r="D862" i="1"/>
  <c r="C862" i="1"/>
  <c r="P861" i="1"/>
  <c r="J861" i="1"/>
  <c r="I861" i="1"/>
  <c r="F861" i="1"/>
  <c r="D861" i="1"/>
  <c r="C861" i="1"/>
  <c r="P860" i="1"/>
  <c r="J860" i="1"/>
  <c r="I860" i="1"/>
  <c r="F860" i="1"/>
  <c r="D860" i="1"/>
  <c r="C860" i="1"/>
  <c r="P859" i="1"/>
  <c r="J859" i="1"/>
  <c r="I859" i="1"/>
  <c r="F859" i="1"/>
  <c r="D859" i="1"/>
  <c r="C859" i="1"/>
  <c r="P858" i="1"/>
  <c r="J858" i="1"/>
  <c r="I858" i="1"/>
  <c r="F858" i="1"/>
  <c r="D858" i="1"/>
  <c r="C858" i="1"/>
  <c r="P857" i="1"/>
  <c r="J857" i="1"/>
  <c r="I857" i="1"/>
  <c r="F857" i="1"/>
  <c r="D857" i="1"/>
  <c r="C857" i="1"/>
  <c r="P856" i="1"/>
  <c r="J856" i="1"/>
  <c r="I856" i="1"/>
  <c r="F856" i="1"/>
  <c r="D856" i="1"/>
  <c r="C856" i="1"/>
  <c r="P855" i="1"/>
  <c r="J855" i="1"/>
  <c r="I855" i="1"/>
  <c r="F855" i="1"/>
  <c r="D855" i="1"/>
  <c r="C855" i="1"/>
  <c r="P854" i="1"/>
  <c r="J854" i="1"/>
  <c r="I854" i="1"/>
  <c r="F854" i="1"/>
  <c r="D854" i="1"/>
  <c r="C854" i="1"/>
  <c r="P853" i="1"/>
  <c r="J853" i="1"/>
  <c r="I853" i="1"/>
  <c r="F853" i="1"/>
  <c r="D853" i="1"/>
  <c r="C853" i="1"/>
  <c r="P852" i="1"/>
  <c r="J852" i="1"/>
  <c r="I852" i="1"/>
  <c r="F852" i="1"/>
  <c r="D852" i="1"/>
  <c r="C852" i="1"/>
  <c r="P851" i="1"/>
  <c r="J851" i="1"/>
  <c r="I851" i="1"/>
  <c r="F851" i="1"/>
  <c r="D851" i="1"/>
  <c r="C851" i="1"/>
  <c r="P850" i="1"/>
  <c r="J850" i="1"/>
  <c r="I850" i="1"/>
  <c r="F850" i="1"/>
  <c r="D850" i="1"/>
  <c r="C850" i="1"/>
  <c r="P849" i="1"/>
  <c r="J849" i="1"/>
  <c r="I849" i="1"/>
  <c r="F849" i="1"/>
  <c r="D849" i="1"/>
  <c r="C849" i="1"/>
  <c r="P848" i="1"/>
  <c r="J848" i="1"/>
  <c r="I848" i="1"/>
  <c r="F848" i="1"/>
  <c r="D848" i="1"/>
  <c r="C848" i="1"/>
  <c r="P847" i="1"/>
  <c r="J847" i="1"/>
  <c r="I847" i="1"/>
  <c r="F847" i="1"/>
  <c r="D847" i="1"/>
  <c r="C847" i="1"/>
  <c r="P846" i="1"/>
  <c r="J846" i="1"/>
  <c r="I846" i="1"/>
  <c r="F846" i="1"/>
  <c r="D846" i="1"/>
  <c r="C846" i="1"/>
  <c r="P845" i="1"/>
  <c r="J845" i="1"/>
  <c r="I845" i="1"/>
  <c r="F845" i="1"/>
  <c r="D845" i="1"/>
  <c r="C845" i="1"/>
  <c r="P844" i="1"/>
  <c r="J844" i="1"/>
  <c r="I844" i="1"/>
  <c r="F844" i="1"/>
  <c r="D844" i="1"/>
  <c r="C844" i="1"/>
  <c r="P843" i="1"/>
  <c r="J843" i="1"/>
  <c r="I843" i="1"/>
  <c r="F843" i="1"/>
  <c r="D843" i="1"/>
  <c r="C843" i="1"/>
  <c r="P842" i="1"/>
  <c r="J842" i="1"/>
  <c r="I842" i="1"/>
  <c r="F842" i="1"/>
  <c r="D842" i="1"/>
  <c r="C842" i="1"/>
  <c r="P841" i="1"/>
  <c r="J841" i="1"/>
  <c r="I841" i="1"/>
  <c r="F841" i="1"/>
  <c r="D841" i="1"/>
  <c r="C841" i="1"/>
  <c r="P840" i="1"/>
  <c r="J840" i="1"/>
  <c r="I840" i="1"/>
  <c r="F840" i="1"/>
  <c r="D840" i="1"/>
  <c r="C840" i="1"/>
  <c r="P839" i="1"/>
  <c r="J839" i="1"/>
  <c r="I839" i="1"/>
  <c r="F839" i="1"/>
  <c r="D839" i="1"/>
  <c r="C839" i="1"/>
  <c r="P838" i="1"/>
  <c r="J838" i="1"/>
  <c r="I838" i="1"/>
  <c r="F838" i="1"/>
  <c r="D838" i="1"/>
  <c r="C838" i="1"/>
  <c r="P837" i="1"/>
  <c r="J837" i="1"/>
  <c r="I837" i="1"/>
  <c r="F837" i="1"/>
  <c r="D837" i="1"/>
  <c r="C837" i="1"/>
  <c r="P836" i="1"/>
  <c r="J836" i="1"/>
  <c r="I836" i="1"/>
  <c r="F836" i="1"/>
  <c r="D836" i="1"/>
  <c r="C836" i="1"/>
  <c r="P835" i="1"/>
  <c r="J835" i="1"/>
  <c r="I835" i="1"/>
  <c r="F835" i="1"/>
  <c r="D835" i="1"/>
  <c r="C835" i="1"/>
  <c r="P834" i="1"/>
  <c r="J834" i="1"/>
  <c r="I834" i="1"/>
  <c r="F834" i="1"/>
  <c r="D834" i="1"/>
  <c r="C834" i="1"/>
  <c r="P833" i="1"/>
  <c r="J833" i="1"/>
  <c r="I833" i="1"/>
  <c r="F833" i="1"/>
  <c r="D833" i="1"/>
  <c r="C833" i="1"/>
  <c r="P832" i="1"/>
  <c r="J832" i="1"/>
  <c r="I832" i="1"/>
  <c r="F832" i="1"/>
  <c r="D832" i="1"/>
  <c r="C832" i="1"/>
  <c r="P831" i="1"/>
  <c r="J831" i="1"/>
  <c r="I831" i="1"/>
  <c r="F831" i="1"/>
  <c r="D831" i="1"/>
  <c r="C831" i="1"/>
  <c r="P830" i="1"/>
  <c r="J830" i="1"/>
  <c r="I830" i="1"/>
  <c r="F830" i="1"/>
  <c r="D830" i="1"/>
  <c r="C830" i="1"/>
  <c r="P829" i="1"/>
  <c r="J829" i="1"/>
  <c r="I829" i="1"/>
  <c r="F829" i="1"/>
  <c r="D829" i="1"/>
  <c r="C829" i="1"/>
  <c r="P828" i="1"/>
  <c r="J828" i="1"/>
  <c r="I828" i="1"/>
  <c r="F828" i="1"/>
  <c r="D828" i="1"/>
  <c r="C828" i="1"/>
  <c r="P827" i="1"/>
  <c r="J827" i="1"/>
  <c r="I827" i="1"/>
  <c r="F827" i="1"/>
  <c r="D827" i="1"/>
  <c r="C827" i="1"/>
  <c r="P826" i="1"/>
  <c r="J826" i="1"/>
  <c r="I826" i="1"/>
  <c r="F826" i="1"/>
  <c r="D826" i="1"/>
  <c r="C826" i="1"/>
  <c r="P825" i="1"/>
  <c r="J825" i="1"/>
  <c r="I825" i="1"/>
  <c r="F825" i="1"/>
  <c r="D825" i="1"/>
  <c r="C825" i="1"/>
  <c r="P824" i="1"/>
  <c r="J824" i="1"/>
  <c r="I824" i="1"/>
  <c r="F824" i="1"/>
  <c r="D824" i="1"/>
  <c r="C824" i="1"/>
  <c r="P823" i="1"/>
  <c r="J823" i="1"/>
  <c r="I823" i="1"/>
  <c r="F823" i="1"/>
  <c r="D823" i="1"/>
  <c r="C823" i="1"/>
  <c r="P822" i="1"/>
  <c r="J822" i="1"/>
  <c r="I822" i="1"/>
  <c r="F822" i="1"/>
  <c r="D822" i="1"/>
  <c r="C822" i="1"/>
  <c r="P821" i="1"/>
  <c r="J821" i="1"/>
  <c r="I821" i="1"/>
  <c r="F821" i="1"/>
  <c r="D821" i="1"/>
  <c r="C821" i="1"/>
  <c r="P820" i="1"/>
  <c r="J820" i="1"/>
  <c r="I820" i="1"/>
  <c r="F820" i="1"/>
  <c r="D820" i="1"/>
  <c r="C820" i="1"/>
  <c r="P819" i="1"/>
  <c r="J819" i="1"/>
  <c r="I819" i="1"/>
  <c r="F819" i="1"/>
  <c r="D819" i="1"/>
  <c r="C819" i="1"/>
  <c r="P818" i="1"/>
  <c r="J818" i="1"/>
  <c r="I818" i="1"/>
  <c r="F818" i="1"/>
  <c r="D818" i="1"/>
  <c r="C818" i="1"/>
  <c r="P817" i="1"/>
  <c r="J817" i="1"/>
  <c r="I817" i="1"/>
  <c r="F817" i="1"/>
  <c r="D817" i="1"/>
  <c r="C817" i="1"/>
  <c r="P816" i="1"/>
  <c r="J816" i="1"/>
  <c r="I816" i="1"/>
  <c r="F816" i="1"/>
  <c r="D816" i="1"/>
  <c r="C816" i="1"/>
  <c r="P815" i="1"/>
  <c r="J815" i="1"/>
  <c r="I815" i="1"/>
  <c r="F815" i="1"/>
  <c r="D815" i="1"/>
  <c r="C815" i="1"/>
  <c r="P814" i="1"/>
  <c r="J814" i="1"/>
  <c r="I814" i="1"/>
  <c r="F814" i="1"/>
  <c r="D814" i="1"/>
  <c r="C814" i="1"/>
  <c r="P813" i="1"/>
  <c r="J813" i="1"/>
  <c r="I813" i="1"/>
  <c r="F813" i="1"/>
  <c r="D813" i="1"/>
  <c r="C813" i="1"/>
  <c r="P812" i="1"/>
  <c r="J812" i="1"/>
  <c r="I812" i="1"/>
  <c r="F812" i="1"/>
  <c r="D812" i="1"/>
  <c r="C812" i="1"/>
  <c r="P811" i="1"/>
  <c r="J811" i="1"/>
  <c r="I811" i="1"/>
  <c r="F811" i="1"/>
  <c r="D811" i="1"/>
  <c r="C811" i="1"/>
  <c r="P810" i="1"/>
  <c r="J810" i="1"/>
  <c r="I810" i="1"/>
  <c r="F810" i="1"/>
  <c r="D810" i="1"/>
  <c r="C810" i="1"/>
  <c r="P809" i="1"/>
  <c r="J809" i="1"/>
  <c r="I809" i="1"/>
  <c r="F809" i="1"/>
  <c r="D809" i="1"/>
  <c r="C809" i="1"/>
  <c r="P808" i="1"/>
  <c r="J808" i="1"/>
  <c r="I808" i="1"/>
  <c r="F808" i="1"/>
  <c r="D808" i="1"/>
  <c r="C808" i="1"/>
  <c r="P807" i="1"/>
  <c r="J807" i="1"/>
  <c r="I807" i="1"/>
  <c r="F807" i="1"/>
  <c r="D807" i="1"/>
  <c r="C807" i="1"/>
  <c r="P806" i="1"/>
  <c r="J806" i="1"/>
  <c r="I806" i="1"/>
  <c r="F806" i="1"/>
  <c r="D806" i="1"/>
  <c r="C806" i="1"/>
  <c r="P805" i="1"/>
  <c r="J805" i="1"/>
  <c r="I805" i="1"/>
  <c r="F805" i="1"/>
  <c r="D805" i="1"/>
  <c r="C805" i="1"/>
  <c r="P804" i="1"/>
  <c r="J804" i="1"/>
  <c r="I804" i="1"/>
  <c r="F804" i="1"/>
  <c r="D804" i="1"/>
  <c r="C804" i="1"/>
  <c r="P803" i="1"/>
  <c r="J803" i="1"/>
  <c r="I803" i="1"/>
  <c r="F803" i="1"/>
  <c r="D803" i="1"/>
  <c r="C803" i="1"/>
  <c r="P802" i="1"/>
  <c r="J802" i="1"/>
  <c r="I802" i="1"/>
  <c r="F802" i="1"/>
  <c r="D802" i="1"/>
  <c r="C802" i="1"/>
  <c r="P801" i="1"/>
  <c r="J801" i="1"/>
  <c r="I801" i="1"/>
  <c r="F801" i="1"/>
  <c r="D801" i="1"/>
  <c r="C801" i="1"/>
  <c r="P800" i="1"/>
  <c r="J800" i="1"/>
  <c r="I800" i="1"/>
  <c r="F800" i="1"/>
  <c r="D800" i="1"/>
  <c r="C800" i="1"/>
  <c r="P799" i="1"/>
  <c r="J799" i="1"/>
  <c r="I799" i="1"/>
  <c r="F799" i="1"/>
  <c r="D799" i="1"/>
  <c r="C799" i="1"/>
  <c r="P798" i="1"/>
  <c r="J798" i="1"/>
  <c r="I798" i="1"/>
  <c r="F798" i="1"/>
  <c r="D798" i="1"/>
  <c r="C798" i="1"/>
  <c r="P797" i="1"/>
  <c r="J797" i="1"/>
  <c r="I797" i="1"/>
  <c r="F797" i="1"/>
  <c r="D797" i="1"/>
  <c r="C797" i="1"/>
  <c r="P796" i="1"/>
  <c r="J796" i="1"/>
  <c r="I796" i="1"/>
  <c r="F796" i="1"/>
  <c r="D796" i="1"/>
  <c r="C796" i="1"/>
  <c r="P795" i="1"/>
  <c r="J795" i="1"/>
  <c r="I795" i="1"/>
  <c r="F795" i="1"/>
  <c r="D795" i="1"/>
  <c r="C795" i="1"/>
  <c r="P794" i="1"/>
  <c r="J794" i="1"/>
  <c r="I794" i="1"/>
  <c r="F794" i="1"/>
  <c r="D794" i="1"/>
  <c r="C794" i="1"/>
  <c r="P793" i="1"/>
  <c r="J793" i="1"/>
  <c r="I793" i="1"/>
  <c r="F793" i="1"/>
  <c r="D793" i="1"/>
  <c r="C793" i="1"/>
  <c r="P792" i="1"/>
  <c r="J792" i="1"/>
  <c r="I792" i="1"/>
  <c r="F792" i="1"/>
  <c r="D792" i="1"/>
  <c r="C792" i="1"/>
  <c r="P791" i="1"/>
  <c r="J791" i="1"/>
  <c r="I791" i="1"/>
  <c r="F791" i="1"/>
  <c r="D791" i="1"/>
  <c r="C791" i="1"/>
  <c r="P790" i="1"/>
  <c r="J790" i="1"/>
  <c r="I790" i="1"/>
  <c r="F790" i="1"/>
  <c r="D790" i="1"/>
  <c r="C790" i="1"/>
  <c r="P789" i="1"/>
  <c r="J789" i="1"/>
  <c r="I789" i="1"/>
  <c r="F789" i="1"/>
  <c r="D789" i="1"/>
  <c r="C789" i="1"/>
  <c r="P788" i="1"/>
  <c r="J788" i="1"/>
  <c r="I788" i="1"/>
  <c r="F788" i="1"/>
  <c r="D788" i="1"/>
  <c r="C788" i="1"/>
  <c r="P787" i="1"/>
  <c r="J787" i="1"/>
  <c r="I787" i="1"/>
  <c r="F787" i="1"/>
  <c r="D787" i="1"/>
  <c r="C787" i="1"/>
  <c r="P786" i="1"/>
  <c r="J786" i="1"/>
  <c r="I786" i="1"/>
  <c r="F786" i="1"/>
  <c r="D786" i="1"/>
  <c r="C786" i="1"/>
  <c r="P785" i="1"/>
  <c r="J785" i="1"/>
  <c r="I785" i="1"/>
  <c r="F785" i="1"/>
  <c r="D785" i="1"/>
  <c r="C785" i="1"/>
  <c r="P784" i="1"/>
  <c r="J784" i="1"/>
  <c r="I784" i="1"/>
  <c r="F784" i="1"/>
  <c r="D784" i="1"/>
  <c r="C784" i="1"/>
  <c r="P783" i="1"/>
  <c r="J783" i="1"/>
  <c r="I783" i="1"/>
  <c r="F783" i="1"/>
  <c r="D783" i="1"/>
  <c r="C783" i="1"/>
  <c r="P782" i="1"/>
  <c r="J782" i="1"/>
  <c r="I782" i="1"/>
  <c r="F782" i="1"/>
  <c r="D782" i="1"/>
  <c r="C782" i="1"/>
  <c r="P781" i="1"/>
  <c r="J781" i="1"/>
  <c r="I781" i="1"/>
  <c r="F781" i="1"/>
  <c r="D781" i="1"/>
  <c r="C781" i="1"/>
  <c r="P780" i="1"/>
  <c r="J780" i="1"/>
  <c r="I780" i="1"/>
  <c r="F780" i="1"/>
  <c r="D780" i="1"/>
  <c r="C780" i="1"/>
  <c r="P779" i="1"/>
  <c r="J779" i="1"/>
  <c r="I779" i="1"/>
  <c r="F779" i="1"/>
  <c r="D779" i="1"/>
  <c r="C779" i="1"/>
  <c r="P778" i="1"/>
  <c r="J778" i="1"/>
  <c r="I778" i="1"/>
  <c r="F778" i="1"/>
  <c r="D778" i="1"/>
  <c r="C778" i="1"/>
  <c r="P777" i="1"/>
  <c r="J777" i="1"/>
  <c r="I777" i="1"/>
  <c r="F777" i="1"/>
  <c r="D777" i="1"/>
  <c r="C777" i="1"/>
  <c r="P776" i="1"/>
  <c r="J776" i="1"/>
  <c r="I776" i="1"/>
  <c r="F776" i="1"/>
  <c r="D776" i="1"/>
  <c r="C776" i="1"/>
  <c r="P775" i="1"/>
  <c r="J775" i="1"/>
  <c r="I775" i="1"/>
  <c r="F775" i="1"/>
  <c r="D775" i="1"/>
  <c r="C775" i="1"/>
  <c r="P774" i="1"/>
  <c r="J774" i="1"/>
  <c r="I774" i="1"/>
  <c r="F774" i="1"/>
  <c r="D774" i="1"/>
  <c r="C774" i="1"/>
  <c r="P773" i="1"/>
  <c r="J773" i="1"/>
  <c r="I773" i="1"/>
  <c r="F773" i="1"/>
  <c r="D773" i="1"/>
  <c r="C773" i="1"/>
  <c r="P772" i="1"/>
  <c r="J772" i="1"/>
  <c r="I772" i="1"/>
  <c r="F772" i="1"/>
  <c r="D772" i="1"/>
  <c r="C772" i="1"/>
  <c r="P771" i="1"/>
  <c r="J771" i="1"/>
  <c r="I771" i="1"/>
  <c r="F771" i="1"/>
  <c r="D771" i="1"/>
  <c r="C771" i="1"/>
  <c r="P770" i="1"/>
  <c r="J770" i="1"/>
  <c r="I770" i="1"/>
  <c r="F770" i="1"/>
  <c r="D770" i="1"/>
  <c r="C770" i="1"/>
  <c r="P769" i="1"/>
  <c r="J769" i="1"/>
  <c r="I769" i="1"/>
  <c r="F769" i="1"/>
  <c r="D769" i="1"/>
  <c r="C769" i="1"/>
  <c r="P768" i="1"/>
  <c r="J768" i="1"/>
  <c r="I768" i="1"/>
  <c r="F768" i="1"/>
  <c r="D768" i="1"/>
  <c r="C768" i="1"/>
  <c r="P767" i="1"/>
  <c r="J767" i="1"/>
  <c r="I767" i="1"/>
  <c r="F767" i="1"/>
  <c r="D767" i="1"/>
  <c r="C767" i="1"/>
  <c r="P766" i="1"/>
  <c r="J766" i="1"/>
  <c r="I766" i="1"/>
  <c r="F766" i="1"/>
  <c r="D766" i="1"/>
  <c r="C766" i="1"/>
  <c r="P765" i="1"/>
  <c r="J765" i="1"/>
  <c r="I765" i="1"/>
  <c r="F765" i="1"/>
  <c r="D765" i="1"/>
  <c r="C765" i="1"/>
  <c r="P764" i="1"/>
  <c r="J764" i="1"/>
  <c r="I764" i="1"/>
  <c r="F764" i="1"/>
  <c r="D764" i="1"/>
  <c r="C764" i="1"/>
  <c r="P763" i="1"/>
  <c r="J763" i="1"/>
  <c r="I763" i="1"/>
  <c r="F763" i="1"/>
  <c r="D763" i="1"/>
  <c r="C763" i="1"/>
  <c r="P762" i="1"/>
  <c r="J762" i="1"/>
  <c r="I762" i="1"/>
  <c r="F762" i="1"/>
  <c r="D762" i="1"/>
  <c r="C762" i="1"/>
  <c r="P761" i="1"/>
  <c r="J761" i="1"/>
  <c r="I761" i="1"/>
  <c r="F761" i="1"/>
  <c r="D761" i="1"/>
  <c r="C761" i="1"/>
  <c r="P760" i="1"/>
  <c r="J760" i="1"/>
  <c r="I760" i="1"/>
  <c r="F760" i="1"/>
  <c r="D760" i="1"/>
  <c r="C760" i="1"/>
  <c r="P759" i="1"/>
  <c r="J759" i="1"/>
  <c r="I759" i="1"/>
  <c r="F759" i="1"/>
  <c r="D759" i="1"/>
  <c r="C759" i="1"/>
  <c r="P758" i="1"/>
  <c r="J758" i="1"/>
  <c r="I758" i="1"/>
  <c r="F758" i="1"/>
  <c r="D758" i="1"/>
  <c r="C758" i="1"/>
  <c r="P757" i="1"/>
  <c r="J757" i="1"/>
  <c r="I757" i="1"/>
  <c r="F757" i="1"/>
  <c r="D757" i="1"/>
  <c r="C757" i="1"/>
  <c r="P756" i="1"/>
  <c r="J756" i="1"/>
  <c r="I756" i="1"/>
  <c r="F756" i="1"/>
  <c r="D756" i="1"/>
  <c r="C756" i="1"/>
  <c r="P755" i="1"/>
  <c r="J755" i="1"/>
  <c r="I755" i="1"/>
  <c r="F755" i="1"/>
  <c r="D755" i="1"/>
  <c r="C755" i="1"/>
  <c r="P754" i="1"/>
  <c r="J754" i="1"/>
  <c r="I754" i="1"/>
  <c r="F754" i="1"/>
  <c r="D754" i="1"/>
  <c r="C754" i="1"/>
  <c r="P753" i="1"/>
  <c r="J753" i="1"/>
  <c r="I753" i="1"/>
  <c r="F753" i="1"/>
  <c r="D753" i="1"/>
  <c r="C753" i="1"/>
  <c r="P752" i="1"/>
  <c r="J752" i="1"/>
  <c r="I752" i="1"/>
  <c r="F752" i="1"/>
  <c r="D752" i="1"/>
  <c r="C752" i="1"/>
  <c r="P751" i="1"/>
  <c r="J751" i="1"/>
  <c r="I751" i="1"/>
  <c r="F751" i="1"/>
  <c r="D751" i="1"/>
  <c r="C751" i="1"/>
  <c r="P750" i="1"/>
  <c r="J750" i="1"/>
  <c r="I750" i="1"/>
  <c r="F750" i="1"/>
  <c r="D750" i="1"/>
  <c r="C750" i="1"/>
  <c r="P749" i="1"/>
  <c r="J749" i="1"/>
  <c r="I749" i="1"/>
  <c r="F749" i="1"/>
  <c r="D749" i="1"/>
  <c r="C749" i="1"/>
  <c r="P748" i="1"/>
  <c r="J748" i="1"/>
  <c r="I748" i="1"/>
  <c r="F748" i="1"/>
  <c r="D748" i="1"/>
  <c r="C748" i="1"/>
  <c r="P747" i="1"/>
  <c r="J747" i="1"/>
  <c r="I747" i="1"/>
  <c r="F747" i="1"/>
  <c r="D747" i="1"/>
  <c r="C747" i="1"/>
  <c r="P746" i="1"/>
  <c r="J746" i="1"/>
  <c r="I746" i="1"/>
  <c r="F746" i="1"/>
  <c r="D746" i="1"/>
  <c r="C746" i="1"/>
  <c r="P745" i="1"/>
  <c r="J745" i="1"/>
  <c r="I745" i="1"/>
  <c r="F745" i="1"/>
  <c r="D745" i="1"/>
  <c r="C745" i="1"/>
  <c r="P744" i="1"/>
  <c r="J744" i="1"/>
  <c r="I744" i="1"/>
  <c r="F744" i="1"/>
  <c r="D744" i="1"/>
  <c r="C744" i="1"/>
  <c r="P743" i="1"/>
  <c r="J743" i="1"/>
  <c r="I743" i="1"/>
  <c r="F743" i="1"/>
  <c r="D743" i="1"/>
  <c r="C743" i="1"/>
  <c r="P742" i="1"/>
  <c r="J742" i="1"/>
  <c r="I742" i="1"/>
  <c r="F742" i="1"/>
  <c r="D742" i="1"/>
  <c r="C742" i="1"/>
  <c r="P741" i="1"/>
  <c r="J741" i="1"/>
  <c r="I741" i="1"/>
  <c r="F741" i="1"/>
  <c r="D741" i="1"/>
  <c r="C741" i="1"/>
  <c r="P740" i="1"/>
  <c r="J740" i="1"/>
  <c r="I740" i="1"/>
  <c r="F740" i="1"/>
  <c r="D740" i="1"/>
  <c r="C740" i="1"/>
  <c r="P739" i="1"/>
  <c r="J739" i="1"/>
  <c r="I739" i="1"/>
  <c r="F739" i="1"/>
  <c r="D739" i="1"/>
  <c r="C739" i="1"/>
  <c r="P738" i="1"/>
  <c r="J738" i="1"/>
  <c r="I738" i="1"/>
  <c r="F738" i="1"/>
  <c r="D738" i="1"/>
  <c r="C738" i="1"/>
  <c r="P737" i="1"/>
  <c r="J737" i="1"/>
  <c r="I737" i="1"/>
  <c r="F737" i="1"/>
  <c r="D737" i="1"/>
  <c r="C737" i="1"/>
  <c r="P736" i="1"/>
  <c r="J736" i="1"/>
  <c r="I736" i="1"/>
  <c r="F736" i="1"/>
  <c r="D736" i="1"/>
  <c r="C736" i="1"/>
  <c r="P735" i="1"/>
  <c r="J735" i="1"/>
  <c r="I735" i="1"/>
  <c r="F735" i="1"/>
  <c r="D735" i="1"/>
  <c r="C735" i="1"/>
  <c r="P734" i="1"/>
  <c r="J734" i="1"/>
  <c r="I734" i="1"/>
  <c r="F734" i="1"/>
  <c r="D734" i="1"/>
  <c r="C734" i="1"/>
  <c r="P733" i="1"/>
  <c r="J733" i="1"/>
  <c r="I733" i="1"/>
  <c r="F733" i="1"/>
  <c r="D733" i="1"/>
  <c r="C733" i="1"/>
  <c r="P732" i="1"/>
  <c r="J732" i="1"/>
  <c r="I732" i="1"/>
  <c r="F732" i="1"/>
  <c r="D732" i="1"/>
  <c r="C732" i="1"/>
  <c r="P731" i="1"/>
  <c r="J731" i="1"/>
  <c r="I731" i="1"/>
  <c r="F731" i="1"/>
  <c r="D731" i="1"/>
  <c r="C731" i="1"/>
  <c r="P730" i="1"/>
  <c r="J730" i="1"/>
  <c r="I730" i="1"/>
  <c r="F730" i="1"/>
  <c r="D730" i="1"/>
  <c r="C730" i="1"/>
  <c r="P729" i="1"/>
  <c r="J729" i="1"/>
  <c r="I729" i="1"/>
  <c r="F729" i="1"/>
  <c r="D729" i="1"/>
  <c r="C729" i="1"/>
  <c r="P728" i="1"/>
  <c r="J728" i="1"/>
  <c r="I728" i="1"/>
  <c r="F728" i="1"/>
  <c r="D728" i="1"/>
  <c r="C728" i="1"/>
  <c r="P727" i="1"/>
  <c r="J727" i="1"/>
  <c r="I727" i="1"/>
  <c r="F727" i="1"/>
  <c r="D727" i="1"/>
  <c r="C727" i="1"/>
  <c r="P726" i="1"/>
  <c r="J726" i="1"/>
  <c r="I726" i="1"/>
  <c r="F726" i="1"/>
  <c r="D726" i="1"/>
  <c r="C726" i="1"/>
  <c r="P725" i="1"/>
  <c r="J725" i="1"/>
  <c r="I725" i="1"/>
  <c r="F725" i="1"/>
  <c r="D725" i="1"/>
  <c r="C725" i="1"/>
  <c r="P724" i="1"/>
  <c r="J724" i="1"/>
  <c r="I724" i="1"/>
  <c r="F724" i="1"/>
  <c r="D724" i="1"/>
  <c r="C724" i="1"/>
  <c r="P723" i="1"/>
  <c r="J723" i="1"/>
  <c r="I723" i="1"/>
  <c r="F723" i="1"/>
  <c r="D723" i="1"/>
  <c r="C723" i="1"/>
  <c r="P722" i="1"/>
  <c r="J722" i="1"/>
  <c r="I722" i="1"/>
  <c r="F722" i="1"/>
  <c r="D722" i="1"/>
  <c r="C722" i="1"/>
  <c r="P721" i="1"/>
  <c r="J721" i="1"/>
  <c r="I721" i="1"/>
  <c r="F721" i="1"/>
  <c r="D721" i="1"/>
  <c r="C721" i="1"/>
  <c r="P720" i="1"/>
  <c r="J720" i="1"/>
  <c r="I720" i="1"/>
  <c r="F720" i="1"/>
  <c r="D720" i="1"/>
  <c r="C720" i="1"/>
  <c r="P719" i="1"/>
  <c r="J719" i="1"/>
  <c r="I719" i="1"/>
  <c r="F719" i="1"/>
  <c r="D719" i="1"/>
  <c r="C719" i="1"/>
  <c r="P718" i="1"/>
  <c r="J718" i="1"/>
  <c r="I718" i="1"/>
  <c r="F718" i="1"/>
  <c r="D718" i="1"/>
  <c r="C718" i="1"/>
  <c r="P717" i="1"/>
  <c r="J717" i="1"/>
  <c r="I717" i="1"/>
  <c r="F717" i="1"/>
  <c r="D717" i="1"/>
  <c r="C717" i="1"/>
  <c r="P716" i="1"/>
  <c r="J716" i="1"/>
  <c r="I716" i="1"/>
  <c r="F716" i="1"/>
  <c r="D716" i="1"/>
  <c r="C716" i="1"/>
  <c r="P715" i="1"/>
  <c r="J715" i="1"/>
  <c r="I715" i="1"/>
  <c r="F715" i="1"/>
  <c r="D715" i="1"/>
  <c r="C715" i="1"/>
  <c r="P714" i="1"/>
  <c r="J714" i="1"/>
  <c r="I714" i="1"/>
  <c r="F714" i="1"/>
  <c r="D714" i="1"/>
  <c r="C714" i="1"/>
  <c r="P713" i="1"/>
  <c r="J713" i="1"/>
  <c r="I713" i="1"/>
  <c r="F713" i="1"/>
  <c r="D713" i="1"/>
  <c r="C713" i="1"/>
  <c r="P712" i="1"/>
  <c r="J712" i="1"/>
  <c r="I712" i="1"/>
  <c r="F712" i="1"/>
  <c r="D712" i="1"/>
  <c r="C712" i="1"/>
  <c r="P711" i="1"/>
  <c r="J711" i="1"/>
  <c r="I711" i="1"/>
  <c r="F711" i="1"/>
  <c r="D711" i="1"/>
  <c r="C711" i="1"/>
  <c r="P710" i="1"/>
  <c r="J710" i="1"/>
  <c r="I710" i="1"/>
  <c r="F710" i="1"/>
  <c r="D710" i="1"/>
  <c r="C710" i="1"/>
  <c r="P709" i="1"/>
  <c r="J709" i="1"/>
  <c r="I709" i="1"/>
  <c r="F709" i="1"/>
  <c r="D709" i="1"/>
  <c r="C709" i="1"/>
  <c r="P708" i="1"/>
  <c r="J708" i="1"/>
  <c r="I708" i="1"/>
  <c r="F708" i="1"/>
  <c r="D708" i="1"/>
  <c r="C708" i="1"/>
  <c r="P707" i="1"/>
  <c r="J707" i="1"/>
  <c r="I707" i="1"/>
  <c r="F707" i="1"/>
  <c r="D707" i="1"/>
  <c r="C707" i="1"/>
  <c r="P706" i="1"/>
  <c r="J706" i="1"/>
  <c r="I706" i="1"/>
  <c r="F706" i="1"/>
  <c r="D706" i="1"/>
  <c r="C706" i="1"/>
  <c r="P705" i="1"/>
  <c r="J705" i="1"/>
  <c r="I705" i="1"/>
  <c r="F705" i="1"/>
  <c r="D705" i="1"/>
  <c r="C705" i="1"/>
  <c r="P704" i="1"/>
  <c r="J704" i="1"/>
  <c r="I704" i="1"/>
  <c r="F704" i="1"/>
  <c r="D704" i="1"/>
  <c r="C704" i="1"/>
  <c r="P703" i="1"/>
  <c r="J703" i="1"/>
  <c r="I703" i="1"/>
  <c r="F703" i="1"/>
  <c r="D703" i="1"/>
  <c r="C703" i="1"/>
  <c r="P702" i="1"/>
  <c r="J702" i="1"/>
  <c r="I702" i="1"/>
  <c r="F702" i="1"/>
  <c r="D702" i="1"/>
  <c r="C702" i="1"/>
  <c r="P701" i="1"/>
  <c r="J701" i="1"/>
  <c r="I701" i="1"/>
  <c r="F701" i="1"/>
  <c r="D701" i="1"/>
  <c r="C701" i="1"/>
  <c r="P700" i="1"/>
  <c r="J700" i="1"/>
  <c r="I700" i="1"/>
  <c r="F700" i="1"/>
  <c r="D700" i="1"/>
  <c r="C700" i="1"/>
  <c r="P699" i="1"/>
  <c r="J699" i="1"/>
  <c r="I699" i="1"/>
  <c r="F699" i="1"/>
  <c r="D699" i="1"/>
  <c r="C699" i="1"/>
  <c r="P698" i="1"/>
  <c r="J698" i="1"/>
  <c r="I698" i="1"/>
  <c r="F698" i="1"/>
  <c r="D698" i="1"/>
  <c r="C698" i="1"/>
  <c r="P697" i="1"/>
  <c r="J697" i="1"/>
  <c r="I697" i="1"/>
  <c r="F697" i="1"/>
  <c r="D697" i="1"/>
  <c r="C697" i="1"/>
  <c r="P696" i="1"/>
  <c r="J696" i="1"/>
  <c r="I696" i="1"/>
  <c r="F696" i="1"/>
  <c r="D696" i="1"/>
  <c r="C696" i="1"/>
  <c r="P695" i="1"/>
  <c r="J695" i="1"/>
  <c r="I695" i="1"/>
  <c r="F695" i="1"/>
  <c r="D695" i="1"/>
  <c r="C695" i="1"/>
  <c r="P694" i="1"/>
  <c r="J694" i="1"/>
  <c r="I694" i="1"/>
  <c r="F694" i="1"/>
  <c r="D694" i="1"/>
  <c r="C694" i="1"/>
  <c r="P693" i="1"/>
  <c r="J693" i="1"/>
  <c r="I693" i="1"/>
  <c r="F693" i="1"/>
  <c r="D693" i="1"/>
  <c r="C693" i="1"/>
  <c r="P692" i="1"/>
  <c r="J692" i="1"/>
  <c r="I692" i="1"/>
  <c r="F692" i="1"/>
  <c r="D692" i="1"/>
  <c r="C692" i="1"/>
  <c r="P691" i="1"/>
  <c r="J691" i="1"/>
  <c r="I691" i="1"/>
  <c r="F691" i="1"/>
  <c r="D691" i="1"/>
  <c r="C691" i="1"/>
  <c r="P690" i="1"/>
  <c r="J690" i="1"/>
  <c r="I690" i="1"/>
  <c r="F690" i="1"/>
  <c r="D690" i="1"/>
  <c r="C690" i="1"/>
  <c r="P689" i="1"/>
  <c r="J689" i="1"/>
  <c r="I689" i="1"/>
  <c r="F689" i="1"/>
  <c r="D689" i="1"/>
  <c r="C689" i="1"/>
  <c r="P688" i="1"/>
  <c r="J688" i="1"/>
  <c r="I688" i="1"/>
  <c r="F688" i="1"/>
  <c r="D688" i="1"/>
  <c r="C688" i="1"/>
  <c r="P687" i="1"/>
  <c r="J687" i="1"/>
  <c r="I687" i="1"/>
  <c r="F687" i="1"/>
  <c r="D687" i="1"/>
  <c r="C687" i="1"/>
  <c r="P686" i="1"/>
  <c r="J686" i="1"/>
  <c r="I686" i="1"/>
  <c r="F686" i="1"/>
  <c r="D686" i="1"/>
  <c r="C686" i="1"/>
  <c r="P685" i="1"/>
  <c r="J685" i="1"/>
  <c r="I685" i="1"/>
  <c r="F685" i="1"/>
  <c r="D685" i="1"/>
  <c r="C685" i="1"/>
  <c r="P684" i="1"/>
  <c r="J684" i="1"/>
  <c r="I684" i="1"/>
  <c r="F684" i="1"/>
  <c r="D684" i="1"/>
  <c r="C684" i="1"/>
  <c r="P683" i="1"/>
  <c r="J683" i="1"/>
  <c r="I683" i="1"/>
  <c r="F683" i="1"/>
  <c r="D683" i="1"/>
  <c r="C683" i="1"/>
  <c r="P682" i="1"/>
  <c r="J682" i="1"/>
  <c r="I682" i="1"/>
  <c r="F682" i="1"/>
  <c r="D682" i="1"/>
  <c r="C682" i="1"/>
  <c r="P681" i="1"/>
  <c r="J681" i="1"/>
  <c r="I681" i="1"/>
  <c r="F681" i="1"/>
  <c r="D681" i="1"/>
  <c r="C681" i="1"/>
  <c r="P680" i="1"/>
  <c r="J680" i="1"/>
  <c r="I680" i="1"/>
  <c r="F680" i="1"/>
  <c r="D680" i="1"/>
  <c r="C680" i="1"/>
  <c r="P679" i="1"/>
  <c r="J679" i="1"/>
  <c r="I679" i="1"/>
  <c r="F679" i="1"/>
  <c r="D679" i="1"/>
  <c r="C679" i="1"/>
  <c r="P678" i="1"/>
  <c r="J678" i="1"/>
  <c r="I678" i="1"/>
  <c r="F678" i="1"/>
  <c r="D678" i="1"/>
  <c r="C678" i="1"/>
  <c r="P677" i="1"/>
  <c r="J677" i="1"/>
  <c r="I677" i="1"/>
  <c r="F677" i="1"/>
  <c r="D677" i="1"/>
  <c r="C677" i="1"/>
  <c r="P676" i="1"/>
  <c r="J676" i="1"/>
  <c r="I676" i="1"/>
  <c r="F676" i="1"/>
  <c r="D676" i="1"/>
  <c r="C676" i="1"/>
  <c r="P675" i="1"/>
  <c r="J675" i="1"/>
  <c r="I675" i="1"/>
  <c r="F675" i="1"/>
  <c r="D675" i="1"/>
  <c r="C675" i="1"/>
  <c r="P674" i="1"/>
  <c r="J674" i="1"/>
  <c r="I674" i="1"/>
  <c r="F674" i="1"/>
  <c r="D674" i="1"/>
  <c r="C674" i="1"/>
  <c r="P673" i="1"/>
  <c r="J673" i="1"/>
  <c r="I673" i="1"/>
  <c r="F673" i="1"/>
  <c r="D673" i="1"/>
  <c r="C673" i="1"/>
  <c r="P672" i="1"/>
  <c r="J672" i="1"/>
  <c r="I672" i="1"/>
  <c r="F672" i="1"/>
  <c r="D672" i="1"/>
  <c r="C672" i="1"/>
  <c r="P671" i="1"/>
  <c r="J671" i="1"/>
  <c r="I671" i="1"/>
  <c r="F671" i="1"/>
  <c r="D671" i="1"/>
  <c r="C671" i="1"/>
  <c r="P670" i="1"/>
  <c r="J670" i="1"/>
  <c r="I670" i="1"/>
  <c r="F670" i="1"/>
  <c r="D670" i="1"/>
  <c r="C670" i="1"/>
  <c r="P669" i="1"/>
  <c r="J669" i="1"/>
  <c r="I669" i="1"/>
  <c r="F669" i="1"/>
  <c r="D669" i="1"/>
  <c r="C669" i="1"/>
  <c r="P668" i="1"/>
  <c r="J668" i="1"/>
  <c r="I668" i="1"/>
  <c r="F668" i="1"/>
  <c r="D668" i="1"/>
  <c r="C668" i="1"/>
  <c r="P667" i="1"/>
  <c r="J667" i="1"/>
  <c r="I667" i="1"/>
  <c r="F667" i="1"/>
  <c r="D667" i="1"/>
  <c r="C667" i="1"/>
  <c r="P666" i="1"/>
  <c r="J666" i="1"/>
  <c r="I666" i="1"/>
  <c r="F666" i="1"/>
  <c r="D666" i="1"/>
  <c r="C666" i="1"/>
  <c r="P665" i="1"/>
  <c r="J665" i="1"/>
  <c r="I665" i="1"/>
  <c r="F665" i="1"/>
  <c r="D665" i="1"/>
  <c r="C665" i="1"/>
  <c r="P664" i="1"/>
  <c r="J664" i="1"/>
  <c r="I664" i="1"/>
  <c r="F664" i="1"/>
  <c r="D664" i="1"/>
  <c r="C664" i="1"/>
  <c r="P663" i="1"/>
  <c r="J663" i="1"/>
  <c r="I663" i="1"/>
  <c r="F663" i="1"/>
  <c r="D663" i="1"/>
  <c r="C663" i="1"/>
  <c r="P662" i="1"/>
  <c r="J662" i="1"/>
  <c r="I662" i="1"/>
  <c r="F662" i="1"/>
  <c r="D662" i="1"/>
  <c r="C662" i="1"/>
  <c r="P661" i="1"/>
  <c r="J661" i="1"/>
  <c r="I661" i="1"/>
  <c r="F661" i="1"/>
  <c r="D661" i="1"/>
  <c r="C661" i="1"/>
  <c r="P660" i="1"/>
  <c r="J660" i="1"/>
  <c r="I660" i="1"/>
  <c r="F660" i="1"/>
  <c r="D660" i="1"/>
  <c r="C660" i="1"/>
  <c r="P659" i="1"/>
  <c r="J659" i="1"/>
  <c r="I659" i="1"/>
  <c r="F659" i="1"/>
  <c r="D659" i="1"/>
  <c r="C659" i="1"/>
  <c r="P658" i="1"/>
  <c r="J658" i="1"/>
  <c r="I658" i="1"/>
  <c r="F658" i="1"/>
  <c r="D658" i="1"/>
  <c r="C658" i="1"/>
  <c r="P657" i="1"/>
  <c r="J657" i="1"/>
  <c r="I657" i="1"/>
  <c r="F657" i="1"/>
  <c r="D657" i="1"/>
  <c r="C657" i="1"/>
  <c r="P656" i="1"/>
  <c r="J656" i="1"/>
  <c r="I656" i="1"/>
  <c r="F656" i="1"/>
  <c r="D656" i="1"/>
  <c r="C656" i="1"/>
  <c r="P655" i="1"/>
  <c r="J655" i="1"/>
  <c r="I655" i="1"/>
  <c r="F655" i="1"/>
  <c r="D655" i="1"/>
  <c r="C655" i="1"/>
  <c r="P654" i="1"/>
  <c r="J654" i="1"/>
  <c r="I654" i="1"/>
  <c r="F654" i="1"/>
  <c r="D654" i="1"/>
  <c r="C654" i="1"/>
  <c r="P653" i="1"/>
  <c r="J653" i="1"/>
  <c r="I653" i="1"/>
  <c r="F653" i="1"/>
  <c r="D653" i="1"/>
  <c r="C653" i="1"/>
  <c r="P652" i="1"/>
  <c r="J652" i="1"/>
  <c r="I652" i="1"/>
  <c r="F652" i="1"/>
  <c r="D652" i="1"/>
  <c r="C652" i="1"/>
  <c r="P651" i="1"/>
  <c r="J651" i="1"/>
  <c r="I651" i="1"/>
  <c r="F651" i="1"/>
  <c r="D651" i="1"/>
  <c r="C651" i="1"/>
  <c r="P650" i="1"/>
  <c r="J650" i="1"/>
  <c r="I650" i="1"/>
  <c r="F650" i="1"/>
  <c r="D650" i="1"/>
  <c r="C650" i="1"/>
  <c r="P649" i="1"/>
  <c r="J649" i="1"/>
  <c r="I649" i="1"/>
  <c r="F649" i="1"/>
  <c r="D649" i="1"/>
  <c r="C649" i="1"/>
  <c r="P648" i="1"/>
  <c r="J648" i="1"/>
  <c r="I648" i="1"/>
  <c r="F648" i="1"/>
  <c r="D648" i="1"/>
  <c r="C648" i="1"/>
  <c r="P647" i="1"/>
  <c r="J647" i="1"/>
  <c r="I647" i="1"/>
  <c r="F647" i="1"/>
  <c r="D647" i="1"/>
  <c r="C647" i="1"/>
  <c r="P646" i="1"/>
  <c r="J646" i="1"/>
  <c r="I646" i="1"/>
  <c r="F646" i="1"/>
  <c r="D646" i="1"/>
  <c r="C646" i="1"/>
  <c r="P645" i="1"/>
  <c r="J645" i="1"/>
  <c r="I645" i="1"/>
  <c r="F645" i="1"/>
  <c r="D645" i="1"/>
  <c r="C645" i="1"/>
  <c r="P644" i="1"/>
  <c r="J644" i="1"/>
  <c r="I644" i="1"/>
  <c r="F644" i="1"/>
  <c r="D644" i="1"/>
  <c r="C644" i="1"/>
  <c r="P643" i="1"/>
  <c r="J643" i="1"/>
  <c r="I643" i="1"/>
  <c r="F643" i="1"/>
  <c r="D643" i="1"/>
  <c r="C643" i="1"/>
  <c r="P642" i="1"/>
  <c r="J642" i="1"/>
  <c r="I642" i="1"/>
  <c r="F642" i="1"/>
  <c r="D642" i="1"/>
  <c r="C642" i="1"/>
  <c r="P641" i="1"/>
  <c r="J641" i="1"/>
  <c r="I641" i="1"/>
  <c r="F641" i="1"/>
  <c r="D641" i="1"/>
  <c r="C641" i="1"/>
  <c r="P640" i="1"/>
  <c r="J640" i="1"/>
  <c r="I640" i="1"/>
  <c r="F640" i="1"/>
  <c r="D640" i="1"/>
  <c r="C640" i="1"/>
  <c r="P639" i="1"/>
  <c r="J639" i="1"/>
  <c r="I639" i="1"/>
  <c r="F639" i="1"/>
  <c r="D639" i="1"/>
  <c r="C639" i="1"/>
  <c r="P638" i="1"/>
  <c r="J638" i="1"/>
  <c r="I638" i="1"/>
  <c r="F638" i="1"/>
  <c r="D638" i="1"/>
  <c r="C638" i="1"/>
  <c r="P637" i="1"/>
  <c r="J637" i="1"/>
  <c r="I637" i="1"/>
  <c r="F637" i="1"/>
  <c r="D637" i="1"/>
  <c r="C637" i="1"/>
  <c r="P636" i="1"/>
  <c r="J636" i="1"/>
  <c r="I636" i="1"/>
  <c r="F636" i="1"/>
  <c r="D636" i="1"/>
  <c r="C636" i="1"/>
  <c r="P635" i="1"/>
  <c r="J635" i="1"/>
  <c r="I635" i="1"/>
  <c r="F635" i="1"/>
  <c r="D635" i="1"/>
  <c r="C635" i="1"/>
  <c r="P634" i="1"/>
  <c r="J634" i="1"/>
  <c r="I634" i="1"/>
  <c r="F634" i="1"/>
  <c r="D634" i="1"/>
  <c r="C634" i="1"/>
  <c r="P633" i="1"/>
  <c r="J633" i="1"/>
  <c r="I633" i="1"/>
  <c r="F633" i="1"/>
  <c r="D633" i="1"/>
  <c r="C633" i="1"/>
  <c r="P632" i="1"/>
  <c r="J632" i="1"/>
  <c r="I632" i="1"/>
  <c r="F632" i="1"/>
  <c r="D632" i="1"/>
  <c r="C632" i="1"/>
  <c r="P631" i="1"/>
  <c r="J631" i="1"/>
  <c r="I631" i="1"/>
  <c r="F631" i="1"/>
  <c r="D631" i="1"/>
  <c r="C631" i="1"/>
  <c r="P630" i="1"/>
  <c r="J630" i="1"/>
  <c r="I630" i="1"/>
  <c r="F630" i="1"/>
  <c r="D630" i="1"/>
  <c r="C630" i="1"/>
  <c r="P629" i="1"/>
  <c r="J629" i="1"/>
  <c r="I629" i="1"/>
  <c r="F629" i="1"/>
  <c r="D629" i="1"/>
  <c r="C629" i="1"/>
  <c r="P628" i="1"/>
  <c r="J628" i="1"/>
  <c r="I628" i="1"/>
  <c r="F628" i="1"/>
  <c r="D628" i="1"/>
  <c r="C628" i="1"/>
  <c r="P627" i="1"/>
  <c r="J627" i="1"/>
  <c r="I627" i="1"/>
  <c r="F627" i="1"/>
  <c r="D627" i="1"/>
  <c r="C627" i="1"/>
  <c r="P626" i="1"/>
  <c r="J626" i="1"/>
  <c r="I626" i="1"/>
  <c r="F626" i="1"/>
  <c r="D626" i="1"/>
  <c r="C626" i="1"/>
  <c r="P625" i="1"/>
  <c r="J625" i="1"/>
  <c r="I625" i="1"/>
  <c r="F625" i="1"/>
  <c r="D625" i="1"/>
  <c r="C625" i="1"/>
  <c r="P624" i="1"/>
  <c r="J624" i="1"/>
  <c r="I624" i="1"/>
  <c r="F624" i="1"/>
  <c r="D624" i="1"/>
  <c r="C624" i="1"/>
  <c r="P623" i="1"/>
  <c r="J623" i="1"/>
  <c r="I623" i="1"/>
  <c r="F623" i="1"/>
  <c r="D623" i="1"/>
  <c r="C623" i="1"/>
  <c r="P622" i="1"/>
  <c r="J622" i="1"/>
  <c r="I622" i="1"/>
  <c r="F622" i="1"/>
  <c r="D622" i="1"/>
  <c r="C622" i="1"/>
  <c r="P621" i="1"/>
  <c r="J621" i="1"/>
  <c r="I621" i="1"/>
  <c r="F621" i="1"/>
  <c r="D621" i="1"/>
  <c r="C621" i="1"/>
  <c r="P620" i="1"/>
  <c r="J620" i="1"/>
  <c r="I620" i="1"/>
  <c r="F620" i="1"/>
  <c r="D620" i="1"/>
  <c r="C620" i="1"/>
  <c r="P619" i="1"/>
  <c r="J619" i="1"/>
  <c r="I619" i="1"/>
  <c r="F619" i="1"/>
  <c r="D619" i="1"/>
  <c r="C619" i="1"/>
  <c r="P618" i="1"/>
  <c r="J618" i="1"/>
  <c r="I618" i="1"/>
  <c r="F618" i="1"/>
  <c r="D618" i="1"/>
  <c r="C618" i="1"/>
  <c r="P617" i="1"/>
  <c r="J617" i="1"/>
  <c r="I617" i="1"/>
  <c r="F617" i="1"/>
  <c r="D617" i="1"/>
  <c r="C617" i="1"/>
  <c r="P616" i="1"/>
  <c r="J616" i="1"/>
  <c r="I616" i="1"/>
  <c r="F616" i="1"/>
  <c r="D616" i="1"/>
  <c r="C616" i="1"/>
  <c r="P615" i="1"/>
  <c r="J615" i="1"/>
  <c r="I615" i="1"/>
  <c r="F615" i="1"/>
  <c r="D615" i="1"/>
  <c r="C615" i="1"/>
  <c r="P614" i="1"/>
  <c r="J614" i="1"/>
  <c r="I614" i="1"/>
  <c r="F614" i="1"/>
  <c r="D614" i="1"/>
  <c r="C614" i="1"/>
  <c r="P613" i="1"/>
  <c r="J613" i="1"/>
  <c r="I613" i="1"/>
  <c r="F613" i="1"/>
  <c r="D613" i="1"/>
  <c r="C613" i="1"/>
  <c r="P612" i="1"/>
  <c r="J612" i="1"/>
  <c r="I612" i="1"/>
  <c r="F612" i="1"/>
  <c r="D612" i="1"/>
  <c r="C612" i="1"/>
  <c r="P611" i="1"/>
  <c r="J611" i="1"/>
  <c r="I611" i="1"/>
  <c r="F611" i="1"/>
  <c r="D611" i="1"/>
  <c r="C611" i="1"/>
  <c r="P610" i="1"/>
  <c r="J610" i="1"/>
  <c r="I610" i="1"/>
  <c r="F610" i="1"/>
  <c r="D610" i="1"/>
  <c r="C610" i="1"/>
  <c r="P609" i="1"/>
  <c r="J609" i="1"/>
  <c r="I609" i="1"/>
  <c r="F609" i="1"/>
  <c r="D609" i="1"/>
  <c r="C609" i="1"/>
  <c r="P608" i="1"/>
  <c r="J608" i="1"/>
  <c r="I608" i="1"/>
  <c r="F608" i="1"/>
  <c r="D608" i="1"/>
  <c r="C608" i="1"/>
  <c r="P607" i="1"/>
  <c r="J607" i="1"/>
  <c r="I607" i="1"/>
  <c r="F607" i="1"/>
  <c r="D607" i="1"/>
  <c r="C607" i="1"/>
  <c r="P606" i="1"/>
  <c r="J606" i="1"/>
  <c r="I606" i="1"/>
  <c r="F606" i="1"/>
  <c r="D606" i="1"/>
  <c r="C606" i="1"/>
  <c r="P605" i="1"/>
  <c r="J605" i="1"/>
  <c r="I605" i="1"/>
  <c r="F605" i="1"/>
  <c r="D605" i="1"/>
  <c r="C605" i="1"/>
  <c r="P604" i="1"/>
  <c r="J604" i="1"/>
  <c r="I604" i="1"/>
  <c r="F604" i="1"/>
  <c r="D604" i="1"/>
  <c r="C604" i="1"/>
  <c r="P603" i="1"/>
  <c r="J603" i="1"/>
  <c r="I603" i="1"/>
  <c r="F603" i="1"/>
  <c r="D603" i="1"/>
  <c r="C603" i="1"/>
  <c r="P602" i="1"/>
  <c r="J602" i="1"/>
  <c r="I602" i="1"/>
  <c r="F602" i="1"/>
  <c r="D602" i="1"/>
  <c r="C602" i="1"/>
  <c r="P601" i="1"/>
  <c r="J601" i="1"/>
  <c r="I601" i="1"/>
  <c r="F601" i="1"/>
  <c r="D601" i="1"/>
  <c r="C601" i="1"/>
  <c r="P600" i="1"/>
  <c r="J600" i="1"/>
  <c r="I600" i="1"/>
  <c r="F600" i="1"/>
  <c r="D600" i="1"/>
  <c r="C600" i="1"/>
  <c r="P599" i="1"/>
  <c r="J599" i="1"/>
  <c r="I599" i="1"/>
  <c r="F599" i="1"/>
  <c r="D599" i="1"/>
  <c r="C599" i="1"/>
  <c r="P598" i="1"/>
  <c r="J598" i="1"/>
  <c r="I598" i="1"/>
  <c r="F598" i="1"/>
  <c r="D598" i="1"/>
  <c r="C598" i="1"/>
  <c r="P597" i="1"/>
  <c r="J597" i="1"/>
  <c r="I597" i="1"/>
  <c r="F597" i="1"/>
  <c r="D597" i="1"/>
  <c r="C597" i="1"/>
  <c r="P596" i="1"/>
  <c r="J596" i="1"/>
  <c r="I596" i="1"/>
  <c r="F596" i="1"/>
  <c r="D596" i="1"/>
  <c r="C596" i="1"/>
  <c r="P595" i="1"/>
  <c r="J595" i="1"/>
  <c r="I595" i="1"/>
  <c r="F595" i="1"/>
  <c r="D595" i="1"/>
  <c r="C595" i="1"/>
  <c r="P594" i="1"/>
  <c r="J594" i="1"/>
  <c r="I594" i="1"/>
  <c r="F594" i="1"/>
  <c r="D594" i="1"/>
  <c r="C594" i="1"/>
  <c r="P593" i="1"/>
  <c r="J593" i="1"/>
  <c r="I593" i="1"/>
  <c r="F593" i="1"/>
  <c r="D593" i="1"/>
  <c r="C593" i="1"/>
  <c r="P592" i="1"/>
  <c r="J592" i="1"/>
  <c r="I592" i="1"/>
  <c r="F592" i="1"/>
  <c r="D592" i="1"/>
  <c r="C592" i="1"/>
  <c r="P591" i="1"/>
  <c r="J591" i="1"/>
  <c r="I591" i="1"/>
  <c r="F591" i="1"/>
  <c r="D591" i="1"/>
  <c r="C591" i="1"/>
  <c r="P590" i="1"/>
  <c r="J590" i="1"/>
  <c r="I590" i="1"/>
  <c r="F590" i="1"/>
  <c r="D590" i="1"/>
  <c r="C590" i="1"/>
  <c r="P589" i="1"/>
  <c r="J589" i="1"/>
  <c r="I589" i="1"/>
  <c r="F589" i="1"/>
  <c r="D589" i="1"/>
  <c r="C589" i="1"/>
  <c r="P588" i="1"/>
  <c r="J588" i="1"/>
  <c r="I588" i="1"/>
  <c r="F588" i="1"/>
  <c r="D588" i="1"/>
  <c r="C588" i="1"/>
  <c r="P587" i="1"/>
  <c r="J587" i="1"/>
  <c r="I587" i="1"/>
  <c r="F587" i="1"/>
  <c r="D587" i="1"/>
  <c r="C587" i="1"/>
  <c r="P586" i="1"/>
  <c r="J586" i="1"/>
  <c r="I586" i="1"/>
  <c r="F586" i="1"/>
  <c r="D586" i="1"/>
  <c r="C586" i="1"/>
  <c r="P585" i="1"/>
  <c r="J585" i="1"/>
  <c r="I585" i="1"/>
  <c r="F585" i="1"/>
  <c r="D585" i="1"/>
  <c r="C585" i="1"/>
  <c r="P584" i="1"/>
  <c r="J584" i="1"/>
  <c r="I584" i="1"/>
  <c r="F584" i="1"/>
  <c r="D584" i="1"/>
  <c r="C584" i="1"/>
  <c r="P583" i="1"/>
  <c r="J583" i="1"/>
  <c r="I583" i="1"/>
  <c r="F583" i="1"/>
  <c r="D583" i="1"/>
  <c r="C583" i="1"/>
  <c r="P582" i="1"/>
  <c r="J582" i="1"/>
  <c r="I582" i="1"/>
  <c r="F582" i="1"/>
  <c r="D582" i="1"/>
  <c r="C582" i="1"/>
  <c r="P581" i="1"/>
  <c r="J581" i="1"/>
  <c r="I581" i="1"/>
  <c r="F581" i="1"/>
  <c r="D581" i="1"/>
  <c r="C581" i="1"/>
  <c r="P580" i="1"/>
  <c r="J580" i="1"/>
  <c r="I580" i="1"/>
  <c r="F580" i="1"/>
  <c r="D580" i="1"/>
  <c r="C580" i="1"/>
  <c r="P579" i="1"/>
  <c r="J579" i="1"/>
  <c r="I579" i="1"/>
  <c r="F579" i="1"/>
  <c r="D579" i="1"/>
  <c r="C579" i="1"/>
  <c r="P578" i="1"/>
  <c r="J578" i="1"/>
  <c r="I578" i="1"/>
  <c r="F578" i="1"/>
  <c r="D578" i="1"/>
  <c r="C578" i="1"/>
  <c r="P577" i="1"/>
  <c r="J577" i="1"/>
  <c r="I577" i="1"/>
  <c r="F577" i="1"/>
  <c r="D577" i="1"/>
  <c r="C577" i="1"/>
  <c r="P576" i="1"/>
  <c r="J576" i="1"/>
  <c r="I576" i="1"/>
  <c r="F576" i="1"/>
  <c r="D576" i="1"/>
  <c r="C576" i="1"/>
  <c r="P575" i="1"/>
  <c r="J575" i="1"/>
  <c r="I575" i="1"/>
  <c r="F575" i="1"/>
  <c r="D575" i="1"/>
  <c r="C575" i="1"/>
  <c r="P574" i="1"/>
  <c r="J574" i="1"/>
  <c r="I574" i="1"/>
  <c r="F574" i="1"/>
  <c r="D574" i="1"/>
  <c r="C574" i="1"/>
  <c r="P573" i="1"/>
  <c r="J573" i="1"/>
  <c r="I573" i="1"/>
  <c r="F573" i="1"/>
  <c r="D573" i="1"/>
  <c r="C573" i="1"/>
  <c r="P572" i="1"/>
  <c r="J572" i="1"/>
  <c r="I572" i="1"/>
  <c r="F572" i="1"/>
  <c r="D572" i="1"/>
  <c r="C572" i="1"/>
  <c r="P571" i="1"/>
  <c r="J571" i="1"/>
  <c r="I571" i="1"/>
  <c r="F571" i="1"/>
  <c r="D571" i="1"/>
  <c r="C571" i="1"/>
  <c r="P570" i="1"/>
  <c r="J570" i="1"/>
  <c r="I570" i="1"/>
  <c r="F570" i="1"/>
  <c r="D570" i="1"/>
  <c r="C570" i="1"/>
  <c r="P569" i="1"/>
  <c r="J569" i="1"/>
  <c r="I569" i="1"/>
  <c r="F569" i="1"/>
  <c r="D569" i="1"/>
  <c r="C569" i="1"/>
  <c r="P568" i="1"/>
  <c r="J568" i="1"/>
  <c r="I568" i="1"/>
  <c r="F568" i="1"/>
  <c r="D568" i="1"/>
  <c r="C568" i="1"/>
  <c r="P567" i="1"/>
  <c r="J567" i="1"/>
  <c r="I567" i="1"/>
  <c r="F567" i="1"/>
  <c r="D567" i="1"/>
  <c r="C567" i="1"/>
  <c r="P566" i="1"/>
  <c r="J566" i="1"/>
  <c r="I566" i="1"/>
  <c r="F566" i="1"/>
  <c r="D566" i="1"/>
  <c r="C566" i="1"/>
  <c r="P565" i="1"/>
  <c r="J565" i="1"/>
  <c r="I565" i="1"/>
  <c r="F565" i="1"/>
  <c r="D565" i="1"/>
  <c r="C565" i="1"/>
  <c r="P564" i="1"/>
  <c r="J564" i="1"/>
  <c r="I564" i="1"/>
  <c r="F564" i="1"/>
  <c r="D564" i="1"/>
  <c r="C564" i="1"/>
  <c r="P563" i="1"/>
  <c r="J563" i="1"/>
  <c r="I563" i="1"/>
  <c r="F563" i="1"/>
  <c r="D563" i="1"/>
  <c r="C563" i="1"/>
  <c r="P562" i="1"/>
  <c r="J562" i="1"/>
  <c r="I562" i="1"/>
  <c r="F562" i="1"/>
  <c r="D562" i="1"/>
  <c r="C562" i="1"/>
  <c r="P561" i="1"/>
  <c r="J561" i="1"/>
  <c r="I561" i="1"/>
  <c r="F561" i="1"/>
  <c r="D561" i="1"/>
  <c r="C561" i="1"/>
  <c r="P560" i="1"/>
  <c r="J560" i="1"/>
  <c r="I560" i="1"/>
  <c r="F560" i="1"/>
  <c r="D560" i="1"/>
  <c r="C560" i="1"/>
  <c r="P559" i="1"/>
  <c r="J559" i="1"/>
  <c r="I559" i="1"/>
  <c r="F559" i="1"/>
  <c r="D559" i="1"/>
  <c r="C559" i="1"/>
  <c r="P558" i="1"/>
  <c r="J558" i="1"/>
  <c r="I558" i="1"/>
  <c r="F558" i="1"/>
  <c r="D558" i="1"/>
  <c r="C558" i="1"/>
  <c r="P557" i="1"/>
  <c r="J557" i="1"/>
  <c r="I557" i="1"/>
  <c r="F557" i="1"/>
  <c r="D557" i="1"/>
  <c r="C557" i="1"/>
  <c r="P556" i="1"/>
  <c r="J556" i="1"/>
  <c r="I556" i="1"/>
  <c r="F556" i="1"/>
  <c r="D556" i="1"/>
  <c r="C556" i="1"/>
  <c r="P555" i="1"/>
  <c r="J555" i="1"/>
  <c r="I555" i="1"/>
  <c r="F555" i="1"/>
  <c r="D555" i="1"/>
  <c r="C555" i="1"/>
  <c r="P554" i="1"/>
  <c r="J554" i="1"/>
  <c r="I554" i="1"/>
  <c r="F554" i="1"/>
  <c r="D554" i="1"/>
  <c r="C554" i="1"/>
  <c r="P553" i="1"/>
  <c r="J553" i="1"/>
  <c r="I553" i="1"/>
  <c r="F553" i="1"/>
  <c r="D553" i="1"/>
  <c r="C553" i="1"/>
  <c r="P552" i="1"/>
  <c r="J552" i="1"/>
  <c r="I552" i="1"/>
  <c r="F552" i="1"/>
  <c r="D552" i="1"/>
  <c r="C552" i="1"/>
  <c r="P551" i="1"/>
  <c r="J551" i="1"/>
  <c r="I551" i="1"/>
  <c r="F551" i="1"/>
  <c r="D551" i="1"/>
  <c r="C551" i="1"/>
  <c r="P550" i="1"/>
  <c r="J550" i="1"/>
  <c r="I550" i="1"/>
  <c r="F550" i="1"/>
  <c r="D550" i="1"/>
  <c r="C550" i="1"/>
  <c r="P549" i="1"/>
  <c r="J549" i="1"/>
  <c r="I549" i="1"/>
  <c r="F549" i="1"/>
  <c r="D549" i="1"/>
  <c r="C549" i="1"/>
  <c r="P548" i="1"/>
  <c r="J548" i="1"/>
  <c r="I548" i="1"/>
  <c r="F548" i="1"/>
  <c r="D548" i="1"/>
  <c r="C548" i="1"/>
  <c r="P547" i="1"/>
  <c r="J547" i="1"/>
  <c r="I547" i="1"/>
  <c r="F547" i="1"/>
  <c r="D547" i="1"/>
  <c r="C547" i="1"/>
  <c r="P546" i="1"/>
  <c r="J546" i="1"/>
  <c r="I546" i="1"/>
  <c r="F546" i="1"/>
  <c r="D546" i="1"/>
  <c r="C546" i="1"/>
  <c r="P545" i="1"/>
  <c r="J545" i="1"/>
  <c r="I545" i="1"/>
  <c r="F545" i="1"/>
  <c r="D545" i="1"/>
  <c r="C545" i="1"/>
  <c r="P544" i="1"/>
  <c r="J544" i="1"/>
  <c r="I544" i="1"/>
  <c r="F544" i="1"/>
  <c r="D544" i="1"/>
  <c r="C544" i="1"/>
  <c r="P543" i="1"/>
  <c r="J543" i="1"/>
  <c r="I543" i="1"/>
  <c r="F543" i="1"/>
  <c r="D543" i="1"/>
  <c r="C543" i="1"/>
  <c r="P542" i="1"/>
  <c r="J542" i="1"/>
  <c r="I542" i="1"/>
  <c r="F542" i="1"/>
  <c r="D542" i="1"/>
  <c r="C542" i="1"/>
  <c r="P541" i="1"/>
  <c r="J541" i="1"/>
  <c r="I541" i="1"/>
  <c r="F541" i="1"/>
  <c r="D541" i="1"/>
  <c r="C541" i="1"/>
  <c r="P540" i="1"/>
  <c r="J540" i="1"/>
  <c r="I540" i="1"/>
  <c r="F540" i="1"/>
  <c r="D540" i="1"/>
  <c r="C540" i="1"/>
  <c r="P539" i="1"/>
  <c r="J539" i="1"/>
  <c r="I539" i="1"/>
  <c r="F539" i="1"/>
  <c r="D539" i="1"/>
  <c r="C539" i="1"/>
  <c r="P538" i="1"/>
  <c r="J538" i="1"/>
  <c r="I538" i="1"/>
  <c r="F538" i="1"/>
  <c r="D538" i="1"/>
  <c r="C538" i="1"/>
  <c r="P537" i="1"/>
  <c r="J537" i="1"/>
  <c r="I537" i="1"/>
  <c r="F537" i="1"/>
  <c r="D537" i="1"/>
  <c r="C537" i="1"/>
  <c r="P536" i="1"/>
  <c r="J536" i="1"/>
  <c r="I536" i="1"/>
  <c r="F536" i="1"/>
  <c r="D536" i="1"/>
  <c r="C536" i="1"/>
  <c r="P535" i="1"/>
  <c r="J535" i="1"/>
  <c r="I535" i="1"/>
  <c r="F535" i="1"/>
  <c r="D535" i="1"/>
  <c r="C535" i="1"/>
  <c r="P534" i="1"/>
  <c r="J534" i="1"/>
  <c r="I534" i="1"/>
  <c r="F534" i="1"/>
  <c r="D534" i="1"/>
  <c r="C534" i="1"/>
  <c r="P533" i="1"/>
  <c r="J533" i="1"/>
  <c r="I533" i="1"/>
  <c r="F533" i="1"/>
  <c r="D533" i="1"/>
  <c r="C533" i="1"/>
  <c r="P532" i="1"/>
  <c r="J532" i="1"/>
  <c r="I532" i="1"/>
  <c r="F532" i="1"/>
  <c r="D532" i="1"/>
  <c r="C532" i="1"/>
  <c r="P531" i="1"/>
  <c r="J531" i="1"/>
  <c r="I531" i="1"/>
  <c r="F531" i="1"/>
  <c r="D531" i="1"/>
  <c r="C531" i="1"/>
  <c r="P530" i="1"/>
  <c r="J530" i="1"/>
  <c r="I530" i="1"/>
  <c r="F530" i="1"/>
  <c r="D530" i="1"/>
  <c r="C530" i="1"/>
  <c r="P529" i="1"/>
  <c r="J529" i="1"/>
  <c r="I529" i="1"/>
  <c r="F529" i="1"/>
  <c r="D529" i="1"/>
  <c r="C529" i="1"/>
  <c r="P528" i="1"/>
  <c r="J528" i="1"/>
  <c r="I528" i="1"/>
  <c r="F528" i="1"/>
  <c r="D528" i="1"/>
  <c r="C528" i="1"/>
  <c r="P527" i="1"/>
  <c r="J527" i="1"/>
  <c r="I527" i="1"/>
  <c r="F527" i="1"/>
  <c r="D527" i="1"/>
  <c r="C527" i="1"/>
  <c r="P526" i="1"/>
  <c r="J526" i="1"/>
  <c r="I526" i="1"/>
  <c r="F526" i="1"/>
  <c r="D526" i="1"/>
  <c r="C526" i="1"/>
  <c r="P525" i="1"/>
  <c r="J525" i="1"/>
  <c r="I525" i="1"/>
  <c r="F525" i="1"/>
  <c r="D525" i="1"/>
  <c r="C525" i="1"/>
  <c r="P524" i="1"/>
  <c r="J524" i="1"/>
  <c r="I524" i="1"/>
  <c r="F524" i="1"/>
  <c r="D524" i="1"/>
  <c r="C524" i="1"/>
  <c r="P523" i="1"/>
  <c r="J523" i="1"/>
  <c r="I523" i="1"/>
  <c r="F523" i="1"/>
  <c r="D523" i="1"/>
  <c r="C523" i="1"/>
  <c r="P522" i="1"/>
  <c r="J522" i="1"/>
  <c r="I522" i="1"/>
  <c r="F522" i="1"/>
  <c r="D522" i="1"/>
  <c r="C522" i="1"/>
  <c r="P521" i="1"/>
  <c r="J521" i="1"/>
  <c r="I521" i="1"/>
  <c r="F521" i="1"/>
  <c r="D521" i="1"/>
  <c r="C521" i="1"/>
  <c r="P520" i="1"/>
  <c r="J520" i="1"/>
  <c r="I520" i="1"/>
  <c r="F520" i="1"/>
  <c r="D520" i="1"/>
  <c r="C520" i="1"/>
  <c r="P519" i="1"/>
  <c r="J519" i="1"/>
  <c r="I519" i="1"/>
  <c r="F519" i="1"/>
  <c r="D519" i="1"/>
  <c r="C519" i="1"/>
  <c r="P518" i="1"/>
  <c r="J518" i="1"/>
  <c r="I518" i="1"/>
  <c r="F518" i="1"/>
  <c r="D518" i="1"/>
  <c r="C518" i="1"/>
  <c r="P517" i="1"/>
  <c r="J517" i="1"/>
  <c r="I517" i="1"/>
  <c r="F517" i="1"/>
  <c r="D517" i="1"/>
  <c r="C517" i="1"/>
  <c r="P516" i="1"/>
  <c r="J516" i="1"/>
  <c r="I516" i="1"/>
  <c r="F516" i="1"/>
  <c r="D516" i="1"/>
  <c r="C516" i="1"/>
  <c r="P515" i="1"/>
  <c r="J515" i="1"/>
  <c r="I515" i="1"/>
  <c r="F515" i="1"/>
  <c r="D515" i="1"/>
  <c r="C515" i="1"/>
  <c r="P514" i="1"/>
  <c r="J514" i="1"/>
  <c r="I514" i="1"/>
  <c r="F514" i="1"/>
  <c r="D514" i="1"/>
  <c r="C514" i="1"/>
  <c r="P513" i="1"/>
  <c r="J513" i="1"/>
  <c r="I513" i="1"/>
  <c r="F513" i="1"/>
  <c r="D513" i="1"/>
  <c r="C513" i="1"/>
  <c r="P512" i="1"/>
  <c r="J512" i="1"/>
  <c r="I512" i="1"/>
  <c r="F512" i="1"/>
  <c r="D512" i="1"/>
  <c r="C512" i="1"/>
  <c r="P511" i="1"/>
  <c r="J511" i="1"/>
  <c r="I511" i="1"/>
  <c r="F511" i="1"/>
  <c r="D511" i="1"/>
  <c r="C511" i="1"/>
  <c r="P510" i="1"/>
  <c r="J510" i="1"/>
  <c r="I510" i="1"/>
  <c r="F510" i="1"/>
  <c r="D510" i="1"/>
  <c r="C510" i="1"/>
  <c r="P509" i="1"/>
  <c r="J509" i="1"/>
  <c r="I509" i="1"/>
  <c r="F509" i="1"/>
  <c r="D509" i="1"/>
  <c r="C509" i="1"/>
  <c r="P508" i="1"/>
  <c r="J508" i="1"/>
  <c r="I508" i="1"/>
  <c r="F508" i="1"/>
  <c r="D508" i="1"/>
  <c r="C508" i="1"/>
  <c r="P507" i="1"/>
  <c r="J507" i="1"/>
  <c r="I507" i="1"/>
  <c r="F507" i="1"/>
  <c r="D507" i="1"/>
  <c r="C507" i="1"/>
  <c r="P506" i="1"/>
  <c r="J506" i="1"/>
  <c r="I506" i="1"/>
  <c r="F506" i="1"/>
  <c r="D506" i="1"/>
  <c r="C506" i="1"/>
  <c r="P505" i="1"/>
  <c r="J505" i="1"/>
  <c r="I505" i="1"/>
  <c r="F505" i="1"/>
  <c r="D505" i="1"/>
  <c r="C505" i="1"/>
  <c r="P504" i="1"/>
  <c r="J504" i="1"/>
  <c r="I504" i="1"/>
  <c r="F504" i="1"/>
  <c r="D504" i="1"/>
  <c r="C504" i="1"/>
  <c r="P503" i="1"/>
  <c r="J503" i="1"/>
  <c r="I503" i="1"/>
  <c r="F503" i="1"/>
  <c r="D503" i="1"/>
  <c r="C503" i="1"/>
  <c r="P502" i="1"/>
  <c r="J502" i="1"/>
  <c r="I502" i="1"/>
  <c r="F502" i="1"/>
  <c r="D502" i="1"/>
  <c r="C502" i="1"/>
  <c r="P501" i="1"/>
  <c r="J501" i="1"/>
  <c r="I501" i="1"/>
  <c r="F501" i="1"/>
  <c r="D501" i="1"/>
  <c r="C501" i="1"/>
  <c r="P500" i="1"/>
  <c r="J500" i="1"/>
  <c r="I500" i="1"/>
  <c r="F500" i="1"/>
  <c r="D500" i="1"/>
  <c r="C500" i="1"/>
  <c r="P499" i="1"/>
  <c r="J499" i="1"/>
  <c r="I499" i="1"/>
  <c r="F499" i="1"/>
  <c r="D499" i="1"/>
  <c r="C499" i="1"/>
  <c r="P498" i="1"/>
  <c r="J498" i="1"/>
  <c r="I498" i="1"/>
  <c r="F498" i="1"/>
  <c r="D498" i="1"/>
  <c r="C498" i="1"/>
  <c r="P497" i="1"/>
  <c r="J497" i="1"/>
  <c r="I497" i="1"/>
  <c r="F497" i="1"/>
  <c r="D497" i="1"/>
  <c r="C497" i="1"/>
  <c r="P496" i="1"/>
  <c r="J496" i="1"/>
  <c r="I496" i="1"/>
  <c r="F496" i="1"/>
  <c r="D496" i="1"/>
  <c r="C496" i="1"/>
  <c r="P495" i="1"/>
  <c r="J495" i="1"/>
  <c r="I495" i="1"/>
  <c r="F495" i="1"/>
  <c r="D495" i="1"/>
  <c r="C495" i="1"/>
  <c r="P494" i="1"/>
  <c r="J494" i="1"/>
  <c r="I494" i="1"/>
  <c r="F494" i="1"/>
  <c r="D494" i="1"/>
  <c r="C494" i="1"/>
  <c r="P493" i="1"/>
  <c r="J493" i="1"/>
  <c r="I493" i="1"/>
  <c r="F493" i="1"/>
  <c r="D493" i="1"/>
  <c r="C493" i="1"/>
  <c r="P492" i="1"/>
  <c r="J492" i="1"/>
  <c r="I492" i="1"/>
  <c r="F492" i="1"/>
  <c r="D492" i="1"/>
  <c r="C492" i="1"/>
  <c r="P491" i="1"/>
  <c r="J491" i="1"/>
  <c r="I491" i="1"/>
  <c r="F491" i="1"/>
  <c r="D491" i="1"/>
  <c r="C491" i="1"/>
  <c r="P490" i="1"/>
  <c r="J490" i="1"/>
  <c r="I490" i="1"/>
  <c r="F490" i="1"/>
  <c r="D490" i="1"/>
  <c r="C490" i="1"/>
  <c r="P489" i="1"/>
  <c r="J489" i="1"/>
  <c r="I489" i="1"/>
  <c r="F489" i="1"/>
  <c r="D489" i="1"/>
  <c r="C489" i="1"/>
  <c r="P488" i="1"/>
  <c r="J488" i="1"/>
  <c r="I488" i="1"/>
  <c r="F488" i="1"/>
  <c r="D488" i="1"/>
  <c r="C488" i="1"/>
  <c r="P487" i="1"/>
  <c r="J487" i="1"/>
  <c r="I487" i="1"/>
  <c r="F487" i="1"/>
  <c r="D487" i="1"/>
  <c r="C487" i="1"/>
  <c r="P486" i="1"/>
  <c r="J486" i="1"/>
  <c r="I486" i="1"/>
  <c r="F486" i="1"/>
  <c r="D486" i="1"/>
  <c r="C486" i="1"/>
  <c r="P485" i="1"/>
  <c r="J485" i="1"/>
  <c r="I485" i="1"/>
  <c r="F485" i="1"/>
  <c r="D485" i="1"/>
  <c r="C485" i="1"/>
  <c r="P484" i="1"/>
  <c r="J484" i="1"/>
  <c r="I484" i="1"/>
  <c r="F484" i="1"/>
  <c r="D484" i="1"/>
  <c r="C484" i="1"/>
  <c r="P483" i="1"/>
  <c r="J483" i="1"/>
  <c r="I483" i="1"/>
  <c r="F483" i="1"/>
  <c r="D483" i="1"/>
  <c r="C483" i="1"/>
  <c r="P482" i="1"/>
  <c r="J482" i="1"/>
  <c r="I482" i="1"/>
  <c r="F482" i="1"/>
  <c r="D482" i="1"/>
  <c r="C482" i="1"/>
  <c r="P481" i="1"/>
  <c r="J481" i="1"/>
  <c r="I481" i="1"/>
  <c r="F481" i="1"/>
  <c r="D481" i="1"/>
  <c r="C481" i="1"/>
  <c r="P480" i="1"/>
  <c r="J480" i="1"/>
  <c r="I480" i="1"/>
  <c r="F480" i="1"/>
  <c r="D480" i="1"/>
  <c r="C480" i="1"/>
  <c r="P479" i="1"/>
  <c r="J479" i="1"/>
  <c r="I479" i="1"/>
  <c r="F479" i="1"/>
  <c r="D479" i="1"/>
  <c r="C479" i="1"/>
  <c r="P478" i="1"/>
  <c r="J478" i="1"/>
  <c r="I478" i="1"/>
  <c r="F478" i="1"/>
  <c r="D478" i="1"/>
  <c r="C478" i="1"/>
  <c r="P477" i="1"/>
  <c r="J477" i="1"/>
  <c r="I477" i="1"/>
  <c r="F477" i="1"/>
  <c r="D477" i="1"/>
  <c r="C477" i="1"/>
  <c r="P476" i="1"/>
  <c r="J476" i="1"/>
  <c r="I476" i="1"/>
  <c r="F476" i="1"/>
  <c r="D476" i="1"/>
  <c r="C476" i="1"/>
  <c r="P475" i="1"/>
  <c r="J475" i="1"/>
  <c r="I475" i="1"/>
  <c r="F475" i="1"/>
  <c r="D475" i="1"/>
  <c r="C475" i="1"/>
  <c r="P474" i="1"/>
  <c r="J474" i="1"/>
  <c r="I474" i="1"/>
  <c r="F474" i="1"/>
  <c r="D474" i="1"/>
  <c r="C474" i="1"/>
  <c r="P473" i="1"/>
  <c r="J473" i="1"/>
  <c r="I473" i="1"/>
  <c r="F473" i="1"/>
  <c r="D473" i="1"/>
  <c r="C473" i="1"/>
  <c r="P472" i="1"/>
  <c r="J472" i="1"/>
  <c r="I472" i="1"/>
  <c r="F472" i="1"/>
  <c r="D472" i="1"/>
  <c r="C472" i="1"/>
  <c r="P471" i="1"/>
  <c r="J471" i="1"/>
  <c r="I471" i="1"/>
  <c r="F471" i="1"/>
  <c r="D471" i="1"/>
  <c r="C471" i="1"/>
  <c r="P470" i="1"/>
  <c r="J470" i="1"/>
  <c r="I470" i="1"/>
  <c r="F470" i="1"/>
  <c r="D470" i="1"/>
  <c r="C470" i="1"/>
  <c r="P469" i="1"/>
  <c r="J469" i="1"/>
  <c r="I469" i="1"/>
  <c r="F469" i="1"/>
  <c r="D469" i="1"/>
  <c r="C469" i="1"/>
  <c r="P468" i="1"/>
  <c r="J468" i="1"/>
  <c r="I468" i="1"/>
  <c r="F468" i="1"/>
  <c r="D468" i="1"/>
  <c r="C468" i="1"/>
  <c r="P467" i="1"/>
  <c r="J467" i="1"/>
  <c r="I467" i="1"/>
  <c r="F467" i="1"/>
  <c r="D467" i="1"/>
  <c r="C467" i="1"/>
  <c r="P466" i="1"/>
  <c r="J466" i="1"/>
  <c r="I466" i="1"/>
  <c r="F466" i="1"/>
  <c r="D466" i="1"/>
  <c r="C466" i="1"/>
  <c r="P465" i="1"/>
  <c r="J465" i="1"/>
  <c r="I465" i="1"/>
  <c r="F465" i="1"/>
  <c r="D465" i="1"/>
  <c r="C465" i="1"/>
  <c r="P464" i="1"/>
  <c r="J464" i="1"/>
  <c r="I464" i="1"/>
  <c r="F464" i="1"/>
  <c r="D464" i="1"/>
  <c r="C464" i="1"/>
  <c r="P463" i="1"/>
  <c r="J463" i="1"/>
  <c r="I463" i="1"/>
  <c r="F463" i="1"/>
  <c r="D463" i="1"/>
  <c r="C463" i="1"/>
  <c r="P462" i="1"/>
  <c r="J462" i="1"/>
  <c r="I462" i="1"/>
  <c r="F462" i="1"/>
  <c r="D462" i="1"/>
  <c r="C462" i="1"/>
  <c r="P461" i="1"/>
  <c r="J461" i="1"/>
  <c r="I461" i="1"/>
  <c r="F461" i="1"/>
  <c r="D461" i="1"/>
  <c r="C461" i="1"/>
  <c r="P460" i="1"/>
  <c r="J460" i="1"/>
  <c r="I460" i="1"/>
  <c r="F460" i="1"/>
  <c r="D460" i="1"/>
  <c r="C460" i="1"/>
  <c r="P459" i="1"/>
  <c r="J459" i="1"/>
  <c r="I459" i="1"/>
  <c r="F459" i="1"/>
  <c r="D459" i="1"/>
  <c r="C459" i="1"/>
  <c r="P458" i="1"/>
  <c r="J458" i="1"/>
  <c r="I458" i="1"/>
  <c r="F458" i="1"/>
  <c r="D458" i="1"/>
  <c r="C458" i="1"/>
  <c r="P457" i="1"/>
  <c r="J457" i="1"/>
  <c r="I457" i="1"/>
  <c r="F457" i="1"/>
  <c r="D457" i="1"/>
  <c r="C457" i="1"/>
  <c r="P456" i="1"/>
  <c r="J456" i="1"/>
  <c r="I456" i="1"/>
  <c r="F456" i="1"/>
  <c r="D456" i="1"/>
  <c r="C456" i="1"/>
  <c r="P455" i="1"/>
  <c r="J455" i="1"/>
  <c r="I455" i="1"/>
  <c r="F455" i="1"/>
  <c r="D455" i="1"/>
  <c r="C455" i="1"/>
  <c r="P454" i="1"/>
  <c r="J454" i="1"/>
  <c r="I454" i="1"/>
  <c r="F454" i="1"/>
  <c r="D454" i="1"/>
  <c r="C454" i="1"/>
  <c r="P453" i="1"/>
  <c r="J453" i="1"/>
  <c r="I453" i="1"/>
  <c r="F453" i="1"/>
  <c r="D453" i="1"/>
  <c r="C453" i="1"/>
  <c r="P452" i="1"/>
  <c r="J452" i="1"/>
  <c r="I452" i="1"/>
  <c r="F452" i="1"/>
  <c r="D452" i="1"/>
  <c r="C452" i="1"/>
  <c r="P451" i="1"/>
  <c r="J451" i="1"/>
  <c r="I451" i="1"/>
  <c r="F451" i="1"/>
  <c r="D451" i="1"/>
  <c r="C451" i="1"/>
  <c r="P450" i="1"/>
  <c r="J450" i="1"/>
  <c r="I450" i="1"/>
  <c r="F450" i="1"/>
  <c r="D450" i="1"/>
  <c r="C450" i="1"/>
  <c r="P449" i="1"/>
  <c r="J449" i="1"/>
  <c r="I449" i="1"/>
  <c r="F449" i="1"/>
  <c r="D449" i="1"/>
  <c r="C449" i="1"/>
  <c r="P448" i="1"/>
  <c r="J448" i="1"/>
  <c r="I448" i="1"/>
  <c r="F448" i="1"/>
  <c r="D448" i="1"/>
  <c r="C448" i="1"/>
  <c r="P447" i="1"/>
  <c r="J447" i="1"/>
  <c r="I447" i="1"/>
  <c r="F447" i="1"/>
  <c r="D447" i="1"/>
  <c r="C447" i="1"/>
  <c r="P446" i="1"/>
  <c r="J446" i="1"/>
  <c r="I446" i="1"/>
  <c r="F446" i="1"/>
  <c r="D446" i="1"/>
  <c r="C446" i="1"/>
  <c r="P445" i="1"/>
  <c r="J445" i="1"/>
  <c r="I445" i="1"/>
  <c r="F445" i="1"/>
  <c r="D445" i="1"/>
  <c r="C445" i="1"/>
  <c r="P444" i="1"/>
  <c r="J444" i="1"/>
  <c r="I444" i="1"/>
  <c r="F444" i="1"/>
  <c r="D444" i="1"/>
  <c r="C444" i="1"/>
  <c r="P443" i="1"/>
  <c r="J443" i="1"/>
  <c r="I443" i="1"/>
  <c r="F443" i="1"/>
  <c r="D443" i="1"/>
  <c r="C443" i="1"/>
  <c r="P442" i="1"/>
  <c r="J442" i="1"/>
  <c r="I442" i="1"/>
  <c r="F442" i="1"/>
  <c r="D442" i="1"/>
  <c r="C442" i="1"/>
  <c r="P441" i="1"/>
  <c r="J441" i="1"/>
  <c r="I441" i="1"/>
  <c r="F441" i="1"/>
  <c r="D441" i="1"/>
  <c r="C441" i="1"/>
  <c r="P440" i="1"/>
  <c r="J440" i="1"/>
  <c r="I440" i="1"/>
  <c r="F440" i="1"/>
  <c r="D440" i="1"/>
  <c r="C440" i="1"/>
  <c r="P439" i="1"/>
  <c r="J439" i="1"/>
  <c r="I439" i="1"/>
  <c r="F439" i="1"/>
  <c r="D439" i="1"/>
  <c r="C439" i="1"/>
  <c r="P438" i="1"/>
  <c r="J438" i="1"/>
  <c r="I438" i="1"/>
  <c r="F438" i="1"/>
  <c r="D438" i="1"/>
  <c r="C438" i="1"/>
  <c r="P437" i="1"/>
  <c r="J437" i="1"/>
  <c r="I437" i="1"/>
  <c r="F437" i="1"/>
  <c r="D437" i="1"/>
  <c r="C437" i="1"/>
  <c r="P436" i="1"/>
  <c r="J436" i="1"/>
  <c r="I436" i="1"/>
  <c r="F436" i="1"/>
  <c r="D436" i="1"/>
  <c r="C436" i="1"/>
  <c r="P435" i="1"/>
  <c r="J435" i="1"/>
  <c r="I435" i="1"/>
  <c r="F435" i="1"/>
  <c r="D435" i="1"/>
  <c r="C435" i="1"/>
  <c r="P434" i="1"/>
  <c r="J434" i="1"/>
  <c r="I434" i="1"/>
  <c r="F434" i="1"/>
  <c r="D434" i="1"/>
  <c r="C434" i="1"/>
  <c r="P433" i="1"/>
  <c r="J433" i="1"/>
  <c r="I433" i="1"/>
  <c r="F433" i="1"/>
  <c r="D433" i="1"/>
  <c r="C433" i="1"/>
  <c r="P432" i="1"/>
  <c r="J432" i="1"/>
  <c r="I432" i="1"/>
  <c r="F432" i="1"/>
  <c r="D432" i="1"/>
  <c r="C432" i="1"/>
  <c r="P431" i="1"/>
  <c r="J431" i="1"/>
  <c r="I431" i="1"/>
  <c r="F431" i="1"/>
  <c r="D431" i="1"/>
  <c r="C431" i="1"/>
  <c r="P430" i="1"/>
  <c r="J430" i="1"/>
  <c r="I430" i="1"/>
  <c r="F430" i="1"/>
  <c r="D430" i="1"/>
  <c r="C430" i="1"/>
  <c r="P429" i="1"/>
  <c r="J429" i="1"/>
  <c r="I429" i="1"/>
  <c r="F429" i="1"/>
  <c r="D429" i="1"/>
  <c r="C429" i="1"/>
  <c r="P428" i="1"/>
  <c r="J428" i="1"/>
  <c r="I428" i="1"/>
  <c r="F428" i="1"/>
  <c r="D428" i="1"/>
  <c r="C428" i="1"/>
  <c r="P427" i="1"/>
  <c r="J427" i="1"/>
  <c r="I427" i="1"/>
  <c r="F427" i="1"/>
  <c r="D427" i="1"/>
  <c r="C427" i="1"/>
  <c r="P426" i="1"/>
  <c r="J426" i="1"/>
  <c r="I426" i="1"/>
  <c r="F426" i="1"/>
  <c r="D426" i="1"/>
  <c r="C426" i="1"/>
  <c r="P425" i="1"/>
  <c r="J425" i="1"/>
  <c r="I425" i="1"/>
  <c r="F425" i="1"/>
  <c r="D425" i="1"/>
  <c r="C425" i="1"/>
  <c r="P424" i="1"/>
  <c r="J424" i="1"/>
  <c r="I424" i="1"/>
  <c r="F424" i="1"/>
  <c r="D424" i="1"/>
  <c r="C424" i="1"/>
  <c r="P423" i="1"/>
  <c r="J423" i="1"/>
  <c r="I423" i="1"/>
  <c r="F423" i="1"/>
  <c r="D423" i="1"/>
  <c r="C423" i="1"/>
  <c r="P422" i="1"/>
  <c r="J422" i="1"/>
  <c r="I422" i="1"/>
  <c r="F422" i="1"/>
  <c r="D422" i="1"/>
  <c r="C422" i="1"/>
  <c r="P421" i="1"/>
  <c r="J421" i="1"/>
  <c r="I421" i="1"/>
  <c r="F421" i="1"/>
  <c r="D421" i="1"/>
  <c r="C421" i="1"/>
  <c r="P420" i="1"/>
  <c r="J420" i="1"/>
  <c r="I420" i="1"/>
  <c r="F420" i="1"/>
  <c r="D420" i="1"/>
  <c r="C420" i="1"/>
  <c r="P419" i="1"/>
  <c r="J419" i="1"/>
  <c r="I419" i="1"/>
  <c r="F419" i="1"/>
  <c r="D419" i="1"/>
  <c r="C419" i="1"/>
  <c r="P418" i="1"/>
  <c r="J418" i="1"/>
  <c r="I418" i="1"/>
  <c r="F418" i="1"/>
  <c r="D418" i="1"/>
  <c r="C418" i="1"/>
  <c r="P417" i="1"/>
  <c r="J417" i="1"/>
  <c r="I417" i="1"/>
  <c r="F417" i="1"/>
  <c r="D417" i="1"/>
  <c r="C417" i="1"/>
  <c r="P416" i="1"/>
  <c r="J416" i="1"/>
  <c r="I416" i="1"/>
  <c r="F416" i="1"/>
  <c r="D416" i="1"/>
  <c r="C416" i="1"/>
  <c r="P415" i="1"/>
  <c r="J415" i="1"/>
  <c r="I415" i="1"/>
  <c r="F415" i="1"/>
  <c r="D415" i="1"/>
  <c r="C415" i="1"/>
  <c r="P414" i="1"/>
  <c r="J414" i="1"/>
  <c r="I414" i="1"/>
  <c r="F414" i="1"/>
  <c r="D414" i="1"/>
  <c r="C414" i="1"/>
  <c r="P413" i="1"/>
  <c r="J413" i="1"/>
  <c r="I413" i="1"/>
  <c r="F413" i="1"/>
  <c r="D413" i="1"/>
  <c r="C413" i="1"/>
  <c r="P412" i="1"/>
  <c r="J412" i="1"/>
  <c r="I412" i="1"/>
  <c r="F412" i="1"/>
  <c r="D412" i="1"/>
  <c r="C412" i="1"/>
  <c r="P411" i="1"/>
  <c r="J411" i="1"/>
  <c r="I411" i="1"/>
  <c r="F411" i="1"/>
  <c r="D411" i="1"/>
  <c r="C411" i="1"/>
  <c r="P410" i="1"/>
  <c r="J410" i="1"/>
  <c r="I410" i="1"/>
  <c r="F410" i="1"/>
  <c r="D410" i="1"/>
  <c r="C410" i="1"/>
  <c r="P409" i="1"/>
  <c r="J409" i="1"/>
  <c r="I409" i="1"/>
  <c r="F409" i="1"/>
  <c r="D409" i="1"/>
  <c r="C409" i="1"/>
  <c r="P408" i="1"/>
  <c r="J408" i="1"/>
  <c r="I408" i="1"/>
  <c r="F408" i="1"/>
  <c r="D408" i="1"/>
  <c r="C408" i="1"/>
  <c r="P407" i="1"/>
  <c r="J407" i="1"/>
  <c r="I407" i="1"/>
  <c r="F407" i="1"/>
  <c r="D407" i="1"/>
  <c r="C407" i="1"/>
  <c r="P406" i="1"/>
  <c r="J406" i="1"/>
  <c r="I406" i="1"/>
  <c r="F406" i="1"/>
  <c r="D406" i="1"/>
  <c r="C406" i="1"/>
  <c r="P405" i="1"/>
  <c r="J405" i="1"/>
  <c r="I405" i="1"/>
  <c r="F405" i="1"/>
  <c r="D405" i="1"/>
  <c r="C405" i="1"/>
  <c r="P404" i="1"/>
  <c r="J404" i="1"/>
  <c r="I404" i="1"/>
  <c r="F404" i="1"/>
  <c r="D404" i="1"/>
  <c r="C404" i="1"/>
  <c r="P403" i="1"/>
  <c r="J403" i="1"/>
  <c r="I403" i="1"/>
  <c r="F403" i="1"/>
  <c r="D403" i="1"/>
  <c r="C403" i="1"/>
  <c r="P402" i="1"/>
  <c r="J402" i="1"/>
  <c r="I402" i="1"/>
  <c r="F402" i="1"/>
  <c r="D402" i="1"/>
  <c r="C402" i="1"/>
  <c r="P401" i="1"/>
  <c r="J401" i="1"/>
  <c r="I401" i="1"/>
  <c r="F401" i="1"/>
  <c r="D401" i="1"/>
  <c r="C401" i="1"/>
  <c r="P400" i="1"/>
  <c r="J400" i="1"/>
  <c r="I400" i="1"/>
  <c r="F400" i="1"/>
  <c r="D400" i="1"/>
  <c r="C400" i="1"/>
  <c r="P399" i="1"/>
  <c r="J399" i="1"/>
  <c r="I399" i="1"/>
  <c r="F399" i="1"/>
  <c r="D399" i="1"/>
  <c r="C399" i="1"/>
  <c r="P398" i="1"/>
  <c r="J398" i="1"/>
  <c r="I398" i="1"/>
  <c r="F398" i="1"/>
  <c r="D398" i="1"/>
  <c r="C398" i="1"/>
  <c r="P397" i="1"/>
  <c r="J397" i="1"/>
  <c r="I397" i="1"/>
  <c r="F397" i="1"/>
  <c r="D397" i="1"/>
  <c r="C397" i="1"/>
  <c r="P396" i="1"/>
  <c r="J396" i="1"/>
  <c r="I396" i="1"/>
  <c r="F396" i="1"/>
  <c r="D396" i="1"/>
  <c r="C396" i="1"/>
  <c r="P395" i="1"/>
  <c r="J395" i="1"/>
  <c r="I395" i="1"/>
  <c r="F395" i="1"/>
  <c r="D395" i="1"/>
  <c r="C395" i="1"/>
  <c r="P394" i="1"/>
  <c r="J394" i="1"/>
  <c r="I394" i="1"/>
  <c r="F394" i="1"/>
  <c r="D394" i="1"/>
  <c r="C394" i="1"/>
  <c r="P393" i="1"/>
  <c r="J393" i="1"/>
  <c r="I393" i="1"/>
  <c r="F393" i="1"/>
  <c r="D393" i="1"/>
  <c r="C393" i="1"/>
  <c r="P392" i="1"/>
  <c r="J392" i="1"/>
  <c r="I392" i="1"/>
  <c r="F392" i="1"/>
  <c r="D392" i="1"/>
  <c r="C392" i="1"/>
  <c r="P391" i="1"/>
  <c r="J391" i="1"/>
  <c r="I391" i="1"/>
  <c r="F391" i="1"/>
  <c r="D391" i="1"/>
  <c r="C391" i="1"/>
  <c r="P390" i="1"/>
  <c r="J390" i="1"/>
  <c r="I390" i="1"/>
  <c r="F390" i="1"/>
  <c r="D390" i="1"/>
  <c r="C390" i="1"/>
  <c r="P389" i="1"/>
  <c r="J389" i="1"/>
  <c r="I389" i="1"/>
  <c r="F389" i="1"/>
  <c r="D389" i="1"/>
  <c r="C389" i="1"/>
  <c r="P388" i="1"/>
  <c r="J388" i="1"/>
  <c r="I388" i="1"/>
  <c r="F388" i="1"/>
  <c r="D388" i="1"/>
  <c r="C388" i="1"/>
  <c r="P387" i="1"/>
  <c r="J387" i="1"/>
  <c r="I387" i="1"/>
  <c r="F387" i="1"/>
  <c r="D387" i="1"/>
  <c r="C387" i="1"/>
  <c r="P386" i="1"/>
  <c r="J386" i="1"/>
  <c r="I386" i="1"/>
  <c r="F386" i="1"/>
  <c r="D386" i="1"/>
  <c r="C386" i="1"/>
  <c r="P385" i="1"/>
  <c r="J385" i="1"/>
  <c r="I385" i="1"/>
  <c r="F385" i="1"/>
  <c r="D385" i="1"/>
  <c r="C385" i="1"/>
  <c r="P384" i="1"/>
  <c r="J384" i="1"/>
  <c r="I384" i="1"/>
  <c r="F384" i="1"/>
  <c r="D384" i="1"/>
  <c r="C384" i="1"/>
  <c r="P383" i="1"/>
  <c r="J383" i="1"/>
  <c r="I383" i="1"/>
  <c r="F383" i="1"/>
  <c r="D383" i="1"/>
  <c r="C383" i="1"/>
  <c r="P382" i="1"/>
  <c r="J382" i="1"/>
  <c r="I382" i="1"/>
  <c r="F382" i="1"/>
  <c r="D382" i="1"/>
  <c r="C382" i="1"/>
  <c r="P381" i="1"/>
  <c r="J381" i="1"/>
  <c r="I381" i="1"/>
  <c r="F381" i="1"/>
  <c r="D381" i="1"/>
  <c r="C381" i="1"/>
  <c r="P380" i="1"/>
  <c r="J380" i="1"/>
  <c r="I380" i="1"/>
  <c r="F380" i="1"/>
  <c r="D380" i="1"/>
  <c r="C380" i="1"/>
  <c r="P379" i="1"/>
  <c r="J379" i="1"/>
  <c r="I379" i="1"/>
  <c r="F379" i="1"/>
  <c r="D379" i="1"/>
  <c r="C379" i="1"/>
  <c r="P378" i="1"/>
  <c r="J378" i="1"/>
  <c r="I378" i="1"/>
  <c r="F378" i="1"/>
  <c r="D378" i="1"/>
  <c r="C378" i="1"/>
  <c r="P377" i="1"/>
  <c r="J377" i="1"/>
  <c r="I377" i="1"/>
  <c r="F377" i="1"/>
  <c r="D377" i="1"/>
  <c r="C377" i="1"/>
  <c r="P376" i="1"/>
  <c r="J376" i="1"/>
  <c r="I376" i="1"/>
  <c r="F376" i="1"/>
  <c r="D376" i="1"/>
  <c r="C376" i="1"/>
  <c r="P375" i="1"/>
  <c r="J375" i="1"/>
  <c r="I375" i="1"/>
  <c r="F375" i="1"/>
  <c r="D375" i="1"/>
  <c r="C375" i="1"/>
  <c r="P374" i="1"/>
  <c r="J374" i="1"/>
  <c r="I374" i="1"/>
  <c r="F374" i="1"/>
  <c r="D374" i="1"/>
  <c r="C374" i="1"/>
  <c r="P373" i="1"/>
  <c r="J373" i="1"/>
  <c r="I373" i="1"/>
  <c r="F373" i="1"/>
  <c r="D373" i="1"/>
  <c r="C373" i="1"/>
  <c r="P372" i="1"/>
  <c r="J372" i="1"/>
  <c r="I372" i="1"/>
  <c r="F372" i="1"/>
  <c r="D372" i="1"/>
  <c r="C372" i="1"/>
  <c r="P371" i="1"/>
  <c r="J371" i="1"/>
  <c r="I371" i="1"/>
  <c r="F371" i="1"/>
  <c r="D371" i="1"/>
  <c r="C371" i="1"/>
  <c r="P370" i="1"/>
  <c r="J370" i="1"/>
  <c r="I370" i="1"/>
  <c r="F370" i="1"/>
  <c r="D370" i="1"/>
  <c r="C370" i="1"/>
  <c r="P369" i="1"/>
  <c r="J369" i="1"/>
  <c r="I369" i="1"/>
  <c r="F369" i="1"/>
  <c r="D369" i="1"/>
  <c r="C369" i="1"/>
  <c r="P368" i="1"/>
  <c r="J368" i="1"/>
  <c r="I368" i="1"/>
  <c r="F368" i="1"/>
  <c r="D368" i="1"/>
  <c r="C368" i="1"/>
  <c r="P367" i="1"/>
  <c r="J367" i="1"/>
  <c r="I367" i="1"/>
  <c r="F367" i="1"/>
  <c r="D367" i="1"/>
  <c r="C367" i="1"/>
  <c r="P366" i="1"/>
  <c r="J366" i="1"/>
  <c r="I366" i="1"/>
  <c r="F366" i="1"/>
  <c r="D366" i="1"/>
  <c r="C366" i="1"/>
  <c r="P365" i="1"/>
  <c r="J365" i="1"/>
  <c r="I365" i="1"/>
  <c r="F365" i="1"/>
  <c r="D365" i="1"/>
  <c r="C365" i="1"/>
  <c r="P364" i="1"/>
  <c r="J364" i="1"/>
  <c r="I364" i="1"/>
  <c r="F364" i="1"/>
  <c r="D364" i="1"/>
  <c r="C364" i="1"/>
  <c r="P363" i="1"/>
  <c r="J363" i="1"/>
  <c r="I363" i="1"/>
  <c r="F363" i="1"/>
  <c r="D363" i="1"/>
  <c r="C363" i="1"/>
  <c r="P362" i="1"/>
  <c r="J362" i="1"/>
  <c r="I362" i="1"/>
  <c r="F362" i="1"/>
  <c r="D362" i="1"/>
  <c r="C362" i="1"/>
  <c r="P361" i="1"/>
  <c r="J361" i="1"/>
  <c r="I361" i="1"/>
  <c r="F361" i="1"/>
  <c r="D361" i="1"/>
  <c r="C361" i="1"/>
  <c r="P360" i="1"/>
  <c r="J360" i="1"/>
  <c r="I360" i="1"/>
  <c r="F360" i="1"/>
  <c r="D360" i="1"/>
  <c r="C360" i="1"/>
  <c r="P359" i="1"/>
  <c r="J359" i="1"/>
  <c r="I359" i="1"/>
  <c r="F359" i="1"/>
  <c r="D359" i="1"/>
  <c r="C359" i="1"/>
  <c r="P358" i="1"/>
  <c r="J358" i="1"/>
  <c r="I358" i="1"/>
  <c r="F358" i="1"/>
  <c r="D358" i="1"/>
  <c r="C358" i="1"/>
  <c r="P357" i="1"/>
  <c r="J357" i="1"/>
  <c r="I357" i="1"/>
  <c r="F357" i="1"/>
  <c r="D357" i="1"/>
  <c r="C357" i="1"/>
  <c r="P356" i="1"/>
  <c r="J356" i="1"/>
  <c r="I356" i="1"/>
  <c r="F356" i="1"/>
  <c r="D356" i="1"/>
  <c r="C356" i="1"/>
  <c r="P355" i="1"/>
  <c r="J355" i="1"/>
  <c r="I355" i="1"/>
  <c r="F355" i="1"/>
  <c r="D355" i="1"/>
  <c r="C355" i="1"/>
  <c r="P354" i="1"/>
  <c r="J354" i="1"/>
  <c r="I354" i="1"/>
  <c r="F354" i="1"/>
  <c r="D354" i="1"/>
  <c r="C354" i="1"/>
  <c r="P353" i="1"/>
  <c r="J353" i="1"/>
  <c r="I353" i="1"/>
  <c r="F353" i="1"/>
  <c r="D353" i="1"/>
  <c r="C353" i="1"/>
  <c r="P352" i="1"/>
  <c r="J352" i="1"/>
  <c r="I352" i="1"/>
  <c r="F352" i="1"/>
  <c r="D352" i="1"/>
  <c r="C352" i="1"/>
  <c r="P351" i="1"/>
  <c r="J351" i="1"/>
  <c r="I351" i="1"/>
  <c r="F351" i="1"/>
  <c r="D351" i="1"/>
  <c r="C351" i="1"/>
  <c r="P350" i="1"/>
  <c r="J350" i="1"/>
  <c r="I350" i="1"/>
  <c r="F350" i="1"/>
  <c r="D350" i="1"/>
  <c r="C350" i="1"/>
  <c r="P349" i="1"/>
  <c r="J349" i="1"/>
  <c r="I349" i="1"/>
  <c r="F349" i="1"/>
  <c r="D349" i="1"/>
  <c r="C349" i="1"/>
  <c r="P348" i="1"/>
  <c r="J348" i="1"/>
  <c r="I348" i="1"/>
  <c r="F348" i="1"/>
  <c r="D348" i="1"/>
  <c r="C348" i="1"/>
  <c r="P347" i="1"/>
  <c r="J347" i="1"/>
  <c r="I347" i="1"/>
  <c r="F347" i="1"/>
  <c r="D347" i="1"/>
  <c r="C347" i="1"/>
  <c r="P346" i="1"/>
  <c r="J346" i="1"/>
  <c r="I346" i="1"/>
  <c r="F346" i="1"/>
  <c r="D346" i="1"/>
  <c r="C346" i="1"/>
  <c r="P345" i="1"/>
  <c r="J345" i="1"/>
  <c r="I345" i="1"/>
  <c r="F345" i="1"/>
  <c r="D345" i="1"/>
  <c r="C345" i="1"/>
  <c r="P344" i="1"/>
  <c r="J344" i="1"/>
  <c r="I344" i="1"/>
  <c r="F344" i="1"/>
  <c r="D344" i="1"/>
  <c r="C344" i="1"/>
  <c r="P343" i="1"/>
  <c r="J343" i="1"/>
  <c r="I343" i="1"/>
  <c r="F343" i="1"/>
  <c r="D343" i="1"/>
  <c r="C343" i="1"/>
  <c r="P342" i="1"/>
  <c r="J342" i="1"/>
  <c r="I342" i="1"/>
  <c r="F342" i="1"/>
  <c r="D342" i="1"/>
  <c r="C342" i="1"/>
  <c r="P341" i="1"/>
  <c r="J341" i="1"/>
  <c r="I341" i="1"/>
  <c r="F341" i="1"/>
  <c r="D341" i="1"/>
  <c r="C341" i="1"/>
  <c r="P340" i="1"/>
  <c r="J340" i="1"/>
  <c r="I340" i="1"/>
  <c r="F340" i="1"/>
  <c r="D340" i="1"/>
  <c r="C340" i="1"/>
  <c r="P339" i="1"/>
  <c r="J339" i="1"/>
  <c r="I339" i="1"/>
  <c r="F339" i="1"/>
  <c r="D339" i="1"/>
  <c r="C339" i="1"/>
  <c r="P338" i="1"/>
  <c r="J338" i="1"/>
  <c r="I338" i="1"/>
  <c r="F338" i="1"/>
  <c r="D338" i="1"/>
  <c r="C338" i="1"/>
  <c r="P337" i="1"/>
  <c r="J337" i="1"/>
  <c r="I337" i="1"/>
  <c r="F337" i="1"/>
  <c r="D337" i="1"/>
  <c r="C337" i="1"/>
  <c r="P336" i="1"/>
  <c r="J336" i="1"/>
  <c r="I336" i="1"/>
  <c r="F336" i="1"/>
  <c r="D336" i="1"/>
  <c r="C336" i="1"/>
  <c r="P335" i="1"/>
  <c r="J335" i="1"/>
  <c r="I335" i="1"/>
  <c r="F335" i="1"/>
  <c r="D335" i="1"/>
  <c r="C335" i="1"/>
  <c r="P334" i="1"/>
  <c r="J334" i="1"/>
  <c r="I334" i="1"/>
  <c r="F334" i="1"/>
  <c r="D334" i="1"/>
  <c r="C334" i="1"/>
  <c r="P333" i="1"/>
  <c r="J333" i="1"/>
  <c r="I333" i="1"/>
  <c r="F333" i="1"/>
  <c r="D333" i="1"/>
  <c r="C333" i="1"/>
  <c r="P332" i="1"/>
  <c r="J332" i="1"/>
  <c r="I332" i="1"/>
  <c r="F332" i="1"/>
  <c r="D332" i="1"/>
  <c r="C332" i="1"/>
  <c r="P331" i="1"/>
  <c r="J331" i="1"/>
  <c r="I331" i="1"/>
  <c r="F331" i="1"/>
  <c r="D331" i="1"/>
  <c r="C331" i="1"/>
  <c r="P330" i="1"/>
  <c r="J330" i="1"/>
  <c r="I330" i="1"/>
  <c r="F330" i="1"/>
  <c r="D330" i="1"/>
  <c r="C330" i="1"/>
  <c r="P329" i="1"/>
  <c r="J329" i="1"/>
  <c r="I329" i="1"/>
  <c r="F329" i="1"/>
  <c r="D329" i="1"/>
  <c r="C329" i="1"/>
  <c r="P328" i="1"/>
  <c r="J328" i="1"/>
  <c r="I328" i="1"/>
  <c r="F328" i="1"/>
  <c r="D328" i="1"/>
  <c r="C328" i="1"/>
  <c r="P327" i="1"/>
  <c r="J327" i="1"/>
  <c r="I327" i="1"/>
  <c r="F327" i="1"/>
  <c r="D327" i="1"/>
  <c r="C327" i="1"/>
  <c r="P326" i="1"/>
  <c r="J326" i="1"/>
  <c r="I326" i="1"/>
  <c r="F326" i="1"/>
  <c r="D326" i="1"/>
  <c r="C326" i="1"/>
  <c r="P325" i="1"/>
  <c r="J325" i="1"/>
  <c r="I325" i="1"/>
  <c r="F325" i="1"/>
  <c r="D325" i="1"/>
  <c r="C325" i="1"/>
  <c r="P324" i="1"/>
  <c r="J324" i="1"/>
  <c r="I324" i="1"/>
  <c r="F324" i="1"/>
  <c r="D324" i="1"/>
  <c r="C324" i="1"/>
  <c r="P323" i="1"/>
  <c r="J323" i="1"/>
  <c r="I323" i="1"/>
  <c r="F323" i="1"/>
  <c r="D323" i="1"/>
  <c r="C323" i="1"/>
  <c r="P322" i="1"/>
  <c r="J322" i="1"/>
  <c r="I322" i="1"/>
  <c r="F322" i="1"/>
  <c r="D322" i="1"/>
  <c r="C322" i="1"/>
  <c r="P321" i="1"/>
  <c r="J321" i="1"/>
  <c r="I321" i="1"/>
  <c r="F321" i="1"/>
  <c r="D321" i="1"/>
  <c r="C321" i="1"/>
  <c r="P320" i="1"/>
  <c r="J320" i="1"/>
  <c r="I320" i="1"/>
  <c r="F320" i="1"/>
  <c r="D320" i="1"/>
  <c r="C320" i="1"/>
  <c r="P319" i="1"/>
  <c r="J319" i="1"/>
  <c r="I319" i="1"/>
  <c r="F319" i="1"/>
  <c r="D319" i="1"/>
  <c r="C319" i="1"/>
  <c r="P318" i="1"/>
  <c r="J318" i="1"/>
  <c r="I318" i="1"/>
  <c r="F318" i="1"/>
  <c r="D318" i="1"/>
  <c r="C318" i="1"/>
  <c r="P317" i="1"/>
  <c r="J317" i="1"/>
  <c r="I317" i="1"/>
  <c r="F317" i="1"/>
  <c r="D317" i="1"/>
  <c r="C317" i="1"/>
  <c r="P316" i="1"/>
  <c r="J316" i="1"/>
  <c r="I316" i="1"/>
  <c r="F316" i="1"/>
  <c r="D316" i="1"/>
  <c r="C316" i="1"/>
  <c r="P315" i="1"/>
  <c r="J315" i="1"/>
  <c r="I315" i="1"/>
  <c r="F315" i="1"/>
  <c r="D315" i="1"/>
  <c r="C315" i="1"/>
  <c r="P314" i="1"/>
  <c r="J314" i="1"/>
  <c r="I314" i="1"/>
  <c r="F314" i="1"/>
  <c r="D314" i="1"/>
  <c r="C314" i="1"/>
  <c r="P313" i="1"/>
  <c r="J313" i="1"/>
  <c r="I313" i="1"/>
  <c r="F313" i="1"/>
  <c r="D313" i="1"/>
  <c r="C313" i="1"/>
  <c r="P312" i="1"/>
  <c r="J312" i="1"/>
  <c r="I312" i="1"/>
  <c r="F312" i="1"/>
  <c r="D312" i="1"/>
  <c r="C312" i="1"/>
  <c r="P311" i="1"/>
  <c r="J311" i="1"/>
  <c r="I311" i="1"/>
  <c r="F311" i="1"/>
  <c r="D311" i="1"/>
  <c r="C311" i="1"/>
  <c r="P310" i="1"/>
  <c r="J310" i="1"/>
  <c r="I310" i="1"/>
  <c r="F310" i="1"/>
  <c r="D310" i="1"/>
  <c r="C310" i="1"/>
  <c r="P309" i="1"/>
  <c r="J309" i="1"/>
  <c r="I309" i="1"/>
  <c r="F309" i="1"/>
  <c r="D309" i="1"/>
  <c r="C309" i="1"/>
  <c r="P308" i="1"/>
  <c r="J308" i="1"/>
  <c r="I308" i="1"/>
  <c r="F308" i="1"/>
  <c r="D308" i="1"/>
  <c r="C308" i="1"/>
  <c r="P307" i="1"/>
  <c r="J307" i="1"/>
  <c r="I307" i="1"/>
  <c r="F307" i="1"/>
  <c r="D307" i="1"/>
  <c r="C307" i="1"/>
  <c r="P306" i="1"/>
  <c r="J306" i="1"/>
  <c r="I306" i="1"/>
  <c r="F306" i="1"/>
  <c r="D306" i="1"/>
  <c r="C306" i="1"/>
  <c r="P305" i="1"/>
  <c r="J305" i="1"/>
  <c r="I305" i="1"/>
  <c r="F305" i="1"/>
  <c r="D305" i="1"/>
  <c r="C305" i="1"/>
  <c r="P304" i="1"/>
  <c r="J304" i="1"/>
  <c r="I304" i="1"/>
  <c r="F304" i="1"/>
  <c r="D304" i="1"/>
  <c r="C304" i="1"/>
  <c r="P303" i="1"/>
  <c r="J303" i="1"/>
  <c r="I303" i="1"/>
  <c r="F303" i="1"/>
  <c r="D303" i="1"/>
  <c r="C303" i="1"/>
  <c r="P302" i="1"/>
  <c r="J302" i="1"/>
  <c r="I302" i="1"/>
  <c r="F302" i="1"/>
  <c r="D302" i="1"/>
  <c r="C302" i="1"/>
  <c r="P301" i="1"/>
  <c r="J301" i="1"/>
  <c r="I301" i="1"/>
  <c r="F301" i="1"/>
  <c r="D301" i="1"/>
  <c r="C301" i="1"/>
  <c r="P300" i="1"/>
  <c r="J300" i="1"/>
  <c r="I300" i="1"/>
  <c r="F300" i="1"/>
  <c r="D300" i="1"/>
  <c r="C300" i="1"/>
  <c r="P299" i="1"/>
  <c r="J299" i="1"/>
  <c r="I299" i="1"/>
  <c r="F299" i="1"/>
  <c r="D299" i="1"/>
  <c r="C299" i="1"/>
  <c r="P298" i="1"/>
  <c r="J298" i="1"/>
  <c r="I298" i="1"/>
  <c r="F298" i="1"/>
  <c r="D298" i="1"/>
  <c r="C298" i="1"/>
  <c r="P297" i="1"/>
  <c r="J297" i="1"/>
  <c r="I297" i="1"/>
  <c r="F297" i="1"/>
  <c r="D297" i="1"/>
  <c r="C297" i="1"/>
  <c r="P296" i="1"/>
  <c r="J296" i="1"/>
  <c r="I296" i="1"/>
  <c r="F296" i="1"/>
  <c r="D296" i="1"/>
  <c r="C296" i="1"/>
  <c r="P295" i="1"/>
  <c r="J295" i="1"/>
  <c r="I295" i="1"/>
  <c r="F295" i="1"/>
  <c r="D295" i="1"/>
  <c r="C295" i="1"/>
  <c r="P294" i="1"/>
  <c r="J294" i="1"/>
  <c r="I294" i="1"/>
  <c r="F294" i="1"/>
  <c r="D294" i="1"/>
  <c r="C294" i="1"/>
  <c r="P293" i="1"/>
  <c r="J293" i="1"/>
  <c r="I293" i="1"/>
  <c r="F293" i="1"/>
  <c r="D293" i="1"/>
  <c r="C293" i="1"/>
  <c r="P292" i="1"/>
  <c r="J292" i="1"/>
  <c r="I292" i="1"/>
  <c r="F292" i="1"/>
  <c r="D292" i="1"/>
  <c r="C292" i="1"/>
  <c r="P291" i="1"/>
  <c r="J291" i="1"/>
  <c r="I291" i="1"/>
  <c r="F291" i="1"/>
  <c r="D291" i="1"/>
  <c r="C291" i="1"/>
  <c r="P290" i="1"/>
  <c r="J290" i="1"/>
  <c r="I290" i="1"/>
  <c r="F290" i="1"/>
  <c r="D290" i="1"/>
  <c r="C290" i="1"/>
  <c r="P289" i="1"/>
  <c r="J289" i="1"/>
  <c r="I289" i="1"/>
  <c r="F289" i="1"/>
  <c r="D289" i="1"/>
  <c r="C289" i="1"/>
  <c r="P288" i="1"/>
  <c r="J288" i="1"/>
  <c r="I288" i="1"/>
  <c r="F288" i="1"/>
  <c r="D288" i="1"/>
  <c r="C288" i="1"/>
  <c r="P287" i="1"/>
  <c r="J287" i="1"/>
  <c r="I287" i="1"/>
  <c r="F287" i="1"/>
  <c r="D287" i="1"/>
  <c r="C287" i="1"/>
  <c r="P286" i="1"/>
  <c r="J286" i="1"/>
  <c r="I286" i="1"/>
  <c r="F286" i="1"/>
  <c r="D286" i="1"/>
  <c r="C286" i="1"/>
  <c r="P285" i="1"/>
  <c r="J285" i="1"/>
  <c r="I285" i="1"/>
  <c r="F285" i="1"/>
  <c r="D285" i="1"/>
  <c r="C285" i="1"/>
  <c r="P284" i="1"/>
  <c r="J284" i="1"/>
  <c r="I284" i="1"/>
  <c r="F284" i="1"/>
  <c r="D284" i="1"/>
  <c r="C284" i="1"/>
  <c r="P283" i="1"/>
  <c r="J283" i="1"/>
  <c r="I283" i="1"/>
  <c r="F283" i="1"/>
  <c r="D283" i="1"/>
  <c r="C283" i="1"/>
  <c r="P282" i="1"/>
  <c r="J282" i="1"/>
  <c r="I282" i="1"/>
  <c r="F282" i="1"/>
  <c r="D282" i="1"/>
  <c r="C282" i="1"/>
  <c r="P281" i="1"/>
  <c r="J281" i="1"/>
  <c r="I281" i="1"/>
  <c r="F281" i="1"/>
  <c r="D281" i="1"/>
  <c r="C281" i="1"/>
  <c r="P280" i="1"/>
  <c r="J280" i="1"/>
  <c r="I280" i="1"/>
  <c r="F280" i="1"/>
  <c r="D280" i="1"/>
  <c r="C280" i="1"/>
  <c r="P279" i="1"/>
  <c r="J279" i="1"/>
  <c r="I279" i="1"/>
  <c r="F279" i="1"/>
  <c r="D279" i="1"/>
  <c r="C279" i="1"/>
  <c r="P278" i="1"/>
  <c r="J278" i="1"/>
  <c r="I278" i="1"/>
  <c r="F278" i="1"/>
  <c r="D278" i="1"/>
  <c r="C278" i="1"/>
  <c r="P277" i="1"/>
  <c r="J277" i="1"/>
  <c r="I277" i="1"/>
  <c r="F277" i="1"/>
  <c r="D277" i="1"/>
  <c r="C277" i="1"/>
  <c r="P276" i="1"/>
  <c r="J276" i="1"/>
  <c r="I276" i="1"/>
  <c r="F276" i="1"/>
  <c r="D276" i="1"/>
  <c r="C276" i="1"/>
  <c r="P275" i="1"/>
  <c r="J275" i="1"/>
  <c r="I275" i="1"/>
  <c r="F275" i="1"/>
  <c r="D275" i="1"/>
  <c r="C275" i="1"/>
  <c r="P274" i="1"/>
  <c r="J274" i="1"/>
  <c r="I274" i="1"/>
  <c r="F274" i="1"/>
  <c r="D274" i="1"/>
  <c r="C274" i="1"/>
  <c r="P273" i="1"/>
  <c r="J273" i="1"/>
  <c r="I273" i="1"/>
  <c r="F273" i="1"/>
  <c r="D273" i="1"/>
  <c r="C273" i="1"/>
  <c r="P272" i="1"/>
  <c r="J272" i="1"/>
  <c r="I272" i="1"/>
  <c r="F272" i="1"/>
  <c r="D272" i="1"/>
  <c r="C272" i="1"/>
  <c r="P271" i="1"/>
  <c r="J271" i="1"/>
  <c r="I271" i="1"/>
  <c r="F271" i="1"/>
  <c r="D271" i="1"/>
  <c r="C271" i="1"/>
  <c r="P270" i="1"/>
  <c r="J270" i="1"/>
  <c r="I270" i="1"/>
  <c r="F270" i="1"/>
  <c r="D270" i="1"/>
  <c r="C270" i="1"/>
  <c r="P269" i="1"/>
  <c r="J269" i="1"/>
  <c r="I269" i="1"/>
  <c r="F269" i="1"/>
  <c r="D269" i="1"/>
  <c r="C269" i="1"/>
  <c r="P268" i="1"/>
  <c r="J268" i="1"/>
  <c r="I268" i="1"/>
  <c r="F268" i="1"/>
  <c r="D268" i="1"/>
  <c r="C268" i="1"/>
  <c r="P267" i="1"/>
  <c r="J267" i="1"/>
  <c r="I267" i="1"/>
  <c r="F267" i="1"/>
  <c r="D267" i="1"/>
  <c r="C267" i="1"/>
  <c r="P266" i="1"/>
  <c r="J266" i="1"/>
  <c r="I266" i="1"/>
  <c r="F266" i="1"/>
  <c r="D266" i="1"/>
  <c r="C266" i="1"/>
  <c r="P265" i="1"/>
  <c r="J265" i="1"/>
  <c r="I265" i="1"/>
  <c r="F265" i="1"/>
  <c r="D265" i="1"/>
  <c r="C265" i="1"/>
  <c r="P264" i="1"/>
  <c r="J264" i="1"/>
  <c r="I264" i="1"/>
  <c r="F264" i="1"/>
  <c r="D264" i="1"/>
  <c r="C264" i="1"/>
  <c r="P263" i="1"/>
  <c r="J263" i="1"/>
  <c r="I263" i="1"/>
  <c r="F263" i="1"/>
  <c r="D263" i="1"/>
  <c r="C263" i="1"/>
  <c r="P262" i="1"/>
  <c r="J262" i="1"/>
  <c r="I262" i="1"/>
  <c r="F262" i="1"/>
  <c r="D262" i="1"/>
  <c r="C262" i="1"/>
  <c r="P261" i="1"/>
  <c r="J261" i="1"/>
  <c r="I261" i="1"/>
  <c r="F261" i="1"/>
  <c r="D261" i="1"/>
  <c r="C261" i="1"/>
  <c r="P260" i="1"/>
  <c r="J260" i="1"/>
  <c r="I260" i="1"/>
  <c r="F260" i="1"/>
  <c r="D260" i="1"/>
  <c r="C260" i="1"/>
  <c r="P259" i="1"/>
  <c r="J259" i="1"/>
  <c r="I259" i="1"/>
  <c r="F259" i="1"/>
  <c r="D259" i="1"/>
  <c r="C259" i="1"/>
  <c r="P258" i="1"/>
  <c r="J258" i="1"/>
  <c r="I258" i="1"/>
  <c r="F258" i="1"/>
  <c r="D258" i="1"/>
  <c r="C258" i="1"/>
  <c r="P257" i="1"/>
  <c r="J257" i="1"/>
  <c r="I257" i="1"/>
  <c r="F257" i="1"/>
  <c r="D257" i="1"/>
  <c r="C257" i="1"/>
  <c r="P256" i="1"/>
  <c r="J256" i="1"/>
  <c r="I256" i="1"/>
  <c r="F256" i="1"/>
  <c r="D256" i="1"/>
  <c r="C256" i="1"/>
  <c r="P255" i="1"/>
  <c r="J255" i="1"/>
  <c r="I255" i="1"/>
  <c r="F255" i="1"/>
  <c r="D255" i="1"/>
  <c r="C255" i="1"/>
  <c r="P254" i="1"/>
  <c r="J254" i="1"/>
  <c r="I254" i="1"/>
  <c r="F254" i="1"/>
  <c r="D254" i="1"/>
  <c r="C254" i="1"/>
  <c r="P253" i="1"/>
  <c r="J253" i="1"/>
  <c r="I253" i="1"/>
  <c r="F253" i="1"/>
  <c r="D253" i="1"/>
  <c r="C253" i="1"/>
  <c r="P252" i="1"/>
  <c r="J252" i="1"/>
  <c r="I252" i="1"/>
  <c r="F252" i="1"/>
  <c r="D252" i="1"/>
  <c r="C252" i="1"/>
  <c r="P251" i="1"/>
  <c r="J251" i="1"/>
  <c r="I251" i="1"/>
  <c r="F251" i="1"/>
  <c r="D251" i="1"/>
  <c r="C251" i="1"/>
  <c r="P250" i="1"/>
  <c r="J250" i="1"/>
  <c r="I250" i="1"/>
  <c r="F250" i="1"/>
  <c r="D250" i="1"/>
  <c r="C250" i="1"/>
  <c r="P249" i="1"/>
  <c r="J249" i="1"/>
  <c r="I249" i="1"/>
  <c r="F249" i="1"/>
  <c r="D249" i="1"/>
  <c r="C249" i="1"/>
  <c r="P248" i="1"/>
  <c r="J248" i="1"/>
  <c r="I248" i="1"/>
  <c r="F248" i="1"/>
  <c r="D248" i="1"/>
  <c r="C248" i="1"/>
  <c r="P247" i="1"/>
  <c r="J247" i="1"/>
  <c r="I247" i="1"/>
  <c r="F247" i="1"/>
  <c r="D247" i="1"/>
  <c r="C247" i="1"/>
  <c r="P246" i="1"/>
  <c r="J246" i="1"/>
  <c r="I246" i="1"/>
  <c r="F246" i="1"/>
  <c r="D246" i="1"/>
  <c r="C246" i="1"/>
  <c r="P245" i="1"/>
  <c r="J245" i="1"/>
  <c r="I245" i="1"/>
  <c r="F245" i="1"/>
  <c r="D245" i="1"/>
  <c r="C245" i="1"/>
  <c r="P244" i="1"/>
  <c r="J244" i="1"/>
  <c r="I244" i="1"/>
  <c r="F244" i="1"/>
  <c r="D244" i="1"/>
  <c r="C244" i="1"/>
  <c r="P243" i="1"/>
  <c r="J243" i="1"/>
  <c r="I243" i="1"/>
  <c r="F243" i="1"/>
  <c r="D243" i="1"/>
  <c r="C243" i="1"/>
  <c r="P242" i="1"/>
  <c r="J242" i="1"/>
  <c r="I242" i="1"/>
  <c r="F242" i="1"/>
  <c r="D242" i="1"/>
  <c r="C242" i="1"/>
  <c r="P241" i="1"/>
  <c r="J241" i="1"/>
  <c r="I241" i="1"/>
  <c r="F241" i="1"/>
  <c r="D241" i="1"/>
  <c r="C241" i="1"/>
  <c r="P240" i="1"/>
  <c r="J240" i="1"/>
  <c r="I240" i="1"/>
  <c r="F240" i="1"/>
  <c r="D240" i="1"/>
  <c r="C240" i="1"/>
  <c r="P239" i="1"/>
  <c r="J239" i="1"/>
  <c r="I239" i="1"/>
  <c r="F239" i="1"/>
  <c r="D239" i="1"/>
  <c r="C239" i="1"/>
  <c r="P238" i="1"/>
  <c r="J238" i="1"/>
  <c r="I238" i="1"/>
  <c r="F238" i="1"/>
  <c r="D238" i="1"/>
  <c r="C238" i="1"/>
  <c r="P237" i="1"/>
  <c r="J237" i="1"/>
  <c r="I237" i="1"/>
  <c r="F237" i="1"/>
  <c r="D237" i="1"/>
  <c r="C237" i="1"/>
  <c r="P236" i="1"/>
  <c r="J236" i="1"/>
  <c r="I236" i="1"/>
  <c r="F236" i="1"/>
  <c r="D236" i="1"/>
  <c r="C236" i="1"/>
  <c r="P235" i="1"/>
  <c r="J235" i="1"/>
  <c r="I235" i="1"/>
  <c r="F235" i="1"/>
  <c r="D235" i="1"/>
  <c r="C235" i="1"/>
  <c r="P234" i="1"/>
  <c r="J234" i="1"/>
  <c r="I234" i="1"/>
  <c r="F234" i="1"/>
  <c r="D234" i="1"/>
  <c r="C234" i="1"/>
  <c r="P233" i="1"/>
  <c r="J233" i="1"/>
  <c r="I233" i="1"/>
  <c r="F233" i="1"/>
  <c r="D233" i="1"/>
  <c r="C233" i="1"/>
  <c r="P232" i="1"/>
  <c r="J232" i="1"/>
  <c r="I232" i="1"/>
  <c r="F232" i="1"/>
  <c r="D232" i="1"/>
  <c r="C232" i="1"/>
  <c r="P231" i="1"/>
  <c r="J231" i="1"/>
  <c r="I231" i="1"/>
  <c r="F231" i="1"/>
  <c r="D231" i="1"/>
  <c r="C231" i="1"/>
  <c r="P230" i="1"/>
  <c r="J230" i="1"/>
  <c r="I230" i="1"/>
  <c r="F230" i="1"/>
  <c r="D230" i="1"/>
  <c r="C230" i="1"/>
  <c r="P229" i="1"/>
  <c r="J229" i="1"/>
  <c r="I229" i="1"/>
  <c r="F229" i="1"/>
  <c r="D229" i="1"/>
  <c r="C229" i="1"/>
  <c r="P228" i="1"/>
  <c r="J228" i="1"/>
  <c r="I228" i="1"/>
  <c r="F228" i="1"/>
  <c r="D228" i="1"/>
  <c r="C228" i="1"/>
  <c r="P227" i="1"/>
  <c r="J227" i="1"/>
  <c r="I227" i="1"/>
  <c r="F227" i="1"/>
  <c r="D227" i="1"/>
  <c r="C227" i="1"/>
  <c r="P226" i="1"/>
  <c r="J226" i="1"/>
  <c r="I226" i="1"/>
  <c r="F226" i="1"/>
  <c r="D226" i="1"/>
  <c r="C226" i="1"/>
  <c r="P225" i="1"/>
  <c r="J225" i="1"/>
  <c r="I225" i="1"/>
  <c r="F225" i="1"/>
  <c r="D225" i="1"/>
  <c r="C225" i="1"/>
  <c r="P224" i="1"/>
  <c r="J224" i="1"/>
  <c r="I224" i="1"/>
  <c r="F224" i="1"/>
  <c r="D224" i="1"/>
  <c r="C224" i="1"/>
  <c r="P223" i="1"/>
  <c r="J223" i="1"/>
  <c r="I223" i="1"/>
  <c r="F223" i="1"/>
  <c r="D223" i="1"/>
  <c r="C223" i="1"/>
  <c r="P222" i="1"/>
  <c r="J222" i="1"/>
  <c r="I222" i="1"/>
  <c r="F222" i="1"/>
  <c r="D222" i="1"/>
  <c r="C222" i="1"/>
  <c r="P221" i="1"/>
  <c r="J221" i="1"/>
  <c r="I221" i="1"/>
  <c r="F221" i="1"/>
  <c r="D221" i="1"/>
  <c r="C221" i="1"/>
  <c r="P220" i="1"/>
  <c r="J220" i="1"/>
  <c r="I220" i="1"/>
  <c r="F220" i="1"/>
  <c r="D220" i="1"/>
  <c r="C220" i="1"/>
  <c r="P219" i="1"/>
  <c r="J219" i="1"/>
  <c r="I219" i="1"/>
  <c r="F219" i="1"/>
  <c r="D219" i="1"/>
  <c r="C219" i="1"/>
  <c r="P218" i="1"/>
  <c r="J218" i="1"/>
  <c r="I218" i="1"/>
  <c r="F218" i="1"/>
  <c r="D218" i="1"/>
  <c r="C218" i="1"/>
  <c r="P217" i="1"/>
  <c r="J217" i="1"/>
  <c r="I217" i="1"/>
  <c r="F217" i="1"/>
  <c r="D217" i="1"/>
  <c r="C217" i="1"/>
  <c r="P216" i="1"/>
  <c r="J216" i="1"/>
  <c r="I216" i="1"/>
  <c r="F216" i="1"/>
  <c r="D216" i="1"/>
  <c r="C216" i="1"/>
  <c r="P215" i="1"/>
  <c r="J215" i="1"/>
  <c r="I215" i="1"/>
  <c r="F215" i="1"/>
  <c r="D215" i="1"/>
  <c r="C215" i="1"/>
  <c r="P214" i="1"/>
  <c r="J214" i="1"/>
  <c r="I214" i="1"/>
  <c r="F214" i="1"/>
  <c r="D214" i="1"/>
  <c r="C214" i="1"/>
  <c r="P213" i="1"/>
  <c r="J213" i="1"/>
  <c r="I213" i="1"/>
  <c r="F213" i="1"/>
  <c r="D213" i="1"/>
  <c r="C213" i="1"/>
  <c r="P212" i="1"/>
  <c r="J212" i="1"/>
  <c r="I212" i="1"/>
  <c r="F212" i="1"/>
  <c r="D212" i="1"/>
  <c r="C212" i="1"/>
  <c r="P211" i="1"/>
  <c r="J211" i="1"/>
  <c r="I211" i="1"/>
  <c r="F211" i="1"/>
  <c r="D211" i="1"/>
  <c r="C211" i="1"/>
  <c r="P210" i="1"/>
  <c r="J210" i="1"/>
  <c r="I210" i="1"/>
  <c r="F210" i="1"/>
  <c r="D210" i="1"/>
  <c r="C210" i="1"/>
  <c r="P209" i="1"/>
  <c r="J209" i="1"/>
  <c r="I209" i="1"/>
  <c r="F209" i="1"/>
  <c r="D209" i="1"/>
  <c r="C209" i="1"/>
  <c r="P208" i="1"/>
  <c r="J208" i="1"/>
  <c r="I208" i="1"/>
  <c r="F208" i="1"/>
  <c r="D208" i="1"/>
  <c r="C208" i="1"/>
  <c r="P207" i="1"/>
  <c r="J207" i="1"/>
  <c r="I207" i="1"/>
  <c r="F207" i="1"/>
  <c r="D207" i="1"/>
  <c r="C207" i="1"/>
  <c r="P206" i="1"/>
  <c r="J206" i="1"/>
  <c r="I206" i="1"/>
  <c r="F206" i="1"/>
  <c r="D206" i="1"/>
  <c r="C206" i="1"/>
  <c r="P205" i="1"/>
  <c r="J205" i="1"/>
  <c r="I205" i="1"/>
  <c r="F205" i="1"/>
  <c r="D205" i="1"/>
  <c r="C205" i="1"/>
  <c r="P204" i="1"/>
  <c r="J204" i="1"/>
  <c r="I204" i="1"/>
  <c r="F204" i="1"/>
  <c r="D204" i="1"/>
  <c r="C204" i="1"/>
  <c r="P203" i="1"/>
  <c r="J203" i="1"/>
  <c r="I203" i="1"/>
  <c r="F203" i="1"/>
  <c r="D203" i="1"/>
  <c r="C203" i="1"/>
  <c r="P202" i="1"/>
  <c r="J202" i="1"/>
  <c r="I202" i="1"/>
  <c r="F202" i="1"/>
  <c r="D202" i="1"/>
  <c r="C202" i="1"/>
  <c r="P201" i="1"/>
  <c r="J201" i="1"/>
  <c r="I201" i="1"/>
  <c r="F201" i="1"/>
  <c r="D201" i="1"/>
  <c r="C201" i="1"/>
  <c r="P200" i="1"/>
  <c r="J200" i="1"/>
  <c r="I200" i="1"/>
  <c r="F200" i="1"/>
  <c r="D200" i="1"/>
  <c r="C200" i="1"/>
  <c r="P199" i="1"/>
  <c r="J199" i="1"/>
  <c r="I199" i="1"/>
  <c r="F199" i="1"/>
  <c r="D199" i="1"/>
  <c r="C199" i="1"/>
  <c r="P198" i="1"/>
  <c r="J198" i="1"/>
  <c r="I198" i="1"/>
  <c r="F198" i="1"/>
  <c r="D198" i="1"/>
  <c r="C198" i="1"/>
  <c r="P197" i="1"/>
  <c r="J197" i="1"/>
  <c r="I197" i="1"/>
  <c r="F197" i="1"/>
  <c r="D197" i="1"/>
  <c r="C197" i="1"/>
  <c r="P196" i="1"/>
  <c r="J196" i="1"/>
  <c r="I196" i="1"/>
  <c r="F196" i="1"/>
  <c r="D196" i="1"/>
  <c r="C196" i="1"/>
  <c r="P195" i="1"/>
  <c r="J195" i="1"/>
  <c r="I195" i="1"/>
  <c r="F195" i="1"/>
  <c r="D195" i="1"/>
  <c r="C195" i="1"/>
  <c r="P194" i="1"/>
  <c r="J194" i="1"/>
  <c r="I194" i="1"/>
  <c r="F194" i="1"/>
  <c r="D194" i="1"/>
  <c r="C194" i="1"/>
  <c r="P193" i="1"/>
  <c r="J193" i="1"/>
  <c r="I193" i="1"/>
  <c r="F193" i="1"/>
  <c r="D193" i="1"/>
  <c r="C193" i="1"/>
  <c r="P192" i="1"/>
  <c r="J192" i="1"/>
  <c r="I192" i="1"/>
  <c r="F192" i="1"/>
  <c r="D192" i="1"/>
  <c r="C192" i="1"/>
  <c r="P191" i="1"/>
  <c r="J191" i="1"/>
  <c r="I191" i="1"/>
  <c r="F191" i="1"/>
  <c r="D191" i="1"/>
  <c r="C191" i="1"/>
  <c r="P190" i="1"/>
  <c r="J190" i="1"/>
  <c r="I190" i="1"/>
  <c r="F190" i="1"/>
  <c r="D190" i="1"/>
  <c r="C190" i="1"/>
  <c r="P189" i="1"/>
  <c r="J189" i="1"/>
  <c r="I189" i="1"/>
  <c r="F189" i="1"/>
  <c r="D189" i="1"/>
  <c r="C189" i="1"/>
  <c r="P188" i="1"/>
  <c r="J188" i="1"/>
  <c r="I188" i="1"/>
  <c r="F188" i="1"/>
  <c r="D188" i="1"/>
  <c r="C188" i="1"/>
  <c r="P187" i="1"/>
  <c r="J187" i="1"/>
  <c r="I187" i="1"/>
  <c r="F187" i="1"/>
  <c r="D187" i="1"/>
  <c r="C187" i="1"/>
  <c r="P186" i="1"/>
  <c r="J186" i="1"/>
  <c r="I186" i="1"/>
  <c r="F186" i="1"/>
  <c r="D186" i="1"/>
  <c r="C186" i="1"/>
  <c r="P185" i="1"/>
  <c r="J185" i="1"/>
  <c r="I185" i="1"/>
  <c r="F185" i="1"/>
  <c r="D185" i="1"/>
  <c r="C185" i="1"/>
  <c r="P184" i="1"/>
  <c r="J184" i="1"/>
  <c r="I184" i="1"/>
  <c r="F184" i="1"/>
  <c r="D184" i="1"/>
  <c r="C184" i="1"/>
  <c r="P183" i="1"/>
  <c r="J183" i="1"/>
  <c r="I183" i="1"/>
  <c r="F183" i="1"/>
  <c r="D183" i="1"/>
  <c r="C183" i="1"/>
  <c r="P182" i="1"/>
  <c r="J182" i="1"/>
  <c r="I182" i="1"/>
  <c r="F182" i="1"/>
  <c r="D182" i="1"/>
  <c r="C182" i="1"/>
  <c r="P181" i="1"/>
  <c r="J181" i="1"/>
  <c r="I181" i="1"/>
  <c r="F181" i="1"/>
  <c r="D181" i="1"/>
  <c r="C181" i="1"/>
  <c r="P180" i="1"/>
  <c r="J180" i="1"/>
  <c r="I180" i="1"/>
  <c r="F180" i="1"/>
  <c r="D180" i="1"/>
  <c r="C180" i="1"/>
  <c r="P179" i="1"/>
  <c r="J179" i="1"/>
  <c r="I179" i="1"/>
  <c r="F179" i="1"/>
  <c r="D179" i="1"/>
  <c r="C179" i="1"/>
  <c r="P178" i="1"/>
  <c r="J178" i="1"/>
  <c r="I178" i="1"/>
  <c r="F178" i="1"/>
  <c r="D178" i="1"/>
  <c r="C178" i="1"/>
  <c r="P177" i="1"/>
  <c r="J177" i="1"/>
  <c r="I177" i="1"/>
  <c r="F177" i="1"/>
  <c r="D177" i="1"/>
  <c r="C177" i="1"/>
  <c r="P176" i="1"/>
  <c r="J176" i="1"/>
  <c r="I176" i="1"/>
  <c r="F176" i="1"/>
  <c r="D176" i="1"/>
  <c r="C176" i="1"/>
  <c r="P175" i="1"/>
  <c r="J175" i="1"/>
  <c r="I175" i="1"/>
  <c r="F175" i="1"/>
  <c r="D175" i="1"/>
  <c r="C175" i="1"/>
  <c r="P174" i="1"/>
  <c r="J174" i="1"/>
  <c r="I174" i="1"/>
  <c r="F174" i="1"/>
  <c r="D174" i="1"/>
  <c r="C174" i="1"/>
  <c r="P173" i="1"/>
  <c r="J173" i="1"/>
  <c r="I173" i="1"/>
  <c r="F173" i="1"/>
  <c r="D173" i="1"/>
  <c r="C173" i="1"/>
  <c r="P172" i="1"/>
  <c r="J172" i="1"/>
  <c r="I172" i="1"/>
  <c r="F172" i="1"/>
  <c r="D172" i="1"/>
  <c r="C172" i="1"/>
  <c r="P171" i="1"/>
  <c r="J171" i="1"/>
  <c r="I171" i="1"/>
  <c r="F171" i="1"/>
  <c r="D171" i="1"/>
  <c r="C171" i="1"/>
  <c r="P170" i="1"/>
  <c r="J170" i="1"/>
  <c r="I170" i="1"/>
  <c r="F170" i="1"/>
  <c r="D170" i="1"/>
  <c r="C170" i="1"/>
  <c r="P169" i="1"/>
  <c r="J169" i="1"/>
  <c r="I169" i="1"/>
  <c r="F169" i="1"/>
  <c r="D169" i="1"/>
  <c r="C169" i="1"/>
  <c r="P168" i="1"/>
  <c r="J168" i="1"/>
  <c r="I168" i="1"/>
  <c r="F168" i="1"/>
  <c r="D168" i="1"/>
  <c r="C168" i="1"/>
  <c r="P167" i="1"/>
  <c r="J167" i="1"/>
  <c r="I167" i="1"/>
  <c r="F167" i="1"/>
  <c r="D167" i="1"/>
  <c r="C167" i="1"/>
  <c r="P166" i="1"/>
  <c r="J166" i="1"/>
  <c r="I166" i="1"/>
  <c r="F166" i="1"/>
  <c r="D166" i="1"/>
  <c r="C166" i="1"/>
  <c r="P165" i="1"/>
  <c r="J165" i="1"/>
  <c r="I165" i="1"/>
  <c r="F165" i="1"/>
  <c r="D165" i="1"/>
  <c r="C165" i="1"/>
  <c r="P164" i="1"/>
  <c r="J164" i="1"/>
  <c r="I164" i="1"/>
  <c r="F164" i="1"/>
  <c r="D164" i="1"/>
  <c r="C164" i="1"/>
  <c r="P163" i="1"/>
  <c r="J163" i="1"/>
  <c r="I163" i="1"/>
  <c r="F163" i="1"/>
  <c r="D163" i="1"/>
  <c r="C163" i="1"/>
  <c r="P162" i="1"/>
  <c r="J162" i="1"/>
  <c r="I162" i="1"/>
  <c r="F162" i="1"/>
  <c r="D162" i="1"/>
  <c r="C162" i="1"/>
  <c r="P161" i="1"/>
  <c r="J161" i="1"/>
  <c r="I161" i="1"/>
  <c r="F161" i="1"/>
  <c r="D161" i="1"/>
  <c r="C161" i="1"/>
  <c r="P160" i="1"/>
  <c r="J160" i="1"/>
  <c r="I160" i="1"/>
  <c r="F160" i="1"/>
  <c r="D160" i="1"/>
  <c r="C160" i="1"/>
  <c r="P159" i="1"/>
  <c r="J159" i="1"/>
  <c r="I159" i="1"/>
  <c r="F159" i="1"/>
  <c r="D159" i="1"/>
  <c r="C159" i="1"/>
  <c r="P158" i="1"/>
  <c r="J158" i="1"/>
  <c r="I158" i="1"/>
  <c r="F158" i="1"/>
  <c r="D158" i="1"/>
  <c r="C158" i="1"/>
  <c r="P157" i="1"/>
  <c r="J157" i="1"/>
  <c r="I157" i="1"/>
  <c r="F157" i="1"/>
  <c r="D157" i="1"/>
  <c r="C157" i="1"/>
  <c r="P156" i="1"/>
  <c r="J156" i="1"/>
  <c r="I156" i="1"/>
  <c r="F156" i="1"/>
  <c r="D156" i="1"/>
  <c r="C156" i="1"/>
  <c r="P155" i="1"/>
  <c r="J155" i="1"/>
  <c r="I155" i="1"/>
  <c r="F155" i="1"/>
  <c r="D155" i="1"/>
  <c r="C155" i="1"/>
  <c r="P154" i="1"/>
  <c r="J154" i="1"/>
  <c r="I154" i="1"/>
  <c r="F154" i="1"/>
  <c r="D154" i="1"/>
  <c r="C154" i="1"/>
  <c r="P153" i="1"/>
  <c r="J153" i="1"/>
  <c r="I153" i="1"/>
  <c r="F153" i="1"/>
  <c r="D153" i="1"/>
  <c r="C153" i="1"/>
  <c r="P152" i="1"/>
  <c r="J152" i="1"/>
  <c r="I152" i="1"/>
  <c r="F152" i="1"/>
  <c r="D152" i="1"/>
  <c r="C152" i="1"/>
  <c r="P151" i="1"/>
  <c r="J151" i="1"/>
  <c r="I151" i="1"/>
  <c r="F151" i="1"/>
  <c r="D151" i="1"/>
  <c r="C151" i="1"/>
  <c r="P150" i="1"/>
  <c r="J150" i="1"/>
  <c r="I150" i="1"/>
  <c r="F150" i="1"/>
  <c r="D150" i="1"/>
  <c r="C150" i="1"/>
  <c r="P149" i="1"/>
  <c r="J149" i="1"/>
  <c r="I149" i="1"/>
  <c r="F149" i="1"/>
  <c r="D149" i="1"/>
  <c r="C149" i="1"/>
  <c r="P148" i="1"/>
  <c r="J148" i="1"/>
  <c r="I148" i="1"/>
  <c r="F148" i="1"/>
  <c r="D148" i="1"/>
  <c r="C148" i="1"/>
  <c r="P147" i="1"/>
  <c r="J147" i="1"/>
  <c r="I147" i="1"/>
  <c r="F147" i="1"/>
  <c r="D147" i="1"/>
  <c r="C147" i="1"/>
  <c r="P146" i="1"/>
  <c r="J146" i="1"/>
  <c r="I146" i="1"/>
  <c r="F146" i="1"/>
  <c r="D146" i="1"/>
  <c r="C146" i="1"/>
  <c r="P145" i="1"/>
  <c r="J145" i="1"/>
  <c r="I145" i="1"/>
  <c r="F145" i="1"/>
  <c r="D145" i="1"/>
  <c r="C145" i="1"/>
  <c r="P144" i="1"/>
  <c r="J144" i="1"/>
  <c r="I144" i="1"/>
  <c r="F144" i="1"/>
  <c r="D144" i="1"/>
  <c r="C144" i="1"/>
  <c r="P143" i="1"/>
  <c r="J143" i="1"/>
  <c r="I143" i="1"/>
  <c r="F143" i="1"/>
  <c r="D143" i="1"/>
  <c r="C143" i="1"/>
  <c r="P142" i="1"/>
  <c r="J142" i="1"/>
  <c r="I142" i="1"/>
  <c r="F142" i="1"/>
  <c r="D142" i="1"/>
  <c r="C142" i="1"/>
  <c r="P141" i="1"/>
  <c r="J141" i="1"/>
  <c r="I141" i="1"/>
  <c r="F141" i="1"/>
  <c r="D141" i="1"/>
  <c r="C141" i="1"/>
  <c r="P140" i="1"/>
  <c r="J140" i="1"/>
  <c r="I140" i="1"/>
  <c r="F140" i="1"/>
  <c r="D140" i="1"/>
  <c r="C140" i="1"/>
  <c r="P139" i="1"/>
  <c r="J139" i="1"/>
  <c r="I139" i="1"/>
  <c r="F139" i="1"/>
  <c r="D139" i="1"/>
  <c r="C139" i="1"/>
  <c r="P138" i="1"/>
  <c r="J138" i="1"/>
  <c r="I138" i="1"/>
  <c r="F138" i="1"/>
  <c r="D138" i="1"/>
  <c r="C138" i="1"/>
  <c r="P137" i="1"/>
  <c r="J137" i="1"/>
  <c r="I137" i="1"/>
  <c r="F137" i="1"/>
  <c r="D137" i="1"/>
  <c r="C137" i="1"/>
  <c r="P136" i="1"/>
  <c r="J136" i="1"/>
  <c r="I136" i="1"/>
  <c r="F136" i="1"/>
  <c r="D136" i="1"/>
  <c r="C136" i="1"/>
  <c r="P135" i="1"/>
  <c r="J135" i="1"/>
  <c r="I135" i="1"/>
  <c r="F135" i="1"/>
  <c r="D135" i="1"/>
  <c r="C135" i="1"/>
  <c r="P134" i="1"/>
  <c r="J134" i="1"/>
  <c r="I134" i="1"/>
  <c r="F134" i="1"/>
  <c r="D134" i="1"/>
  <c r="C134" i="1"/>
  <c r="P133" i="1"/>
  <c r="J133" i="1"/>
  <c r="I133" i="1"/>
  <c r="F133" i="1"/>
  <c r="D133" i="1"/>
  <c r="C133" i="1"/>
  <c r="P132" i="1"/>
  <c r="J132" i="1"/>
  <c r="I132" i="1"/>
  <c r="F132" i="1"/>
  <c r="D132" i="1"/>
  <c r="C132" i="1"/>
  <c r="P131" i="1"/>
  <c r="J131" i="1"/>
  <c r="I131" i="1"/>
  <c r="F131" i="1"/>
  <c r="D131" i="1"/>
  <c r="C131" i="1"/>
  <c r="P130" i="1"/>
  <c r="J130" i="1"/>
  <c r="I130" i="1"/>
  <c r="F130" i="1"/>
  <c r="D130" i="1"/>
  <c r="C130" i="1"/>
  <c r="P129" i="1"/>
  <c r="J129" i="1"/>
  <c r="I129" i="1"/>
  <c r="F129" i="1"/>
  <c r="D129" i="1"/>
  <c r="C129" i="1"/>
  <c r="P128" i="1"/>
  <c r="J128" i="1"/>
  <c r="I128" i="1"/>
  <c r="F128" i="1"/>
  <c r="D128" i="1"/>
  <c r="C128" i="1"/>
  <c r="P127" i="1"/>
  <c r="J127" i="1"/>
  <c r="I127" i="1"/>
  <c r="F127" i="1"/>
  <c r="D127" i="1"/>
  <c r="C127" i="1"/>
  <c r="P126" i="1"/>
  <c r="J126" i="1"/>
  <c r="I126" i="1"/>
  <c r="F126" i="1"/>
  <c r="D126" i="1"/>
  <c r="C126" i="1"/>
  <c r="P125" i="1"/>
  <c r="J125" i="1"/>
  <c r="I125" i="1"/>
  <c r="F125" i="1"/>
  <c r="D125" i="1"/>
  <c r="C125" i="1"/>
  <c r="P124" i="1"/>
  <c r="J124" i="1"/>
  <c r="I124" i="1"/>
  <c r="F124" i="1"/>
  <c r="D124" i="1"/>
  <c r="C124" i="1"/>
  <c r="P123" i="1"/>
  <c r="J123" i="1"/>
  <c r="I123" i="1"/>
  <c r="F123" i="1"/>
  <c r="D123" i="1"/>
  <c r="C123" i="1"/>
  <c r="P122" i="1"/>
  <c r="J122" i="1"/>
  <c r="I122" i="1"/>
  <c r="F122" i="1"/>
  <c r="D122" i="1"/>
  <c r="C122" i="1"/>
  <c r="P121" i="1"/>
  <c r="J121" i="1"/>
  <c r="I121" i="1"/>
  <c r="F121" i="1"/>
  <c r="D121" i="1"/>
  <c r="C121" i="1"/>
  <c r="P120" i="1"/>
  <c r="J120" i="1"/>
  <c r="I120" i="1"/>
  <c r="F120" i="1"/>
  <c r="D120" i="1"/>
  <c r="C120" i="1"/>
  <c r="P119" i="1"/>
  <c r="J119" i="1"/>
  <c r="I119" i="1"/>
  <c r="F119" i="1"/>
  <c r="D119" i="1"/>
  <c r="C119" i="1"/>
  <c r="P118" i="1"/>
  <c r="J118" i="1"/>
  <c r="I118" i="1"/>
  <c r="F118" i="1"/>
  <c r="D118" i="1"/>
  <c r="C118" i="1"/>
  <c r="P117" i="1"/>
  <c r="J117" i="1"/>
  <c r="I117" i="1"/>
  <c r="F117" i="1"/>
  <c r="D117" i="1"/>
  <c r="C117" i="1"/>
  <c r="P116" i="1"/>
  <c r="J116" i="1"/>
  <c r="I116" i="1"/>
  <c r="F116" i="1"/>
  <c r="D116" i="1"/>
  <c r="C116" i="1"/>
  <c r="P115" i="1"/>
  <c r="J115" i="1"/>
  <c r="I115" i="1"/>
  <c r="F115" i="1"/>
  <c r="D115" i="1"/>
  <c r="C115" i="1"/>
  <c r="P114" i="1"/>
  <c r="J114" i="1"/>
  <c r="I114" i="1"/>
  <c r="F114" i="1"/>
  <c r="D114" i="1"/>
  <c r="C114" i="1"/>
  <c r="P113" i="1"/>
  <c r="J113" i="1"/>
  <c r="I113" i="1"/>
  <c r="F113" i="1"/>
  <c r="D113" i="1"/>
  <c r="C113" i="1"/>
  <c r="P112" i="1"/>
  <c r="J112" i="1"/>
  <c r="I112" i="1"/>
  <c r="F112" i="1"/>
  <c r="D112" i="1"/>
  <c r="C112" i="1"/>
  <c r="P111" i="1"/>
  <c r="J111" i="1"/>
  <c r="I111" i="1"/>
  <c r="F111" i="1"/>
  <c r="D111" i="1"/>
  <c r="C111" i="1"/>
  <c r="P110" i="1"/>
  <c r="J110" i="1"/>
  <c r="I110" i="1"/>
  <c r="F110" i="1"/>
  <c r="D110" i="1"/>
  <c r="C110" i="1"/>
  <c r="P109" i="1"/>
  <c r="J109" i="1"/>
  <c r="I109" i="1"/>
  <c r="F109" i="1"/>
  <c r="D109" i="1"/>
  <c r="C109" i="1"/>
  <c r="P108" i="1"/>
  <c r="J108" i="1"/>
  <c r="I108" i="1"/>
  <c r="F108" i="1"/>
  <c r="D108" i="1"/>
  <c r="C108" i="1"/>
  <c r="P107" i="1"/>
  <c r="J107" i="1"/>
  <c r="I107" i="1"/>
  <c r="F107" i="1"/>
  <c r="D107" i="1"/>
  <c r="C107" i="1"/>
  <c r="P106" i="1"/>
  <c r="J106" i="1"/>
  <c r="I106" i="1"/>
  <c r="F106" i="1"/>
  <c r="D106" i="1"/>
  <c r="C106" i="1"/>
  <c r="P105" i="1"/>
  <c r="J105" i="1"/>
  <c r="I105" i="1"/>
  <c r="F105" i="1"/>
  <c r="D105" i="1"/>
  <c r="C105" i="1"/>
  <c r="P104" i="1"/>
  <c r="J104" i="1"/>
  <c r="I104" i="1"/>
  <c r="F104" i="1"/>
  <c r="D104" i="1"/>
  <c r="C104" i="1"/>
  <c r="P103" i="1"/>
  <c r="J103" i="1"/>
  <c r="I103" i="1"/>
  <c r="F103" i="1"/>
  <c r="D103" i="1"/>
  <c r="C103" i="1"/>
  <c r="P102" i="1"/>
  <c r="J102" i="1"/>
  <c r="I102" i="1"/>
  <c r="F102" i="1"/>
  <c r="D102" i="1"/>
  <c r="C102" i="1"/>
  <c r="P101" i="1"/>
  <c r="J101" i="1"/>
  <c r="I101" i="1"/>
  <c r="F101" i="1"/>
  <c r="D101" i="1"/>
  <c r="C101" i="1"/>
  <c r="P100" i="1"/>
  <c r="J100" i="1"/>
  <c r="I100" i="1"/>
  <c r="F100" i="1"/>
  <c r="D100" i="1"/>
  <c r="C100" i="1"/>
  <c r="P99" i="1"/>
  <c r="J99" i="1"/>
  <c r="I99" i="1"/>
  <c r="F99" i="1"/>
  <c r="D99" i="1"/>
  <c r="C99" i="1"/>
  <c r="P98" i="1"/>
  <c r="J98" i="1"/>
  <c r="I98" i="1"/>
  <c r="F98" i="1"/>
  <c r="D98" i="1"/>
  <c r="C98" i="1"/>
  <c r="P97" i="1"/>
  <c r="J97" i="1"/>
  <c r="I97" i="1"/>
  <c r="F97" i="1"/>
  <c r="D97" i="1"/>
  <c r="C97" i="1"/>
  <c r="P96" i="1"/>
  <c r="J96" i="1"/>
  <c r="I96" i="1"/>
  <c r="F96" i="1"/>
  <c r="D96" i="1"/>
  <c r="C96" i="1"/>
  <c r="P95" i="1"/>
  <c r="J95" i="1"/>
  <c r="I95" i="1"/>
  <c r="F95" i="1"/>
  <c r="D95" i="1"/>
  <c r="C95" i="1"/>
  <c r="P94" i="1"/>
  <c r="J94" i="1"/>
  <c r="I94" i="1"/>
  <c r="F94" i="1"/>
  <c r="D94" i="1"/>
  <c r="C94" i="1"/>
  <c r="P93" i="1"/>
  <c r="J93" i="1"/>
  <c r="I93" i="1"/>
  <c r="F93" i="1"/>
  <c r="D93" i="1"/>
  <c r="C93" i="1"/>
  <c r="P92" i="1"/>
  <c r="J92" i="1"/>
  <c r="I92" i="1"/>
  <c r="F92" i="1"/>
  <c r="D92" i="1"/>
  <c r="C92" i="1"/>
  <c r="P91" i="1"/>
  <c r="J91" i="1"/>
  <c r="I91" i="1"/>
  <c r="F91" i="1"/>
  <c r="D91" i="1"/>
  <c r="C91" i="1"/>
  <c r="P90" i="1"/>
  <c r="J90" i="1"/>
  <c r="I90" i="1"/>
  <c r="F90" i="1"/>
  <c r="D90" i="1"/>
  <c r="C90" i="1"/>
  <c r="P89" i="1"/>
  <c r="J89" i="1"/>
  <c r="I89" i="1"/>
  <c r="F89" i="1"/>
  <c r="D89" i="1"/>
  <c r="C89" i="1"/>
  <c r="P88" i="1"/>
  <c r="J88" i="1"/>
  <c r="I88" i="1"/>
  <c r="F88" i="1"/>
  <c r="D88" i="1"/>
  <c r="C88" i="1"/>
  <c r="P87" i="1"/>
  <c r="J87" i="1"/>
  <c r="I87" i="1"/>
  <c r="F87" i="1"/>
  <c r="D87" i="1"/>
  <c r="C87" i="1"/>
  <c r="P86" i="1"/>
  <c r="J86" i="1"/>
  <c r="I86" i="1"/>
  <c r="F86" i="1"/>
  <c r="D86" i="1"/>
  <c r="C86" i="1"/>
  <c r="P85" i="1"/>
  <c r="J85" i="1"/>
  <c r="I85" i="1"/>
  <c r="F85" i="1"/>
  <c r="D85" i="1"/>
  <c r="C85" i="1"/>
  <c r="P84" i="1"/>
  <c r="J84" i="1"/>
  <c r="I84" i="1"/>
  <c r="F84" i="1"/>
  <c r="D84" i="1"/>
  <c r="C84" i="1"/>
  <c r="P83" i="1"/>
  <c r="J83" i="1"/>
  <c r="I83" i="1"/>
  <c r="F83" i="1"/>
  <c r="D83" i="1"/>
  <c r="C83" i="1"/>
  <c r="P82" i="1"/>
  <c r="J82" i="1"/>
  <c r="I82" i="1"/>
  <c r="F82" i="1"/>
  <c r="D82" i="1"/>
  <c r="C82" i="1"/>
  <c r="P81" i="1"/>
  <c r="J81" i="1"/>
  <c r="I81" i="1"/>
  <c r="F81" i="1"/>
  <c r="D81" i="1"/>
  <c r="C81" i="1"/>
  <c r="P80" i="1"/>
  <c r="J80" i="1"/>
  <c r="I80" i="1"/>
  <c r="F80" i="1"/>
  <c r="D80" i="1"/>
  <c r="C80" i="1"/>
  <c r="P79" i="1"/>
  <c r="J79" i="1"/>
  <c r="I79" i="1"/>
  <c r="F79" i="1"/>
  <c r="D79" i="1"/>
  <c r="C79" i="1"/>
  <c r="P78" i="1"/>
  <c r="J78" i="1"/>
  <c r="I78" i="1"/>
  <c r="F78" i="1"/>
  <c r="D78" i="1"/>
  <c r="C78" i="1"/>
  <c r="P77" i="1"/>
  <c r="J77" i="1"/>
  <c r="I77" i="1"/>
  <c r="F77" i="1"/>
  <c r="D77" i="1"/>
  <c r="C77" i="1"/>
  <c r="P76" i="1"/>
  <c r="J76" i="1"/>
  <c r="I76" i="1"/>
  <c r="F76" i="1"/>
  <c r="D76" i="1"/>
  <c r="C76" i="1"/>
  <c r="P75" i="1"/>
  <c r="J75" i="1"/>
  <c r="I75" i="1"/>
  <c r="F75" i="1"/>
  <c r="D75" i="1"/>
  <c r="C75" i="1"/>
  <c r="P74" i="1"/>
  <c r="J74" i="1"/>
  <c r="I74" i="1"/>
  <c r="F74" i="1"/>
  <c r="D74" i="1"/>
  <c r="C74" i="1"/>
  <c r="P73" i="1"/>
  <c r="J73" i="1"/>
  <c r="I73" i="1"/>
  <c r="F73" i="1"/>
  <c r="D73" i="1"/>
  <c r="C73" i="1"/>
  <c r="P72" i="1"/>
  <c r="J72" i="1"/>
  <c r="I72" i="1"/>
  <c r="F72" i="1"/>
  <c r="D72" i="1"/>
  <c r="C72" i="1"/>
  <c r="P71" i="1"/>
  <c r="J71" i="1"/>
  <c r="I71" i="1"/>
  <c r="F71" i="1"/>
  <c r="D71" i="1"/>
  <c r="C71" i="1"/>
  <c r="P70" i="1"/>
  <c r="J70" i="1"/>
  <c r="I70" i="1"/>
  <c r="F70" i="1"/>
  <c r="D70" i="1"/>
  <c r="C70" i="1"/>
  <c r="P69" i="1"/>
  <c r="J69" i="1"/>
  <c r="I69" i="1"/>
  <c r="F69" i="1"/>
  <c r="D69" i="1"/>
  <c r="C69" i="1"/>
  <c r="P68" i="1"/>
  <c r="J68" i="1"/>
  <c r="I68" i="1"/>
  <c r="F68" i="1"/>
  <c r="D68" i="1"/>
  <c r="C68" i="1"/>
  <c r="P67" i="1"/>
  <c r="J67" i="1"/>
  <c r="I67" i="1"/>
  <c r="F67" i="1"/>
  <c r="D67" i="1"/>
  <c r="C67" i="1"/>
  <c r="P66" i="1"/>
  <c r="J66" i="1"/>
  <c r="I66" i="1"/>
  <c r="F66" i="1"/>
  <c r="D66" i="1"/>
  <c r="C66" i="1"/>
  <c r="P65" i="1"/>
  <c r="J65" i="1"/>
  <c r="I65" i="1"/>
  <c r="F65" i="1"/>
  <c r="D65" i="1"/>
  <c r="C65" i="1"/>
  <c r="P64" i="1"/>
  <c r="J64" i="1"/>
  <c r="I64" i="1"/>
  <c r="F64" i="1"/>
  <c r="D64" i="1"/>
  <c r="C64" i="1"/>
  <c r="P63" i="1"/>
  <c r="J63" i="1"/>
  <c r="I63" i="1"/>
  <c r="F63" i="1"/>
  <c r="D63" i="1"/>
  <c r="C63" i="1"/>
  <c r="P62" i="1"/>
  <c r="J62" i="1"/>
  <c r="I62" i="1"/>
  <c r="F62" i="1"/>
  <c r="D62" i="1"/>
  <c r="C62" i="1"/>
  <c r="P61" i="1"/>
  <c r="J61" i="1"/>
  <c r="I61" i="1"/>
  <c r="F61" i="1"/>
  <c r="D61" i="1"/>
  <c r="C61" i="1"/>
  <c r="P60" i="1"/>
  <c r="J60" i="1"/>
  <c r="I60" i="1"/>
  <c r="F60" i="1"/>
  <c r="D60" i="1"/>
  <c r="C60" i="1"/>
  <c r="P59" i="1"/>
  <c r="J59" i="1"/>
  <c r="I59" i="1"/>
  <c r="F59" i="1"/>
  <c r="D59" i="1"/>
  <c r="C59" i="1"/>
  <c r="P58" i="1"/>
  <c r="J58" i="1"/>
  <c r="I58" i="1"/>
  <c r="F58" i="1"/>
  <c r="D58" i="1"/>
  <c r="C58" i="1"/>
  <c r="P57" i="1"/>
  <c r="J57" i="1"/>
  <c r="I57" i="1"/>
  <c r="F57" i="1"/>
  <c r="D57" i="1"/>
  <c r="C57" i="1"/>
  <c r="P56" i="1"/>
  <c r="J56" i="1"/>
  <c r="I56" i="1"/>
  <c r="F56" i="1"/>
  <c r="D56" i="1"/>
  <c r="C56" i="1"/>
  <c r="P55" i="1"/>
  <c r="J55" i="1"/>
  <c r="I55" i="1"/>
  <c r="F55" i="1"/>
  <c r="D55" i="1"/>
  <c r="C55" i="1"/>
  <c r="P54" i="1"/>
  <c r="J54" i="1"/>
  <c r="I54" i="1"/>
  <c r="F54" i="1"/>
  <c r="D54" i="1"/>
  <c r="C54" i="1"/>
  <c r="P53" i="1"/>
  <c r="J53" i="1"/>
  <c r="I53" i="1"/>
  <c r="F53" i="1"/>
  <c r="D53" i="1"/>
  <c r="C53" i="1"/>
  <c r="P52" i="1"/>
  <c r="J52" i="1"/>
  <c r="I52" i="1"/>
  <c r="F52" i="1"/>
  <c r="D52" i="1"/>
  <c r="C52" i="1"/>
  <c r="P51" i="1"/>
  <c r="J51" i="1"/>
  <c r="I51" i="1"/>
  <c r="F51" i="1"/>
  <c r="D51" i="1"/>
  <c r="C51" i="1"/>
  <c r="P50" i="1"/>
  <c r="J50" i="1"/>
  <c r="I50" i="1"/>
  <c r="F50" i="1"/>
  <c r="D50" i="1"/>
  <c r="C50" i="1"/>
  <c r="P49" i="1"/>
  <c r="J49" i="1"/>
  <c r="I49" i="1"/>
  <c r="F49" i="1"/>
  <c r="D49" i="1"/>
  <c r="C49" i="1"/>
  <c r="P48" i="1"/>
  <c r="J48" i="1"/>
  <c r="I48" i="1"/>
  <c r="F48" i="1"/>
  <c r="D48" i="1"/>
  <c r="C48" i="1"/>
  <c r="P47" i="1"/>
  <c r="J47" i="1"/>
  <c r="I47" i="1"/>
  <c r="F47" i="1"/>
  <c r="D47" i="1"/>
  <c r="C47" i="1"/>
  <c r="P46" i="1"/>
  <c r="J46" i="1"/>
  <c r="I46" i="1"/>
  <c r="F46" i="1"/>
  <c r="D46" i="1"/>
  <c r="C46" i="1"/>
  <c r="P45" i="1"/>
  <c r="J45" i="1"/>
  <c r="I45" i="1"/>
  <c r="F45" i="1"/>
  <c r="D45" i="1"/>
  <c r="C45" i="1"/>
  <c r="P44" i="1"/>
  <c r="J44" i="1"/>
  <c r="I44" i="1"/>
  <c r="F44" i="1"/>
  <c r="D44" i="1"/>
  <c r="C44" i="1"/>
  <c r="P43" i="1"/>
  <c r="J43" i="1"/>
  <c r="I43" i="1"/>
  <c r="F43" i="1"/>
  <c r="D43" i="1"/>
  <c r="C43" i="1"/>
  <c r="P42" i="1"/>
  <c r="J42" i="1"/>
  <c r="I42" i="1"/>
  <c r="F42" i="1"/>
  <c r="D42" i="1"/>
  <c r="C42" i="1"/>
  <c r="P41" i="1"/>
  <c r="J41" i="1"/>
  <c r="I41" i="1"/>
  <c r="F41" i="1"/>
  <c r="D41" i="1"/>
  <c r="C41" i="1"/>
  <c r="P40" i="1"/>
  <c r="J40" i="1"/>
  <c r="I40" i="1"/>
  <c r="F40" i="1"/>
  <c r="D40" i="1"/>
  <c r="C40" i="1"/>
  <c r="P39" i="1"/>
  <c r="J39" i="1"/>
  <c r="I39" i="1"/>
  <c r="F39" i="1"/>
  <c r="D39" i="1"/>
  <c r="C39" i="1"/>
  <c r="P38" i="1"/>
  <c r="J38" i="1"/>
  <c r="I38" i="1"/>
  <c r="F38" i="1"/>
  <c r="D38" i="1"/>
  <c r="C38" i="1"/>
  <c r="P37" i="1"/>
  <c r="J37" i="1"/>
  <c r="I37" i="1"/>
  <c r="F37" i="1"/>
  <c r="D37" i="1"/>
  <c r="C37" i="1"/>
  <c r="P36" i="1"/>
  <c r="J36" i="1"/>
  <c r="I36" i="1"/>
  <c r="F36" i="1"/>
  <c r="D36" i="1"/>
  <c r="C36" i="1"/>
  <c r="P35" i="1"/>
  <c r="J35" i="1"/>
  <c r="I35" i="1"/>
  <c r="F35" i="1"/>
  <c r="D35" i="1"/>
  <c r="C35" i="1"/>
  <c r="P34" i="1"/>
  <c r="J34" i="1"/>
  <c r="I34" i="1"/>
  <c r="F34" i="1"/>
  <c r="D34" i="1"/>
  <c r="C34" i="1"/>
  <c r="P33" i="1"/>
  <c r="J33" i="1"/>
  <c r="I33" i="1"/>
  <c r="F33" i="1"/>
  <c r="D33" i="1"/>
  <c r="C33" i="1"/>
  <c r="P32" i="1"/>
  <c r="J32" i="1"/>
  <c r="I32" i="1"/>
  <c r="F32" i="1"/>
  <c r="D32" i="1"/>
  <c r="C32" i="1"/>
  <c r="P31" i="1"/>
  <c r="J31" i="1"/>
  <c r="I31" i="1"/>
  <c r="F31" i="1"/>
  <c r="D31" i="1"/>
  <c r="C31" i="1"/>
  <c r="P30" i="1"/>
  <c r="J30" i="1"/>
  <c r="I30" i="1"/>
  <c r="F30" i="1"/>
  <c r="D30" i="1"/>
  <c r="C30" i="1"/>
  <c r="P29" i="1"/>
  <c r="J29" i="1"/>
  <c r="I29" i="1"/>
  <c r="F29" i="1"/>
  <c r="D29" i="1"/>
  <c r="C29" i="1"/>
  <c r="P28" i="1"/>
  <c r="J28" i="1"/>
  <c r="I28" i="1"/>
  <c r="F28" i="1"/>
  <c r="D28" i="1"/>
  <c r="C28" i="1"/>
  <c r="P27" i="1"/>
  <c r="J27" i="1"/>
  <c r="I27" i="1"/>
  <c r="F27" i="1"/>
  <c r="D27" i="1"/>
  <c r="C27" i="1"/>
  <c r="P26" i="1"/>
  <c r="J26" i="1"/>
  <c r="I26" i="1"/>
  <c r="F26" i="1"/>
  <c r="D26" i="1"/>
  <c r="C26" i="1"/>
  <c r="P25" i="1"/>
  <c r="J25" i="1"/>
  <c r="I25" i="1"/>
  <c r="F25" i="1"/>
  <c r="D25" i="1"/>
  <c r="C25" i="1"/>
  <c r="P24" i="1"/>
  <c r="J24" i="1"/>
  <c r="I24" i="1"/>
  <c r="F24" i="1"/>
  <c r="D24" i="1"/>
  <c r="C24" i="1"/>
  <c r="P23" i="1"/>
  <c r="J23" i="1"/>
  <c r="I23" i="1"/>
  <c r="F23" i="1"/>
  <c r="D23" i="1"/>
  <c r="C23" i="1"/>
  <c r="P22" i="1"/>
  <c r="J22" i="1"/>
  <c r="I22" i="1"/>
  <c r="F22" i="1"/>
  <c r="D22" i="1"/>
  <c r="C22" i="1"/>
  <c r="P21" i="1"/>
  <c r="J21" i="1"/>
  <c r="I21" i="1"/>
  <c r="F21" i="1"/>
  <c r="D21" i="1"/>
  <c r="C21" i="1"/>
  <c r="P20" i="1"/>
  <c r="J20" i="1"/>
  <c r="I20" i="1"/>
  <c r="F20" i="1"/>
  <c r="D20" i="1"/>
  <c r="C20" i="1"/>
  <c r="P19" i="1"/>
  <c r="J19" i="1"/>
  <c r="I19" i="1"/>
  <c r="F19" i="1"/>
  <c r="D19" i="1"/>
  <c r="C19" i="1"/>
  <c r="P18" i="1"/>
  <c r="J18" i="1"/>
  <c r="I18" i="1"/>
  <c r="F18" i="1"/>
  <c r="D18" i="1"/>
  <c r="C18" i="1"/>
  <c r="P17" i="1"/>
  <c r="J17" i="1"/>
  <c r="I17" i="1"/>
  <c r="F17" i="1"/>
  <c r="D17" i="1"/>
  <c r="C17" i="1"/>
  <c r="P16" i="1"/>
  <c r="J16" i="1"/>
  <c r="I16" i="1"/>
  <c r="F16" i="1"/>
  <c r="D16" i="1"/>
  <c r="C16" i="1"/>
  <c r="P15" i="1"/>
  <c r="J15" i="1"/>
  <c r="I15" i="1"/>
  <c r="F15" i="1"/>
  <c r="D15" i="1"/>
  <c r="C15" i="1"/>
  <c r="P14" i="1"/>
  <c r="J14" i="1"/>
  <c r="I14" i="1"/>
  <c r="F14" i="1"/>
  <c r="D14" i="1"/>
  <c r="C14" i="1"/>
  <c r="P13" i="1"/>
  <c r="J13" i="1"/>
  <c r="I13" i="1"/>
  <c r="F13" i="1"/>
  <c r="D13" i="1"/>
  <c r="C13" i="1"/>
  <c r="P12" i="1"/>
  <c r="J12" i="1"/>
  <c r="I12" i="1"/>
  <c r="F12" i="1"/>
  <c r="D12" i="1"/>
  <c r="C12" i="1"/>
  <c r="P11" i="1"/>
  <c r="J11" i="1"/>
  <c r="I11" i="1"/>
  <c r="F11" i="1"/>
  <c r="D11" i="1"/>
  <c r="C11" i="1"/>
  <c r="P10" i="1"/>
  <c r="J10" i="1"/>
  <c r="I10" i="1"/>
  <c r="F10" i="1"/>
  <c r="D10" i="1"/>
  <c r="C10" i="1"/>
  <c r="P9" i="1"/>
  <c r="J9" i="1"/>
  <c r="I9" i="1"/>
  <c r="F9" i="1"/>
  <c r="D9" i="1"/>
  <c r="C9" i="1"/>
  <c r="P8" i="1"/>
  <c r="J8" i="1"/>
  <c r="I8" i="1"/>
  <c r="F8" i="1"/>
  <c r="D8" i="1"/>
  <c r="C8" i="1"/>
  <c r="P7" i="1"/>
  <c r="J7" i="1"/>
  <c r="I7" i="1"/>
  <c r="F7" i="1"/>
  <c r="D7" i="1"/>
  <c r="C7" i="1"/>
  <c r="P6" i="1"/>
  <c r="J6" i="1"/>
  <c r="I6" i="1"/>
  <c r="F6" i="1"/>
  <c r="D6" i="1"/>
  <c r="C6" i="1"/>
  <c r="P5" i="1"/>
  <c r="J5" i="1"/>
  <c r="I5" i="1"/>
  <c r="F5" i="1"/>
  <c r="D5" i="1"/>
  <c r="C5" i="1"/>
  <c r="P4" i="1"/>
  <c r="J4" i="1"/>
  <c r="I4" i="1"/>
  <c r="F4" i="1"/>
  <c r="D4" i="1"/>
  <c r="C4" i="1"/>
  <c r="P3" i="1"/>
  <c r="J3" i="1"/>
  <c r="I3" i="1"/>
  <c r="F3" i="1"/>
  <c r="D3" i="1"/>
  <c r="C3" i="1"/>
  <c r="P2" i="1"/>
  <c r="J2" i="1"/>
  <c r="I2" i="1"/>
  <c r="F2" i="1"/>
  <c r="D2" i="1"/>
  <c r="C2" i="1"/>
  <c r="B10" i="4"/>
  <c r="B7" i="4"/>
  <c r="B13" i="4"/>
  <c r="K4" i="4"/>
  <c r="B4" i="4"/>
</calcChain>
</file>

<file path=xl/sharedStrings.xml><?xml version="1.0" encoding="utf-8"?>
<sst xmlns="http://schemas.openxmlformats.org/spreadsheetml/2006/main" count="16175" uniqueCount="4039">
  <si>
    <t>Order ID</t>
  </si>
  <si>
    <t>Order Date</t>
  </si>
  <si>
    <t>Ship Date</t>
  </si>
  <si>
    <t>Category</t>
  </si>
  <si>
    <t>Product Name</t>
  </si>
  <si>
    <t>Sales</t>
  </si>
  <si>
    <t>Quantity</t>
  </si>
  <si>
    <t>Profit</t>
  </si>
  <si>
    <t>CA-2013-138688</t>
  </si>
  <si>
    <t>Labels</t>
  </si>
  <si>
    <t>Self-Adhesive Address Labels for Typewriters by Universal</t>
  </si>
  <si>
    <t>CA-2011-115812</t>
  </si>
  <si>
    <t>Furnishings</t>
  </si>
  <si>
    <t>Eldon Expressions Wood and Plastic Desk Accessories, Cherry Wood</t>
  </si>
  <si>
    <t>Art</t>
  </si>
  <si>
    <t>Newell 322</t>
  </si>
  <si>
    <t>Phones</t>
  </si>
  <si>
    <t>Mitel 5320 IP Phone VoIP phone</t>
  </si>
  <si>
    <t>Binders</t>
  </si>
  <si>
    <t>DXL Angle-View Binders with Locking Rings by Samsill</t>
  </si>
  <si>
    <t>Appliances</t>
  </si>
  <si>
    <t>Belkin F5C206VTEL 6 Outlet Surge</t>
  </si>
  <si>
    <t>Tables</t>
  </si>
  <si>
    <t>Chromcraft Rectangular Conference Tables</t>
  </si>
  <si>
    <t>Konftel 250 ConferenceÂ phoneÂ - Charcoal black</t>
  </si>
  <si>
    <t>CA-2013-161389</t>
  </si>
  <si>
    <t>Fellowes PB200 Plastic Comb Binding Machine</t>
  </si>
  <si>
    <t>CA-2011-167164</t>
  </si>
  <si>
    <t>Storage</t>
  </si>
  <si>
    <t>Fellowes Super Stor/Drawer</t>
  </si>
  <si>
    <t>CA-2011-143336</t>
  </si>
  <si>
    <t>Newell 341</t>
  </si>
  <si>
    <t>Cisco SPA 501G IP Phone</t>
  </si>
  <si>
    <t>Wilson Jones Hanging View Binder, White, 1"</t>
  </si>
  <si>
    <t>CA-2012-106320</t>
  </si>
  <si>
    <t>Bretford CR4500 Series Slim Rectangular Table</t>
  </si>
  <si>
    <t>CA-2013-121755</t>
  </si>
  <si>
    <t>Wilson Jones Active Use Binders</t>
  </si>
  <si>
    <t>Accessories</t>
  </si>
  <si>
    <t>ImationÂ 8GB Mini TravelDrive USB 2.0Â Flash Drive</t>
  </si>
  <si>
    <t>CA-2013-101343</t>
  </si>
  <si>
    <t>Eldon Base for stackable storage shelf, platinum</t>
  </si>
  <si>
    <t>CA-2012-135545</t>
  </si>
  <si>
    <t>Verbatim 25 GB 6x Blu-ray Single Layer Recordable Disc, 3/Pack</t>
  </si>
  <si>
    <t>Acco PRESSTEX Data Binder with Storage Hooks, Dark Blue, 14 7/8" X 11"</t>
  </si>
  <si>
    <t>Paper</t>
  </si>
  <si>
    <t>Xerox 1943</t>
  </si>
  <si>
    <t>Luxo Economy Swing Arm Lamp</t>
  </si>
  <si>
    <t>CA-2011-106376</t>
  </si>
  <si>
    <t>Hunt BOSTON Model 1606 High-Volume Electric Pencil Sharpener, Beige</t>
  </si>
  <si>
    <t>netTALK DUO VoIP Telephone Service</t>
  </si>
  <si>
    <t>CA-2011-139451</t>
  </si>
  <si>
    <t>Premium Writing Pencils, Soft, #2 by Central Association for the Blind</t>
  </si>
  <si>
    <t>Sortfiler Multipurpose Personal File Organizer, Black</t>
  </si>
  <si>
    <t>CA-2013-109806</t>
  </si>
  <si>
    <t>Turquoise Lead Holder with Pocket Clip</t>
  </si>
  <si>
    <t>Panasonic Kx-TS550</t>
  </si>
  <si>
    <t>Xerox 1995</t>
  </si>
  <si>
    <t>US-2014-109484</t>
  </si>
  <si>
    <t>Flexible Leather- Look Classic Collection Ring Binder</t>
  </si>
  <si>
    <t>CA-2014-157833</t>
  </si>
  <si>
    <t>Trimflex Flexible Post Binders</t>
  </si>
  <si>
    <t>US-2012-156867</t>
  </si>
  <si>
    <t>Logitech K350 2.4Ghz Wireless Keyboard</t>
  </si>
  <si>
    <t>Deflect-o DuraMat Lighweight, Studded, Beveled Mat for Low Pile Carpeting</t>
  </si>
  <si>
    <t>Avery Trapezoid Ring Binder, 3" Capacity, Black, 1040 sheets</t>
  </si>
  <si>
    <t>CA-2012-110457</t>
  </si>
  <si>
    <t>Hon Racetrack Conference Tables</t>
  </si>
  <si>
    <t>US-2014-107272</t>
  </si>
  <si>
    <t>Avery Durable Slant Ring Binders, No Labels</t>
  </si>
  <si>
    <t>Trav-L-File Heavy-Duty Shuttle II, Black</t>
  </si>
  <si>
    <t>US-2013-125969</t>
  </si>
  <si>
    <t>Chairs</t>
  </si>
  <si>
    <t>Global Task Chair, Black</t>
  </si>
  <si>
    <t>Eldon Cleatmat Plus Chair Mats for High Pile Carpets</t>
  </si>
  <si>
    <t>CA-2013-145583</t>
  </si>
  <si>
    <t>Xerox 195</t>
  </si>
  <si>
    <t>Xerox 1880</t>
  </si>
  <si>
    <t>Sanford Colorific Colored Pencils, 12/Box</t>
  </si>
  <si>
    <t>Fasteners</t>
  </si>
  <si>
    <t>Ideal Clamps</t>
  </si>
  <si>
    <t>GBC Wire Binding Strips</t>
  </si>
  <si>
    <t>Supplies</t>
  </si>
  <si>
    <t>Fiskars Softgrip Scissors</t>
  </si>
  <si>
    <t>Longer-Life Soft White Bulbs</t>
  </si>
  <si>
    <t>CA-2014-106180</t>
  </si>
  <si>
    <t>Newell 343</t>
  </si>
  <si>
    <t>Envelopes</t>
  </si>
  <si>
    <t>Convenience Packs of Business Envelopes</t>
  </si>
  <si>
    <t>Xerox 1911</t>
  </si>
  <si>
    <t>CA-2012-110744</t>
  </si>
  <si>
    <t>Safco Industrial Wire Shelving</t>
  </si>
  <si>
    <t>CA-2013-158834</t>
  </si>
  <si>
    <t>Belkin 7 Outlet SurgeMaster Surge Protector with Phone Protection</t>
  </si>
  <si>
    <t>Jabra BIZ 2300 Duo QD Duo CordedÂ Headset</t>
  </si>
  <si>
    <t>CA-2012-124919</t>
  </si>
  <si>
    <t>Southworth 25% Cotton Antique Laid Paper &amp; Envelopes</t>
  </si>
  <si>
    <t>Xerox 1883</t>
  </si>
  <si>
    <t>Tenex Personal Project File with Scoop Front Design, Black</t>
  </si>
  <si>
    <t>CA-2012-118948</t>
  </si>
  <si>
    <t>Newell 311</t>
  </si>
  <si>
    <t>CA-2011-104269</t>
  </si>
  <si>
    <t>Global Deluxe High-Back Manager's Chair</t>
  </si>
  <si>
    <t>CA-2013-162733</t>
  </si>
  <si>
    <t>Xerox 1920</t>
  </si>
  <si>
    <t>CA-2013-154508</t>
  </si>
  <si>
    <t>Staples</t>
  </si>
  <si>
    <t>CA-2013-113817</t>
  </si>
  <si>
    <t>Wilson Jones International Size A4 Ring Binders</t>
  </si>
  <si>
    <t>CA-2011-118962</t>
  </si>
  <si>
    <t>Adams Phone Message Book, Professional, 400 Message Capacity, 5 3/6Â” x 11Â”</t>
  </si>
  <si>
    <t>Xerox 1913</t>
  </si>
  <si>
    <t>Global Value Steno Chair, Gray</t>
  </si>
  <si>
    <t>CA-2011-123260</t>
  </si>
  <si>
    <t>SanDisk Ultra 32 GB MicroSDHC Class 10 Memory Card</t>
  </si>
  <si>
    <t>CA-2012-131457</t>
  </si>
  <si>
    <t>Poly String Tie Envelopes</t>
  </si>
  <si>
    <t>CA-2011-133690</t>
  </si>
  <si>
    <t>BoxOffice By Design Rectangular and Half-Moon Meeting Room Tables</t>
  </si>
  <si>
    <t>Bravo II Megaboss 12-Amp Hard Body Upright, Replacement Belts, 2 Belts per Pack</t>
  </si>
  <si>
    <t>CA-2014-108329</t>
  </si>
  <si>
    <t>Nortel Business Series Terminal T7208 Digital phone</t>
  </si>
  <si>
    <t>CA-2013-130162</t>
  </si>
  <si>
    <t>Personal Filing Tote with Lid, Black/Gray</t>
  </si>
  <si>
    <t>Adtran 1202752G1</t>
  </si>
  <si>
    <t>CA-2014-160514</t>
  </si>
  <si>
    <t>Xerox 4200 Series MultiUse Premium Copy Paper (20Lb. and 84 Bright)</t>
  </si>
  <si>
    <t>CA-2013-154739</t>
  </si>
  <si>
    <t>Global Leather Highback Executive Chair with Pneumatic Height Adjustment, Black</t>
  </si>
  <si>
    <t>CA-2013-145625</t>
  </si>
  <si>
    <t>Wirebound Message Books, Two 4 1/4" x 5" Forms per Page</t>
  </si>
  <si>
    <t>LogitechÂ P710e Mobile Speakerphone</t>
  </si>
  <si>
    <t>CA-2012-155040</t>
  </si>
  <si>
    <t>Microsoft Sculpt Comfort Mouse</t>
  </si>
  <si>
    <t>CA-2014-163979</t>
  </si>
  <si>
    <t>Adjustable Depth Letter/Legal Cart</t>
  </si>
  <si>
    <t>CA-2012-155334</t>
  </si>
  <si>
    <t>Logitech 910-002974 M325 Wireless Mouse for Web Scrolling</t>
  </si>
  <si>
    <t>Regeneration Desk Collection</t>
  </si>
  <si>
    <t>Presstex Flexible Ring Binders</t>
  </si>
  <si>
    <t>CA-2014-118136</t>
  </si>
  <si>
    <t>Ampad Gold Fibre Wirebound Steno Books, 6" x 9", Gregg Ruled</t>
  </si>
  <si>
    <t>Newell 330</t>
  </si>
  <si>
    <t>CA-2012-130890</t>
  </si>
  <si>
    <t>Bevis Round Bullnose 29" High Table Top</t>
  </si>
  <si>
    <t>CA-2012-130883</t>
  </si>
  <si>
    <t>Microsoft Arc Touch Mouse</t>
  </si>
  <si>
    <t>Xerox 216</t>
  </si>
  <si>
    <t>CA-2011-111451</t>
  </si>
  <si>
    <t>Howard Miller 13" Diameter Goldtone Round Wall Clock</t>
  </si>
  <si>
    <t>Global Deluxe Office Fabric Chairs</t>
  </si>
  <si>
    <t>Eldon ClusterMat Chair Mat with Cordless Antistatic Protection</t>
  </si>
  <si>
    <t>Ibico Laser Imprintable Binding System Covers</t>
  </si>
  <si>
    <t>Vinyl Coated Wire Paper Clips in Organizer Box, 800/Box</t>
  </si>
  <si>
    <t>CA-2013-142902</t>
  </si>
  <si>
    <t>C-Line Cubicle Keepers Polyproplyene Holder With Velcro Backings</t>
  </si>
  <si>
    <t>Hon 4070 Series Pagoda Armless Upholstered Stacking Chairs</t>
  </si>
  <si>
    <t>Eldon Expressions Desk Accessory, Wood Photo Frame, Mahogany</t>
  </si>
  <si>
    <t>Avery 509</t>
  </si>
  <si>
    <t>CA-2011-156601</t>
  </si>
  <si>
    <t>OIC Binder Clips</t>
  </si>
  <si>
    <t>CA-2013-162138</t>
  </si>
  <si>
    <t>Logitech Wireless Headset h800</t>
  </si>
  <si>
    <t>CA-2012-137946</t>
  </si>
  <si>
    <t>Storex Dura Pro Binders</t>
  </si>
  <si>
    <t>Copiers</t>
  </si>
  <si>
    <t>Hewlett Packard LaserJet 3310 Copier</t>
  </si>
  <si>
    <t>Avery Non-Stick Binders</t>
  </si>
  <si>
    <t>CA-2011-129924</t>
  </si>
  <si>
    <t>Tuff Stuff Recycled Round Ring Binders</t>
  </si>
  <si>
    <t>Hon 5100 Series Wood Tables</t>
  </si>
  <si>
    <t>CA-2012-128167</t>
  </si>
  <si>
    <t>OIC Binder Clips, Mini, 1/4" Capacity, Black</t>
  </si>
  <si>
    <t>CA-2014-169901</t>
  </si>
  <si>
    <t>Anker 36W 4-Port USB Wall Charger Travel Power Adapter for iPhone 5s 5c 5</t>
  </si>
  <si>
    <t>CA-2011-123344</t>
  </si>
  <si>
    <t>Gould Plastics 9-Pocket Panel Bin, 18-3/8w x 5-1/4d x 20-1/2h, Black</t>
  </si>
  <si>
    <t>US-2011-119137</t>
  </si>
  <si>
    <t>Wilson Jones Custom Binder Spines &amp; Labels</t>
  </si>
  <si>
    <t>NETGEAR AC1750 Dual Band GigabitÂ Smart WiFi Router</t>
  </si>
  <si>
    <t>Newell 324</t>
  </si>
  <si>
    <t>Microsoft Natural Keyboard Elite</t>
  </si>
  <si>
    <t>CA-2013-134775</t>
  </si>
  <si>
    <t>Southworth Structures Collection</t>
  </si>
  <si>
    <t>Square Ring Data Binders, Rigid 75 Pt. Covers, 11" x 14-7/8"</t>
  </si>
  <si>
    <t>US-2011-135972</t>
  </si>
  <si>
    <t>Nortel Meridian M3904 Professional Digital phone</t>
  </si>
  <si>
    <t>Canon PC1080F Personal Copier</t>
  </si>
  <si>
    <t>CA-2014-102946</t>
  </si>
  <si>
    <t>Tuf-Vin Binders</t>
  </si>
  <si>
    <t>CA-2014-117457</t>
  </si>
  <si>
    <t>Sony 64GB Class 10 Micro SDHC R40 Memory Card</t>
  </si>
  <si>
    <t>Sharp AL-1530CS Digital Copier</t>
  </si>
  <si>
    <t>Wirebound Message Book, 4 per Page</t>
  </si>
  <si>
    <t>Bevis Round Conference Table Top, X-Base</t>
  </si>
  <si>
    <t>Wirebound Service Call Books, 5 1/2" x 4"</t>
  </si>
  <si>
    <t>Self-Adhesive Removable Labels</t>
  </si>
  <si>
    <t>Xerox 1908</t>
  </si>
  <si>
    <t>Bookcases</t>
  </si>
  <si>
    <t>O'Sullivan 4-Shelf Bookcase in Odessa Pine</t>
  </si>
  <si>
    <t>Novimex High-Tech Fabric Mesh Task Chair</t>
  </si>
  <si>
    <t>CA-2014-142636</t>
  </si>
  <si>
    <t>Xerox 191</t>
  </si>
  <si>
    <t>CA-2014-122105</t>
  </si>
  <si>
    <t>Bulldog Vacuum Base Pencil Sharpener</t>
  </si>
  <si>
    <t>CA-2013-148796</t>
  </si>
  <si>
    <t>Bevis Steel Folding Chairs</t>
  </si>
  <si>
    <t>CA-2014-110478</t>
  </si>
  <si>
    <t>American Pencil</t>
  </si>
  <si>
    <t>White Envelopes, White Envelopes with Clear Poly Window</t>
  </si>
  <si>
    <t>CA-2011-142048</t>
  </si>
  <si>
    <t>KeyTronicÂ 6101 Series -Â KeyboardÂ - Black</t>
  </si>
  <si>
    <t>US-2011-110674</t>
  </si>
  <si>
    <t>Global Geo Office Task Chair, Gray</t>
  </si>
  <si>
    <t>CA-2012-109638</t>
  </si>
  <si>
    <t>3M Office Air Cleaner</t>
  </si>
  <si>
    <t>Logitech G700s Rechargeable Gaming Mouse</t>
  </si>
  <si>
    <t>Acco D-Ring Binder w/DublLock</t>
  </si>
  <si>
    <t>CA-2013-109869</t>
  </si>
  <si>
    <t>Eldon Wave Desk Accessories</t>
  </si>
  <si>
    <t>Bush Advantage Collection Racetrack Conference Table</t>
  </si>
  <si>
    <t>Poly Designer Cover &amp; Back</t>
  </si>
  <si>
    <t>Premier Electric Letter Opener</t>
  </si>
  <si>
    <t>Fellowes Premier Superior Surge Suppressor, 10-Outlet, With Phone and Remote</t>
  </si>
  <si>
    <t>CA-2011-144666</t>
  </si>
  <si>
    <t>SAFCO Boltless Steel Shelving</t>
  </si>
  <si>
    <t>Sauder Mission Library with Doors, Fruitwood Finish</t>
  </si>
  <si>
    <t>Samsung Galaxy Note 3</t>
  </si>
  <si>
    <t>Decoflex Hanging Personal Folder File, Blue</t>
  </si>
  <si>
    <t>Recycled Desk Saver Line "While You Were Out" Book, 5 1/2" X 4"</t>
  </si>
  <si>
    <t>Xerox 1912</t>
  </si>
  <si>
    <t>CA-2013-103891</t>
  </si>
  <si>
    <t>Cisco SPA525G2 IP Phone - Wireless</t>
  </si>
  <si>
    <t>CA-2011-134677</t>
  </si>
  <si>
    <t>ImationÂ USB 2.0 SwivelÂ Flash DriveÂ USBÂ flash driveÂ - 4 GB - Pink</t>
  </si>
  <si>
    <t>CA-2014-140963</t>
  </si>
  <si>
    <t>Alphabetical Labels for Top Tab Filing</t>
  </si>
  <si>
    <t>O'Sullivan Living Dimensions 2-Shelf Bookcases</t>
  </si>
  <si>
    <t>iHome FM Clock Radio with Lightning Dock</t>
  </si>
  <si>
    <t>CA-2013-169166</t>
  </si>
  <si>
    <t>Sony Micro Vault Click 8 GB USB 2.0 Flash Drive</t>
  </si>
  <si>
    <t>CA-2013-126158</t>
  </si>
  <si>
    <t>Clear Mylar Reinforcing Strips</t>
  </si>
  <si>
    <t>Howard Miller 14-1/2" Diameter Chrome Round Wall Clock</t>
  </si>
  <si>
    <t>DMI Arturo Collection Mission-style Design Wood Chair</t>
  </si>
  <si>
    <t>Deflect-O Glasstique Clear Desk Accessories</t>
  </si>
  <si>
    <t>US-2013-105578</t>
  </si>
  <si>
    <t>Vinyl Sectional Post Binders</t>
  </si>
  <si>
    <t>GBC Standard Therm-A-Bind Covers</t>
  </si>
  <si>
    <t>Global Troy Executive Leather Low-Back Tilter</t>
  </si>
  <si>
    <t>Storex Flexible Poly Binders with Double Pockets</t>
  </si>
  <si>
    <t>White Dual Perf Computer Printout Paper, 2700 Sheets, 1 Part, Heavyweight, 20 lbs., 14 7/8 x 11</t>
  </si>
  <si>
    <t>CA-2014-163405</t>
  </si>
  <si>
    <t>Newell 327</t>
  </si>
  <si>
    <t>Newell 317</t>
  </si>
  <si>
    <t>CA-2014-127432</t>
  </si>
  <si>
    <t>Canon Image Class D660 Copier</t>
  </si>
  <si>
    <t>Advantus Rolling Storage Box</t>
  </si>
  <si>
    <t>Great White Multi-Use Recycled Paper (20Lb. and 84 Bright)</t>
  </si>
  <si>
    <t>Tennsco Single-Tier Lockers</t>
  </si>
  <si>
    <t>US-2013-139486</t>
  </si>
  <si>
    <t>Motorola HK250 Universal Bluetooth Headset</t>
  </si>
  <si>
    <t>ImationÂ 16GB Mini TravelDrive USB 2.0Â Flash Drive</t>
  </si>
  <si>
    <t>CA-2012-102848</t>
  </si>
  <si>
    <t>Safco Contoured Stacking Chairs</t>
  </si>
  <si>
    <t>US-2014-129441</t>
  </si>
  <si>
    <t>Tenex Chairmats For Use With Carpeted Floors</t>
  </si>
  <si>
    <t>CA-2013-126613</t>
  </si>
  <si>
    <t>Sterilite Officeware Hinged File Box</t>
  </si>
  <si>
    <t>CA-2013-136924</t>
  </si>
  <si>
    <t>LG Electronics Tone+ HBS-730 Bluetooth Headset</t>
  </si>
  <si>
    <t>CA-2013-136406</t>
  </si>
  <si>
    <t>HON 5400 Series Task Chairs for Big and Tall</t>
  </si>
  <si>
    <t>CA-2014-100650</t>
  </si>
  <si>
    <t>Tennsco 16-Compartment Lockers with Coat Rack</t>
  </si>
  <si>
    <t>CA-2013-113243</t>
  </si>
  <si>
    <t>Avery 473</t>
  </si>
  <si>
    <t>Bretford Â“Just In TimeÂ” Height-Adjustable Multi-Task Work Tables</t>
  </si>
  <si>
    <t>Xerox 226</t>
  </si>
  <si>
    <t>CA-2014-118731</t>
  </si>
  <si>
    <t>Coloredge Poster Frame</t>
  </si>
  <si>
    <t>GBC Prepunched Paper, 19-Hole, for Binding Systems, 24-lb</t>
  </si>
  <si>
    <t>CA-2012-130736</t>
  </si>
  <si>
    <t>Alliance Big Bands Rubber Bands, 12/Pack</t>
  </si>
  <si>
    <t>CA-2014-137099</t>
  </si>
  <si>
    <t>Cisco SPA301</t>
  </si>
  <si>
    <t>CA-2014-156951</t>
  </si>
  <si>
    <t>Personal Creations Ink Jet Cards and Labels</t>
  </si>
  <si>
    <t>GBC White Gloss Covers, Plain Front</t>
  </si>
  <si>
    <t>Xerox 222</t>
  </si>
  <si>
    <t>Hon Every-Day Series Multi-Task Chairs</t>
  </si>
  <si>
    <t>CA-2013-127250</t>
  </si>
  <si>
    <t>Newell 332</t>
  </si>
  <si>
    <t>CA-2012-149713</t>
  </si>
  <si>
    <t>Rediform S.O.S. Phone Message Books</t>
  </si>
  <si>
    <t>Acme Value Line Scissors</t>
  </si>
  <si>
    <t>CA-2012-132906</t>
  </si>
  <si>
    <t>Martin-Yale Premier Letter Opener</t>
  </si>
  <si>
    <t>CA-2014-145233</t>
  </si>
  <si>
    <t>GE 30524EE4</t>
  </si>
  <si>
    <t>AT&amp;T SB67148 SynJ</t>
  </si>
  <si>
    <t>Fellowes Basic Home/Office Series Surge Protectors</t>
  </si>
  <si>
    <t>Recycled Pressboard Report Cover with Reinforced Top Hinge</t>
  </si>
  <si>
    <t>US-2013-156986</t>
  </si>
  <si>
    <t>i.Sound Portable Power - 8000 mAh</t>
  </si>
  <si>
    <t>Xerox 225</t>
  </si>
  <si>
    <t>Xerox 1894</t>
  </si>
  <si>
    <t>CA-2011-131450</t>
  </si>
  <si>
    <t>Fellowes Superior 10 Outlet Split Surge Protector</t>
  </si>
  <si>
    <t>AT&amp;T 1070 Corded Phone</t>
  </si>
  <si>
    <t>Dana Halogen Swing-Arm Architect Lamp</t>
  </si>
  <si>
    <t>CA-2014-153787</t>
  </si>
  <si>
    <t>Belkin Premiere Surge Master II 8-outlet surge protector</t>
  </si>
  <si>
    <t>CA-2014-133431</t>
  </si>
  <si>
    <t>Acco Pressboard Covers with Storage Hooks, 9 1/2" x 11", Executive Red</t>
  </si>
  <si>
    <t>US-2013-135720</t>
  </si>
  <si>
    <t>Tennsco Regal Shelving Units</t>
  </si>
  <si>
    <t>ImationÂ 32GB Pocket Pro USB 3.0Â Flash DriveÂ - 32 GB - Black - 1 P ...</t>
  </si>
  <si>
    <t>Jabra SPEAK 410</t>
  </si>
  <si>
    <t>US-2013-123470</t>
  </si>
  <si>
    <t>Premium Transparent Presentation Covers by GBC</t>
  </si>
  <si>
    <t>Tripp Lite TLP810NET Broadband Surge for Modem/Fax</t>
  </si>
  <si>
    <t>CA-2013-115917</t>
  </si>
  <si>
    <t>Luxo Professional Fluorescent Magnifier Lamp with Clamp-Mount Base</t>
  </si>
  <si>
    <t>Wilson Jones Turn Tabs Binder Tool for Ring Binders</t>
  </si>
  <si>
    <t>CA-2014-167913</t>
  </si>
  <si>
    <t>Economy Rollaway Files</t>
  </si>
  <si>
    <t>Avery 480</t>
  </si>
  <si>
    <t>CA-2013-103947</t>
  </si>
  <si>
    <t>Belkin F9H710-06 7 Outlet SurgeMaster Surge Protector</t>
  </si>
  <si>
    <t>CA-2013-160745</t>
  </si>
  <si>
    <t>3M Hangers With Command Adhesive</t>
  </si>
  <si>
    <t>AT&amp;T TR1909W</t>
  </si>
  <si>
    <t>First Data FD10 PIN Pad</t>
  </si>
  <si>
    <t>CA-2012-131534</t>
  </si>
  <si>
    <t>Imation Bio 8GB USBÂ Flash Drive ImationÂ Corp</t>
  </si>
  <si>
    <t>Xerox 1977</t>
  </si>
  <si>
    <t>CA-2013-163755</t>
  </si>
  <si>
    <t>Tenex "The Solids" Textured Chair Mats</t>
  </si>
  <si>
    <t>CA-2012-142027</t>
  </si>
  <si>
    <t>Laminate Occasional Tables</t>
  </si>
  <si>
    <t>CA-2011-153150</t>
  </si>
  <si>
    <t>Cardinal Holdit Business Card Pockets</t>
  </si>
  <si>
    <t>CA-2011-104472</t>
  </si>
  <si>
    <t>Aluminum Document Frame</t>
  </si>
  <si>
    <t>CA-2013-112942</t>
  </si>
  <si>
    <t>Tops Green Bar Computer Printout Paper</t>
  </si>
  <si>
    <t>CA-2014-131954</t>
  </si>
  <si>
    <t>Carina Double Wide Media Storage Towers in Natural &amp; Black</t>
  </si>
  <si>
    <t>LogitechÂ Illuminated - Keyboard</t>
  </si>
  <si>
    <t>Wilson Jones Century Plastic Molded Ring Binders</t>
  </si>
  <si>
    <t>Wilson Jones Leather-Like Binders with DublLock Round Rings</t>
  </si>
  <si>
    <t>O'Sullivan Cherrywood Estates Traditional Bookcase</t>
  </si>
  <si>
    <t>Acco Translucent Poly Ring Binders</t>
  </si>
  <si>
    <t>CA-2011-132500</t>
  </si>
  <si>
    <t>Logitech Wireless Touch Keyboard K400</t>
  </si>
  <si>
    <t>CA-2011-124429</t>
  </si>
  <si>
    <t>KI Conference Tables</t>
  </si>
  <si>
    <t>Fellowes Officeware Wire Shelving</t>
  </si>
  <si>
    <t>CA-2013-110499</t>
  </si>
  <si>
    <t>Hewlett Packard 610 Color Digital Copier / Printer</t>
  </si>
  <si>
    <t>CA-2012-135272</t>
  </si>
  <si>
    <t>12-1/2 Diameter Round Wall Clock</t>
  </si>
  <si>
    <t>CA-2012-112319</t>
  </si>
  <si>
    <t>CA-2012-144267</t>
  </si>
  <si>
    <t>Hon GuestStacker Chair</t>
  </si>
  <si>
    <t>Xerox 1974</t>
  </si>
  <si>
    <t>Xerox 1927</t>
  </si>
  <si>
    <t>CA-2014-129567</t>
  </si>
  <si>
    <t>Heavy-Duty E-Z-D Binders</t>
  </si>
  <si>
    <t>CA-2012-154620</t>
  </si>
  <si>
    <t>Lifetime Advantage Folding Chairs, 4/Carton</t>
  </si>
  <si>
    <t>CA-2011-156433</t>
  </si>
  <si>
    <t>Avery 499</t>
  </si>
  <si>
    <t>CA-2012-101910</t>
  </si>
  <si>
    <t>Situations Contoured Folding Chairs, 4/Set</t>
  </si>
  <si>
    <t>CA-2014-105809</t>
  </si>
  <si>
    <t>Executive Impressions 14" Contract Wall Clock</t>
  </si>
  <si>
    <t>Logitech Mobile Speakerphone P710e -Â speaker phone</t>
  </si>
  <si>
    <t>CA-2014-135783</t>
  </si>
  <si>
    <t>Eldon Stackable Tray, Side-Load, Legal, Smoke</t>
  </si>
  <si>
    <t>CA-2011-134313</t>
  </si>
  <si>
    <t>Model L Table or Wall-Mount Pencil Sharpener</t>
  </si>
  <si>
    <t>ClearOne CHATAttach 160 -Â speaker phone</t>
  </si>
  <si>
    <t>CA-2011-151995</t>
  </si>
  <si>
    <t>Newell 32</t>
  </si>
  <si>
    <t>Belkin F9G930V10-GRY 9 Outlet Surge</t>
  </si>
  <si>
    <t>Sony 16GB Class 10 Micro SDHC R40 Memory Card</t>
  </si>
  <si>
    <t>CA-2014-143686</t>
  </si>
  <si>
    <t>Razer Tiamat Over Ear 7.1 Surround Sound PC Gaming Headset</t>
  </si>
  <si>
    <t>US-2011-102071</t>
  </si>
  <si>
    <t>Kingston Digital DataTraveler 32GB USB 2.0</t>
  </si>
  <si>
    <t>Sony Micro Vault Click 16 GB USB 2.0 Flash Drive</t>
  </si>
  <si>
    <t>CA-2013-161669</t>
  </si>
  <si>
    <t>Fellowes Binding Cases</t>
  </si>
  <si>
    <t>Ibico Plastic and Wire Spiral Binding Combs</t>
  </si>
  <si>
    <t>Acme Preferred Stainless Steel Scissors</t>
  </si>
  <si>
    <t>Avery 486</t>
  </si>
  <si>
    <t>CA-2013-152534</t>
  </si>
  <si>
    <t>DIXON Oriole Pencils</t>
  </si>
  <si>
    <t>Xerox 202</t>
  </si>
  <si>
    <t>CA-2011-133851</t>
  </si>
  <si>
    <t>Deluxe Chalkboard Eraser Cleaner</t>
  </si>
  <si>
    <t>US-2014-123463</t>
  </si>
  <si>
    <t>Binney &amp; Smith Crayola Metallic Crayons, 16-Color Pack</t>
  </si>
  <si>
    <t>CA-2012-143602</t>
  </si>
  <si>
    <t>Fellowes Black Plastic Comb Bindings</t>
  </si>
  <si>
    <t>CA-2014-115364</t>
  </si>
  <si>
    <t>Eldon Shelf Savers Cubes and Bins</t>
  </si>
  <si>
    <t>CA-2011-104976</t>
  </si>
  <si>
    <t>Xerox 1987</t>
  </si>
  <si>
    <t>CA-2013-105494</t>
  </si>
  <si>
    <t>File Shuttle I and Handi-File</t>
  </si>
  <si>
    <t>Binding Machine Supplies</t>
  </si>
  <si>
    <t>CA-2013-130477</t>
  </si>
  <si>
    <t>Xerox 1923</t>
  </si>
  <si>
    <t>Fellowes Neat Ideas Storage Cubes</t>
  </si>
  <si>
    <t>Xerox 1931</t>
  </si>
  <si>
    <t>US-2014-111745</t>
  </si>
  <si>
    <t>CA-2012-148250</t>
  </si>
  <si>
    <t>Xerox 213</t>
  </si>
  <si>
    <t>Fellowes 8 Outlet Superior Workstation Surge Protector w/o Phone/Fax/Modem Protection</t>
  </si>
  <si>
    <t>CA-2013-105760</t>
  </si>
  <si>
    <t>Message Book, Standard Line "While You Were Out", 5 1/2" X 4", 200 Sets/Book</t>
  </si>
  <si>
    <t>CA-2013-142958</t>
  </si>
  <si>
    <t>Acco Pressboard Covers with Storage Hooks, 14 7/8" x 11", Dark Blue</t>
  </si>
  <si>
    <t>CA-2012-120880</t>
  </si>
  <si>
    <t>Standard Rollaway File with Lock</t>
  </si>
  <si>
    <t>Avery Trapezoid Extra Heavy Duty 4" Binders</t>
  </si>
  <si>
    <t>US-2012-140200</t>
  </si>
  <si>
    <t>Bevis Boat-Shaped Conference Table</t>
  </si>
  <si>
    <t>CA-2014-102414</t>
  </si>
  <si>
    <t>Logitech B530 USBÂ HeadsetÂ -Â headsetÂ - Full size, Binaural</t>
  </si>
  <si>
    <t>Avery Durable Slant Ring Binders</t>
  </si>
  <si>
    <t>Universal Ultra Bright White Copier/Laser Paper, 8 1/2" x 11", Ream</t>
  </si>
  <si>
    <t>CA-2012-112571</t>
  </si>
  <si>
    <t>Luxo Professional Combination Clamp-On Lamps</t>
  </si>
  <si>
    <t>CA-2014-152142</t>
  </si>
  <si>
    <t>CA-2013-120859</t>
  </si>
  <si>
    <t>White Business Envelopes with Contemporary Seam, Recycled White Business Envelopes</t>
  </si>
  <si>
    <t>US-2014-100209</t>
  </si>
  <si>
    <t>Wilson Jones Easy Flow II Sheet Lifters</t>
  </si>
  <si>
    <t>CA-2011-163419</t>
  </si>
  <si>
    <t>BIC Brite Liner Grip Highlighters, Assorted, 5/Pack</t>
  </si>
  <si>
    <t>Samsung Galaxy S III - 16GB - pebble blue (T-Mobile)</t>
  </si>
  <si>
    <t>Global Airflow Leather Mesh Back Chair, Black</t>
  </si>
  <si>
    <t>CA-2013-105585</t>
  </si>
  <si>
    <t>Advantus SlideClip Paper Clips</t>
  </si>
  <si>
    <t>Xerox 1979</t>
  </si>
  <si>
    <t>CA-2013-155488</t>
  </si>
  <si>
    <t>Boston 16801 Nautilus Battery Pencil Sharpener</t>
  </si>
  <si>
    <t>CA-2012-126445</t>
  </si>
  <si>
    <t>Fellowes Super Stor/Drawer Files</t>
  </si>
  <si>
    <t>CA-2012-105312</t>
  </si>
  <si>
    <t>Redi-Strip #10 Envelopes, 4 1/8 x 9 1/2</t>
  </si>
  <si>
    <t>UniKeep View Case Binders</t>
  </si>
  <si>
    <t>CA-2011-158540</t>
  </si>
  <si>
    <t>Eldon Delta Triangular Chair Mat, 52" x 58", Clear</t>
  </si>
  <si>
    <t>CA-2014-118437</t>
  </si>
  <si>
    <t>Howard Miller 13-3/4" Diameter Brushed Chrome Round Wall Clock</t>
  </si>
  <si>
    <t>Project Tote Personal File</t>
  </si>
  <si>
    <t>US-2012-126214</t>
  </si>
  <si>
    <t>Bevis 36 x 72 Conference Tables</t>
  </si>
  <si>
    <t>Enermax Acrylux Wireless Keyboard</t>
  </si>
  <si>
    <t>CA-2012-133025</t>
  </si>
  <si>
    <t>CA-2014-106964</t>
  </si>
  <si>
    <t>GBC Plastic Binding Combs</t>
  </si>
  <si>
    <t>CA-2012-127418</t>
  </si>
  <si>
    <t>Aluminum Screw Posts</t>
  </si>
  <si>
    <t>CA-2011-139192</t>
  </si>
  <si>
    <t>Plantronics HL10 Handset Lifter</t>
  </si>
  <si>
    <t>Logitech Wireless Performance Mouse MX for PC and Mac</t>
  </si>
  <si>
    <t>CA-2014-167150</t>
  </si>
  <si>
    <t>Avery Hole Reinforcements</t>
  </si>
  <si>
    <t>Wilson Jones Ledger-Size, Piano-Hinge Binder, 2", Blue</t>
  </si>
  <si>
    <t>CA-2013-157686</t>
  </si>
  <si>
    <t>Global Value Mid-Back Manager's Chair, Gray</t>
  </si>
  <si>
    <t>CA-2012-144652</t>
  </si>
  <si>
    <t>Newell 333</t>
  </si>
  <si>
    <t>CA-2013-152814</t>
  </si>
  <si>
    <t>Xerox 1881</t>
  </si>
  <si>
    <t>CA-2013-134348</t>
  </si>
  <si>
    <t>Avery Durable Slant Ring Binders With Label Holder</t>
  </si>
  <si>
    <t>Round Ring Binders</t>
  </si>
  <si>
    <t>Micropad Numeric Keypads</t>
  </si>
  <si>
    <t>CA-2014-132521</t>
  </si>
  <si>
    <t>Belkin 8 Outlet SurgeMaster II Gold Surge Protector</t>
  </si>
  <si>
    <t>Avery Printable Repositionable Plastic Tabs</t>
  </si>
  <si>
    <t>CA-2013-166163</t>
  </si>
  <si>
    <t>Nokia Lumia 521 (T-Mobile)</t>
  </si>
  <si>
    <t>Avery 488</t>
  </si>
  <si>
    <t>CA-2012-143490</t>
  </si>
  <si>
    <t>Stanley Contemporary Battery Pencil Sharpeners</t>
  </si>
  <si>
    <t>AT&amp;T 1080 Corded phone</t>
  </si>
  <si>
    <t>CA-2011-159338</t>
  </si>
  <si>
    <t>Hon 4060 Series Tables</t>
  </si>
  <si>
    <t>CA-2013-107216</t>
  </si>
  <si>
    <t>Newell 326</t>
  </si>
  <si>
    <t>GE General Purpose, Extra Long Life, Showcase &amp; Floodlight Incandescent Bulbs</t>
  </si>
  <si>
    <t>Logitech ClearChat Comfort/USB Headset H390</t>
  </si>
  <si>
    <t>Newell 346</t>
  </si>
  <si>
    <t>CA-2013-112340</t>
  </si>
  <si>
    <t>Rediform Wirebound "Phone Memo" Message Book, 11 x 5-3/4</t>
  </si>
  <si>
    <t>CA-2014-140585</t>
  </si>
  <si>
    <t>Bush Saratoga Collection 5-Shelf Bookcase, Hanover Cherry, *Special Order</t>
  </si>
  <si>
    <t>CA-2013-144855</t>
  </si>
  <si>
    <t>US-2013-114776</t>
  </si>
  <si>
    <t>CA-2011-146969</t>
  </si>
  <si>
    <t>Stockwell Push Pins</t>
  </si>
  <si>
    <t>Xerox 223</t>
  </si>
  <si>
    <t>Machines</t>
  </si>
  <si>
    <t>Star Micronics TSP800 TSP847IIU Receipt Printer</t>
  </si>
  <si>
    <t>Fellowes Mobile File Cart, Black</t>
  </si>
  <si>
    <t>CA-2014-160395</t>
  </si>
  <si>
    <t>Crayola Anti Dust Chalk, 12/Pack</t>
  </si>
  <si>
    <t>Lock-Up Easel 'Spel-Binder'</t>
  </si>
  <si>
    <t>CA-2013-149314</t>
  </si>
  <si>
    <t>Hon Deluxe Fabric Upholstered Stacking Chairs</t>
  </si>
  <si>
    <t>CA-2011-126522</t>
  </si>
  <si>
    <t>BOSTON Model 1800 Electric Pencil Sharpeners, Putty/Woodgrain</t>
  </si>
  <si>
    <t>CA-2012-125416</t>
  </si>
  <si>
    <t>CA-2011-158064</t>
  </si>
  <si>
    <t>ACCOHIDE Binder by Acco</t>
  </si>
  <si>
    <t>CA-2011-120243</t>
  </si>
  <si>
    <t>CA-2011-127131</t>
  </si>
  <si>
    <t>Peel &amp; Stick Add-On Corner Pockets</t>
  </si>
  <si>
    <t>Carina 42"Hx23 3/4"W Media Storage Unit</t>
  </si>
  <si>
    <t>Xerox 220</t>
  </si>
  <si>
    <t>Recycled Data-Pak for Archival Bound Computer Printouts, 12-1/2 x 12-1/2 x 16</t>
  </si>
  <si>
    <t>CA-2014-117212</t>
  </si>
  <si>
    <t>Kensington 6 Outlet Guardian Standard Surge Protector</t>
  </si>
  <si>
    <t>Toshiba IPT2010-SD IPÂ Telephone</t>
  </si>
  <si>
    <t>GuestStacker Chair with Chrome Finish Legs</t>
  </si>
  <si>
    <t>Xerox 1924</t>
  </si>
  <si>
    <t>CA-2013-114727</t>
  </si>
  <si>
    <t>Hon 4700 Series Mobuis Mid-Back Task Chairs with Adjustable Arms</t>
  </si>
  <si>
    <t>Sauder Facets Collection Locker/File Cabinet, Sky Alder Finish</t>
  </si>
  <si>
    <t>Fellowes Strictly Business Drawer File, Letter/Legal Size</t>
  </si>
  <si>
    <t>CA-2011-110184</t>
  </si>
  <si>
    <t>GE DSL Phone Line Filter</t>
  </si>
  <si>
    <t>CA-2014-100013</t>
  </si>
  <si>
    <t>#10- 4 1/8" x 9 1/2" Security-Tint Envelopes</t>
  </si>
  <si>
    <t>Dax Clear Box Frame</t>
  </si>
  <si>
    <t>SANFORD Liquid Accent Tank-Style Highlighters</t>
  </si>
  <si>
    <t>CA-2011-127012</t>
  </si>
  <si>
    <t>Eldon Image Series Desk Accessories, Ebony</t>
  </si>
  <si>
    <t>Sanford 52201 APSCO Electric Pencil Sharpener</t>
  </si>
  <si>
    <t>CA-2011-168494</t>
  </si>
  <si>
    <t>Hon Non-Folding Utility Tables</t>
  </si>
  <si>
    <t>Bretford Rectangular Conference Table Tops</t>
  </si>
  <si>
    <t>Bestar Classic Bookcase</t>
  </si>
  <si>
    <t>CA-2014-110380</t>
  </si>
  <si>
    <t>Pencil and Crayon Sharpener</t>
  </si>
  <si>
    <t>US-2011-167738</t>
  </si>
  <si>
    <t>Letter Size Cart</t>
  </si>
  <si>
    <t>CA-2014-121412</t>
  </si>
  <si>
    <t>CA-2013-163384</t>
  </si>
  <si>
    <t>ACCOHIDE 3-Ring Binder, Blue, 1"</t>
  </si>
  <si>
    <t>Xerox 1996</t>
  </si>
  <si>
    <t>CA-2012-101707</t>
  </si>
  <si>
    <t>Xerox 1973</t>
  </si>
  <si>
    <t>Avery 511</t>
  </si>
  <si>
    <t>CA-2012-138898</t>
  </si>
  <si>
    <t>Kensington 4 Outlet MasterPiece Compact Power Control Center</t>
  </si>
  <si>
    <t>CA-2014-115427</t>
  </si>
  <si>
    <t>Cardinal Slant-D Ring Binder, Heavy Gauge Vinyl</t>
  </si>
  <si>
    <t>GBC Binding covers</t>
  </si>
  <si>
    <t>CA-2012-121391</t>
  </si>
  <si>
    <t>CA-2013-141397</t>
  </si>
  <si>
    <t>Xerox 1898</t>
  </si>
  <si>
    <t>Belkin 6 Outlet Metallic Surge Strip</t>
  </si>
  <si>
    <t>Fellowes Bankers Box Recycled Super Stor/Drawer</t>
  </si>
  <si>
    <t>Hon Valutask Swivel Chairs</t>
  </si>
  <si>
    <t>CA-2013-145919</t>
  </si>
  <si>
    <t>Eureka Recycled Copy Paper 8 1/2" x 11", Ream</t>
  </si>
  <si>
    <t>Seth Thomas 12" Clock w/ Goldtone Case</t>
  </si>
  <si>
    <t>CA-2014-106033</t>
  </si>
  <si>
    <t>Panasonic KP-310 Heavy-Duty Electric Pencil Sharpener</t>
  </si>
  <si>
    <t>CA-2013-142762</t>
  </si>
  <si>
    <t>CA-2011-121664</t>
  </si>
  <si>
    <t>Wilson Jones Legal Size Ring Binders</t>
  </si>
  <si>
    <t>US-2014-123281</t>
  </si>
  <si>
    <t>Westinghouse Clip-On Gooseneck Lamps</t>
  </si>
  <si>
    <t>CA-2014-162978</t>
  </si>
  <si>
    <t>Motorola L804</t>
  </si>
  <si>
    <t>Things To Do Today Pad</t>
  </si>
  <si>
    <t>US-2011-151925</t>
  </si>
  <si>
    <t>Leather Task Chair, Black</t>
  </si>
  <si>
    <t>US-2014-155425</t>
  </si>
  <si>
    <t>Cardinal EasyOpen D-Ring Binders</t>
  </si>
  <si>
    <t>DYMO CardScan Personal V9 Business Card Scanner</t>
  </si>
  <si>
    <t>Case Logic 2.4GHz Wireless Keyboard</t>
  </si>
  <si>
    <t>Hon 2090 Â“Pillow SoftÂ” Series Mid Back Swivel/Tilt Chairs</t>
  </si>
  <si>
    <t>CA-2014-133249</t>
  </si>
  <si>
    <t>Deflect-o SuperTray Unbreakable Stackable Tray, Letter, Black</t>
  </si>
  <si>
    <t>US-2012-103471</t>
  </si>
  <si>
    <t>Atlantic Metals Mobile 4-Shelf Bookcases, Custom Colors</t>
  </si>
  <si>
    <t>Dixon My First Ticonderoga Pencil, #2</t>
  </si>
  <si>
    <t>US-2011-157021</t>
  </si>
  <si>
    <t>Avery 490</t>
  </si>
  <si>
    <t>Pressboard Data Binder, Crimson, 12" X 8 1/2"</t>
  </si>
  <si>
    <t>CA-2012-120362</t>
  </si>
  <si>
    <t>Lesro Round Back Collection Coffee Table, End Table</t>
  </si>
  <si>
    <t>CA-2011-126361</t>
  </si>
  <si>
    <t>Hoover WindTunnel Plus Canister Vacuum</t>
  </si>
  <si>
    <t>Xerox 1934</t>
  </si>
  <si>
    <t>Newell 329</t>
  </si>
  <si>
    <t>Panasonic KX T7731-B Digital phone</t>
  </si>
  <si>
    <t>Safco Wire Cube Shelving System, For Use as 4 or 5 14" Cubes, Black</t>
  </si>
  <si>
    <t>Ibico Standard Transparent Covers</t>
  </si>
  <si>
    <t>US-2013-122245</t>
  </si>
  <si>
    <t>CA-2014-115994</t>
  </si>
  <si>
    <t>Logitech G13 Programmable Gameboard with LCD Display</t>
  </si>
  <si>
    <t>DAX Executive Solid Wood Document Frame, Desktop or Hang, Mahogany, 5 x 7</t>
  </si>
  <si>
    <t>CA-2012-124800</t>
  </si>
  <si>
    <t>Petty Cash Envelope</t>
  </si>
  <si>
    <t>GBC VeloBinder Electric Binding Machine</t>
  </si>
  <si>
    <t>3M Replacement Filter for Office Air Cleaner for 20' x 33' Room</t>
  </si>
  <si>
    <t>2300 Heavy-Duty Transfer File Systems by Perma</t>
  </si>
  <si>
    <t>Samsung Rugby III</t>
  </si>
  <si>
    <t>US-2012-164448</t>
  </si>
  <si>
    <t>Prestige Round Ring Binders</t>
  </si>
  <si>
    <t>Acco Four Pocket Poly Ring Binder with Label Holder, Smoke, 1"</t>
  </si>
  <si>
    <t>Avery 4027 File Folder Labels for Dot Matrix Printers, 5000 Labels per Box, White</t>
  </si>
  <si>
    <t>US-2013-153129</t>
  </si>
  <si>
    <t>Strathmore Photo Mount Cards</t>
  </si>
  <si>
    <t>CA-2014-128160</t>
  </si>
  <si>
    <t>Deluxe Heavy-Duty Vinyl Round Ring Binder</t>
  </si>
  <si>
    <t>CA-2012-166135</t>
  </si>
  <si>
    <t>CA-2012-145821</t>
  </si>
  <si>
    <t>OtterBox Defender Series Case - iPhone 5c</t>
  </si>
  <si>
    <t>US-2012-160150</t>
  </si>
  <si>
    <t>Wilson Jones DublLock D-Ring Binders</t>
  </si>
  <si>
    <t>CA-2012-119907</t>
  </si>
  <si>
    <t>Wilson Jones Heavy-Duty Casebound Ring Binders with Metal Hinges</t>
  </si>
  <si>
    <t>CA-2011-151708</t>
  </si>
  <si>
    <t>SanDisk Ultra 64 GB MicroSDHC Class 10 Memory Card</t>
  </si>
  <si>
    <t>CA-2014-164959</t>
  </si>
  <si>
    <t>Avery 482</t>
  </si>
  <si>
    <t>CA-2014-121468</t>
  </si>
  <si>
    <t>Square Credit Card Reader</t>
  </si>
  <si>
    <t>US-2013-108455</t>
  </si>
  <si>
    <t>Xerox 192</t>
  </si>
  <si>
    <t>HP Office Recycled Paper (20Lb. and 87 Bright)</t>
  </si>
  <si>
    <t>X-Rack File for Hanging Folders</t>
  </si>
  <si>
    <t>US-2013-108098</t>
  </si>
  <si>
    <t>WD My Passport Ultra 500GB Portable External Hard Drive</t>
  </si>
  <si>
    <t>CA-2012-140410</t>
  </si>
  <si>
    <t>Cisco IP Phone 7961G-GE VoIP phone</t>
  </si>
  <si>
    <t>Logitech Trackman Marble Mouse</t>
  </si>
  <si>
    <t>CA-2014-139661</t>
  </si>
  <si>
    <t>Magna Visual Magnetic Picture Hangers</t>
  </si>
  <si>
    <t>CA-2013-141586</t>
  </si>
  <si>
    <t>Avery Durable Plastic 1" Binders</t>
  </si>
  <si>
    <t>CA-2013-100468</t>
  </si>
  <si>
    <t>iKross Bluetooth Portable Keyboard + Cell Phone Stand Holder + Brush for Apple iPhone 5S 5C 5, 4S 4</t>
  </si>
  <si>
    <t>DAX Value U-Channel Document Frames, Easel Back</t>
  </si>
  <si>
    <t>CA-2012-153388</t>
  </si>
  <si>
    <t>Prang Dustless Chalk Sticks</t>
  </si>
  <si>
    <t>Hon 2111 Invitation Series Corner Table</t>
  </si>
  <si>
    <t>CA-2014-103611</t>
  </si>
  <si>
    <t>Eldon Image Series Desk Accessories, Burgundy</t>
  </si>
  <si>
    <t>CA-2014-100384</t>
  </si>
  <si>
    <t>Boston Heavy-Duty Trimline Electric Pencil Sharpeners</t>
  </si>
  <si>
    <t>4009 Highlighters by Sanford</t>
  </si>
  <si>
    <t>CA-2014-148446</t>
  </si>
  <si>
    <t>CA-2011-111059</t>
  </si>
  <si>
    <t>Avery Durable Poly Binders</t>
  </si>
  <si>
    <t>CA-2014-116204</t>
  </si>
  <si>
    <t>CA-2012-144806</t>
  </si>
  <si>
    <t>Howard Miller 13" Diameter Pewter Finish Round Wall Clock</t>
  </si>
  <si>
    <t>Xerox 1970</t>
  </si>
  <si>
    <t>Xerox 1960</t>
  </si>
  <si>
    <t>Belkin 19" Vented Equipment Shelf, Black</t>
  </si>
  <si>
    <t>CA-2014-159884</t>
  </si>
  <si>
    <t>Neat Ideas Personal Hanging Folder Files, Black</t>
  </si>
  <si>
    <t>OIC Bulk Pack Metal Binder Clips</t>
  </si>
  <si>
    <t>CA-2014-124086</t>
  </si>
  <si>
    <t>Bush Andora Bookcase, Maple/Graphite Gray Finish</t>
  </si>
  <si>
    <t>CA-2011-107181</t>
  </si>
  <si>
    <t>GBC Recycled Grain Textured Covers</t>
  </si>
  <si>
    <t>CA-2013-159345</t>
  </si>
  <si>
    <t>CA-2012-111507</t>
  </si>
  <si>
    <t>Newell 310</t>
  </si>
  <si>
    <t>CA-2012-112116</t>
  </si>
  <si>
    <t>KI Adjustable-Height Table</t>
  </si>
  <si>
    <t>CA-2013-126809</t>
  </si>
  <si>
    <t>Acco Pressboard Covers with Storage Hooks, 14 7/8" x 11", Light Blue</t>
  </si>
  <si>
    <t>CA-2011-105172</t>
  </si>
  <si>
    <t>Avery 518</t>
  </si>
  <si>
    <t>CA-2014-107293</t>
  </si>
  <si>
    <t>CA-2012-132101</t>
  </si>
  <si>
    <t>Wireless Extenders zBoost YX545 SOHO Signal Booster</t>
  </si>
  <si>
    <t>US-2014-152002</t>
  </si>
  <si>
    <t>US-2011-157385</t>
  </si>
  <si>
    <t>Novimex Swivel Fabric Task Chair</t>
  </si>
  <si>
    <t>Pastel Pink Envelopes</t>
  </si>
  <si>
    <t>Belkin F8E887 USB Wired Ergonomic Keyboard</t>
  </si>
  <si>
    <t>CA-2012-122826</t>
  </si>
  <si>
    <t>Pyle PRT45 Retro HomeÂ Telephone</t>
  </si>
  <si>
    <t>CA-2011-117317</t>
  </si>
  <si>
    <t>Spiral Phone Message Books with Labels by Adams</t>
  </si>
  <si>
    <t>US-2013-115819</t>
  </si>
  <si>
    <t>PowerGen Dual USB Car Charger</t>
  </si>
  <si>
    <t>Newell 307</t>
  </si>
  <si>
    <t>Panasonic KP-4ABK Battery-Operated Pencil Sharpener</t>
  </si>
  <si>
    <t>Angle-D Binders with Locking Rings, Label Holders</t>
  </si>
  <si>
    <t>Adams Telephone Message Book W/Dividers/Space For Phone Numbers, 5 1/4"X8 1/2", 200/Messages</t>
  </si>
  <si>
    <t>Avery Binder Labels</t>
  </si>
  <si>
    <t>CA-2011-156349</t>
  </si>
  <si>
    <t>Sauder Inglewood Library Bookcases</t>
  </si>
  <si>
    <t>VTech DS6151</t>
  </si>
  <si>
    <t>CA-2014-138380</t>
  </si>
  <si>
    <t>CA-2014-108560</t>
  </si>
  <si>
    <t>GE 48" Fluorescent Tube, Cool White Energy Saver, 34 Watts, 30/Box</t>
  </si>
  <si>
    <t>Dot Matrix Printer Tape Reel Labels, White, 5000/Box</t>
  </si>
  <si>
    <t>Micro Innovations USB RF Wireless Keyboard with Mouse</t>
  </si>
  <si>
    <t>CA-2012-157084</t>
  </si>
  <si>
    <t>ShoreTel ShorePhone IP 230 VoIP phone</t>
  </si>
  <si>
    <t>Plantronics Savi W720 Multi-Device Wireless Headset System</t>
  </si>
  <si>
    <t>CA-2011-168984</t>
  </si>
  <si>
    <t>Xerox 2</t>
  </si>
  <si>
    <t>Office Impressions Heavy Duty Welded Shelving &amp; Multimedia Storage Drawers</t>
  </si>
  <si>
    <t>Jawbone MINI JAMBOX Wireless Bluetooth Speaker</t>
  </si>
  <si>
    <t>CA-2012-111829</t>
  </si>
  <si>
    <t>Deluxe Rollaway Locking File with Drawer</t>
  </si>
  <si>
    <t>Canon PC940 Copier</t>
  </si>
  <si>
    <t>Multicolor Computer Printout Paper</t>
  </si>
  <si>
    <t>CA-2011-135699</t>
  </si>
  <si>
    <t>Xerox 1940</t>
  </si>
  <si>
    <t>Xerox 1986</t>
  </si>
  <si>
    <t>US-2014-132444</t>
  </si>
  <si>
    <t>Eldon Portable Mobile Manager</t>
  </si>
  <si>
    <t>Binder Clips by OIC</t>
  </si>
  <si>
    <t>Wilson Jones 1" Hanging DublLock Ring Binders</t>
  </si>
  <si>
    <t>Fellowes Bankers Box Stor/Drawer Steel Plus</t>
  </si>
  <si>
    <t>CA-2014-161809</t>
  </si>
  <si>
    <t>RCA Visys Integrated PBX 8-Line Router</t>
  </si>
  <si>
    <t>CA-2014-127285</t>
  </si>
  <si>
    <t>GBC Velobind Prepunched Cover Sets, Regency Series</t>
  </si>
  <si>
    <t>Cardinal Slant-D Ring Binders</t>
  </si>
  <si>
    <t>CA-2013-107615</t>
  </si>
  <si>
    <t>CA-2013-122728</t>
  </si>
  <si>
    <t>Home/Office Personal File Carts</t>
  </si>
  <si>
    <t>Universal Premium White Copier/Laser Paper (20Lb. and 87 Bright)</t>
  </si>
  <si>
    <t>US-2013-101497</t>
  </si>
  <si>
    <t>Xerox 1887</t>
  </si>
  <si>
    <t>CA-2013-147585</t>
  </si>
  <si>
    <t>C-Line Magnetic Cubicle Keepers, Clear Polypropylene</t>
  </si>
  <si>
    <t>CA-2012-148376</t>
  </si>
  <si>
    <t>Avery 497</t>
  </si>
  <si>
    <t>CA-2011-135657</t>
  </si>
  <si>
    <t>CA-2011-139857</t>
  </si>
  <si>
    <t>CA-2013-106306</t>
  </si>
  <si>
    <t>GBC Standard Recycled Report Covers, Clear Plastic Sheets</t>
  </si>
  <si>
    <t>CA-2014-123491</t>
  </si>
  <si>
    <t>Avery 500</t>
  </si>
  <si>
    <t>Geemarc AmpliPOWER60</t>
  </si>
  <si>
    <t>"While you Were Out" Message Book, One Form per Page</t>
  </si>
  <si>
    <t>Global Leather Task Chair, Black</t>
  </si>
  <si>
    <t>Acco 7-Outlet Masterpiece Power Center, Wihtout Fax/Phone Line Protection</t>
  </si>
  <si>
    <t>CA-2014-104003</t>
  </si>
  <si>
    <t>O'Sullivan Manor Hill 2-Door Library in Brianna Oak</t>
  </si>
  <si>
    <t>CA-2012-130204</t>
  </si>
  <si>
    <t>Kingston Digital DataTraveler 16GB USB 2.0</t>
  </si>
  <si>
    <t>TRENDnet 56K USB 2.0 Phone, Internet and Fax Modem</t>
  </si>
  <si>
    <t>CA-2011-110527</t>
  </si>
  <si>
    <t>Avery 494</t>
  </si>
  <si>
    <t>CA-2014-168837</t>
  </si>
  <si>
    <t>CA-2014-116715</t>
  </si>
  <si>
    <t>Xerox 1962</t>
  </si>
  <si>
    <t>CA-2012-130785</t>
  </si>
  <si>
    <t>Sauder Camden County Barrister Bookcase, Planked Cherry Finish</t>
  </si>
  <si>
    <t>DXL Angle-View Binders with Locking Rings, Black</t>
  </si>
  <si>
    <t>Sauder Camden County Collection Libraries, Planked Cherry Finish</t>
  </si>
  <si>
    <t>CA-2012-105347</t>
  </si>
  <si>
    <t>Xerox 1919</t>
  </si>
  <si>
    <t>Prang Colored Pencils</t>
  </si>
  <si>
    <t>CA-2013-100965</t>
  </si>
  <si>
    <t>Howard Miller 11-1/2" Diameter Grantwood Wall Clock</t>
  </si>
  <si>
    <t>CA-2013-149461</t>
  </si>
  <si>
    <t>US-2013-116729</t>
  </si>
  <si>
    <t>Samsung Galaxy Note 2</t>
  </si>
  <si>
    <t>SanDisk Cruzer 64 GB USB Flash Drive</t>
  </si>
  <si>
    <t>CA-2012-131597</t>
  </si>
  <si>
    <t>CA-2012-164833</t>
  </si>
  <si>
    <t>Avery 501</t>
  </si>
  <si>
    <t>Binney &amp; Smith Crayola Metallic Colored Pencils, 8-Color Set</t>
  </si>
  <si>
    <t>CA-2012-125423</t>
  </si>
  <si>
    <t>Avery 513</t>
  </si>
  <si>
    <t>CA-2013-167507</t>
  </si>
  <si>
    <t>Avery 3 1/2" Diskette Storage Pages, 10/Pack</t>
  </si>
  <si>
    <t>Seth Thomas 14" Day/Date Wall Clock</t>
  </si>
  <si>
    <t>US-2014-113852</t>
  </si>
  <si>
    <t>CA-2014-128370</t>
  </si>
  <si>
    <t>CA-2011-114643</t>
  </si>
  <si>
    <t>US-2013-100839</t>
  </si>
  <si>
    <t>Executive Impressions 8-1/2" Career Panel/Partition Cubicle Clock</t>
  </si>
  <si>
    <t>CA-2014-118857</t>
  </si>
  <si>
    <t>Howard Miller 12" Round Wall Clock</t>
  </si>
  <si>
    <t>CA-2013-148201</t>
  </si>
  <si>
    <t>CA-2011-116932</t>
  </si>
  <si>
    <t>Newell 334</t>
  </si>
  <si>
    <t>Hon 30" x 60" Table with Locking Drawer</t>
  </si>
  <si>
    <t>CA-2014-142888</t>
  </si>
  <si>
    <t>Safco Drafting Table</t>
  </si>
  <si>
    <t>CA-2014-118885</t>
  </si>
  <si>
    <t>Global High-Back Leather Tilter, Burgundy</t>
  </si>
  <si>
    <t>CA-2013-147578</t>
  </si>
  <si>
    <t>Ultra Door Pull Handle</t>
  </si>
  <si>
    <t>CA-2011-157623</t>
  </si>
  <si>
    <t>Xerox 1972</t>
  </si>
  <si>
    <t>Avery Hi-Liter Fluorescent Desk Style Markers</t>
  </si>
  <si>
    <t>CA-2013-100083</t>
  </si>
  <si>
    <t>IBM Multi-Purpose Copy Paper, 8 1/2 x 11", Case</t>
  </si>
  <si>
    <t>CA-2012-109197</t>
  </si>
  <si>
    <t>Ibico Hi-Tech Manual Binding System</t>
  </si>
  <si>
    <t>CA-2014-167094</t>
  </si>
  <si>
    <t>Xerox 218</t>
  </si>
  <si>
    <t>Global Comet Stacking Armless Chair</t>
  </si>
  <si>
    <t>Memorex Froggy Flash Drive 8 GB</t>
  </si>
  <si>
    <t>CA-2012-157959</t>
  </si>
  <si>
    <t>Hand-Finished Solid Wood Document Frame</t>
  </si>
  <si>
    <t>CA-2013-105963</t>
  </si>
  <si>
    <t>CA-2014-126865</t>
  </si>
  <si>
    <t>CA-2014-102834</t>
  </si>
  <si>
    <t>US-2013-139710</t>
  </si>
  <si>
    <t>Avaya 4621SW VoIP phone</t>
  </si>
  <si>
    <t>CA-2014-121538</t>
  </si>
  <si>
    <t>Eaton Premium Continuous-Feed Paper, 25% Cotton, Letter Size, White, 1000 Shts/Box</t>
  </si>
  <si>
    <t>US-2014-101539</t>
  </si>
  <si>
    <t>Xerox 214</t>
  </si>
  <si>
    <t>Safco Commercial Shelving</t>
  </si>
  <si>
    <t>Mitel MiVoice 5330e IP Phone</t>
  </si>
  <si>
    <t>CA-2013-152121</t>
  </si>
  <si>
    <t>Motorola Moto X</t>
  </si>
  <si>
    <t>CA-2014-101245</t>
  </si>
  <si>
    <t>Tops White Computer Printout Paper</t>
  </si>
  <si>
    <t>Enermax Briskie RF Wireless Keyboard and Mouse Combo</t>
  </si>
  <si>
    <t>CA-2012-141768</t>
  </si>
  <si>
    <t>Ultra Door Push Plate</t>
  </si>
  <si>
    <t>CA-2013-112109</t>
  </si>
  <si>
    <t>GBC Twin Loop Wire Binding Elements</t>
  </si>
  <si>
    <t>Perma STOR-ALL Hanging File Box, 13 1/8"W x 12 1/4"D x 10 1/2"H</t>
  </si>
  <si>
    <t>SAFCO Arco Folding Chair</t>
  </si>
  <si>
    <t>CA-2012-109939</t>
  </si>
  <si>
    <t>Newell 321</t>
  </si>
  <si>
    <t>CA-2013-112669</t>
  </si>
  <si>
    <t>Fellowes Personal Hanging Folder Files, Navy</t>
  </si>
  <si>
    <t>CA-2011-164721</t>
  </si>
  <si>
    <t>Wirebound Message Books, Four 2 3/4 x 5 White Forms per Page</t>
  </si>
  <si>
    <t>CA-2014-133648</t>
  </si>
  <si>
    <t>Eldon Spacemaker Box, Quick-Snap Lid, Clear</t>
  </si>
  <si>
    <t>Plymouth Boxed Rubber Bands by Plymouth</t>
  </si>
  <si>
    <t>CA-2014-166128</t>
  </si>
  <si>
    <t>Dixon Ticonderoga Erasable Colored Pencil Set, 12-Color</t>
  </si>
  <si>
    <t>CA-2012-113110</t>
  </si>
  <si>
    <t>GBC Imprintable Covers</t>
  </si>
  <si>
    <t>Acme Elite Stainless Steel Scissors</t>
  </si>
  <si>
    <t>Wirebound Message Books, 5-1/2 x 4 Forms, 2 or 4 Forms per Page</t>
  </si>
  <si>
    <t>US-2014-111241</t>
  </si>
  <si>
    <t>GBC Recycled Regency Composition Covers</t>
  </si>
  <si>
    <t>CA-2012-114237</t>
  </si>
  <si>
    <t>Safco Value Mate Series Steel Bookcases, Baked Enamel Finish on Steel, Gray</t>
  </si>
  <si>
    <t>CA-2013-113516</t>
  </si>
  <si>
    <t>CA-2012-119214</t>
  </si>
  <si>
    <t>CA-2012-122287</t>
  </si>
  <si>
    <t>Xerox 1922</t>
  </si>
  <si>
    <t>Flat Face Poster Frame</t>
  </si>
  <si>
    <t>CA-2012-104493</t>
  </si>
  <si>
    <t>GBC Personal VeloBind Strips</t>
  </si>
  <si>
    <t>CA-2011-106439</t>
  </si>
  <si>
    <t>Letter/Legal File Tote with Clear Snap-On Lid, Black Granite</t>
  </si>
  <si>
    <t>Avery Framed View Binder, EZD Ring (Locking), Navy, 1 1/2"</t>
  </si>
  <si>
    <t>Xerox 1952</t>
  </si>
  <si>
    <t>Fellowes Twister Kit, Gray/Clear, 3/pkg</t>
  </si>
  <si>
    <t>Novimex Fabric Task Chair</t>
  </si>
  <si>
    <t>MaxellÂ LTO Ultrium - 800 GB</t>
  </si>
  <si>
    <t>Newell 325</t>
  </si>
  <si>
    <t>CA-2012-133452</t>
  </si>
  <si>
    <t>Plantronics Audio 478 Stereo USB Headset</t>
  </si>
  <si>
    <t>Hon 94000 Series Round Tables</t>
  </si>
  <si>
    <t>US-2014-110996</t>
  </si>
  <si>
    <t>CA-2013-129693</t>
  </si>
  <si>
    <t>Newell 3-Hole Punched Plastic Slotted Magazine Holders for Binders</t>
  </si>
  <si>
    <t>CA-2014-122504</t>
  </si>
  <si>
    <t>Anker Ultra-Slim Mini Bluetooth 3.0 Wireless Keyboard</t>
  </si>
  <si>
    <t>Plantronics CS 50-USB -Â headsetÂ - Convertible, Monaural</t>
  </si>
  <si>
    <t>CA-2011-131051</t>
  </si>
  <si>
    <t>Floodlight Indoor Halogen Bulbs, 1 Bulb per Pack, 60 Watts</t>
  </si>
  <si>
    <t>CA-2012-120103</t>
  </si>
  <si>
    <t>Computer Printout Paper with Letter-Trim Perforations</t>
  </si>
  <si>
    <t>ClearSounds CSC500 Amplified Spirit Phone Corded phone</t>
  </si>
  <si>
    <t>CA-2014-104647</t>
  </si>
  <si>
    <t>Ampad Phone Message Book, Recycled, 400 Message Capacity, 5 Â¾Â” x 11Â”</t>
  </si>
  <si>
    <t>CA-2012-139290</t>
  </si>
  <si>
    <t>Avery 507</t>
  </si>
  <si>
    <t>CA-2012-149678</t>
  </si>
  <si>
    <t>CA-2014-124401</t>
  </si>
  <si>
    <t>Hanging Personal Folder File</t>
  </si>
  <si>
    <t>Logitech Wireless Marathon Mouse M705</t>
  </si>
  <si>
    <t>US-2011-140116</t>
  </si>
  <si>
    <t>Tennsco 6- and 18-Compartment Lockers</t>
  </si>
  <si>
    <t>BOSTON Ranger #55 Pencil Sharpener, Black</t>
  </si>
  <si>
    <t>CA-2011-123295</t>
  </si>
  <si>
    <t>Office Star - Ergonomically Designed Knee Chair</t>
  </si>
  <si>
    <t>CA-2012-164882</t>
  </si>
  <si>
    <t>GBC DocuBind P100 Manual Binding Machine</t>
  </si>
  <si>
    <t>Newell 308</t>
  </si>
  <si>
    <t>Global Fabric Manager's Chair, Dark Gray</t>
  </si>
  <si>
    <t>Acme Tagit Stainless Steel Antibacterial Scissors</t>
  </si>
  <si>
    <t>Polycom SoundStation2 EX ConferenceÂ phone</t>
  </si>
  <si>
    <t>Mobile Personal File Cube</t>
  </si>
  <si>
    <t>DMI Eclipse Executive Suite Bookcases</t>
  </si>
  <si>
    <t>CA-2013-130267</t>
  </si>
  <si>
    <t>Xerox Color Copier Paper, 11" x 17", Ream</t>
  </si>
  <si>
    <t>CA-2014-155460</t>
  </si>
  <si>
    <t>GBC DocuBind TL200 Manual Binding Machine</t>
  </si>
  <si>
    <t>CA-2014-158246</t>
  </si>
  <si>
    <t>CA-2011-141607</t>
  </si>
  <si>
    <t>Eldon Advantage Chair Mats for Low to Medium Pile Carpets</t>
  </si>
  <si>
    <t>CA-2013-111115</t>
  </si>
  <si>
    <t>CA-2013-101938</t>
  </si>
  <si>
    <t>Panasonic KP-350BK Electric Pencil Sharpener with Auto Stop</t>
  </si>
  <si>
    <t>CA-2014-166296</t>
  </si>
  <si>
    <t>CA-2011-152296</t>
  </si>
  <si>
    <t>Wilson Jones data.warehouse D-Ring Binders with DublLock</t>
  </si>
  <si>
    <t>CA-2013-125738</t>
  </si>
  <si>
    <t>Xerox 1982</t>
  </si>
  <si>
    <t>Acco Data Flex Cable Posts For Top &amp; Bottom Load Binders, 6" Capacity</t>
  </si>
  <si>
    <t>CA-2014-124576</t>
  </si>
  <si>
    <t>GBC Prestige Therm-A-Bind Covers</t>
  </si>
  <si>
    <t>CA-2013-118913</t>
  </si>
  <si>
    <t>Fellowes Mighty 8 Compact Surge Protector</t>
  </si>
  <si>
    <t>CA-2013-128412</t>
  </si>
  <si>
    <t>GBC DocuBind P50 Personal Binding Machine</t>
  </si>
  <si>
    <t>Holmes HEPA Air Purifier</t>
  </si>
  <si>
    <t>Xerox 1988</t>
  </si>
  <si>
    <t>Harmony HEPA Quiet Air Purifiers</t>
  </si>
  <si>
    <t>CA-2012-138002</t>
  </si>
  <si>
    <t>Acco Hanging Data Binders</t>
  </si>
  <si>
    <t>Howard Miller 16" Diameter Gallery Wall Clock</t>
  </si>
  <si>
    <t>CA-2014-129378</t>
  </si>
  <si>
    <t>Belkin 325VA UPS Surge Protector, 6'</t>
  </si>
  <si>
    <t>Metal Folding Chairs, Beige, 4/Carton</t>
  </si>
  <si>
    <t>CA-2014-130841</t>
  </si>
  <si>
    <t>Zipper Ring Binder Pockets</t>
  </si>
  <si>
    <t>Super Decoflex Portable Personal File</t>
  </si>
  <si>
    <t>Wilson Electronics DB Pro Signal Booster</t>
  </si>
  <si>
    <t>CA-2013-106383</t>
  </si>
  <si>
    <t>Atlantic Metals Mobile 2-Shelf Bookcases, Custom Colors</t>
  </si>
  <si>
    <t>CA-2011-128055</t>
  </si>
  <si>
    <t>GBC DocuBind 200 Manual Binding Machine</t>
  </si>
  <si>
    <t>Fellowes Advanced Computer Series Surge Protectors</t>
  </si>
  <si>
    <t>CA-2012-123232</t>
  </si>
  <si>
    <t>HTC One</t>
  </si>
  <si>
    <t>CA-2013-122322</t>
  </si>
  <si>
    <t>Fiskars Home &amp; Office Scissors</t>
  </si>
  <si>
    <t>CA-2013-146633</t>
  </si>
  <si>
    <t>Fellowes PB500 Electric Punch Plastic Comb Binding Machine with Manual Bind</t>
  </si>
  <si>
    <t>Avery Self-Adhesive Photo Pockets for Polaroid Photos</t>
  </si>
  <si>
    <t>CA-2014-103380</t>
  </si>
  <si>
    <t>Newell 344</t>
  </si>
  <si>
    <t>Advantus T-Pin Paper Clips</t>
  </si>
  <si>
    <t>Acco Six-Outlet Power Strip, 4' Cord Length</t>
  </si>
  <si>
    <t>CA-2012-116092</t>
  </si>
  <si>
    <t>Xerox 1959</t>
  </si>
  <si>
    <t>Avery Durable Binders</t>
  </si>
  <si>
    <t>Kensington 6 Outlet MasterPiece HOMEOFFICE Power Control Center</t>
  </si>
  <si>
    <t>Xerox 22</t>
  </si>
  <si>
    <t>CA-2013-117849</t>
  </si>
  <si>
    <t>CA-2012-169201</t>
  </si>
  <si>
    <t>Holmes Odor Grabber</t>
  </si>
  <si>
    <t>CA-2014-105214</t>
  </si>
  <si>
    <t>Hon Multipurpose Stacking Arm Chairs</t>
  </si>
  <si>
    <t>Wirebound Message Books, Four 2 3/4" x 5" Forms per Page, 600 Sets per Book</t>
  </si>
  <si>
    <t>CA-2012-117611</t>
  </si>
  <si>
    <t>Advantus Plastic Paper Clips</t>
  </si>
  <si>
    <t>Logitech G19 Programmable Gaming Keyboard</t>
  </si>
  <si>
    <t>CA-2014-137470</t>
  </si>
  <si>
    <t>Xerox 1984</t>
  </si>
  <si>
    <t>CA-2012-102036</t>
  </si>
  <si>
    <t>Fellowes Bases and Tops For Staxonsteel/High-Stak Systems</t>
  </si>
  <si>
    <t>CA-2012-142944</t>
  </si>
  <si>
    <t>Deflect-o Glass Clear Studded Chair Mats</t>
  </si>
  <si>
    <t>Canon PC1060 Personal Laser Copier</t>
  </si>
  <si>
    <t>CA-2011-157882</t>
  </si>
  <si>
    <t>Bevis Round Conference Room Tables and Bases</t>
  </si>
  <si>
    <t>Global Deluxe Stacking Chair, Gray</t>
  </si>
  <si>
    <t>CA-2014-142622</t>
  </si>
  <si>
    <t>Global Super Steno Chair</t>
  </si>
  <si>
    <t>CA-2014-143343</t>
  </si>
  <si>
    <t>Newell 351</t>
  </si>
  <si>
    <t>CA-2014-115154</t>
  </si>
  <si>
    <t>Balt Solid Wood Round Tables</t>
  </si>
  <si>
    <t>US-2014-120418</t>
  </si>
  <si>
    <t>Global Leather Executive Chair</t>
  </si>
  <si>
    <t>Newell 319</t>
  </si>
  <si>
    <t>CA-2014-165491</t>
  </si>
  <si>
    <t>ImationÂ SecureÂ DriveÂ + Hardware Encrypted USBÂ flash driveÂ - 16 GB</t>
  </si>
  <si>
    <t>CA-2014-138422</t>
  </si>
  <si>
    <t>Wausau Papers Astrobrights Colored Envelopes</t>
  </si>
  <si>
    <t>CA-2013-155187</t>
  </si>
  <si>
    <t>Tennsco Lockers, Gray</t>
  </si>
  <si>
    <t>REDIFORM Incoming/Outgoing Call Register, 11" X 8 1/2", 100 Messages</t>
  </si>
  <si>
    <t>CA-2014-109701</t>
  </si>
  <si>
    <t>Satellite Sectional Post Binders</t>
  </si>
  <si>
    <t>CA-2012-111514</t>
  </si>
  <si>
    <t>Atlantic Metals Mobile 3-Shelf Bookcases, Custom Colors</t>
  </si>
  <si>
    <t>Memorex Micro Travel Drive 32 GB</t>
  </si>
  <si>
    <t>Lexmark S315 Color Inkjet Printer</t>
  </si>
  <si>
    <t>CA-2011-102295</t>
  </si>
  <si>
    <t>Global Leather &amp; Oak Executive Chair, Burgundy</t>
  </si>
  <si>
    <t>CA-2012-148628</t>
  </si>
  <si>
    <t>Message Book, Phone, Wirebound Standard Line Memo, 2 3/4" X 5"</t>
  </si>
  <si>
    <t>US-2014-117534</t>
  </si>
  <si>
    <t>Acco Smartsocket Color-Coded Six-Outlet AC Adapter Model Surge Protectors</t>
  </si>
  <si>
    <t>Avery Arch Ring Binders</t>
  </si>
  <si>
    <t>Clearsounds A400</t>
  </si>
  <si>
    <t>Hewlett Packard 310 Color Digital Copier</t>
  </si>
  <si>
    <t>CA-2012-145065</t>
  </si>
  <si>
    <t>Recycled Premium Regency Composition Covers</t>
  </si>
  <si>
    <t>CA-2014-169264</t>
  </si>
  <si>
    <t>Avery File Folder Labels</t>
  </si>
  <si>
    <t>Newell 318</t>
  </si>
  <si>
    <t>CA-2014-108574</t>
  </si>
  <si>
    <t>Square Credit Card Reader, 4 1/2" x 4 1/2" x 1", White</t>
  </si>
  <si>
    <t>CA-2014-144589</t>
  </si>
  <si>
    <t>Panasonic KX-TG9541B DECT 6.0 Digital 2-Line Expandable Cordless Phone With Digital Answering System</t>
  </si>
  <si>
    <t>CA-2014-155985</t>
  </si>
  <si>
    <t>DAX Natural Wood-Tone Poster Frame</t>
  </si>
  <si>
    <t>CA-2012-142041</t>
  </si>
  <si>
    <t>CA-2011-151295</t>
  </si>
  <si>
    <t>CA-2014-168655</t>
  </si>
  <si>
    <t>WD My Passport Ultra 2TB Portable External Hard Drive</t>
  </si>
  <si>
    <t>CA-2013-107202</t>
  </si>
  <si>
    <t>Panasonic KX MB2061 Multifunction Printer</t>
  </si>
  <si>
    <t>CA-2014-159597</t>
  </si>
  <si>
    <t>Razer Kraken 7.1 Surround Sound Over Ear USB Gaming Headset</t>
  </si>
  <si>
    <t>CA-2014-100748</t>
  </si>
  <si>
    <t>CA-2014-129805</t>
  </si>
  <si>
    <t>CA-2014-140053</t>
  </si>
  <si>
    <t>Tenex Traditional Chairmats for Medium Pile Carpet, Standard Lip, 36" x 48"</t>
  </si>
  <si>
    <t>CA-2011-164210</t>
  </si>
  <si>
    <t>Bevis Rectangular Conference Tables</t>
  </si>
  <si>
    <t>Geographics Note Cards, Blank, White, 8 1/2" x 11"</t>
  </si>
  <si>
    <t>CA-2012-100573</t>
  </si>
  <si>
    <t>#10- 4 1/8" x 9 1/2" Recycled Envelopes</t>
  </si>
  <si>
    <t>CA-2013-140207</t>
  </si>
  <si>
    <t>Cardinal Holdit Data Disk Pockets</t>
  </si>
  <si>
    <t>CA-2012-142419</t>
  </si>
  <si>
    <t>Xerox 1896</t>
  </si>
  <si>
    <t>CA-2013-114972</t>
  </si>
  <si>
    <t>Global Deluxe High-Back Office Chair in Storm</t>
  </si>
  <si>
    <t>Kensington K72356US Mouse-in-a-Box USB Desktop Mouse</t>
  </si>
  <si>
    <t>Avery 50</t>
  </si>
  <si>
    <t>Honeywell Enviracaire Portable HEPA Air Cleaner for 16' x 20' Room</t>
  </si>
  <si>
    <t>CA-2014-102750</t>
  </si>
  <si>
    <t>Chromcraft Bull-Nose Wood Oval Conference Tables &amp; Bases</t>
  </si>
  <si>
    <t>CA-2014-147956</t>
  </si>
  <si>
    <t>CA-2014-126067</t>
  </si>
  <si>
    <t>Anker 24W Portable Micro USB Car Charger</t>
  </si>
  <si>
    <t>Hon Practical Foundations 30 x 60 Training Table, Light Gray/Charcoal</t>
  </si>
  <si>
    <t>CA-2011-113579</t>
  </si>
  <si>
    <t>White GlueTop Scratch Pads</t>
  </si>
  <si>
    <t>CA-2012-122371</t>
  </si>
  <si>
    <t>Cameo Buff Policy Envelopes</t>
  </si>
  <si>
    <t>CA-2013-126935</t>
  </si>
  <si>
    <t>CA-2013-149482</t>
  </si>
  <si>
    <t>Avery 52</t>
  </si>
  <si>
    <t>CA-2011-143917</t>
  </si>
  <si>
    <t>High Speed Automatic Electric Letter Opener</t>
  </si>
  <si>
    <t>CA-2014-163902</t>
  </si>
  <si>
    <t>Panasonic KX TS3282B Corded phone</t>
  </si>
  <si>
    <t>CA-2012-143238</t>
  </si>
  <si>
    <t>Memorex Mini Travel Drive 8 GB USB 2.0 Flash Drive</t>
  </si>
  <si>
    <t>CA-2012-113404</t>
  </si>
  <si>
    <t>CA-2013-144792</t>
  </si>
  <si>
    <t>CA-2014-108070</t>
  </si>
  <si>
    <t>US-2012-128090</t>
  </si>
  <si>
    <t>Samsung Galaxy S4 Mini</t>
  </si>
  <si>
    <t>Xerox 1891</t>
  </si>
  <si>
    <t>CA-2012-147788</t>
  </si>
  <si>
    <t>O'Sullivan Living Dimensions 3-Shelf Bookcases</t>
  </si>
  <si>
    <t>CA-2014-123967</t>
  </si>
  <si>
    <t>GBC Standard Plastic Binding Systems' Combs</t>
  </si>
  <si>
    <t>CA-2013-137729</t>
  </si>
  <si>
    <t>Cisco Small Business SPA 502G VoIP phone</t>
  </si>
  <si>
    <t>CA-2013-154053</t>
  </si>
  <si>
    <t>Berol Giant Pencil Sharpener</t>
  </si>
  <si>
    <t>CA-2013-137204</t>
  </si>
  <si>
    <t>Global Stack Chair without Arms, Black</t>
  </si>
  <si>
    <t>CA-2011-147298</t>
  </si>
  <si>
    <t>Acco Pressboard Covers with Storage Hooks, 14 7/8" x 11", Executive Red</t>
  </si>
  <si>
    <t>CA-2014-147942</t>
  </si>
  <si>
    <t>Avery 498</t>
  </si>
  <si>
    <t>CA-2014-115931</t>
  </si>
  <si>
    <t>Design Ebony Sketching Pencil</t>
  </si>
  <si>
    <t>Eldon Simplefile Box Office</t>
  </si>
  <si>
    <t>Avery 517</t>
  </si>
  <si>
    <t>US-2014-110604</t>
  </si>
  <si>
    <t>24-Hour Round Wall Clock</t>
  </si>
  <si>
    <t>SAFCO Optional Arm Kit for Workspace Cribbage Stacking Chair</t>
  </si>
  <si>
    <t>CA-2012-162369</t>
  </si>
  <si>
    <t>US-2013-146794</t>
  </si>
  <si>
    <t>CA-2014-112515</t>
  </si>
  <si>
    <t>Green Bar Computer Printout Paper</t>
  </si>
  <si>
    <t>Global Adaptabilites Bookcase, Cherry/Storm Gray Finish</t>
  </si>
  <si>
    <t>GBC Pre-Punched Binding Paper, Plastic, White, 8-1/2" x 11"</t>
  </si>
  <si>
    <t>Mini 13-1/2 Capacity Data Binder Rack, Pearl</t>
  </si>
  <si>
    <t>Avery 514</t>
  </si>
  <si>
    <t>CA-2013-150343</t>
  </si>
  <si>
    <t>CA-2012-135538</t>
  </si>
  <si>
    <t>US-2012-139759</t>
  </si>
  <si>
    <t>CA-2014-136875</t>
  </si>
  <si>
    <t>Xerox 1888</t>
  </si>
  <si>
    <t>US-2011-160780</t>
  </si>
  <si>
    <t>CA-2014-137085</t>
  </si>
  <si>
    <t>CA-2012-153220</t>
  </si>
  <si>
    <t>Adams "While You Were Out" Message Pads</t>
  </si>
  <si>
    <t>US-2013-144211</t>
  </si>
  <si>
    <t>Wirebound Four 2-3/4 x 5 Forms per Page, 400 Sets per Book</t>
  </si>
  <si>
    <t>AT&amp;T 17929 Lendline Telephone</t>
  </si>
  <si>
    <t>CA-2013-138079</t>
  </si>
  <si>
    <t>Contract Clock, 14", Brown</t>
  </si>
  <si>
    <t>CA-2014-155873</t>
  </si>
  <si>
    <t>Xerox 215</t>
  </si>
  <si>
    <t>Xerox 1885</t>
  </si>
  <si>
    <t>CA-2012-121797</t>
  </si>
  <si>
    <t>Computer Room Manger, 14"</t>
  </si>
  <si>
    <t>Bady BDG101FRU Card Printer</t>
  </si>
  <si>
    <t>CA-2012-103723</t>
  </si>
  <si>
    <t>Prang Drawing Pencil Set</t>
  </si>
  <si>
    <t>CA-2014-144827</t>
  </si>
  <si>
    <t>CA-2011-153479</t>
  </si>
  <si>
    <t>Avery 512</t>
  </si>
  <si>
    <t>CA-2014-104801</t>
  </si>
  <si>
    <t>Tenex Contemporary Contur Chairmats for Low and Medium Pile Carpet, Computer, 39" x 49"</t>
  </si>
  <si>
    <t>CA-2012-129770</t>
  </si>
  <si>
    <t>CA-2011-149244</t>
  </si>
  <si>
    <t>Executive Impressions 12" Wall Clock</t>
  </si>
  <si>
    <t>CA-2012-140144</t>
  </si>
  <si>
    <t>US-2011-141257</t>
  </si>
  <si>
    <t>Hon Deluxe Fabric Upholstered Stacking Chairs, Squared Back</t>
  </si>
  <si>
    <t>CA-2011-154669</t>
  </si>
  <si>
    <t>Advantus Rolling Drawer Organizers</t>
  </si>
  <si>
    <t>CA-2011-158029</t>
  </si>
  <si>
    <t>Hon Olson Stacker Stools</t>
  </si>
  <si>
    <t>CA-2012-155306</t>
  </si>
  <si>
    <t>Plantronics S12 Corded Telephone Headset System</t>
  </si>
  <si>
    <t>Plantronics Calisto P620-M USB Wireless Speakerphone System</t>
  </si>
  <si>
    <t>Hoover Upright Vacuum With Dirt Cup</t>
  </si>
  <si>
    <t>Xerox 1903</t>
  </si>
  <si>
    <t>CA-2011-129574</t>
  </si>
  <si>
    <t>CA-2014-126536</t>
  </si>
  <si>
    <t>Maxell 4.7GB DVD-R 5/Pack</t>
  </si>
  <si>
    <t>Canvas Sectional Post Binders</t>
  </si>
  <si>
    <t>CA-2013-144729</t>
  </si>
  <si>
    <t>CA-2012-127019</t>
  </si>
  <si>
    <t>CA-2012-138534</t>
  </si>
  <si>
    <t>CA-2012-149972</t>
  </si>
  <si>
    <t>Advantus Map Pennant Flags and Round Head Tacks</t>
  </si>
  <si>
    <t>CA-2011-154599</t>
  </si>
  <si>
    <t>Pyle PMP37LED</t>
  </si>
  <si>
    <t>US-2012-110163</t>
  </si>
  <si>
    <t>Lumber Crayons</t>
  </si>
  <si>
    <t>CA-2014-143329</t>
  </si>
  <si>
    <t>9-3/4 Diameter Round Wall Clock</t>
  </si>
  <si>
    <t>CA-2012-159380</t>
  </si>
  <si>
    <t>Xerox 1953</t>
  </si>
  <si>
    <t>CA-2012-148635</t>
  </si>
  <si>
    <t>Xerox 228</t>
  </si>
  <si>
    <t>Sauder Forest Hills Library, Woodland Oak Finish</t>
  </si>
  <si>
    <t>Office Star - Professional Matrix Back Chair with 2-to-1 Synchro Tilt and Mesh Fabric Seat</t>
  </si>
  <si>
    <t>CA-2013-160500</t>
  </si>
  <si>
    <t>Computer Printout Index Tabs</t>
  </si>
  <si>
    <t>CA-2014-100202</t>
  </si>
  <si>
    <t>CA-2011-148915</t>
  </si>
  <si>
    <t>Carina Mini System Audio Rack, Model AR050B</t>
  </si>
  <si>
    <t>Plantronics Voyager Pro HD - Bluetooth Headset</t>
  </si>
  <si>
    <t>CA-2014-110842</t>
  </si>
  <si>
    <t>Xerox 201</t>
  </si>
  <si>
    <t>Ibico Plastic Spiral Binding Combs</t>
  </si>
  <si>
    <t>CA-2013-128594</t>
  </si>
  <si>
    <t>US-2014-103828</t>
  </si>
  <si>
    <t>Newell 345</t>
  </si>
  <si>
    <t>CA-2011-148040</t>
  </si>
  <si>
    <t>Xerox 1951</t>
  </si>
  <si>
    <t>Office Star - Mesh Screen back chair with Vinyl seat</t>
  </si>
  <si>
    <t>CA-2014-135167</t>
  </si>
  <si>
    <t>Dixon Prang Watercolor Pencils, 10-Color Set with Brush</t>
  </si>
  <si>
    <t>CA-2014-137022</t>
  </si>
  <si>
    <t>US-2013-167339</t>
  </si>
  <si>
    <t>Global Ergonomic Managers Chair</t>
  </si>
  <si>
    <t>CA-2013-130799</t>
  </si>
  <si>
    <t>Eldon Regeneration Recycled Desk Accessories, Smoke</t>
  </si>
  <si>
    <t>CA-2013-164483</t>
  </si>
  <si>
    <t>US-2013-159856</t>
  </si>
  <si>
    <t>Global Deluxe Steno Chair</t>
  </si>
  <si>
    <t>CA-2014-102099</t>
  </si>
  <si>
    <t>CA-2014-164049</t>
  </si>
  <si>
    <t>Wirebound Message Books, Four 2 3/4 x 5 Forms per Page, 200 Sets per Book</t>
  </si>
  <si>
    <t>CA-2011-127586</t>
  </si>
  <si>
    <t>Dual Level, Single-Width Filing Carts</t>
  </si>
  <si>
    <t>CA-2014-166415</t>
  </si>
  <si>
    <t>Rubber Band Ball</t>
  </si>
  <si>
    <t>CA-2014-164329</t>
  </si>
  <si>
    <t>Space Solutions Commercial Steel Shelving</t>
  </si>
  <si>
    <t>CA-2012-168564</t>
  </si>
  <si>
    <t>US-2013-169040</t>
  </si>
  <si>
    <t>Google Nexus 5</t>
  </si>
  <si>
    <t>Jet-Pak Recycled Peel 'N' Seal Padded Mailers</t>
  </si>
  <si>
    <t>Snap-A-Way Black Print Carbonless Ruled Speed Letter, Triplicate</t>
  </si>
  <si>
    <t>CA-2014-126242</t>
  </si>
  <si>
    <t>File Shuttle II and Handi-File, Black</t>
  </si>
  <si>
    <t>Executive Impressions 13-1/2" Indoor/Outdoor Wall Clock</t>
  </si>
  <si>
    <t>CA-2013-166443</t>
  </si>
  <si>
    <t>Advantus Panel Wall Acrylic Frame</t>
  </si>
  <si>
    <t>CA-2014-169859</t>
  </si>
  <si>
    <t>Eldon 400 Class Desk Accessories, Black Carbon</t>
  </si>
  <si>
    <t>Wilson Jones Clip &amp; Carry Folder Binder Tool for Ring Binders, Clear</t>
  </si>
  <si>
    <t>CA-2014-134915</t>
  </si>
  <si>
    <t>Memorex Micro Travel Drive 8 GB</t>
  </si>
  <si>
    <t>Xerox 1978</t>
  </si>
  <si>
    <t>Harbour Creations 67200 Series Stacking Chairs</t>
  </si>
  <si>
    <t>Tenex V2T-RE Standard Weight Series Chair Mat, 45" x 53", Lip 25" x 12"</t>
  </si>
  <si>
    <t>Cush Cases Heavy Duty Rugged Cover Case for Samsung Galaxy S5 - Purple</t>
  </si>
  <si>
    <t>Samsung Galaxy Mega 6.3</t>
  </si>
  <si>
    <t>CA-2012-158456</t>
  </si>
  <si>
    <t>CA-2014-143665</t>
  </si>
  <si>
    <t>Avery 478</t>
  </si>
  <si>
    <t>CA-2014-137428</t>
  </si>
  <si>
    <t>DAX Two-Tone Rosewood/Black Document Frame, Desktop, 5 x 7</t>
  </si>
  <si>
    <t>CA-2011-131310</t>
  </si>
  <si>
    <t>Safco Chair Connectors, 6/Carton</t>
  </si>
  <si>
    <t>Self-Adhesive Ring Binder Labels</t>
  </si>
  <si>
    <t>US-2011-112872</t>
  </si>
  <si>
    <t>Chromcraft Bull-Nose Wood 48" x 96" Rectangular Conference Tables</t>
  </si>
  <si>
    <t>CA-2013-139010</t>
  </si>
  <si>
    <t>SanDisk Ultra 16 GB MicroSDHC Class 10 Memory Card</t>
  </si>
  <si>
    <t>Avery Heavy-Duty EZD  Binder With Locking Rings</t>
  </si>
  <si>
    <t>CA-2013-112893</t>
  </si>
  <si>
    <t>VariCap6 Expandable Binder</t>
  </si>
  <si>
    <t>US-2011-150532</t>
  </si>
  <si>
    <t>Eldon Fold 'N Roll Cart System</t>
  </si>
  <si>
    <t>CA-2011-130729</t>
  </si>
  <si>
    <t>Avery Premier Heavy-Duty Binder with Round Locking Rings</t>
  </si>
  <si>
    <t>CA-2014-134845</t>
  </si>
  <si>
    <t>Insertable Tab Post Binder Dividers</t>
  </si>
  <si>
    <t>Lexmark MX611dhe Monochrome Laser Printer</t>
  </si>
  <si>
    <t>GBC VeloBinder Manual Binding System</t>
  </si>
  <si>
    <t>CA-2012-123568</t>
  </si>
  <si>
    <t>Alliance Rubber Bands</t>
  </si>
  <si>
    <t>CA-2011-106719</t>
  </si>
  <si>
    <t>SlimView Poly Binder, 3/8"</t>
  </si>
  <si>
    <t>US-2013-164189</t>
  </si>
  <si>
    <t>BlackBerry Q10</t>
  </si>
  <si>
    <t>US-2013-114293</t>
  </si>
  <si>
    <t>CA-2014-101749</t>
  </si>
  <si>
    <t>Lesro Sheffield Collection Coffee Table, End Table, Center Table, Corner Table</t>
  </si>
  <si>
    <t>CA-2014-149559</t>
  </si>
  <si>
    <t>#10 Self-Seal White Envelopes</t>
  </si>
  <si>
    <t>Hon Pagoda Stacking Chairs</t>
  </si>
  <si>
    <t>CA-2011-137351</t>
  </si>
  <si>
    <t>US-2014-148054</t>
  </si>
  <si>
    <t>36X48 HARDFLOOR CHAIRMAT</t>
  </si>
  <si>
    <t>Conquest 14 Commercial Heavy-Duty Upright Vacuum, Collection System, Accessory Kit</t>
  </si>
  <si>
    <t>CA-2014-131492</t>
  </si>
  <si>
    <t>Ampad #10 Peel &amp; Seel Holiday Envelopes</t>
  </si>
  <si>
    <t>Linden 10" Round Wall Clock, Black</t>
  </si>
  <si>
    <t>Anderson Hickey Conga Table Tops &amp; Accessories</t>
  </si>
  <si>
    <t>CA-2014-106859</t>
  </si>
  <si>
    <t>SimpliFile Personal File, Black Granite, 15w x 6-15/16d x 11-1/4h</t>
  </si>
  <si>
    <t>OtterBox Commuter Series Case - iPhone 5 &amp; 5s</t>
  </si>
  <si>
    <t>Logitech Wireless Headset H600 Over-The-Head Design</t>
  </si>
  <si>
    <t>Xerox 230</t>
  </si>
  <si>
    <t>CA-2013-125206</t>
  </si>
  <si>
    <t>Recycled Steel Personal File for Hanging File Folders</t>
  </si>
  <si>
    <t>CA-2012-126137</t>
  </si>
  <si>
    <t>CA-2011-104780</t>
  </si>
  <si>
    <t>CA-2014-101182</t>
  </si>
  <si>
    <t>invisibleSHIELD by ZAGG Smudge-Free Screen Protector</t>
  </si>
  <si>
    <t>CA-2013-150350</t>
  </si>
  <si>
    <t>Okidata C331dn Printer</t>
  </si>
  <si>
    <t>Tyvek  Top-Opening Peel &amp; Seel Envelopes, Plain White</t>
  </si>
  <si>
    <t>Office Star Flex Back Scooter Chair with White Frame</t>
  </si>
  <si>
    <t>Acme Rosewood Handle Letter Opener</t>
  </si>
  <si>
    <t>CA-2011-136399</t>
  </si>
  <si>
    <t>CA-2014-131828</t>
  </si>
  <si>
    <t>Global Leather and Oak Executive Chair, Black</t>
  </si>
  <si>
    <t>CA-2011-109218</t>
  </si>
  <si>
    <t>BIC Brite Liner Highlighters, Chisel Tip</t>
  </si>
  <si>
    <t>US-2011-109036</t>
  </si>
  <si>
    <t>Avery 489</t>
  </si>
  <si>
    <t>CA-2011-128986</t>
  </si>
  <si>
    <t>White Computer Printout Paper by Universal</t>
  </si>
  <si>
    <t>CA-2011-153969</t>
  </si>
  <si>
    <t>#10 White Business Envelopes,4 1/8 x 9 1/2</t>
  </si>
  <si>
    <t>Newell 34</t>
  </si>
  <si>
    <t>Xerox 1971</t>
  </si>
  <si>
    <t>Polycom CX300 Desktop Phone USB VoIP phone</t>
  </si>
  <si>
    <t>US-2014-132059</t>
  </si>
  <si>
    <t>Atlantic Metals Mobile 5-Shelf Bookcases, Custom Colors</t>
  </si>
  <si>
    <t>US-2014-146416</t>
  </si>
  <si>
    <t>Avery 510</t>
  </si>
  <si>
    <t>Wilson Jones Four-Pocket Poly Binders</t>
  </si>
  <si>
    <t>CA-2012-149384</t>
  </si>
  <si>
    <t>Accohide Poly Flexible Ring Binders</t>
  </si>
  <si>
    <t>CA-2011-158372</t>
  </si>
  <si>
    <t>Memorex Froggy Flash Drive 4 GB</t>
  </si>
  <si>
    <t>Southworth 100% RÃ©sumÃ© Paper, 24lb.</t>
  </si>
  <si>
    <t>Eldon Expressions Punched Metal &amp; Wood Desk Accessories, Pewter &amp; Cherry</t>
  </si>
  <si>
    <t>Avery White Multi-Purpose Labels</t>
  </si>
  <si>
    <t>CA-2013-108882</t>
  </si>
  <si>
    <t>Logitech G500s Laser Gaming Mouse with Adjustable Weight Tuning</t>
  </si>
  <si>
    <t>CA-2014-150189</t>
  </si>
  <si>
    <t>Avery 485</t>
  </si>
  <si>
    <t>CA-2011-114433</t>
  </si>
  <si>
    <t>CA-2011-108189</t>
  </si>
  <si>
    <t>Adams Telephone Message Book W/Dividers/Space For Phone Numbers, 5 1/4"X8 1/2", 300/Messages</t>
  </si>
  <si>
    <t>Bose SoundLink Bluetooth Speaker</t>
  </si>
  <si>
    <t>Letter or Legal Size Expandable Poly String Tie Envelopes</t>
  </si>
  <si>
    <t>Stiletto Hand Letter Openers</t>
  </si>
  <si>
    <t>CA-2013-138933</t>
  </si>
  <si>
    <t>US-2014-140907</t>
  </si>
  <si>
    <t>Logitech Desktop MK120 Mouse and keyboard Combo</t>
  </si>
  <si>
    <t>Fellowes Bankers Box Staxonsteel Drawer File/Stacking System</t>
  </si>
  <si>
    <t>Col-Erase Pencils with Erasers</t>
  </si>
  <si>
    <t>CA-2013-159730</t>
  </si>
  <si>
    <t>Clarity 53712</t>
  </si>
  <si>
    <t>CA-2013-155474</t>
  </si>
  <si>
    <t>CA-2011-140662</t>
  </si>
  <si>
    <t>Xerox 1941</t>
  </si>
  <si>
    <t>APC 7 Outlet Network SurgeArrest Surge Protector</t>
  </si>
  <si>
    <t>CA-2012-155145</t>
  </si>
  <si>
    <t>CA-2012-146038</t>
  </si>
  <si>
    <t>CA-2014-133865</t>
  </si>
  <si>
    <t>Canon Imageclass D680 Copier / Fax</t>
  </si>
  <si>
    <t>CA-2012-157770</t>
  </si>
  <si>
    <t>Plantronics Voyager Pro Legend</t>
  </si>
  <si>
    <t>Memorex Mini Travel Drive 64 GB USB 2.0 Flash Drive</t>
  </si>
  <si>
    <t>CA-2011-106264</t>
  </si>
  <si>
    <t>US-2012-110569</t>
  </si>
  <si>
    <t>CA-2014-136308</t>
  </si>
  <si>
    <t>US-2011-133130</t>
  </si>
  <si>
    <t>CA-2012-165057</t>
  </si>
  <si>
    <t>Boston 19500 Mighty Mite Electric Pencil Sharpener</t>
  </si>
  <si>
    <t>Avery 474</t>
  </si>
  <si>
    <t>US-2014-109253</t>
  </si>
  <si>
    <t>Newell 336</t>
  </si>
  <si>
    <t>Cisco 8x8 Inc. 6753i IP Business Phone System</t>
  </si>
  <si>
    <t>Tenex Chairmats For Use with Hard Floors</t>
  </si>
  <si>
    <t>Acco Flexible ACCOHIDE Square Ring Data Binder, Dark Blue, 11 1/2" X 14" 7/8"</t>
  </si>
  <si>
    <t>Fellowes Command Center 5-outlet power strip</t>
  </si>
  <si>
    <t>Avery Address/Shipping Labels for Typewriters, 4" x 2"</t>
  </si>
  <si>
    <t>CA-2012-112011</t>
  </si>
  <si>
    <t>50 Colored Long Pencils</t>
  </si>
  <si>
    <t>US-2013-157308</t>
  </si>
  <si>
    <t>US-2011-134733</t>
  </si>
  <si>
    <t>Rush Hierlooms Collection 1" Thick Stackable Bookcases</t>
  </si>
  <si>
    <t>CA-2011-115161</t>
  </si>
  <si>
    <t>Sauder Facets Collection Library, Sky Alder Finish</t>
  </si>
  <si>
    <t>CA-2012-115511</t>
  </si>
  <si>
    <t>Hon Metal Bookcases, Putty</t>
  </si>
  <si>
    <t>CA-2014-123778</t>
  </si>
  <si>
    <t>Acco PRESSTEX Data Binder with Storage Hooks, Light Blue, 9 1/2" X 11"</t>
  </si>
  <si>
    <t>CA-2011-166471</t>
  </si>
  <si>
    <t>Cisco Unified IP Phone 7945G VoIP phone</t>
  </si>
  <si>
    <t>CA-2012-152527</t>
  </si>
  <si>
    <t>CA-2013-100244</t>
  </si>
  <si>
    <t>Strathmore Photo Frame Cards</t>
  </si>
  <si>
    <t>Xerox 1944</t>
  </si>
  <si>
    <t>CA-2012-151841</t>
  </si>
  <si>
    <t>CA-2013-134803</t>
  </si>
  <si>
    <t>Kensington 7 Outlet MasterPiece HOMEOFFICE Power Control Center</t>
  </si>
  <si>
    <t>Xerox 1991</t>
  </si>
  <si>
    <t>ImationÂ Clip USBÂ flash driveÂ - 8 GB</t>
  </si>
  <si>
    <t>CA-2014-148264</t>
  </si>
  <si>
    <t>Akro-Mils 12-Gallon Tote</t>
  </si>
  <si>
    <t>Tenex Traditional Chairmats for Hard Floors, Average Lip, 36" x 48"</t>
  </si>
  <si>
    <t>Xerox 1968</t>
  </si>
  <si>
    <t>CA-2014-131212</t>
  </si>
  <si>
    <t>GBC Wire Binding Combs</t>
  </si>
  <si>
    <t>CA-2012-144099</t>
  </si>
  <si>
    <t>CA-2013-162614</t>
  </si>
  <si>
    <t>GBC Recycled VeloBinder Covers</t>
  </si>
  <si>
    <t>CA-2011-168592</t>
  </si>
  <si>
    <t>Holmes Replacement Filter for HEPA Air Cleaner, Medium Room</t>
  </si>
  <si>
    <t>Pizazz Global Quick File</t>
  </si>
  <si>
    <t>US-2013-150035</t>
  </si>
  <si>
    <t>CA-2011-143385</t>
  </si>
  <si>
    <t>KeyTronicÂ KT400U2 -Â KeyboardÂ - Black</t>
  </si>
  <si>
    <t>CA-2013-131289</t>
  </si>
  <si>
    <t>Xerox 204</t>
  </si>
  <si>
    <t>CA-2013-107328</t>
  </si>
  <si>
    <t>Chromcraft 48" x 96" Racetrack Double Pedestal Table</t>
  </si>
  <si>
    <t>CA-2012-168767</t>
  </si>
  <si>
    <t>CA-2013-137673</t>
  </si>
  <si>
    <t>HP Standard 104 key PS/2 Keyboard</t>
  </si>
  <si>
    <t>CA-2013-130680</t>
  </si>
  <si>
    <t>Macally Suction Cup Mount</t>
  </si>
  <si>
    <t>CA-2011-110849</t>
  </si>
  <si>
    <t>Ativa MDM8000 8-Sheet Micro-Cut Shredder</t>
  </si>
  <si>
    <t>Binney &amp; Smith inkTank Desk Highlighter, Chisel Tip, Yellow, 12/Box</t>
  </si>
  <si>
    <t>Advantus Push Pins, Aluminum Head</t>
  </si>
  <si>
    <t>CA-2011-120838</t>
  </si>
  <si>
    <t>Ooma Telo VoIP Home Phone System</t>
  </si>
  <si>
    <t>CA-2014-118542</t>
  </si>
  <si>
    <t>Xerox 1905</t>
  </si>
  <si>
    <t>Cardinal HOLDit! Binder Insert Strips,Extra Strips</t>
  </si>
  <si>
    <t>CA-2014-152737</t>
  </si>
  <si>
    <t>Plantronics Audio 995 Wireless Stereo Headset</t>
  </si>
  <si>
    <t>CA-2013-130029</t>
  </si>
  <si>
    <t>Xerox 200</t>
  </si>
  <si>
    <t>Brites Rubber Bands, 1 1/2 oz. Box</t>
  </si>
  <si>
    <t>CA-2014-168109</t>
  </si>
  <si>
    <t>Okidata MB491 Multifunction Printer</t>
  </si>
  <si>
    <t>CA-2013-103163</t>
  </si>
  <si>
    <t>Avery Hanging File Binders</t>
  </si>
  <si>
    <t>While You Were Out Pads, 50 per Pad, 4 x 5 1/4, Green Cycle</t>
  </si>
  <si>
    <t>CA-2014-161823</t>
  </si>
  <si>
    <t>CA-2014-138310</t>
  </si>
  <si>
    <t>Kensington Orbit Wireless Mobile Trackball for PC and Mac</t>
  </si>
  <si>
    <t>CA-2014-141929</t>
  </si>
  <si>
    <t>QVS USB Car Charger 2-Port 2.1Amp for iPod/iPhone/iPad/iPad 2/iPad 3</t>
  </si>
  <si>
    <t>CA-2014-113530</t>
  </si>
  <si>
    <t>Newell 314</t>
  </si>
  <si>
    <t>CA-2011-169726</t>
  </si>
  <si>
    <t>Ibico Ibimaster 300 Manual Binding System</t>
  </si>
  <si>
    <t>CA-2014-132178</t>
  </si>
  <si>
    <t>Multi-Use Personal File Cart and Caster Set, Three Stacking Bins</t>
  </si>
  <si>
    <t>Fellowes Stor/Drawer Steel Plus Storage Drawers</t>
  </si>
  <si>
    <t>CA-2011-156594</t>
  </si>
  <si>
    <t>Boston Home &amp; Office Model 2000 Electric Pencil Sharpeners</t>
  </si>
  <si>
    <t>Newell 31</t>
  </si>
  <si>
    <t>Premium Transparent Presentation Covers, No Pattern/Clear, 8 1/2" x 11"</t>
  </si>
  <si>
    <t>CA-2011-146528</t>
  </si>
  <si>
    <t>Xerox 1966</t>
  </si>
  <si>
    <t>Acme Kleen Earth Office Shears</t>
  </si>
  <si>
    <t>CA-2013-161676</t>
  </si>
  <si>
    <t>Elite 5" Scissors</t>
  </si>
  <si>
    <t>CA-2011-129364</t>
  </si>
  <si>
    <t>Acco PRESSTEX Data Binder with Storage Hooks, Dark Blue, 9 1/2" X 11"</t>
  </si>
  <si>
    <t>Samsung HM1900 Bluetooth Headset</t>
  </si>
  <si>
    <t>Acco Side-Punched Conventional Columnar Pads</t>
  </si>
  <si>
    <t>Avery 492</t>
  </si>
  <si>
    <t>Xerox 232</t>
  </si>
  <si>
    <t>Adjustable Personal File Tote</t>
  </si>
  <si>
    <t>CA-2012-156440</t>
  </si>
  <si>
    <t>CA-2013-102792</t>
  </si>
  <si>
    <t>Crayola Colored Pencils</t>
  </si>
  <si>
    <t>CA-2014-140760</t>
  </si>
  <si>
    <t>Manila Recycled Extra-Heavyweight Clasp Envelopes, 6" x 9"</t>
  </si>
  <si>
    <t>US-2012-131359</t>
  </si>
  <si>
    <t>Sharp 1540cs Digital Laser Copier</t>
  </si>
  <si>
    <t>Eldon Regeneration Recycled Desk Accessories, Black</t>
  </si>
  <si>
    <t>CA-2012-151680</t>
  </si>
  <si>
    <t>CA-2011-140039</t>
  </si>
  <si>
    <t>Eldon File Chest Portable File</t>
  </si>
  <si>
    <t>CA-2014-113670</t>
  </si>
  <si>
    <t>Bush Advantage Collection Round Conference Table</t>
  </si>
  <si>
    <t>CA-2014-166198</t>
  </si>
  <si>
    <t>Verbatim Slim CD and DVD Storage Cases, 50/Pack</t>
  </si>
  <si>
    <t>Eldon Advantage Foldable Chair Mats for Low Pile Carpets</t>
  </si>
  <si>
    <t>CA-2011-135608</t>
  </si>
  <si>
    <t>Xerox 1964</t>
  </si>
  <si>
    <t>US-2011-169789</t>
  </si>
  <si>
    <t>CA-2013-151512</t>
  </si>
  <si>
    <t>CA-2014-161956</t>
  </si>
  <si>
    <t>GBC DocuBind 300 Electric Binding Machine</t>
  </si>
  <si>
    <t>Sensible Storage WireTech Storage Systems</t>
  </si>
  <si>
    <t>CA-2012-167745</t>
  </si>
  <si>
    <t>Quartet Omega Colored Chalk, 12/Pack</t>
  </si>
  <si>
    <t>Advantus Panel Wall Certificate Holder - 8.5x11</t>
  </si>
  <si>
    <t>CA-2013-155530</t>
  </si>
  <si>
    <t>CA-2012-107937</t>
  </si>
  <si>
    <t>Rubbermaid ClusterMat Chairmats, Mat Size- 66" x 60", Lip 20" x 11" -90 Degree Angle</t>
  </si>
  <si>
    <t>CA-2013-144218</t>
  </si>
  <si>
    <t>CA-2011-107139</t>
  </si>
  <si>
    <t>US-2011-117163</t>
  </si>
  <si>
    <t>Balt Split Level Computer Training Table</t>
  </si>
  <si>
    <t>Dixon Ticonderoga Core-Lock Colored Pencils</t>
  </si>
  <si>
    <t>CA-2011-100363</t>
  </si>
  <si>
    <t>Things To Do Today Spiral Book</t>
  </si>
  <si>
    <t>CA-2011-126760</t>
  </si>
  <si>
    <t>Apple iPhone 5S</t>
  </si>
  <si>
    <t>Tensor Computer Mounted Lamp</t>
  </si>
  <si>
    <t>Logitech Illuminated Ultrathin Keyboard with Backlighting</t>
  </si>
  <si>
    <t>CA-2011-101931</t>
  </si>
  <si>
    <t>Serrated Blade or Curved Handle Hand Letter Openers</t>
  </si>
  <si>
    <t>Premier Automatic Letter Opener</t>
  </si>
  <si>
    <t>US-2014-131849</t>
  </si>
  <si>
    <t>Eldon 300 Class Desk Accessories, Black</t>
  </si>
  <si>
    <t>Sterilite Show Offs Storage Containers</t>
  </si>
  <si>
    <t>CA-2011-140816</t>
  </si>
  <si>
    <t>Logitech G430 Surround Sound Gaming Headset with Dolby 7.1 Technology</t>
  </si>
  <si>
    <t>CA-2014-123246</t>
  </si>
  <si>
    <t>Economy #2 Pencils</t>
  </si>
  <si>
    <t>CA-2011-124709</t>
  </si>
  <si>
    <t>CA-2012-132486</t>
  </si>
  <si>
    <t>Maxell DVD-RAM Discs</t>
  </si>
  <si>
    <t>Global Chrome Stack Chair</t>
  </si>
  <si>
    <t>Xerox 196</t>
  </si>
  <si>
    <t>CA-2012-129896</t>
  </si>
  <si>
    <t>Xerox 1895</t>
  </si>
  <si>
    <t>Eldon "L" Workstation Diamond Chairmat</t>
  </si>
  <si>
    <t>DAX Copper Panel Document Frame, 5 x 7 Size</t>
  </si>
  <si>
    <t>US-2013-163881</t>
  </si>
  <si>
    <t>Plantronics CS510 - Over-the-Head monaural Wireless Headset System</t>
  </si>
  <si>
    <t>US-2012-119312</t>
  </si>
  <si>
    <t>Eldon ProFile File 'N Store Portable File Tub Letter/Legal Size Black</t>
  </si>
  <si>
    <t>US-2014-142573</t>
  </si>
  <si>
    <t>Riverleaf Stik-Withit Designer Note Cubes</t>
  </si>
  <si>
    <t>Acco Expandable Hanging Binders</t>
  </si>
  <si>
    <t>High-Back Leather Manager's Chair</t>
  </si>
  <si>
    <t>CA-2011-103940</t>
  </si>
  <si>
    <t>Eldon Gobal File Keepers</t>
  </si>
  <si>
    <t>CA-2014-123001</t>
  </si>
  <si>
    <t>OIC #2 Pencils, Medium Soft</t>
  </si>
  <si>
    <t>Avery 505</t>
  </si>
  <si>
    <t>CA-2013-133144</t>
  </si>
  <si>
    <t>US-2013-151862</t>
  </si>
  <si>
    <t>RCA ViSYS 25423RE1 Corded phone</t>
  </si>
  <si>
    <t>CA-2013-114951</t>
  </si>
  <si>
    <t>Eldon Expressions Wood Desk Accessories, Oak</t>
  </si>
  <si>
    <t>CA-2014-134838</t>
  </si>
  <si>
    <t>Newell 320</t>
  </si>
  <si>
    <t>CA-2013-146010</t>
  </si>
  <si>
    <t>GBC Durable Plastic Covers</t>
  </si>
  <si>
    <t>CA-2011-135090</t>
  </si>
  <si>
    <t>CA-2014-101308</t>
  </si>
  <si>
    <t>CA-2014-119564</t>
  </si>
  <si>
    <t>Master Giant Foot Doorstop, Safety Yellow</t>
  </si>
  <si>
    <t>CA-2013-135265</t>
  </si>
  <si>
    <t>Xerox 1942</t>
  </si>
  <si>
    <t>CA-2013-108735</t>
  </si>
  <si>
    <t>Bush Westfield Collection Bookcases, Fully Assembled</t>
  </si>
  <si>
    <t>CA-2011-116834</t>
  </si>
  <si>
    <t>DAX Cubicle Frames - 8x10</t>
  </si>
  <si>
    <t>WD My Passport Ultra 1TB Portable External Hard Drive</t>
  </si>
  <si>
    <t>CA-2012-107468</t>
  </si>
  <si>
    <t>CA-2014-144463</t>
  </si>
  <si>
    <t>Howard Miller 11-1/2" Diameter Brentwood Wall Clock</t>
  </si>
  <si>
    <t>CA-2014-130764</t>
  </si>
  <si>
    <t>O'Sullivan Elevations Bookcase, Cherry Finish</t>
  </si>
  <si>
    <t>Jackery Bar Premium Fast-charging Portable Charger</t>
  </si>
  <si>
    <t>CA-2013-169957</t>
  </si>
  <si>
    <t>Belkin 7 Outlet SurgeMaster II</t>
  </si>
  <si>
    <t>CA-2011-110786</t>
  </si>
  <si>
    <t>Stacking Trays by OIC</t>
  </si>
  <si>
    <t>Xerox 1981</t>
  </si>
  <si>
    <t>Mophie Juice Pack Helium for iPhone</t>
  </si>
  <si>
    <t>Avery 477</t>
  </si>
  <si>
    <t>Executive Impressions 10" Spectator Wall Clock</t>
  </si>
  <si>
    <t>CA-2012-137750</t>
  </si>
  <si>
    <t>CA-2012-124058</t>
  </si>
  <si>
    <t>Gear Head AU3700S Headset</t>
  </si>
  <si>
    <t>US-2012-138716</t>
  </si>
  <si>
    <t>CA-2013-140417</t>
  </si>
  <si>
    <t>GBC Poly Designer Binding Covers</t>
  </si>
  <si>
    <t>CA-2014-163692</t>
  </si>
  <si>
    <t>CA-2013-111913</t>
  </si>
  <si>
    <t>Pressboard Covers with Storage Hooks, 9 1/2" x 11", Light Blue</t>
  </si>
  <si>
    <t>US-2014-155999</t>
  </si>
  <si>
    <t>CA-2013-163573</t>
  </si>
  <si>
    <t>CA-2012-153416</t>
  </si>
  <si>
    <t>Avery Reinforcements for Hole-Punch Pages</t>
  </si>
  <si>
    <t>CA-2014-133823</t>
  </si>
  <si>
    <t>CA-2012-121272</t>
  </si>
  <si>
    <t>Acco 6 Outlet Guardian Premium Plus Surge Suppressor</t>
  </si>
  <si>
    <t>CA-2014-105914</t>
  </si>
  <si>
    <t>Performers Binder/Pad Holder, Black</t>
  </si>
  <si>
    <t>Tennsco Double-Tier Lockers</t>
  </si>
  <si>
    <t>CA-2014-112725</t>
  </si>
  <si>
    <t>Newell 338</t>
  </si>
  <si>
    <t>US-2014-106131</t>
  </si>
  <si>
    <t>CA-2011-157924</t>
  </si>
  <si>
    <t>Iris Project Case</t>
  </si>
  <si>
    <t>Global Enterprise Series Seating High-Back Swivel/Tilt Chairs</t>
  </si>
  <si>
    <t>CA-2012-100216</t>
  </si>
  <si>
    <t>Xerox 210</t>
  </si>
  <si>
    <t>CA-2014-100601</t>
  </si>
  <si>
    <t>CA-2012-154340</t>
  </si>
  <si>
    <t>Boston Electric Pencil Sharpener, Model 1818, Charcoal Black</t>
  </si>
  <si>
    <t>CA-2013-148593</t>
  </si>
  <si>
    <t>US-2014-119039</t>
  </si>
  <si>
    <t>Economy Binders</t>
  </si>
  <si>
    <t>CA-2012-150875</t>
  </si>
  <si>
    <t>CA-2012-154200</t>
  </si>
  <si>
    <t>CA-2013-124233</t>
  </si>
  <si>
    <t>CA-2012-111234</t>
  </si>
  <si>
    <t>Smead Alpha-Z Color-Coded Second Alphabetical Labels and Starter Set</t>
  </si>
  <si>
    <t>CA-2014-149881</t>
  </si>
  <si>
    <t>Safco Value Mate Steel Bookcase, Baked Enamel Finish on Steel, Black</t>
  </si>
  <si>
    <t>Cubify CubeX 3D Printer Double Head Print</t>
  </si>
  <si>
    <t>CA-2014-134565</t>
  </si>
  <si>
    <t>Xerox 1939</t>
  </si>
  <si>
    <t>Cisco Desktop Collaboration Experience DX650 IP Video Phone</t>
  </si>
  <si>
    <t>O'Sullivan 3-Shelf Heavy-Duty Bookcases</t>
  </si>
  <si>
    <t>CA-2012-154970</t>
  </si>
  <si>
    <t>CA-2014-147144</t>
  </si>
  <si>
    <t>Boston 1827 Commercial Additional Cutter, Drive Gear &amp; Gear Rack for 1606</t>
  </si>
  <si>
    <t>CA-2011-133704</t>
  </si>
  <si>
    <t>CA-2011-138436</t>
  </si>
  <si>
    <t>CA-2012-101924</t>
  </si>
  <si>
    <t>CA-2013-124793</t>
  </si>
  <si>
    <t>US-2014-124821</t>
  </si>
  <si>
    <t>Chromcraft Bull-Nose Wood Round Conference Table Top, Wood Base</t>
  </si>
  <si>
    <t>US-2014-158505</t>
  </si>
  <si>
    <t>PayAnywhere Card Reader</t>
  </si>
  <si>
    <t>CA-2012-142692</t>
  </si>
  <si>
    <t>CA-2014-151358</t>
  </si>
  <si>
    <t>CA-2014-102407</t>
  </si>
  <si>
    <t>Harmony Air Purifier</t>
  </si>
  <si>
    <t>CA-2014-101581</t>
  </si>
  <si>
    <t>CA-2014-169124</t>
  </si>
  <si>
    <t>CA-2014-117261</t>
  </si>
  <si>
    <t>Rogers Jumbo File, Granite</t>
  </si>
  <si>
    <t>CA-2011-162278</t>
  </si>
  <si>
    <t>Vtech CS6719</t>
  </si>
  <si>
    <t>CA-2013-161095</t>
  </si>
  <si>
    <t>GBC Premium Transparent Covers with Diagonal Lined Pattern</t>
  </si>
  <si>
    <t>CA-2011-125829</t>
  </si>
  <si>
    <t>Polycom SoundPoint Pro SE-225 Corded phone</t>
  </si>
  <si>
    <t>Xerox 2000</t>
  </si>
  <si>
    <t>Hewlett-Packard Deskjet D4360 Printer</t>
  </si>
  <si>
    <t>CA-2012-115945</t>
  </si>
  <si>
    <t>CA-2012-136735</t>
  </si>
  <si>
    <t>Airmail Envelopes</t>
  </si>
  <si>
    <t>CA-2011-152345</t>
  </si>
  <si>
    <t>Mediabridge Sport Armband iPhone 5s</t>
  </si>
  <si>
    <t>CA-2014-107909</t>
  </si>
  <si>
    <t>LogitechÂ LS21 Speaker System - PC Multimedia - 2.1-CH - Wired</t>
  </si>
  <si>
    <t>Avery Metallic Poly Binders</t>
  </si>
  <si>
    <t>CA-2012-154795</t>
  </si>
  <si>
    <t>#6 3/4 Gummed Flap White Envelopes</t>
  </si>
  <si>
    <t>Nu-Dell Float Frame 11 x 14 1/2</t>
  </si>
  <si>
    <t>CA-2012-125234</t>
  </si>
  <si>
    <t>CA-2014-105410</t>
  </si>
  <si>
    <t>CA-2014-169894</t>
  </si>
  <si>
    <t>CA-2014-107748</t>
  </si>
  <si>
    <t>CA-2011-166954</t>
  </si>
  <si>
    <t>CA-2012-152891</t>
  </si>
  <si>
    <t>Balt Solid Wood Rectangular Table</t>
  </si>
  <si>
    <t>CA-2013-156811</t>
  </si>
  <si>
    <t>CA-2013-148740</t>
  </si>
  <si>
    <t>Polycom SoundPoint IP 450 VoIP phone</t>
  </si>
  <si>
    <t>CA-2013-114538</t>
  </si>
  <si>
    <t>SANFORD Major Accent Highlighters</t>
  </si>
  <si>
    <t>US-2011-154879</t>
  </si>
  <si>
    <t>CA-2011-153983</t>
  </si>
  <si>
    <t>Wilson SignalBoost 841262 DB PRO Amplifier Kit</t>
  </si>
  <si>
    <t>US-2014-103226</t>
  </si>
  <si>
    <t>Southworth 25% Cotton Linen-Finish Paper &amp; Envelopes</t>
  </si>
  <si>
    <t>CA-2012-121965</t>
  </si>
  <si>
    <t>Eldon 200 Class Desk Accessories</t>
  </si>
  <si>
    <t>Xerox 231</t>
  </si>
  <si>
    <t>CA-2013-147137</t>
  </si>
  <si>
    <t>Master Caster Door Stop, Brown</t>
  </si>
  <si>
    <t>Inter-Office Recycled Envelopes, Brown Kraft, Button-String,10" x 13" , 100/Box</t>
  </si>
  <si>
    <t>US-2012-146745</t>
  </si>
  <si>
    <t>CA-2014-115175</t>
  </si>
  <si>
    <t>CA-2014-105851</t>
  </si>
  <si>
    <t>Martin Yale Chadless Opener Electric Letter Opener</t>
  </si>
  <si>
    <t>US-2014-125717</t>
  </si>
  <si>
    <t>Gould Plastics 18-Pocket Panel Bin, 34w x 5-1/4d x 20-1/2h</t>
  </si>
  <si>
    <t>Lenovo 17-Key USB Numeric Keypad</t>
  </si>
  <si>
    <t>Xerox 1992</t>
  </si>
  <si>
    <t>CA-2012-163895</t>
  </si>
  <si>
    <t>CA-2013-109365</t>
  </si>
  <si>
    <t>Holmes 99% HEPA Air Purifier</t>
  </si>
  <si>
    <t>Xerox 1892</t>
  </si>
  <si>
    <t>CA-2014-105921</t>
  </si>
  <si>
    <t>Chromcraft Round Conference Tables</t>
  </si>
  <si>
    <t>CA-2014-112753</t>
  </si>
  <si>
    <t>Xerox 1930</t>
  </si>
  <si>
    <t>CA-2011-103401</t>
  </si>
  <si>
    <t>Xerox 211</t>
  </si>
  <si>
    <t>CA-2013-124814</t>
  </si>
  <si>
    <t>Xerox 227</t>
  </si>
  <si>
    <t>US-2011-138247</t>
  </si>
  <si>
    <t>Seidio BD2-HK3IPH5-BK DILEX Case and Holster Combo for Apple iPhone 5/5s - Black</t>
  </si>
  <si>
    <t>Avanti 4.4 Cu. Ft. Refrigerator</t>
  </si>
  <si>
    <t>Sony 32GB Class 10 Micro SDHC R40 Memory Card</t>
  </si>
  <si>
    <t>Tennsco Commercial Shelving</t>
  </si>
  <si>
    <t>Westinghouse Floor Lamp with Metal Mesh Shade, Black</t>
  </si>
  <si>
    <t>CA-2014-167003</t>
  </si>
  <si>
    <t>CA-2013-118969</t>
  </si>
  <si>
    <t>Premier Elliptical Ring Binder, Black</t>
  </si>
  <si>
    <t>US-2013-128678</t>
  </si>
  <si>
    <t>TOPS "Important Message" Pads, Canary, 4-1/4 x 5-1/2, 50 Sheets per Pad</t>
  </si>
  <si>
    <t>CA-2013-101385</t>
  </si>
  <si>
    <t>BIC Brite Liner Highlighters</t>
  </si>
  <si>
    <t>CA-2014-105445</t>
  </si>
  <si>
    <t>CA-2011-140403</t>
  </si>
  <si>
    <t>CA-2012-163104</t>
  </si>
  <si>
    <t>CA-2014-138464</t>
  </si>
  <si>
    <t>Master Big Foot Doorstop, Beige</t>
  </si>
  <si>
    <t>Zebra Zazzle Fluorescent Highlighters</t>
  </si>
  <si>
    <t>US-2011-165862</t>
  </si>
  <si>
    <t>Bevis Round Conference Table Top &amp; Single Column Base</t>
  </si>
  <si>
    <t>US-2011-106334</t>
  </si>
  <si>
    <t>US-2014-117331</t>
  </si>
  <si>
    <t>CA-2012-118871</t>
  </si>
  <si>
    <t>Tyvek Side-Opening Peel &amp; Seel Expanding Envelopes</t>
  </si>
  <si>
    <t>Jensen SMPS-640 -Â speaker phone</t>
  </si>
  <si>
    <t>Master Caster Door Stop, Large Brown</t>
  </si>
  <si>
    <t>CA-2011-101175</t>
  </si>
  <si>
    <t>Acco Perma 3000 Stacking Storage Drawers</t>
  </si>
  <si>
    <t>CA-2011-169460</t>
  </si>
  <si>
    <t>Executive Impressions 13" Chairman Wall Clock</t>
  </si>
  <si>
    <t>CA-2014-126662</t>
  </si>
  <si>
    <t>Brother DCP1000 Digital 3 in 1 Multifunction Machine</t>
  </si>
  <si>
    <t>US-2011-121734</t>
  </si>
  <si>
    <t>US-2013-100405</t>
  </si>
  <si>
    <t>Newell Chalk Holder</t>
  </si>
  <si>
    <t>US-2014-163790</t>
  </si>
  <si>
    <t>Nontoxic Chalk</t>
  </si>
  <si>
    <t>GBC Therma-A-Bind 250T Electric Binding System</t>
  </si>
  <si>
    <t>Super Bands, 12/Pack</t>
  </si>
  <si>
    <t>Document Clip Frames</t>
  </si>
  <si>
    <t>CA-2013-129868</t>
  </si>
  <si>
    <t>Global Armless Task Chair, Royal Blue</t>
  </si>
  <si>
    <t>Hoover Replacement Belts For Soft Guard &amp; Commercial Ltweight Upright Vacs, 2/Pk</t>
  </si>
  <si>
    <t>US-2014-141852</t>
  </si>
  <si>
    <t>CA-2014-145219</t>
  </si>
  <si>
    <t>CA-2014-168396</t>
  </si>
  <si>
    <t>Deflect-o EconoMat Studded, No Bevel Mat for Low Pile Carpeting</t>
  </si>
  <si>
    <t>CA-2012-130456</t>
  </si>
  <si>
    <t>Sauder Camden County Collection Library</t>
  </si>
  <si>
    <t>CA-2014-116288</t>
  </si>
  <si>
    <t>CA-2014-168228</t>
  </si>
  <si>
    <t>Boston School Pro Electric Pencil Sharpener, 1670</t>
  </si>
  <si>
    <t>CA-2014-130141</t>
  </si>
  <si>
    <t>Office Star - Ergonomic Mid Back Chair with 2-Way Adjustable Arms</t>
  </si>
  <si>
    <t>CA-2012-147501</t>
  </si>
  <si>
    <t>Ibico Presentation Index for Binding Systems</t>
  </si>
  <si>
    <t>CA-2014-129357</t>
  </si>
  <si>
    <t>Xerox 1917</t>
  </si>
  <si>
    <t>CA-2014-150987</t>
  </si>
  <si>
    <t>CA-2014-159107</t>
  </si>
  <si>
    <t>Acco Banker's Clasps, 5 3/4"-Long</t>
  </si>
  <si>
    <t>CA-2013-116547</t>
  </si>
  <si>
    <t>Logitech Media Keyboard K200</t>
  </si>
  <si>
    <t>CA-2011-114510</t>
  </si>
  <si>
    <t>ImationÂ 30456 USBÂ Flash DriveÂ 8GB</t>
  </si>
  <si>
    <t>CA-2011-138681</t>
  </si>
  <si>
    <t>Global Low Back Tilter Chair</t>
  </si>
  <si>
    <t>Xerox 1954</t>
  </si>
  <si>
    <t>CA-2014-138149</t>
  </si>
  <si>
    <t>Newell 328</t>
  </si>
  <si>
    <t>CA-2014-121643</t>
  </si>
  <si>
    <t>Aastra 6757i CT Wireless VoIP phone</t>
  </si>
  <si>
    <t>US-2012-122910</t>
  </si>
  <si>
    <t>CA-2014-143126</t>
  </si>
  <si>
    <t>Bevis Oval Conference Table, Walnut</t>
  </si>
  <si>
    <t>CA-2012-109736</t>
  </si>
  <si>
    <t>CA-2012-142601</t>
  </si>
  <si>
    <t>Tennsco Stur-D-Stor Boltless Shelving, 5 Shelves, 24" Deep, Sand</t>
  </si>
  <si>
    <t>Xerox 19</t>
  </si>
  <si>
    <t>US-2014-135230</t>
  </si>
  <si>
    <t>CA-2011-123323</t>
  </si>
  <si>
    <t>US-2012-103996</t>
  </si>
  <si>
    <t>Tops Wirebound Message Log Books</t>
  </si>
  <si>
    <t>G.E. Longer-Life Indoor Recessed Floodlight Bulbs</t>
  </si>
  <si>
    <t>CA-2012-105725</t>
  </si>
  <si>
    <t>Hon 61000 Series Interactive Training Tables</t>
  </si>
  <si>
    <t>CA-2014-164364</t>
  </si>
  <si>
    <t>Avery 483</t>
  </si>
  <si>
    <t>Dixon Ticonderoga Maple Cedar Pencil, #2</t>
  </si>
  <si>
    <t>Acme Forged Steel Scissors with Black Enamel Handles</t>
  </si>
  <si>
    <t>CA-2013-120005</t>
  </si>
  <si>
    <t>CA-2013-123526</t>
  </si>
  <si>
    <t>CA-2013-127649</t>
  </si>
  <si>
    <t>CA-2011-112851</t>
  </si>
  <si>
    <t>Tyvek Interoffice Envelopes, 9 1/2" x 12 1/2", 100/Box</t>
  </si>
  <si>
    <t>CA-2014-123701</t>
  </si>
  <si>
    <t>BIC Liqua Brite Liner</t>
  </si>
  <si>
    <t>US-2013-114888</t>
  </si>
  <si>
    <t>Kleencut Forged Office Shears by Acme United Corporation</t>
  </si>
  <si>
    <t>US-2011-167262</t>
  </si>
  <si>
    <t>CA-2014-108091</t>
  </si>
  <si>
    <t>CA-2012-104346</t>
  </si>
  <si>
    <t>Newell 313</t>
  </si>
  <si>
    <t>Bush Westfield Collection Bookcases, Dark Cherry Finish</t>
  </si>
  <si>
    <t>Logitech Keyboard K120</t>
  </si>
  <si>
    <t>Master Caster Door Stop, Large Neon Orange</t>
  </si>
  <si>
    <t>DAX Wood Document Frame</t>
  </si>
  <si>
    <t>Xerox 1932</t>
  </si>
  <si>
    <t>Avery Personal Creations Heavyweight Cards</t>
  </si>
  <si>
    <t>CA-2012-144722</t>
  </si>
  <si>
    <t>CA-2012-137708</t>
  </si>
  <si>
    <t>Personal Folder Holder, Ebony</t>
  </si>
  <si>
    <t>CA-2013-111696</t>
  </si>
  <si>
    <t>CA-2013-134222</t>
  </si>
  <si>
    <t>US-2014-136707</t>
  </si>
  <si>
    <t>Acco 3-Hole Punch</t>
  </si>
  <si>
    <t>CA-2014-167661</t>
  </si>
  <si>
    <t>US-2011-128685</t>
  </si>
  <si>
    <t>CA-2011-164469</t>
  </si>
  <si>
    <t>Plantronics 81402</t>
  </si>
  <si>
    <t>Avery Hi-Liter EverBold Pen Style Fluorescent Highlighters, 4/Pack</t>
  </si>
  <si>
    <t>Hunt BOSTON Vista Battery-Operated Pencil Sharpener, Black</t>
  </si>
  <si>
    <t>CA-2011-107818</t>
  </si>
  <si>
    <t>Hon Deluxe Fabric Upholstered Stacking Chairs, Rounded Back</t>
  </si>
  <si>
    <t>Hunt PowerHouse Electric Pencil Sharpener, Blue</t>
  </si>
  <si>
    <t>CA-2011-113320</t>
  </si>
  <si>
    <t>Woodgrain Magazine Files by Perma</t>
  </si>
  <si>
    <t>CA-2012-137526</t>
  </si>
  <si>
    <t>Deflect-o EconoMat Nonstudded, No Bevel Mat</t>
  </si>
  <si>
    <t>CA-2014-122490</t>
  </si>
  <si>
    <t>Space Solutions HD Industrial Steel Shelving.</t>
  </si>
  <si>
    <t>CA-2014-104080</t>
  </si>
  <si>
    <t>Green Canvas Binder for 8-1/2" x 14" Sheets</t>
  </si>
  <si>
    <t>Newell 323</t>
  </si>
  <si>
    <t>CA-2013-135776</t>
  </si>
  <si>
    <t>Sanford EarthWrite Recycled Pencils, Medium Soft, #2</t>
  </si>
  <si>
    <t>Tennsco Snap-Together Open Shelving Units, Starter Sets and Add-On Units</t>
  </si>
  <si>
    <t>CA-2013-130484</t>
  </si>
  <si>
    <t>CA-2014-120936</t>
  </si>
  <si>
    <t xml:space="preserve">Iceberg Mobile Mega Data/Printer Cart </t>
  </si>
  <si>
    <t>Fiskars Spring-Action Scissors</t>
  </si>
  <si>
    <t>CA-2012-161830</t>
  </si>
  <si>
    <t>CA-2014-143651</t>
  </si>
  <si>
    <t>Newell 309</t>
  </si>
  <si>
    <t>CA-2012-106978</t>
  </si>
  <si>
    <t>CA-2012-155124</t>
  </si>
  <si>
    <t>SmartStand Mobile Device Holder, Assorted Colors</t>
  </si>
  <si>
    <t>CA-2011-157147</t>
  </si>
  <si>
    <t>CA-2013-151372</t>
  </si>
  <si>
    <t>14-7/8 x 11 Blue Bar Computer Printout Paper</t>
  </si>
  <si>
    <t>Advantus Push Pins</t>
  </si>
  <si>
    <t>CA-2011-102085</t>
  </si>
  <si>
    <t>Avery 519</t>
  </si>
  <si>
    <t>CA-2014-107125</t>
  </si>
  <si>
    <t>CA-2014-117926</t>
  </si>
  <si>
    <t>Belkin 8-Outlet Premiere SurgeMaster II Surge Protectors</t>
  </si>
  <si>
    <t>CA-2011-160262</t>
  </si>
  <si>
    <t>Xerox 1909</t>
  </si>
  <si>
    <t>CA-2013-166226</t>
  </si>
  <si>
    <t>Grandstream GXP2100 Mainstream Business Phone</t>
  </si>
  <si>
    <t>CA-2011-156587</t>
  </si>
  <si>
    <t>Global Push Button Manager's Chair, Indigo</t>
  </si>
  <si>
    <t>CA-2013-164896</t>
  </si>
  <si>
    <t>CA-2011-160066</t>
  </si>
  <si>
    <t>Permanent Self-Adhesive File Folder Labels for Typewriters by Universal</t>
  </si>
  <si>
    <t>CA-2013-109925</t>
  </si>
  <si>
    <t>CA-2013-149279</t>
  </si>
  <si>
    <t>Wilson Jones Impact Binders</t>
  </si>
  <si>
    <t>CA-2014-107321</t>
  </si>
  <si>
    <t>Acco Suede Grain Vinyl Round Ring Binder</t>
  </si>
  <si>
    <t>CA-2013-129238</t>
  </si>
  <si>
    <t>AT&amp;T 1080 Phone</t>
  </si>
  <si>
    <t>CA-2014-159688</t>
  </si>
  <si>
    <t>Logitech G600 MMO Gaming Mouse</t>
  </si>
  <si>
    <t>CA-2013-155033</t>
  </si>
  <si>
    <t>Astroparche Fine Business Paper</t>
  </si>
  <si>
    <t>US-2014-139647</t>
  </si>
  <si>
    <t>CA-2011-127558</t>
  </si>
  <si>
    <t>Eldon 100 Class Desk Accessories</t>
  </si>
  <si>
    <t>Acme Box Cutter Scissors</t>
  </si>
  <si>
    <t>CA-2013-133795</t>
  </si>
  <si>
    <t>Eldon Expressions Wood and Plastic Desk Accessories, Oak</t>
  </si>
  <si>
    <t>CA-2014-139304</t>
  </si>
  <si>
    <t>Newell 339</t>
  </si>
  <si>
    <t>Acme Office Executive Series Stainless Steel Trimmers</t>
  </si>
  <si>
    <t>CA-2011-169803</t>
  </si>
  <si>
    <t>CA-2013-158694</t>
  </si>
  <si>
    <t>Embossed Ink Jet Note Cards</t>
  </si>
  <si>
    <t>Belkin F9S820V06 8 Outlet Surge</t>
  </si>
  <si>
    <t>Howard Miller 11-1/2" Diameter Ridgewood Wall Clock</t>
  </si>
  <si>
    <t>Xerox 1933</t>
  </si>
  <si>
    <t>CA-2012-150511</t>
  </si>
  <si>
    <t>CA-2012-162166</t>
  </si>
  <si>
    <t>Xerox 1928</t>
  </si>
  <si>
    <t>CA-2014-160934</t>
  </si>
  <si>
    <t>Newell 347</t>
  </si>
  <si>
    <t>CA-2012-145485</t>
  </si>
  <si>
    <t>CA-2014-151071</t>
  </si>
  <si>
    <t>US-2014-133312</t>
  </si>
  <si>
    <t>CA-2014-132738</t>
  </si>
  <si>
    <t>Hammermill CopyPlus Copy Paper (20Lb. and 84 Bright)</t>
  </si>
  <si>
    <t>CA-2014-156720</t>
  </si>
  <si>
    <t>Bagged Rubber Bands</t>
  </si>
  <si>
    <t>CA-2012-141936</t>
  </si>
  <si>
    <t>Cardinal Hold-It CD Pocket</t>
  </si>
  <si>
    <t>CA-2013-150658</t>
  </si>
  <si>
    <t>CA-2014-146626</t>
  </si>
  <si>
    <t>Nu-Dell Executive Frame</t>
  </si>
  <si>
    <t>CA-2013-151323</t>
  </si>
  <si>
    <t>CA-2012-146696</t>
  </si>
  <si>
    <t>Wilson Jones Standard D-Ring Binders</t>
  </si>
  <si>
    <t>CA-2012-154886</t>
  </si>
  <si>
    <t>CA-2014-161333</t>
  </si>
  <si>
    <t>CA-2014-128734</t>
  </si>
  <si>
    <t>Acrylic Self-Standing Desk Frames</t>
  </si>
  <si>
    <t>CA-2014-125101</t>
  </si>
  <si>
    <t>CA-2014-169929</t>
  </si>
  <si>
    <t>CA-2012-156146</t>
  </si>
  <si>
    <t>Panasonic KX-TG6844B Expandable Digital Cordless Telephone</t>
  </si>
  <si>
    <t>Plantronics MX500i Earset</t>
  </si>
  <si>
    <t>CA-2011-111192</t>
  </si>
  <si>
    <t>CA-2012-161627</t>
  </si>
  <si>
    <t>Novimex Turbo Task Chair</t>
  </si>
  <si>
    <t>CA-2012-107741</t>
  </si>
  <si>
    <t>CA-2013-148908</t>
  </si>
  <si>
    <t>US-2012-120502</t>
  </si>
  <si>
    <t>Aastra 57i VoIP phone</t>
  </si>
  <si>
    <t>US-2014-141943</t>
  </si>
  <si>
    <t>Peel &amp; Seel Recycled Catalog Envelopes, Brown</t>
  </si>
  <si>
    <t>CA-2011-159709</t>
  </si>
  <si>
    <t>Strathmore #10 Envelopes, Ultimate White</t>
  </si>
  <si>
    <t>LF Elite 3D Dazzle Designer Hard Case Cover, Lf Stylus Pen and Wiper For Apple Iphone 5c Mini Lite</t>
  </si>
  <si>
    <t>CA-2012-142454</t>
  </si>
  <si>
    <t>CA-2013-145898</t>
  </si>
  <si>
    <t>CA-2014-134635</t>
  </si>
  <si>
    <t>US-2014-109582</t>
  </si>
  <si>
    <t>US-2011-147648</t>
  </si>
  <si>
    <t>Xerox 1893</t>
  </si>
  <si>
    <t>CA-2014-124436</t>
  </si>
  <si>
    <t>SpineVue Locking Slant-D Ring Binders by Cardinal</t>
  </si>
  <si>
    <t>Advantus Employee of the Month Certificate Frame, 11 x 13-1/2</t>
  </si>
  <si>
    <t>CA-2014-131037</t>
  </si>
  <si>
    <t>CA-2013-116561</t>
  </si>
  <si>
    <t>Stur-D-Stor Shelving, Vertical 5-Shelf: 72"H x 36"W x 18 1/2"D</t>
  </si>
  <si>
    <t>CA-2013-110730</t>
  </si>
  <si>
    <t>Acme Design Stainless Steel Bent Scissors</t>
  </si>
  <si>
    <t>CA-2013-156265</t>
  </si>
  <si>
    <t>Barricks Non-Folding Utility Table with Steel Legs, Laminate Tops</t>
  </si>
  <si>
    <t>XtraLife ClearVue Slant-D Ring Binders by Cardinal</t>
  </si>
  <si>
    <t>US-2014-110989</t>
  </si>
  <si>
    <t>US-2011-131982</t>
  </si>
  <si>
    <t>Catalog Binders with Expanding Posts</t>
  </si>
  <si>
    <t>US-2014-114034</t>
  </si>
  <si>
    <t>US-2014-115595</t>
  </si>
  <si>
    <t>Wirebound Message Books, 2 7/8" x 5", 3 Forms per Page</t>
  </si>
  <si>
    <t>CA-2014-147452</t>
  </si>
  <si>
    <t>Xerox 1882</t>
  </si>
  <si>
    <t>Commercial WindTunnel Clean Air Upright Vacuum, Replacement Belts, Filtration Bags</t>
  </si>
  <si>
    <t>CA-2014-144484</t>
  </si>
  <si>
    <t>6" Cubicle Wall Clock, Black</t>
  </si>
  <si>
    <t>CA-2014-125913</t>
  </si>
  <si>
    <t>CA-2011-133424</t>
  </si>
  <si>
    <t>CA-2014-105991</t>
  </si>
  <si>
    <t>US-2014-136784</t>
  </si>
  <si>
    <t>CA-2013-106656</t>
  </si>
  <si>
    <t>Avery 51</t>
  </si>
  <si>
    <t>CA-2014-137876</t>
  </si>
  <si>
    <t>Seth Thomas 16" Steel Case Clock</t>
  </si>
  <si>
    <t>CA-2012-119508</t>
  </si>
  <si>
    <t>CA-2011-130813</t>
  </si>
  <si>
    <t>CA-2012-169278</t>
  </si>
  <si>
    <t>CA-2014-111577</t>
  </si>
  <si>
    <t>CA-2014-108539</t>
  </si>
  <si>
    <t>Pressboard Data Binders by Wilson Jones</t>
  </si>
  <si>
    <t>CA-2011-113768</t>
  </si>
  <si>
    <t>Iceberg Nesting Folding Chair, 19w x 6d x 43h</t>
  </si>
  <si>
    <t>EcoTones Memo Sheets</t>
  </si>
  <si>
    <t>CA-2013-138037</t>
  </si>
  <si>
    <t>CA-2011-150490</t>
  </si>
  <si>
    <t>Akro Stacking Bins</t>
  </si>
  <si>
    <t>Boston KS Multi-Size Manual Pencil Sharpener</t>
  </si>
  <si>
    <t>CA-2011-123477</t>
  </si>
  <si>
    <t>CA-2014-158071</t>
  </si>
  <si>
    <t>Personal File Boxes with Fold-Down Carry Handle</t>
  </si>
  <si>
    <t>CA-2014-134152</t>
  </si>
  <si>
    <t>CA-2013-136021</t>
  </si>
  <si>
    <t>Array Memo Cubes</t>
  </si>
  <si>
    <t>Texas Instruments TI-34 Scientific Calculator</t>
  </si>
  <si>
    <t>CA-2014-164707</t>
  </si>
  <si>
    <t>Avery 493</t>
  </si>
  <si>
    <t>CA-2014-163874</t>
  </si>
  <si>
    <t>CA-2011-104829</t>
  </si>
  <si>
    <t>US-2013-147340</t>
  </si>
  <si>
    <t>CA-2013-145492</t>
  </si>
  <si>
    <t>CA-2013-117681</t>
  </si>
  <si>
    <t>Bush Somerset Collection Bookcase</t>
  </si>
  <si>
    <t>CA-2014-132262</t>
  </si>
  <si>
    <t>Logitech M510 Wireless Mouse</t>
  </si>
  <si>
    <t>US-2013-143280</t>
  </si>
  <si>
    <t>Acco Clips to Go Binder Clips, 24 Clips in Two Sizes</t>
  </si>
  <si>
    <t>CA-2014-108854</t>
  </si>
  <si>
    <t>Standard Line Â“While You Were OutÂ” Hardbound Telephone Message Book</t>
  </si>
  <si>
    <t>SAFCO Mobile Desk Side File, Wire Frame</t>
  </si>
  <si>
    <t>CA-2014-166856</t>
  </si>
  <si>
    <t>Kingston Digital DataTraveler 64GB USB 2.0</t>
  </si>
  <si>
    <t>US-2013-163258</t>
  </si>
  <si>
    <t>CA-2013-153598</t>
  </si>
  <si>
    <t>LogitechÂ Z-906 Speaker sys - home theater - 5.1-CH</t>
  </si>
  <si>
    <t>3M Polarizing Light Filter Sleeves</t>
  </si>
  <si>
    <t>US-2013-108497</t>
  </si>
  <si>
    <t>Bush Heritage Pine Collection 5-Shelf Bookcase, Albany Pine Finish, *Special Order</t>
  </si>
  <si>
    <t>CA-2013-113096</t>
  </si>
  <si>
    <t>Tenex File Box, Personal Filing Tote with Lid, Black</t>
  </si>
  <si>
    <t>CA-2014-129707</t>
  </si>
  <si>
    <t>CA-2012-160171</t>
  </si>
  <si>
    <t>Sanyo Counter Height Refrigerator with Crisper, 3.6 Cubic Foot, Stainless Steel/Black</t>
  </si>
  <si>
    <t>NETGEAR N750 Dual Band Wi-Fi Gigabit Router</t>
  </si>
  <si>
    <t>CA-2014-155929</t>
  </si>
  <si>
    <t>Unpadded Memo Slips</t>
  </si>
  <si>
    <t>CA-2013-140613</t>
  </si>
  <si>
    <t>Fiskars 8" Scissors, 2/Pack</t>
  </si>
  <si>
    <t>CA-2014-130631</t>
  </si>
  <si>
    <t>Acco Glide Clips</t>
  </si>
  <si>
    <t>CA-2014-116680</t>
  </si>
  <si>
    <t>Bush Cubix Conference Tables, Fully Assembled</t>
  </si>
  <si>
    <t>CA-2014-101574</t>
  </si>
  <si>
    <t>CA-2011-146591</t>
  </si>
  <si>
    <t>TOPS Carbonless Receipt Book, Four 2-3/4 x 7-1/4 Money Receipts per Page</t>
  </si>
  <si>
    <t>CA-2013-122448</t>
  </si>
  <si>
    <t>CA-2011-132451</t>
  </si>
  <si>
    <t>Xerox 217</t>
  </si>
  <si>
    <t>CA-2014-116946</t>
  </si>
  <si>
    <t>OIC Stacking Trays</t>
  </si>
  <si>
    <t>Tennsco Industrial Shelving</t>
  </si>
  <si>
    <t>O'Sullivan 2-Shelf Heavy-Duty Bookcases</t>
  </si>
  <si>
    <t>CA-2014-105487</t>
  </si>
  <si>
    <t>Digium D40 VoIP phone</t>
  </si>
  <si>
    <t>KeyTronicÂ E03601U1 -Â KeyboardÂ - Beige</t>
  </si>
  <si>
    <t>CA-2011-105249</t>
  </si>
  <si>
    <t>US-2013-162026</t>
  </si>
  <si>
    <t>Xerox 1925</t>
  </si>
  <si>
    <t>CA-2012-168529</t>
  </si>
  <si>
    <t>US-2011-137680</t>
  </si>
  <si>
    <t>Message Book, Wirebound, Four 5 1/2" X 4" Forms/Pg., 200 Dupl. Sets/Book</t>
  </si>
  <si>
    <t>TOPS 4 x 6 Fluorescent Color Memo Sheets, 500 Sheets per Pack</t>
  </si>
  <si>
    <t>CA-2013-110982</t>
  </si>
  <si>
    <t>Acco 6 Outlet Guardian Premium Surge Suppressor</t>
  </si>
  <si>
    <t>CA-2013-147123</t>
  </si>
  <si>
    <t>CA-2014-154501</t>
  </si>
  <si>
    <t>Faber Castell Col-Erase Pencils</t>
  </si>
  <si>
    <t>CA-2014-166933</t>
  </si>
  <si>
    <t>Colored Push Pins</t>
  </si>
  <si>
    <t>CA-2013-134936</t>
  </si>
  <si>
    <t>SAFCO PlanMaster Boards, 60w x 37-1/2d, White Melamine</t>
  </si>
  <si>
    <t>CA-2014-151008</t>
  </si>
  <si>
    <t>Motorla HX550 Universal Bluetooth Headset</t>
  </si>
  <si>
    <t>CA-2011-159800</t>
  </si>
  <si>
    <t>US-2012-114741</t>
  </si>
  <si>
    <t>Xerox 20</t>
  </si>
  <si>
    <t>CA-2013-136686</t>
  </si>
  <si>
    <t>CA-2014-137498</t>
  </si>
  <si>
    <t>Newell 35</t>
  </si>
  <si>
    <t>CA-2011-116673</t>
  </si>
  <si>
    <t>Stackable Trays</t>
  </si>
  <si>
    <t>CA-2012-149993</t>
  </si>
  <si>
    <t>CA-2011-168158</t>
  </si>
  <si>
    <t>CA-2013-115224</t>
  </si>
  <si>
    <t>Fellowes High-Stak Drawer Files</t>
  </si>
  <si>
    <t>CA-2012-168634</t>
  </si>
  <si>
    <t>CA-2014-121027</t>
  </si>
  <si>
    <t>CA-2012-101154</t>
  </si>
  <si>
    <t>CA-2013-121748</t>
  </si>
  <si>
    <t>LogitechÂ VX Revolution Cordless Laser Mouse for Notebooks (Black)</t>
  </si>
  <si>
    <t>CA-2011-126683</t>
  </si>
  <si>
    <t>CA-2014-123022</t>
  </si>
  <si>
    <t>Kensington Expert Mouse Optical USB Trackball for PC or Mac</t>
  </si>
  <si>
    <t>CA-2011-154893</t>
  </si>
  <si>
    <t>CA-2014-120719</t>
  </si>
  <si>
    <t>CA-2014-168179</t>
  </si>
  <si>
    <t>CA-2014-142342</t>
  </si>
  <si>
    <t>Xerox 221</t>
  </si>
  <si>
    <t>US-2011-134187</t>
  </si>
  <si>
    <t>CA-2013-145261</t>
  </si>
  <si>
    <t>Newell 312</t>
  </si>
  <si>
    <t>Black Print Carbonless 8 1/2" x 8 1/4" Rapid Memo Book</t>
  </si>
  <si>
    <t>Iceberg OfficeWorks 42" Round Tables</t>
  </si>
  <si>
    <t>CA-2013-108875</t>
  </si>
  <si>
    <t>Electrix 20W Halogen Replacement Bulb for Zoom-In Desk Lamp</t>
  </si>
  <si>
    <t>CA-2013-142405</t>
  </si>
  <si>
    <t>Logitech G35 7.1-Channel Surround Sound Headset</t>
  </si>
  <si>
    <t>CA-2012-141012</t>
  </si>
  <si>
    <t>Luxo Adjustable Task Clamp Lamp</t>
  </si>
  <si>
    <t>Dexim XPower Skin Super-Thin Power Case for iPhone 5 - Black</t>
  </si>
  <si>
    <t>CA-2013-146318</t>
  </si>
  <si>
    <t>CA-2011-135993</t>
  </si>
  <si>
    <t>I Need's 3d Hello Kitty Hybrid Silicone Case Cover for HTC One X 4g with 3d Hello Kitty Stylus Pen Green/pink</t>
  </si>
  <si>
    <t>CA-2012-131072</t>
  </si>
  <si>
    <t>CA-2013-126165</t>
  </si>
  <si>
    <t>CA-2014-148320</t>
  </si>
  <si>
    <t>CA-2012-138674</t>
  </si>
  <si>
    <t>CA-2013-165820</t>
  </si>
  <si>
    <t>CA-2011-148614</t>
  </si>
  <si>
    <t>Eldon Expressions Desk Accessory, Wood Pencil Holder, Oak</t>
  </si>
  <si>
    <t>CA-2014-156139</t>
  </si>
  <si>
    <t>US-2014-147886</t>
  </si>
  <si>
    <t>Xerox 1975</t>
  </si>
  <si>
    <t>DAX Black Cherry Wood-Tone Poster Frame</t>
  </si>
  <si>
    <t>StarTech.com 10/100 VDSL2 Ethernet Extender Kit</t>
  </si>
  <si>
    <t>CA-2013-125850</t>
  </si>
  <si>
    <t>Avery 475</t>
  </si>
  <si>
    <t>Avery 476</t>
  </si>
  <si>
    <t>US-2013-111528</t>
  </si>
  <si>
    <t>CA-2014-158169</t>
  </si>
  <si>
    <t>CA-2012-117772</t>
  </si>
  <si>
    <t>Belkin 19" Center-Weighted Shelf, Gray</t>
  </si>
  <si>
    <t>US-2011-126340</t>
  </si>
  <si>
    <t>CA-2012-103835</t>
  </si>
  <si>
    <t>CA-2013-142398</t>
  </si>
  <si>
    <t>Hon Comfortask Task/Swivel Chairs</t>
  </si>
  <si>
    <t>JM Magazine Binder</t>
  </si>
  <si>
    <t>CA-2013-112060</t>
  </si>
  <si>
    <t>Xerox 1915</t>
  </si>
  <si>
    <t>CA-2011-105270</t>
  </si>
  <si>
    <t>US-2012-159513</t>
  </si>
  <si>
    <t>Vtech AT&amp;T CL2940 Corded Speakerphone, Black</t>
  </si>
  <si>
    <t>CA-2012-155586</t>
  </si>
  <si>
    <t>Peel &amp; Seel Envelopes</t>
  </si>
  <si>
    <t>Black Print Carbonless Snap-Off Rapid Letter, 8 1/2" x 7"</t>
  </si>
  <si>
    <t>CA-2014-141117</t>
  </si>
  <si>
    <t>Acme Softgrip Scissors</t>
  </si>
  <si>
    <t>CA-2014-140186</t>
  </si>
  <si>
    <t>CA-2012-163440</t>
  </si>
  <si>
    <t>US-2012-163279</t>
  </si>
  <si>
    <t>Tenex B1-RE Series Chair Mats for Low Pile Carpets</t>
  </si>
  <si>
    <t>CA-2014-117632</t>
  </si>
  <si>
    <t>Compact Automatic Electric Letter Opener</t>
  </si>
  <si>
    <t>Hoover Commercial Soft Guard Upright Vacuum And Disposable Filtration Bags</t>
  </si>
  <si>
    <t>CA-2012-111206</t>
  </si>
  <si>
    <t>CA-2014-133207</t>
  </si>
  <si>
    <t>Griffin GC17055 Auxiliary Audio Cable</t>
  </si>
  <si>
    <t>CA-2012-132948</t>
  </si>
  <si>
    <t>Rogers Profile Extra Capacity Storage Tub</t>
  </si>
  <si>
    <t>CA-2012-126725</t>
  </si>
  <si>
    <t>RCA ViSYS 25825 Wireless digital phone</t>
  </si>
  <si>
    <t>Carina Media Storage Towers in Natural &amp; Black</t>
  </si>
  <si>
    <t>DAX Contemporary Wood Frame with Silver Metal Mat, Desktop, 11 x 14 Size</t>
  </si>
  <si>
    <t>Fellowes Recycled Storage Drawers</t>
  </si>
  <si>
    <t>Xerox 203</t>
  </si>
  <si>
    <t>Office Star - Contemporary Swivel Chair with Padded Adjustable Arms and Flex Back</t>
  </si>
  <si>
    <t>US-2014-153255</t>
  </si>
  <si>
    <t>CA-2013-152247</t>
  </si>
  <si>
    <t>CA-2013-128223</t>
  </si>
  <si>
    <t>CA-2013-133935</t>
  </si>
  <si>
    <t>Xerox 1945</t>
  </si>
  <si>
    <t>CA-2013-136301</t>
  </si>
  <si>
    <t>Westinghouse Mesh Shade Clip-On Gooseneck Lamp, Black</t>
  </si>
  <si>
    <t>US-2011-109456</t>
  </si>
  <si>
    <t>Avery Non-Stick Heavy Duty View Round Locking Ring Binders</t>
  </si>
  <si>
    <t>CA-2014-100825</t>
  </si>
  <si>
    <t>CA-2011-168305</t>
  </si>
  <si>
    <t>CA-2014-108000</t>
  </si>
  <si>
    <t>CA-2012-146465</t>
  </si>
  <si>
    <t>Cardinal Poly Pocket Divider Pockets for Ring Binders</t>
  </si>
  <si>
    <t>US-2014-153948</t>
  </si>
  <si>
    <t>Avery 503</t>
  </si>
  <si>
    <t>US-2013-113985</t>
  </si>
  <si>
    <t>GBC VeloBind Cover Sets</t>
  </si>
  <si>
    <t>Holmes Cool Mist Humidifier for the Whole House with 8-Gallon Output per Day, Extended Life Filter</t>
  </si>
  <si>
    <t>CA-2013-155383</t>
  </si>
  <si>
    <t>CA-2014-150420</t>
  </si>
  <si>
    <t>CA-2013-103107</t>
  </si>
  <si>
    <t>OtterBox Defender Series Case - Samsung Galaxy S4</t>
  </si>
  <si>
    <t>CA-2014-112431</t>
  </si>
  <si>
    <t>CA-2013-151092</t>
  </si>
  <si>
    <t>CA-2011-104178</t>
  </si>
  <si>
    <t>Eldon 200 Class Desk Accessories, Smoke</t>
  </si>
  <si>
    <t>SanDisk Cruzer 32 GB USB Flash Drive</t>
  </si>
  <si>
    <t>Xerox 23</t>
  </si>
  <si>
    <t>Portable Personal File Box</t>
  </si>
  <si>
    <t>CA-2013-127138</t>
  </si>
  <si>
    <t>Euro-Pro Shark Turbo Vacuum</t>
  </si>
  <si>
    <t>Security-Tint Envelopes</t>
  </si>
  <si>
    <t>Hon 4070 Series Pagoda Round Back Stacking Chairs</t>
  </si>
  <si>
    <t>CA-2014-150602</t>
  </si>
  <si>
    <t>CA-2011-140732</t>
  </si>
  <si>
    <t>CA-2014-119011</t>
  </si>
  <si>
    <t>Acme Kleencut Forged Steel Scissors</t>
  </si>
  <si>
    <t>Companion Letter/Legal File, Black</t>
  </si>
  <si>
    <t>Plantronics Encore H101 Dual EarpiecesÂ Headset</t>
  </si>
  <si>
    <t>CA-2011-141726</t>
  </si>
  <si>
    <t>Xerox 189</t>
  </si>
  <si>
    <t>Xerox 1897</t>
  </si>
  <si>
    <t>Nu-Dell Leatherette Frames</t>
  </si>
  <si>
    <t>CA-2014-116953</t>
  </si>
  <si>
    <t>AT&amp;T 841000 Phone</t>
  </si>
  <si>
    <t>US-2014-163300</t>
  </si>
  <si>
    <t>US-2011-112991</t>
  </si>
  <si>
    <t>CA-2011-124079</t>
  </si>
  <si>
    <t>Electrix Incandescent Magnifying Lamp, Black</t>
  </si>
  <si>
    <t>CA-2014-107244</t>
  </si>
  <si>
    <t>CA-2012-135580</t>
  </si>
  <si>
    <t>Xerox 1929</t>
  </si>
  <si>
    <t>Zebra GX420t Direct Thermal/Thermal Transfer Printer</t>
  </si>
  <si>
    <t>Cisco SPA 502G IP Phone</t>
  </si>
  <si>
    <t>CA-2013-159016</t>
  </si>
  <si>
    <t>Rediform Voice Mail Log Books</t>
  </si>
  <si>
    <t>Apple iPhone 5</t>
  </si>
  <si>
    <t>CA-2011-102652</t>
  </si>
  <si>
    <t>Xerox 194</t>
  </si>
  <si>
    <t>CA-2014-136007</t>
  </si>
  <si>
    <t>US-2013-112970</t>
  </si>
  <si>
    <t>CA-2012-130253</t>
  </si>
  <si>
    <t>Master Caster Door Stop, Gray</t>
  </si>
  <si>
    <t>CA-2014-122364</t>
  </si>
  <si>
    <t>Socket Bluetooth Cordless Hand Scanner (CHS)</t>
  </si>
  <si>
    <t>CA-2013-117912</t>
  </si>
  <si>
    <t>CA-2012-113215</t>
  </si>
  <si>
    <t>CA-2012-111780</t>
  </si>
  <si>
    <t>Important Message Pads, 50 4-1/4 x 5-1/2 Forms per Pad</t>
  </si>
  <si>
    <t>CA-2014-166695</t>
  </si>
  <si>
    <t>G.E. Halogen Desk Lamp Bulbs</t>
  </si>
  <si>
    <t>Okidata B400 Printer</t>
  </si>
  <si>
    <t>CA-2014-121398</t>
  </si>
  <si>
    <t>CA-2012-114048</t>
  </si>
  <si>
    <t>US-2014-162068</t>
  </si>
  <si>
    <t>CA-2013-133802</t>
  </si>
  <si>
    <t>CA-2014-143378</t>
  </si>
  <si>
    <t>Peel-Off China Markers</t>
  </si>
  <si>
    <t>CA-2014-145772</t>
  </si>
  <si>
    <t>Xerox 1947</t>
  </si>
  <si>
    <t>US-2011-158400</t>
  </si>
  <si>
    <t>CA-2013-148096</t>
  </si>
  <si>
    <t>Barricks 18" x 48" Non-Folding Utility Table with Bottom Storage Shelf</t>
  </si>
  <si>
    <t>CA-2013-146766</t>
  </si>
  <si>
    <t>CA-2011-131247</t>
  </si>
  <si>
    <t>US-2012-113593</t>
  </si>
  <si>
    <t>CA-2011-133543</t>
  </si>
  <si>
    <t>CA-2014-105130</t>
  </si>
  <si>
    <t>CA-2013-161928</t>
  </si>
  <si>
    <t>CA-2014-101322</t>
  </si>
  <si>
    <t>CA-2011-111871</t>
  </si>
  <si>
    <t>CA-2014-139437</t>
  </si>
  <si>
    <t>Rogers Deluxe File Chest</t>
  </si>
  <si>
    <t>CA-2013-161025</t>
  </si>
  <si>
    <t>Fellowes Staxonsteel Drawer Files</t>
  </si>
  <si>
    <t>CA-2012-132815</t>
  </si>
  <si>
    <t>CA-2013-143609</t>
  </si>
  <si>
    <t>CA-2014-107986</t>
  </si>
  <si>
    <t>CA-2013-118332</t>
  </si>
  <si>
    <t>CA-2014-119809</t>
  </si>
  <si>
    <t>Fellowes PB300 Plastic Comb Binding Machine</t>
  </si>
  <si>
    <t>CA-2014-149944</t>
  </si>
  <si>
    <t>CA-2011-128538</t>
  </si>
  <si>
    <t>US-2014-157224</t>
  </si>
  <si>
    <t>Avery 48</t>
  </si>
  <si>
    <t>CA-2012-133445</t>
  </si>
  <si>
    <t>Bush Cubix Collection Bookcases, Fully Assembled</t>
  </si>
  <si>
    <t>Global Highback Leather Tilter in Burgundy</t>
  </si>
  <si>
    <t>US-2014-142188</t>
  </si>
  <si>
    <t>Office Star - Contemporary Task Swivel Chair</t>
  </si>
  <si>
    <t>iOttie XL Car Mount</t>
  </si>
  <si>
    <t>CA-2012-134075</t>
  </si>
  <si>
    <t>Eldon Cleatmat Chair Mats for Medium Pile Carpets</t>
  </si>
  <si>
    <t>US-2013-131912</t>
  </si>
  <si>
    <t>XtraLife ClearVue Slant-D Ring Binder, White, 3"</t>
  </si>
  <si>
    <t>CA-2013-165561</t>
  </si>
  <si>
    <t>CA-2012-112305</t>
  </si>
  <si>
    <t>AmazonBasics 3-Button USB Wired Mouse</t>
  </si>
  <si>
    <t>CA-2012-162607</t>
  </si>
  <si>
    <t>CA-2014-102379</t>
  </si>
  <si>
    <t>Anker Astro 15000mAh USB Portable Charger</t>
  </si>
  <si>
    <t>Office Star - Mid Back Dual function Ergonomic High Back Chair with 2-Way Adjustable Arms</t>
  </si>
  <si>
    <t>Panasonic KP-380BK Classic Electric Pencil Sharpener</t>
  </si>
  <si>
    <t>US-2013-139087</t>
  </si>
  <si>
    <t>Eldon Image Series Black Desk Accessories</t>
  </si>
  <si>
    <t>First Data TMFD35 PIN Pad</t>
  </si>
  <si>
    <t>Round Specialty Laser Printer Labels</t>
  </si>
  <si>
    <t>Cyber Acoustics AC-202b Speech Recognition Stereo Headset</t>
  </si>
  <si>
    <t>CA-2013-100944</t>
  </si>
  <si>
    <t>CA-2011-100090</t>
  </si>
  <si>
    <t>US-2012-139675</t>
  </si>
  <si>
    <t>CA-2012-151253</t>
  </si>
  <si>
    <t>Boston 1730 StandUp Electric Pencil Sharpener</t>
  </si>
  <si>
    <t>CA-2011-169852</t>
  </si>
  <si>
    <t>Plastic Binding Combs</t>
  </si>
  <si>
    <t>CA-2014-107314</t>
  </si>
  <si>
    <t>Contemporary Borderless Frame</t>
  </si>
  <si>
    <t>CA-2013-163328</t>
  </si>
  <si>
    <t>Office Star - Contemporary Task Swivel chair with Loop Arms, Charcoal</t>
  </si>
  <si>
    <t>Southworth 25% Cotton Premium Laser Paper and Envelopes</t>
  </si>
  <si>
    <t>CA-2011-112837</t>
  </si>
  <si>
    <t>CA-2014-161459</t>
  </si>
  <si>
    <t>CA-2012-110289</t>
  </si>
  <si>
    <t>CA-2013-165995</t>
  </si>
  <si>
    <t>Panasonic KX TS3282W Corded phone</t>
  </si>
  <si>
    <t>CA-2012-104486</t>
  </si>
  <si>
    <t>GBC Twin Loop Wire Binding Elements, 9/16" Spine, Black</t>
  </si>
  <si>
    <t>Acme 10" Easy Grip Assistive Scissors</t>
  </si>
  <si>
    <t>CA-2014-139080</t>
  </si>
  <si>
    <t>Pressboard Hanging Data Binders for Unburst Sheets</t>
  </si>
  <si>
    <t>Xerox 212</t>
  </si>
  <si>
    <t>CA-2012-115693</t>
  </si>
  <si>
    <t>US-2011-107993</t>
  </si>
  <si>
    <t>CA-2014-110443</t>
  </si>
  <si>
    <t>3D Systems Cube Printer, 2nd Generation, White</t>
  </si>
  <si>
    <t>Xerox 209</t>
  </si>
  <si>
    <t>US-2014-147998</t>
  </si>
  <si>
    <t>US-2013-116442</t>
  </si>
  <si>
    <t>US-2011-163797</t>
  </si>
  <si>
    <t>Alliance Super-Size Bands, Assorted Sizes</t>
  </si>
  <si>
    <t>CA-2014-154074</t>
  </si>
  <si>
    <t>CA-2014-144750</t>
  </si>
  <si>
    <t>CA-2011-159121</t>
  </si>
  <si>
    <t>Memorex Micro Travel Drive 16 GB</t>
  </si>
  <si>
    <t>CA-2012-149650</t>
  </si>
  <si>
    <t>US-2014-116897</t>
  </si>
  <si>
    <t>Nokia Lumia 925</t>
  </si>
  <si>
    <t>CA-2014-161102</t>
  </si>
  <si>
    <t>CA-2014-153080</t>
  </si>
  <si>
    <t>Maxell 74 Minute CDR, 10/Pack</t>
  </si>
  <si>
    <t>CA-2014-167640</t>
  </si>
  <si>
    <t>Fluorescent Highlighters by Dixon</t>
  </si>
  <si>
    <t>Avery 49</t>
  </si>
  <si>
    <t>US-2014-116652</t>
  </si>
  <si>
    <t>Tenex 46" x 60" Computer Anti-Static Chairmat, Rectangular Shaped</t>
  </si>
  <si>
    <t>Belkin 5 Outlet SurgeMaster Power Centers</t>
  </si>
  <si>
    <t>US-2014-107888</t>
  </si>
  <si>
    <t>CA-2014-161578</t>
  </si>
  <si>
    <t>CA-2013-160941</t>
  </si>
  <si>
    <t>Ames Color-File Green Diamond Border X-ray Mailers</t>
  </si>
  <si>
    <t>CA-2013-161543</t>
  </si>
  <si>
    <t>Xerox 1965</t>
  </si>
  <si>
    <t>CA-2014-123085</t>
  </si>
  <si>
    <t>Imation Bio 2GB USBÂ Flash Drive ImationÂ Corp</t>
  </si>
  <si>
    <t>CA-2011-103660</t>
  </si>
  <si>
    <t>Polycom VVX 310 VoIP phone</t>
  </si>
  <si>
    <t>CA-2013-169887</t>
  </si>
  <si>
    <t>Linden 12" Wall Clock With Oak Frame</t>
  </si>
  <si>
    <t>CA-2013-148516</t>
  </si>
  <si>
    <t>CA-2012-103716</t>
  </si>
  <si>
    <t>CA-2014-146346</t>
  </si>
  <si>
    <t>CA-2013-148852</t>
  </si>
  <si>
    <t>Xerox 1946</t>
  </si>
  <si>
    <t>Cisco SPA508G</t>
  </si>
  <si>
    <t>Fellowes Powershred HS-440 4-Sheet High Security Shredder</t>
  </si>
  <si>
    <t>CA-2013-168921</t>
  </si>
  <si>
    <t>CA-2013-123512</t>
  </si>
  <si>
    <t>Avery 496</t>
  </si>
  <si>
    <t>Xerox 1914</t>
  </si>
  <si>
    <t>CA-2011-130449</t>
  </si>
  <si>
    <t>Avery 516</t>
  </si>
  <si>
    <t>CA-2011-138513</t>
  </si>
  <si>
    <t>Xerox 1999</t>
  </si>
  <si>
    <t>CA-2013-105081</t>
  </si>
  <si>
    <t>Global Executive Mid-Back Manager's Chair</t>
  </si>
  <si>
    <t>SAFCO PlanMaster Heigh-Adjustable Drafting Table Base, 43w x 30d x 30-37h, Black</t>
  </si>
  <si>
    <t>CA-2013-166275</t>
  </si>
  <si>
    <t>US-2012-156496</t>
  </si>
  <si>
    <t>OtterBox Commuter Series Case - Samsung Galaxy S4</t>
  </si>
  <si>
    <t>Fellowes 8 Outlet Superior Workstation Surge Protector</t>
  </si>
  <si>
    <t>US-2013-127334</t>
  </si>
  <si>
    <t>CA-2014-135937</t>
  </si>
  <si>
    <t>Microsoft Wireless Mobile Mouse 4000</t>
  </si>
  <si>
    <t>CA-2011-154837</t>
  </si>
  <si>
    <t>GBC Linen Binding Covers</t>
  </si>
  <si>
    <t>CA-2012-153794</t>
  </si>
  <si>
    <t>CA-2011-150329</t>
  </si>
  <si>
    <t>CA-2011-109134</t>
  </si>
  <si>
    <t>CA-2012-165162</t>
  </si>
  <si>
    <t>CA-2014-140494</t>
  </si>
  <si>
    <t>CA-2014-145429</t>
  </si>
  <si>
    <t>Wirebound Message Forms, Four 2 3/4 x 5 Forms per Page, Pink Paper</t>
  </si>
  <si>
    <t>CA-2012-139164</t>
  </si>
  <si>
    <t>Assorted Color Push Pins</t>
  </si>
  <si>
    <t>JBL Micro Wireless Portable Bluetooth Speaker</t>
  </si>
  <si>
    <t>CA-2012-123141</t>
  </si>
  <si>
    <t>CA-2013-149503</t>
  </si>
  <si>
    <t>Wilson Jones Elliptical Ring 3 1/2" Capacity Binders, 800 sheets</t>
  </si>
  <si>
    <t>CA-2014-102974</t>
  </si>
  <si>
    <t>Microsoft Natural Ergonomic Keyboard 4000</t>
  </si>
  <si>
    <t>Boston 16765 Mini Stand Up Battery Pencil Sharpener</t>
  </si>
  <si>
    <t>Newell 33</t>
  </si>
  <si>
    <t>CA-2013-128811</t>
  </si>
  <si>
    <t>Avery 487</t>
  </si>
  <si>
    <t>GBC Instant Report Kit</t>
  </si>
  <si>
    <t>CA-2011-120096</t>
  </si>
  <si>
    <t>CA-2013-123358</t>
  </si>
  <si>
    <t>US-2014-101784</t>
  </si>
  <si>
    <t>CA-2014-139402</t>
  </si>
  <si>
    <t>Acco Recycled 2" Capacity Laser Printer Hanging Data Binders</t>
  </si>
  <si>
    <t>CA-2013-119018</t>
  </si>
  <si>
    <t>Acco Economy Flexible Poly Round Ring Binder</t>
  </si>
  <si>
    <t>Xerox 229</t>
  </si>
  <si>
    <t>CA-2013-124527</t>
  </si>
  <si>
    <t>CA-2013-162348</t>
  </si>
  <si>
    <t>CA-2013-109827</t>
  </si>
  <si>
    <t>Panasonic KX MC6040 Color Laser Multifunction Printer</t>
  </si>
  <si>
    <t>Hypercom P1300 Pinpad</t>
  </si>
  <si>
    <t>Global Stack Chair with Arms, Black</t>
  </si>
  <si>
    <t>CA-2011-152233</t>
  </si>
  <si>
    <t>CA-2014-162880</t>
  </si>
  <si>
    <t>CA-2011-144414</t>
  </si>
  <si>
    <t>GBC DocuBind P400 Electric Binding System</t>
  </si>
  <si>
    <t>US-2014-115609</t>
  </si>
  <si>
    <t>CA-2013-153101</t>
  </si>
  <si>
    <t>CA-2013-142615</t>
  </si>
  <si>
    <t>Sony Micro Vault Click 4 GB USB 2.0 Flash Drive</t>
  </si>
  <si>
    <t>CA-2014-142643</t>
  </si>
  <si>
    <t>Executive Impressions 14" Two-Color Numerals Wall Clock</t>
  </si>
  <si>
    <t>CA-2014-107517</t>
  </si>
  <si>
    <t>CA-2011-147543</t>
  </si>
  <si>
    <t>US-2013-159093</t>
  </si>
  <si>
    <t>TOPS Money Receipt Book, Consecutively Numbered in Red,</t>
  </si>
  <si>
    <t>CA-2013-162110</t>
  </si>
  <si>
    <t>CA-2011-101462</t>
  </si>
  <si>
    <t>GE 4 Foot Flourescent Tube, 40 Watt</t>
  </si>
  <si>
    <t>CA-2014-128965</t>
  </si>
  <si>
    <t>Rediform S.O.S. 1-Up Phone Message Bk, 4-1/4x3-1/16 Bk, 1 Form/Pg, 40 Messages/Bk, 3/Pk</t>
  </si>
  <si>
    <t>Global Wood Trimmed Manager's Task Chair, Khaki</t>
  </si>
  <si>
    <t>US-2013-126452</t>
  </si>
  <si>
    <t>LogitechÂ Gaming G510s - Keyboard</t>
  </si>
  <si>
    <t>Anker Astro Mini 3000mAh Ultra-Compact Portable Charger</t>
  </si>
  <si>
    <t>Bretford CR8500 Series Meeting Room Furniture</t>
  </si>
  <si>
    <t>Xerox 1997</t>
  </si>
  <si>
    <t>CA-2012-162544</t>
  </si>
  <si>
    <t>Xerox 190</t>
  </si>
  <si>
    <t>CA-2012-137113</t>
  </si>
  <si>
    <t>Xerox 219</t>
  </si>
  <si>
    <t>CA-2014-120222</t>
  </si>
  <si>
    <t>Telephone Message Books with Fax/Mobile Section, 5 1/2" x 3 3/16"</t>
  </si>
  <si>
    <t>Surelock Post Binders</t>
  </si>
  <si>
    <t>US-2014-135013</t>
  </si>
  <si>
    <t>US-2014-149006</t>
  </si>
  <si>
    <t>CA-2013-140249</t>
  </si>
  <si>
    <t>Samsung Galaxy S4</t>
  </si>
  <si>
    <t>US-2014-115301</t>
  </si>
  <si>
    <t>Bush Westfield Collection Bookcases, Medium Cherry Finish</t>
  </si>
  <si>
    <t>CA-2014-168942</t>
  </si>
  <si>
    <t>US-2014-128398</t>
  </si>
  <si>
    <t>LogitechÂ MX Performance Wireless Mouse</t>
  </si>
  <si>
    <t>CA-2011-124247</t>
  </si>
  <si>
    <t>CA-2013-105473</t>
  </si>
  <si>
    <t>CA-2014-121706</t>
  </si>
  <si>
    <t>CA-2013-140046</t>
  </si>
  <si>
    <t>Avery 495</t>
  </si>
  <si>
    <t>CA-2013-140382</t>
  </si>
  <si>
    <t>Xerox 1884</t>
  </si>
  <si>
    <t>CA-2013-125094</t>
  </si>
  <si>
    <t>Cherry 142-key Programmable Keyboard</t>
  </si>
  <si>
    <t>CA-2012-139248</t>
  </si>
  <si>
    <t>Motorola L703CM</t>
  </si>
  <si>
    <t>CA-2012-126466</t>
  </si>
  <si>
    <t>CA-2012-129917</t>
  </si>
  <si>
    <t>HTC One Mini</t>
  </si>
  <si>
    <t>CA-2012-115420</t>
  </si>
  <si>
    <t>Laser &amp; Ink Jet Business Envelopes</t>
  </si>
  <si>
    <t>CA-2012-167255</t>
  </si>
  <si>
    <t>Xerox 1916</t>
  </si>
  <si>
    <t>CA-2014-162096</t>
  </si>
  <si>
    <t>12 Colored Short Pencils</t>
  </si>
  <si>
    <t>CA-2013-163937</t>
  </si>
  <si>
    <t>CA-2014-153822</t>
  </si>
  <si>
    <t>Polycom VoiceStation 500 ConferenceÂ phone</t>
  </si>
  <si>
    <t>CA-2012-112144</t>
  </si>
  <si>
    <t>Electrix Halogen Magnifier Lamp</t>
  </si>
  <si>
    <t>CA-2014-149076</t>
  </si>
  <si>
    <t>CA-2012-166800</t>
  </si>
  <si>
    <t>US-2013-134369</t>
  </si>
  <si>
    <t>CA-2011-133158</t>
  </si>
  <si>
    <t>CA-2014-141201</t>
  </si>
  <si>
    <t>CA-2011-124737</t>
  </si>
  <si>
    <t>Xerox 1976</t>
  </si>
  <si>
    <t>Acme Titanium Bonded Scissors</t>
  </si>
  <si>
    <t>CA-2014-119494</t>
  </si>
  <si>
    <t>CA-2011-150581</t>
  </si>
  <si>
    <t>CA-2011-141355</t>
  </si>
  <si>
    <t>CA-2013-165330</t>
  </si>
  <si>
    <t>Recycled Easel Ring Binders</t>
  </si>
  <si>
    <t>Black Avery Memo-Size 3-Ring Binder, 5 1/2" x 8 1/2"</t>
  </si>
  <si>
    <t>CA-2012-132633</t>
  </si>
  <si>
    <t>CA-2013-157742</t>
  </si>
  <si>
    <t>CA-2014-127712</t>
  </si>
  <si>
    <t>CA-2011-106726</t>
  </si>
  <si>
    <t>CA-2013-147473</t>
  </si>
  <si>
    <t>CA-2011-141901</t>
  </si>
  <si>
    <t>CA-2013-167416</t>
  </si>
  <si>
    <t>CA-2014-118724</t>
  </si>
  <si>
    <t>US-2014-143175</t>
  </si>
  <si>
    <t>CA-2012-105844</t>
  </si>
  <si>
    <t>CA-2014-118864</t>
  </si>
  <si>
    <t>Panasonic KX T7736-B Digital phone</t>
  </si>
  <si>
    <t>CA-2011-159625</t>
  </si>
  <si>
    <t>CA-2014-147410</t>
  </si>
  <si>
    <t>24 Capacity Maxi Data Binder Racks, Pearl</t>
  </si>
  <si>
    <t>US-2013-102239</t>
  </si>
  <si>
    <t>Global Adaptabilities Conference Tables</t>
  </si>
  <si>
    <t>Avery Poly Binder Pockets</t>
  </si>
  <si>
    <t>CA-2011-143168</t>
  </si>
  <si>
    <t>CA-2014-118122</t>
  </si>
  <si>
    <t>CA-2014-166926</t>
  </si>
  <si>
    <t>CA-2014-142909</t>
  </si>
  <si>
    <t>CA-2013-131380</t>
  </si>
  <si>
    <t>Xerox 1983</t>
  </si>
  <si>
    <t>CA-2011-117464</t>
  </si>
  <si>
    <t>Eldon Mobile Mega Data Cart  Mega Stackable  Add-On Trays</t>
  </si>
  <si>
    <t>CA-2014-125381</t>
  </si>
  <si>
    <t>CA-2014-150609</t>
  </si>
  <si>
    <t>CA-2013-164399</t>
  </si>
  <si>
    <t>CA-2013-147683</t>
  </si>
  <si>
    <t>DAX Solid Wood Frames</t>
  </si>
  <si>
    <t>CA-2011-116785</t>
  </si>
  <si>
    <t>CA-2014-137414</t>
  </si>
  <si>
    <t>Ricoh - Ink Collector Unit for GX3000 Series Printers</t>
  </si>
  <si>
    <t>CA-2013-143476</t>
  </si>
  <si>
    <t>US-2013-119046</t>
  </si>
  <si>
    <t>CA-2014-154949</t>
  </si>
  <si>
    <t>CA-2012-150770</t>
  </si>
  <si>
    <t>Ibico Recycled Linen-Style Covers</t>
  </si>
  <si>
    <t>CA-2013-109953</t>
  </si>
  <si>
    <t>CA-2011-157546</t>
  </si>
  <si>
    <t>CA-2011-138737</t>
  </si>
  <si>
    <t>CA-2013-101651</t>
  </si>
  <si>
    <t>CA-2014-136651</t>
  </si>
  <si>
    <t>Eldon 500 Class Desk Accessories</t>
  </si>
  <si>
    <t>US-2014-151127</t>
  </si>
  <si>
    <t>CA-2014-145807</t>
  </si>
  <si>
    <t>CA-2012-158491</t>
  </si>
  <si>
    <t>Logitech Wireless Anywhere Mouse MX for PC and Mac</t>
  </si>
  <si>
    <t>CA-2014-137001</t>
  </si>
  <si>
    <t>CA-2013-123337</t>
  </si>
  <si>
    <t>Sauder Forest Hills Library with Doors, Woodland Oak Finish</t>
  </si>
  <si>
    <t>Eureka Sanitaire  Multi-Pro Heavy-Duty Upright, Disposable Bags</t>
  </si>
  <si>
    <t>CA-2012-144519</t>
  </si>
  <si>
    <t>CA-2013-157217</t>
  </si>
  <si>
    <t>Griffin GC36547 PowerJolt SE Lightning Charger</t>
  </si>
  <si>
    <t>CA-2013-108224</t>
  </si>
  <si>
    <t>CA-2014-159282</t>
  </si>
  <si>
    <t>Swingline SM12-08 MicroCut Jam Free Shredder</t>
  </si>
  <si>
    <t>CA-2014-151183</t>
  </si>
  <si>
    <t>Verbatim 25 GB 6x Blu-ray Single Layer Recordable Disc, 10/Pack</t>
  </si>
  <si>
    <t>CA-2013-153661</t>
  </si>
  <si>
    <t>CA-2013-113656</t>
  </si>
  <si>
    <t>DAX Cubicle Frames, 8-1/2 x 11</t>
  </si>
  <si>
    <t>CA-2012-148964</t>
  </si>
  <si>
    <t>DAX Metal Frame, Desktop, Stepped-Edge</t>
  </si>
  <si>
    <t>CA-2013-144092</t>
  </si>
  <si>
    <t>CA-2014-158120</t>
  </si>
  <si>
    <t>US-2014-128447</t>
  </si>
  <si>
    <t>Eureka The Boss Lite 10-Amp Upright Vacuum, Blue</t>
  </si>
  <si>
    <t>US-2011-131275</t>
  </si>
  <si>
    <t>CA-2014-165155</t>
  </si>
  <si>
    <t>Tenex Personal Filing Tote With Secure Closure Lid, Black/Frost</t>
  </si>
  <si>
    <t>CA-2014-141138</t>
  </si>
  <si>
    <t>Memorex Mini Travel Drive 16 GB USB 2.0 Flash Drive</t>
  </si>
  <si>
    <t>CA-2014-154102</t>
  </si>
  <si>
    <t>CA-2013-114748</t>
  </si>
  <si>
    <t>CA-2013-163594</t>
  </si>
  <si>
    <t>Xerox 206</t>
  </si>
  <si>
    <t>US-2014-123862</t>
  </si>
  <si>
    <t>Acme Galleria Hot Forged Steel Scissors with Colored Handles</t>
  </si>
  <si>
    <t>CA-2014-100580</t>
  </si>
  <si>
    <t>CA-2011-132787</t>
  </si>
  <si>
    <t>CA-2014-147844</t>
  </si>
  <si>
    <t>Adams Phone Message Book, 200 Message Capacity, 8 1/16Â” x 11Â”</t>
  </si>
  <si>
    <t>CA-2013-110009</t>
  </si>
  <si>
    <t>CA-2012-100146</t>
  </si>
  <si>
    <t>CA-2013-129728</t>
  </si>
  <si>
    <t>CA-2014-121125</t>
  </si>
  <si>
    <t>LG G3</t>
  </si>
  <si>
    <t>Tensor Brushed Steel Torchiere Floor Lamp</t>
  </si>
  <si>
    <t>CA-2011-161249</t>
  </si>
  <si>
    <t>CA-2012-148180</t>
  </si>
  <si>
    <t>CA-2011-165568</t>
  </si>
  <si>
    <t>CA-2012-145457</t>
  </si>
  <si>
    <t>Eldon Expressions Punched Metal &amp; Wood Desk Accessories, Black &amp; Cherry</t>
  </si>
  <si>
    <t>US-2014-163657</t>
  </si>
  <si>
    <t>Hon 2111 Invitation Series Straight Table</t>
  </si>
  <si>
    <t>CA-2012-120446</t>
  </si>
  <si>
    <t>US-2012-136987</t>
  </si>
  <si>
    <t>Canon PC-428 Personal Copier</t>
  </si>
  <si>
    <t>CA-2012-138485</t>
  </si>
  <si>
    <t>CA-2013-103709</t>
  </si>
  <si>
    <t>Eberhard Faber 3 1/2" Golf Pencils</t>
  </si>
  <si>
    <t>Xerox 1900</t>
  </si>
  <si>
    <t>CA-2013-138282</t>
  </si>
  <si>
    <t>CA-2014-148985</t>
  </si>
  <si>
    <t>CA-2013-139997</t>
  </si>
  <si>
    <t>CA-2013-124583</t>
  </si>
  <si>
    <t>Globe Weis Peel &amp; Seel First Class Envelopes</t>
  </si>
  <si>
    <t>CA-2014-157196</t>
  </si>
  <si>
    <t>CA-2012-108672</t>
  </si>
  <si>
    <t>Seth Thomas 13 1/2" Wall Clock</t>
  </si>
  <si>
    <t>CA-2014-121048</t>
  </si>
  <si>
    <t>Deflect-o RollaMat Studded, Beveled Mat for Medium Pile Carpeting</t>
  </si>
  <si>
    <t>Eldon 200 Class Desk Accessories, Burgundy</t>
  </si>
  <si>
    <t>US-2014-120117</t>
  </si>
  <si>
    <t>Manco Dry-Lighter Erasable Highlighter</t>
  </si>
  <si>
    <t>AT&amp;T CL83451 4-Handset Telephone</t>
  </si>
  <si>
    <t>CA-2011-115889</t>
  </si>
  <si>
    <t>AT&amp;T CL82213</t>
  </si>
  <si>
    <t>CA-2011-125731</t>
  </si>
  <si>
    <t>US-2014-106145</t>
  </si>
  <si>
    <t>CA-2013-107146</t>
  </si>
  <si>
    <t>Global Manager's Adjustable Task Chair, Storm</t>
  </si>
  <si>
    <t>US-2014-160143</t>
  </si>
  <si>
    <t>CA-2013-106460</t>
  </si>
  <si>
    <t>US-2014-112347</t>
  </si>
  <si>
    <t>Hon 4-Shelf Metal Bookcases</t>
  </si>
  <si>
    <t>CA-2014-157672</t>
  </si>
  <si>
    <t>US-2013-166660</t>
  </si>
  <si>
    <t>CA-2011-133830</t>
  </si>
  <si>
    <t>CA-2012-129532</t>
  </si>
  <si>
    <t>CA-2011-134726</t>
  </si>
  <si>
    <t>Maxell 74 Minute CD-R Spindle, 50/Pack</t>
  </si>
  <si>
    <t>CA-2014-122945</t>
  </si>
  <si>
    <t>CA-2012-164567</t>
  </si>
  <si>
    <t>CA-2011-131947</t>
  </si>
  <si>
    <t>Boston 16701 Slimline Battery Pencil Sharpener</t>
  </si>
  <si>
    <t>Plantronics Single Ear Headset</t>
  </si>
  <si>
    <t>CA-2014-163209</t>
  </si>
  <si>
    <t>Newell 350</t>
  </si>
  <si>
    <t>CA-2011-133354</t>
  </si>
  <si>
    <t>CA-2014-151225</t>
  </si>
  <si>
    <t>US-2011-144078</t>
  </si>
  <si>
    <t>US-2012-159499</t>
  </si>
  <si>
    <t>Belkin Standard 104 key USB Keyboard</t>
  </si>
  <si>
    <t>Avery 506</t>
  </si>
  <si>
    <t>US-2013-157490</t>
  </si>
  <si>
    <t>Zebra GK420t Direct Thermal/Thermal Transfer Printer</t>
  </si>
  <si>
    <t>Memorex 25GB 6X Branded Blu-Ray Recordable Disc, 15/Pack</t>
  </si>
  <si>
    <t>CA-2012-161452</t>
  </si>
  <si>
    <t>CA-2013-138968</t>
  </si>
  <si>
    <t>Avery Round Ring Poly Binders</t>
  </si>
  <si>
    <t>Global Comet Stacking Arm Chair</t>
  </si>
  <si>
    <t>CA-2012-107685</t>
  </si>
  <si>
    <t>US-2011-120740</t>
  </si>
  <si>
    <t>US-2014-141509</t>
  </si>
  <si>
    <t>CA-2014-133487</t>
  </si>
  <si>
    <t>Eureka The Boss Cordless Rechargeable Stick Vac</t>
  </si>
  <si>
    <t>CA-2011-102330</t>
  </si>
  <si>
    <t>CA-2013-118899</t>
  </si>
  <si>
    <t>CA-2014-100237</t>
  </si>
  <si>
    <t>Avery Hi-Liter Smear-Safe Highlighters</t>
  </si>
  <si>
    <t>US-2012-142811</t>
  </si>
  <si>
    <t>CA-2011-150203</t>
  </si>
  <si>
    <t>CA-2012-149636</t>
  </si>
  <si>
    <t>It's Hot Message Books with Stickers, 2 3/4" x 5"</t>
  </si>
  <si>
    <t>US-2014-146213</t>
  </si>
  <si>
    <t>US-2014-138086</t>
  </si>
  <si>
    <t>Hoover Commercial SteamVac</t>
  </si>
  <si>
    <t>CA-2014-104850</t>
  </si>
  <si>
    <t>CA-2014-134418</t>
  </si>
  <si>
    <t>US-2013-106313</t>
  </si>
  <si>
    <t>CA-2011-154781</t>
  </si>
  <si>
    <t>CA-2012-147816</t>
  </si>
  <si>
    <t>CA-2014-105326</t>
  </si>
  <si>
    <t>CA-2014-156391</t>
  </si>
  <si>
    <t>CA-2012-169299</t>
  </si>
  <si>
    <t>CA-2013-155978</t>
  </si>
  <si>
    <t>CA-2013-152800</t>
  </si>
  <si>
    <t>CA-2011-166961</t>
  </si>
  <si>
    <t>CA-2012-127481</t>
  </si>
  <si>
    <t>CA-2011-143637</t>
  </si>
  <si>
    <t>US-2014-109316</t>
  </si>
  <si>
    <t>Riverside Palais Royal Lawyers Bookcase, Royale Cherry Finish</t>
  </si>
  <si>
    <t>Shocksock Galaxy S4 Armband</t>
  </si>
  <si>
    <t>CA-2013-138478</t>
  </si>
  <si>
    <t>Panasonic KP-150 Electric Pencil Sharpener</t>
  </si>
  <si>
    <t>Xerox 193</t>
  </si>
  <si>
    <t>Ibico EPK-21 Electric Binding System</t>
  </si>
  <si>
    <t>CA-2014-150469</t>
  </si>
  <si>
    <t>CA-2011-125150</t>
  </si>
  <si>
    <t>CA-2012-137302</t>
  </si>
  <si>
    <t>CA-2012-106257</t>
  </si>
  <si>
    <t>Polycom CX600 IP Phone VoIP phone</t>
  </si>
  <si>
    <t>CA-2012-149083</t>
  </si>
  <si>
    <t>Permanent Self-Adhesive File Folder Labels for Typewriters, 1 1/8 x 3 1/2, White</t>
  </si>
  <si>
    <t>Logitech G602 Wireless Gaming Mouse</t>
  </si>
  <si>
    <t>CA-2012-144890</t>
  </si>
  <si>
    <t>Xerox 1949</t>
  </si>
  <si>
    <t>CA-2012-142993</t>
  </si>
  <si>
    <t>Contico 72"H Heavy-Duty Storage System</t>
  </si>
  <si>
    <t>CA-2012-143364</t>
  </si>
  <si>
    <t>Xerox 1899</t>
  </si>
  <si>
    <t>Hon Metal Bookcases, Black</t>
  </si>
  <si>
    <t>CA-2011-100972</t>
  </si>
  <si>
    <t>CA-2013-136994</t>
  </si>
  <si>
    <t>CA-2013-101672</t>
  </si>
  <si>
    <t>CA-2014-168403</t>
  </si>
  <si>
    <t>Belkin 7-Outlet SurgeMaster Home Series</t>
  </si>
  <si>
    <t>CA-2014-118017</t>
  </si>
  <si>
    <t>DAX Two-Tone Silver Metal Document Frame</t>
  </si>
  <si>
    <t>CA-2013-113117</t>
  </si>
  <si>
    <t>CA-2013-112585</t>
  </si>
  <si>
    <t>Hoover Shoulder Vac Commercial Portable Vacuum</t>
  </si>
  <si>
    <t>CA-2013-149762</t>
  </si>
  <si>
    <t>Rogers Handheld Barrel Pencil Sharpener</t>
  </si>
  <si>
    <t>Acco Perma 4000 Stacking Storage Drawers</t>
  </si>
  <si>
    <t>CA-2012-152513</t>
  </si>
  <si>
    <t>US-2013-168095</t>
  </si>
  <si>
    <t>CA-2014-166093</t>
  </si>
  <si>
    <t>Sanyo 2.5 Cubic Foot Mid-Size Office Refrigerators</t>
  </si>
  <si>
    <t>CA-2013-146325</t>
  </si>
  <si>
    <t>CA-2014-131807</t>
  </si>
  <si>
    <t>DAX Clear Channel Poster Frame</t>
  </si>
  <si>
    <t>CA-2012-138219</t>
  </si>
  <si>
    <t>CA-2013-157707</t>
  </si>
  <si>
    <t>Bush Westfield Collection Bookcases, Dark Cherry Finish, Fully Assembled</t>
  </si>
  <si>
    <t>iOttie HLCRIO102 Car Mount</t>
  </si>
  <si>
    <t>CA-2012-113040</t>
  </si>
  <si>
    <t>Avery Heavy-Duty EZD View Binder with Locking Rings</t>
  </si>
  <si>
    <t>CA-2013-151498</t>
  </si>
  <si>
    <t>US-2012-165743</t>
  </si>
  <si>
    <t>Sauder Barrister Bookcases</t>
  </si>
  <si>
    <t>Wilson Jones 14 Line Acrylic Coated Pressboard Data Binders</t>
  </si>
  <si>
    <t>US-2014-105998</t>
  </si>
  <si>
    <t>US-2011-148194</t>
  </si>
  <si>
    <t>CA-2012-110870</t>
  </si>
  <si>
    <t>CA-2013-139808</t>
  </si>
  <si>
    <t>US-2012-136427</t>
  </si>
  <si>
    <t>CA-2014-114804</t>
  </si>
  <si>
    <t>CA-2014-109393</t>
  </si>
  <si>
    <t>CA-2014-121489</t>
  </si>
  <si>
    <t>Padded Folding Chairs, Black, 4/Carton</t>
  </si>
  <si>
    <t>CA-2014-165008</t>
  </si>
  <si>
    <t>CA-2012-121188</t>
  </si>
  <si>
    <t>Hot File 7-Pocket, Floor Stand</t>
  </si>
  <si>
    <t>O'Sullivan 2-Door Barrister Bookcase in Odessa Pine</t>
  </si>
  <si>
    <t>US-2012-160563</t>
  </si>
  <si>
    <t>CA-2012-150714</t>
  </si>
  <si>
    <t>CA-2013-106621</t>
  </si>
  <si>
    <t>CA-2012-107020</t>
  </si>
  <si>
    <t>Large Capacity Hanging Post Binders</t>
  </si>
  <si>
    <t>CA-2011-101392</t>
  </si>
  <si>
    <t>CA-2012-127502</t>
  </si>
  <si>
    <t>CA-2014-133046</t>
  </si>
  <si>
    <t>CA-2014-122798</t>
  </si>
  <si>
    <t>CA-2013-169663</t>
  </si>
  <si>
    <t>Okidata MB760 Printer</t>
  </si>
  <si>
    <t>CA-2012-149846</t>
  </si>
  <si>
    <t>CA-2014-101014</t>
  </si>
  <si>
    <t>Electrix Fluorescent Magnifier Lamps &amp; Weighted Base</t>
  </si>
  <si>
    <t>US-2014-113201</t>
  </si>
  <si>
    <t>CA-2013-116722</t>
  </si>
  <si>
    <t>Magnifier Swing Arm Lamp</t>
  </si>
  <si>
    <t>US-2014-150070</t>
  </si>
  <si>
    <t>CA-2011-127866</t>
  </si>
  <si>
    <t>Newell 348</t>
  </si>
  <si>
    <t>CA-2012-121776</t>
  </si>
  <si>
    <t>CA-2013-100993</t>
  </si>
  <si>
    <t>Avery 508</t>
  </si>
  <si>
    <t>US-2013-131058</t>
  </si>
  <si>
    <t>CA-2014-140151</t>
  </si>
  <si>
    <t>Canon imageCLASS 2200 Advanced Copier</t>
  </si>
  <si>
    <t>CA-2013-103464</t>
  </si>
  <si>
    <t>CA-2012-168207</t>
  </si>
  <si>
    <t>Contemporary Wood/Metal Frame</t>
  </si>
  <si>
    <t>CA-2013-144148</t>
  </si>
  <si>
    <t>CA-2014-107174</t>
  </si>
  <si>
    <t>CA-2011-114125</t>
  </si>
  <si>
    <t>CA-2014-149699</t>
  </si>
  <si>
    <t>CA-2013-166429</t>
  </si>
  <si>
    <t>CA-2012-112767</t>
  </si>
  <si>
    <t>CA-2012-136700</t>
  </si>
  <si>
    <t>CA-2013-104633</t>
  </si>
  <si>
    <t>CA-2011-158225</t>
  </si>
  <si>
    <t>CA-2011-109897</t>
  </si>
  <si>
    <t>CA-2014-152310</t>
  </si>
  <si>
    <t>Xerox 1937</t>
  </si>
  <si>
    <t>Grandstream GXP1160 VoIP phone</t>
  </si>
  <si>
    <t>Perixx PERIBOARD-512B, Ergonomic Split Keyboard</t>
  </si>
  <si>
    <t>Avery Legal 4-Ring Binder</t>
  </si>
  <si>
    <t>CA-2013-139549</t>
  </si>
  <si>
    <t>Hon Every-Day Chair Series Swivel Task Chairs</t>
  </si>
  <si>
    <t>US-2014-168802</t>
  </si>
  <si>
    <t>Binder Posts</t>
  </si>
  <si>
    <t>US-2011-103338</t>
  </si>
  <si>
    <t>US-2014-167318</t>
  </si>
  <si>
    <t>US-2011-120313</t>
  </si>
  <si>
    <t>CA-2014-135419</t>
  </si>
  <si>
    <t>CA-2013-149335</t>
  </si>
  <si>
    <t>CA-2014-135076</t>
  </si>
  <si>
    <t>CA-2014-141481</t>
  </si>
  <si>
    <t>CA-2011-110555</t>
  </si>
  <si>
    <t>CA-2014-157273</t>
  </si>
  <si>
    <t>CA-2011-109918</t>
  </si>
  <si>
    <t>Acme Design Line 8" Stainless Steel Bent Scissors w/Champagne Handles, 3-1/8" Cut</t>
  </si>
  <si>
    <t>CA-2013-118745</t>
  </si>
  <si>
    <t>CA-2013-163972</t>
  </si>
  <si>
    <t>CA-2013-113726</t>
  </si>
  <si>
    <t>Howard Miller Distant Time Traveler Alarm Clock</t>
  </si>
  <si>
    <t>CA-2013-152940</t>
  </si>
  <si>
    <t>Acco Perma 2700 Stacking Storage Drawers</t>
  </si>
  <si>
    <t>CA-2012-158701</t>
  </si>
  <si>
    <t>CA-2013-134544</t>
  </si>
  <si>
    <t>CA-2014-137582</t>
  </si>
  <si>
    <t>CA-2014-153227</t>
  </si>
  <si>
    <t>CA-2012-133837</t>
  </si>
  <si>
    <t>CA-2013-154067</t>
  </si>
  <si>
    <t>CA-2012-134082</t>
  </si>
  <si>
    <t>CA-2014-118199</t>
  </si>
  <si>
    <t>Riverside Furniture Oval Coffee Table, Oval End Table, End Table with Drawer</t>
  </si>
  <si>
    <t>CA-2012-128356</t>
  </si>
  <si>
    <t>US-2014-132220</t>
  </si>
  <si>
    <t>CA-2012-151470</t>
  </si>
  <si>
    <t>CA-2011-108861</t>
  </si>
  <si>
    <t>CA-2014-145779</t>
  </si>
  <si>
    <t>CA-2011-131387</t>
  </si>
  <si>
    <t>CA-2013-154081</t>
  </si>
  <si>
    <t>CA-2011-100881</t>
  </si>
  <si>
    <t>CA-2012-144043</t>
  </si>
  <si>
    <t>CA-2013-168557</t>
  </si>
  <si>
    <t>CA-2014-134880</t>
  </si>
  <si>
    <t>CA-2014-158736</t>
  </si>
  <si>
    <t>Newell 335</t>
  </si>
  <si>
    <t>US-2013-119270</t>
  </si>
  <si>
    <t>Hammermill Color Copier Paper (28Lb. and 96 Bright)</t>
  </si>
  <si>
    <t>CA-2014-142391</t>
  </si>
  <si>
    <t>CA-2014-124716</t>
  </si>
  <si>
    <t>CA-2014-106824</t>
  </si>
  <si>
    <t>CA-2013-143154</t>
  </si>
  <si>
    <t>CA-2012-102316</t>
  </si>
  <si>
    <t>CA-2011-164903</t>
  </si>
  <si>
    <t>CA-2014-133074</t>
  </si>
  <si>
    <t>Adams Telephone Message Book w/Frequently-Called Numbers Space, 400 Messages per Book</t>
  </si>
  <si>
    <t>CA-2014-137624</t>
  </si>
  <si>
    <t>US-2011-163146</t>
  </si>
  <si>
    <t>CA-2014-147354</t>
  </si>
  <si>
    <t>CA-2012-149566</t>
  </si>
  <si>
    <t>CA-2012-126186</t>
  </si>
  <si>
    <t>CA-2011-159849</t>
  </si>
  <si>
    <t>Revere Boxed Rubber Bands by Revere</t>
  </si>
  <si>
    <t>CA-2011-104808</t>
  </si>
  <si>
    <t>CA-2014-162012</t>
  </si>
  <si>
    <t>CA-2014-101700</t>
  </si>
  <si>
    <t>Eldon ImÃ ge Series Desk Accessories, Clear</t>
  </si>
  <si>
    <t>US-2013-117387</t>
  </si>
  <si>
    <t>CA-2011-141110</t>
  </si>
  <si>
    <t>US-2011-133949</t>
  </si>
  <si>
    <t>CA-2014-123624</t>
  </si>
  <si>
    <t>CA-2013-146437</t>
  </si>
  <si>
    <t>CA-2013-138233</t>
  </si>
  <si>
    <t>Logitech Wireless Gaming Headset G930</t>
  </si>
  <si>
    <t>CA-2013-165918</t>
  </si>
  <si>
    <t>CA-2014-117513</t>
  </si>
  <si>
    <t>US-2013-114230</t>
  </si>
  <si>
    <t>CA-2012-156118</t>
  </si>
  <si>
    <t>Southworth Parchment Paper &amp; Envelopes</t>
  </si>
  <si>
    <t>CA-2014-151281</t>
  </si>
  <si>
    <t>CA-2014-147767</t>
  </si>
  <si>
    <t>CA-2013-113341</t>
  </si>
  <si>
    <t>CA-2011-142769</t>
  </si>
  <si>
    <t>OIC Thumb-Tacks</t>
  </si>
  <si>
    <t>CA-2014-126634</t>
  </si>
  <si>
    <t>CA-2013-118500</t>
  </si>
  <si>
    <t>CA-2013-149916</t>
  </si>
  <si>
    <t>Texas Instrument TI-15 Fraction Calculator</t>
  </si>
  <si>
    <t>CA-2012-158918</t>
  </si>
  <si>
    <t>CA-2014-101665</t>
  </si>
  <si>
    <t>CA-2013-155446</t>
  </si>
  <si>
    <t>CA-2013-144015</t>
  </si>
  <si>
    <t>CA-2013-118311</t>
  </si>
  <si>
    <t>CA-2014-127096</t>
  </si>
  <si>
    <t>US-2011-132745</t>
  </si>
  <si>
    <t>Sterling Rubber Bands by Alliance</t>
  </si>
  <si>
    <t>CA-2011-119144</t>
  </si>
  <si>
    <t>CA-2011-105648</t>
  </si>
  <si>
    <t>US-2012-145422</t>
  </si>
  <si>
    <t>CA-2014-136623</t>
  </si>
  <si>
    <t>Belkin iPhone and iPad Lightning Cable</t>
  </si>
  <si>
    <t>CA-2014-148145</t>
  </si>
  <si>
    <t>CA-2014-116988</t>
  </si>
  <si>
    <t>Executive Impressions Supervisor Wall Clock</t>
  </si>
  <si>
    <t>US-2012-144771</t>
  </si>
  <si>
    <t>CA-2014-128076</t>
  </si>
  <si>
    <t>Eldon Antistatic Chair Mats for Low to Medium Pile Carpets</t>
  </si>
  <si>
    <t>HP Officejet Pro 8600 e-All-In-One Printer, Copier, Scanner, Fax</t>
  </si>
  <si>
    <t>CA-2013-112578</t>
  </si>
  <si>
    <t>CA-2013-151148</t>
  </si>
  <si>
    <t>Lunatik TT5L-002 Taktik Strike Impact Protection System for iPhone 5</t>
  </si>
  <si>
    <t>CA-2012-165813</t>
  </si>
  <si>
    <t>CA-2013-116911</t>
  </si>
  <si>
    <t>CA-2014-145765</t>
  </si>
  <si>
    <t>Panasonic KX TS208W Corded phone</t>
  </si>
  <si>
    <t>CA-2011-162992</t>
  </si>
  <si>
    <t>Wi-Ex zBoost YX540 Cellular Phone Signal Booster</t>
  </si>
  <si>
    <t>CA-2013-106397</t>
  </si>
  <si>
    <t>US-2014-100398</t>
  </si>
  <si>
    <t>CA-2014-120614</t>
  </si>
  <si>
    <t>CA-2012-127754</t>
  </si>
  <si>
    <t>CA-2013-167983</t>
  </si>
  <si>
    <t>CA-2011-153808</t>
  </si>
  <si>
    <t>US-2013-112396</t>
  </si>
  <si>
    <t>Maxell 4.7GB DVD+RW 3/Pack</t>
  </si>
  <si>
    <t>CA-2014-163671</t>
  </si>
  <si>
    <t>GBC Instant Index System for Binding Systems</t>
  </si>
  <si>
    <t>CA-2014-135909</t>
  </si>
  <si>
    <t>CA-2013-158260</t>
  </si>
  <si>
    <t>CA-2014-101805</t>
  </si>
  <si>
    <t>US-2012-107944</t>
  </si>
  <si>
    <t>CA-2011-169642</t>
  </si>
  <si>
    <t>SAFCO Commercial Wire Shelving, Black</t>
  </si>
  <si>
    <t>CA-2014-103968</t>
  </si>
  <si>
    <t>CA-2012-111038</t>
  </si>
  <si>
    <t>CA-2013-167241</t>
  </si>
  <si>
    <t>Luxo Professional Magnifying Clamp-On Fluorescent Lamps</t>
  </si>
  <si>
    <t>CA-2013-139934</t>
  </si>
  <si>
    <t>CA-2012-109603</t>
  </si>
  <si>
    <t>CA-2012-143616</t>
  </si>
  <si>
    <t>CA-2012-134117</t>
  </si>
  <si>
    <t>Sanford Colorific Eraseable Coloring Pencils, 12 Count</t>
  </si>
  <si>
    <t>CA-2013-159023</t>
  </si>
  <si>
    <t>Okidata B401 Printer</t>
  </si>
  <si>
    <t>CA-2011-154592</t>
  </si>
  <si>
    <t>CA-2011-128622</t>
  </si>
  <si>
    <t>CA-2011-132913</t>
  </si>
  <si>
    <t>CA-2011-126480</t>
  </si>
  <si>
    <t>CA-2014-159226</t>
  </si>
  <si>
    <t>US-2014-139577</t>
  </si>
  <si>
    <t>CA-2011-133389</t>
  </si>
  <si>
    <t>CA-2012-102855</t>
  </si>
  <si>
    <t>Dixon Ticonderoga Pencils</t>
  </si>
  <si>
    <t>CA-2014-143084</t>
  </si>
  <si>
    <t>CA-2013-131639</t>
  </si>
  <si>
    <t>GBC Laser Imprintable Binding System Covers, Desert Sand</t>
  </si>
  <si>
    <t>CA-2013-161361</t>
  </si>
  <si>
    <t>US-2013-141880</t>
  </si>
  <si>
    <t>CA-2014-128041</t>
  </si>
  <si>
    <t>Honeywell Quietcare HEPA Air Cleaner</t>
  </si>
  <si>
    <t>CA-2011-138177</t>
  </si>
  <si>
    <t>CA-2012-168760</t>
  </si>
  <si>
    <t>CA-2013-168830</t>
  </si>
  <si>
    <t>CA-2014-137463</t>
  </si>
  <si>
    <t>Bulldog Table or Wall-Mount Pencil Sharpener</t>
  </si>
  <si>
    <t>CA-2012-165554</t>
  </si>
  <si>
    <t>CA-2011-141838</t>
  </si>
  <si>
    <t>CA-2014-117009</t>
  </si>
  <si>
    <t>CA-2012-128993</t>
  </si>
  <si>
    <t>CA-2012-149097</t>
  </si>
  <si>
    <t>Nu-Dell Oak Frame</t>
  </si>
  <si>
    <t>CA-2013-132304</t>
  </si>
  <si>
    <t>CA-2012-136420</t>
  </si>
  <si>
    <t>CA-2013-106278</t>
  </si>
  <si>
    <t>CA-2014-166898</t>
  </si>
  <si>
    <t>CA-2013-126102</t>
  </si>
  <si>
    <t>Ibico EB-19 Dual Function Manual Binding System</t>
  </si>
  <si>
    <t>CA-2013-135461</t>
  </si>
  <si>
    <t>US-2013-155971</t>
  </si>
  <si>
    <t>Xerox Blank Computer Paper</t>
  </si>
  <si>
    <t>CA-2014-122007</t>
  </si>
  <si>
    <t>CA-2014-162250</t>
  </si>
  <si>
    <t>CA-2012-157028</t>
  </si>
  <si>
    <t>US-2014-147655</t>
  </si>
  <si>
    <t>CA-2012-157805</t>
  </si>
  <si>
    <t>CA-2014-123029</t>
  </si>
  <si>
    <t>Razer Kraken PRO Over Ear PC and Music Headset</t>
  </si>
  <si>
    <t>US-2014-166688</t>
  </si>
  <si>
    <t>US-2012-106873</t>
  </si>
  <si>
    <t>CA-2011-102645</t>
  </si>
  <si>
    <t>CA-2013-100300</t>
  </si>
  <si>
    <t>US-2013-155768</t>
  </si>
  <si>
    <t>Xerox 1886</t>
  </si>
  <si>
    <t>CA-2014-119424</t>
  </si>
  <si>
    <t>CA-2014-156776</t>
  </si>
  <si>
    <t>Mead 1st Gear 2" Zipper Binder, Asst. Colors</t>
  </si>
  <si>
    <t>Global Enterprise Series Seating Low-Back Swivel/Tilt Chairs</t>
  </si>
  <si>
    <t>3.6 Cubic Foot Counter Height Office Refrigerator</t>
  </si>
  <si>
    <t>CA-2011-146843</t>
  </si>
  <si>
    <t>Memorex 25GB 6X Branded Blu-Ray Recordable Disc, 30/Pack</t>
  </si>
  <si>
    <t>CA-2011-103310</t>
  </si>
  <si>
    <t>CA-2013-104689</t>
  </si>
  <si>
    <t>CA-2014-141747</t>
  </si>
  <si>
    <t>CA-2012-167479</t>
  </si>
  <si>
    <t>CA-2011-144071</t>
  </si>
  <si>
    <t>CA-2013-152646</t>
  </si>
  <si>
    <t>CA-2014-140515</t>
  </si>
  <si>
    <t>CA-2011-153619</t>
  </si>
  <si>
    <t>CA-2014-133718</t>
  </si>
  <si>
    <t>Weyerhaeuser First Choice Laser/Copy Paper (20Lb. and 88 Bright)</t>
  </si>
  <si>
    <t>CA-2011-148383</t>
  </si>
  <si>
    <t>CA-2013-126732</t>
  </si>
  <si>
    <t>Blackstonian Pencils</t>
  </si>
  <si>
    <t>CA-2011-113271</t>
  </si>
  <si>
    <t>Avery Hidden Tab Dividers for Binding Systems</t>
  </si>
  <si>
    <t>Xerox 1967</t>
  </si>
  <si>
    <t>CA-2014-130106</t>
  </si>
  <si>
    <t>CA-2014-155712</t>
  </si>
  <si>
    <t>CA-2014-111388</t>
  </si>
  <si>
    <t>CA-2011-125759</t>
  </si>
  <si>
    <t>US-2011-134054</t>
  </si>
  <si>
    <t>Dixon Ticonderoga Core-Lock Colored Pencils, 48-Color Set</t>
  </si>
  <si>
    <t>CA-2013-166772</t>
  </si>
  <si>
    <t>O'Sullivan 5-Shelf Heavy-Duty Bookcases</t>
  </si>
  <si>
    <t>CA-2014-102218</t>
  </si>
  <si>
    <t>CA-2011-111857</t>
  </si>
  <si>
    <t>CA-2012-137603</t>
  </si>
  <si>
    <t>CA-2011-128237</t>
  </si>
  <si>
    <t>ImationÂ SwivelÂ Flash DriveÂ USBÂ flash driveÂ - 8 GB</t>
  </si>
  <si>
    <t>CA-2014-121853</t>
  </si>
  <si>
    <t>US-2014-130687</t>
  </si>
  <si>
    <t>Boston 1799 Powerhouse Electric Pencil Sharpener</t>
  </si>
  <si>
    <t>CA-2012-164497</t>
  </si>
  <si>
    <t>Holmes Visible Mist Ultrasonic Humidifier with 2.3-Gallon Output per Day, Replacement Filter</t>
  </si>
  <si>
    <t>CA-2013-108056</t>
  </si>
  <si>
    <t>CA-2014-130715</t>
  </si>
  <si>
    <t>OIC Colored Binder Clips, Assorted Sizes</t>
  </si>
  <si>
    <t>CA-2011-155264</t>
  </si>
  <si>
    <t>CA-2013-119123</t>
  </si>
  <si>
    <t>CA-2013-114860</t>
  </si>
  <si>
    <t>Deflect-o DuraMat Antistatic Studded Beveled Mat for Medium Pile Carpeting</t>
  </si>
  <si>
    <t>CA-2013-159009</t>
  </si>
  <si>
    <t>CA-2014-111591</t>
  </si>
  <si>
    <t>C-Line Peel &amp; Stick Add-On Filing Pockets, 8-3/4 x 5-1/8, 10/Pack</t>
  </si>
  <si>
    <t>CA-2014-102820</t>
  </si>
  <si>
    <t>Blue Parrot B250XT Professional Grade Wireless BluetoothÂ HeadsetÂ with</t>
  </si>
  <si>
    <t>CA-2013-149671</t>
  </si>
  <si>
    <t>CA-2012-126347</t>
  </si>
  <si>
    <t>CA-2014-163097</t>
  </si>
  <si>
    <t>CA-2012-130848</t>
  </si>
  <si>
    <t>CA-2011-159814</t>
  </si>
  <si>
    <t>CA-2013-108959</t>
  </si>
  <si>
    <t>CA-2012-164777</t>
  </si>
  <si>
    <t>CA-2012-127824</t>
  </si>
  <si>
    <t>CA-2011-145254</t>
  </si>
  <si>
    <t>AT&amp;T CL2909</t>
  </si>
  <si>
    <t>ImationÂ 8gb Micro Traveldrive Usb 2.0Â Flash Drive</t>
  </si>
  <si>
    <t>CA-2013-160479</t>
  </si>
  <si>
    <t>CA-2012-119627</t>
  </si>
  <si>
    <t>Xerox 21</t>
  </si>
  <si>
    <t>CA-2014-107853</t>
  </si>
  <si>
    <t>US-2013-148957</t>
  </si>
  <si>
    <t>Avery 481</t>
  </si>
  <si>
    <t>CA-2011-140032</t>
  </si>
  <si>
    <t>CA-2014-145506</t>
  </si>
  <si>
    <t>CA-2012-129546</t>
  </si>
  <si>
    <t>Acco Smartsocket Table Surge Protector, 6 Color-Coded Adapter Outlets</t>
  </si>
  <si>
    <t>CA-2011-138240</t>
  </si>
  <si>
    <t>CA-2011-100867</t>
  </si>
  <si>
    <t>CA-2013-126858</t>
  </si>
  <si>
    <t>CA-2011-122679</t>
  </si>
  <si>
    <t>CA-2012-156566</t>
  </si>
  <si>
    <t>CA-2014-111738</t>
  </si>
  <si>
    <t>GBC ProClick 150 Presentation Binding System</t>
  </si>
  <si>
    <t>US-2013-123610</t>
  </si>
  <si>
    <t>Memorex Mini Travel Drive 32 GB USB 2.0 Flash Drive</t>
  </si>
  <si>
    <t>US-2012-158589</t>
  </si>
  <si>
    <t>Dana Swing-Arm Lamps</t>
  </si>
  <si>
    <t>US-2014-104451</t>
  </si>
  <si>
    <t>CA-2013-101189</t>
  </si>
  <si>
    <t>CA-2014-156958</t>
  </si>
  <si>
    <t>Eldon Radial Chair Mat for Low to Medium Pile Carpets</t>
  </si>
  <si>
    <t>CA-2014-111759</t>
  </si>
  <si>
    <t>CA-2013-148747</t>
  </si>
  <si>
    <t>CA-2012-135727</t>
  </si>
  <si>
    <t>CA-2012-160864</t>
  </si>
  <si>
    <t>Avery Binding System Hidden Tab Executive Style Index Sets</t>
  </si>
  <si>
    <t>CA-2013-125724</t>
  </si>
  <si>
    <t>CA-2012-161242</t>
  </si>
  <si>
    <t>CA-2012-148495</t>
  </si>
  <si>
    <t>CA-2013-108630</t>
  </si>
  <si>
    <t>CA-2014-104619</t>
  </si>
  <si>
    <t>CA-2012-149517</t>
  </si>
  <si>
    <t>Seth Thomas 8 1/2" Cubicle Clock</t>
  </si>
  <si>
    <t>CA-2012-116841</t>
  </si>
  <si>
    <t>CA-2013-130638</t>
  </si>
  <si>
    <t>Tenex Carpeted, Granite-Look or Clear Contemporary Contour Shape Chair Mats</t>
  </si>
  <si>
    <t>CA-2013-110086</t>
  </si>
  <si>
    <t>CA-2011-128524</t>
  </si>
  <si>
    <t>CA-2013-140256</t>
  </si>
  <si>
    <t>CA-2011-124702</t>
  </si>
  <si>
    <t>Howard Miller 13-1/2" Diameter Rosebrook Wall Clock</t>
  </si>
  <si>
    <t>US-2014-125808</t>
  </si>
  <si>
    <t>CA-2011-104563</t>
  </si>
  <si>
    <t>Office Star - Task Chair with Contemporary Loop Arms</t>
  </si>
  <si>
    <t>US-2014-107979</t>
  </si>
  <si>
    <t>CA-2013-107104</t>
  </si>
  <si>
    <t>CA-2014-161893</t>
  </si>
  <si>
    <t>CA-2011-100860</t>
  </si>
  <si>
    <t>Smead Alpha-Z Color-Coded Name Labels First Letter Starter Set</t>
  </si>
  <si>
    <t>CA-2013-160717</t>
  </si>
  <si>
    <t>Rosewill 107 Normal Keys USB Wired Standard Keyboard</t>
  </si>
  <si>
    <t>CA-2014-132619</t>
  </si>
  <si>
    <t>US-2012-120957</t>
  </si>
  <si>
    <t>CA-2014-157448</t>
  </si>
  <si>
    <t>CA-2013-126270</t>
  </si>
  <si>
    <t>Recycled Interoffice Envelopes with String and Button Closure, 10 x 13</t>
  </si>
  <si>
    <t>US-2014-140312</t>
  </si>
  <si>
    <t>Samsung Replacement EH64AVFWE Premium Headset</t>
  </si>
  <si>
    <t>CA-2013-137393</t>
  </si>
  <si>
    <t>CA-2012-130113</t>
  </si>
  <si>
    <t>CA-2014-122770</t>
  </si>
  <si>
    <t>Eldon Executive Woodline II Desk Accessories, Mahogany</t>
  </si>
  <si>
    <t>CA-2014-118668</t>
  </si>
  <si>
    <t>CA-2014-116498</t>
  </si>
  <si>
    <t>CA-2014-130148</t>
  </si>
  <si>
    <t>CA-2014-154116</t>
  </si>
  <si>
    <t>CA-2013-105291</t>
  </si>
  <si>
    <t>CA-2014-125990</t>
  </si>
  <si>
    <t>CA-2013-161746</t>
  </si>
  <si>
    <t>Office Star Flex Back Scooter Chair with Aluminum Finish Frame</t>
  </si>
  <si>
    <t>CA-2013-116379</t>
  </si>
  <si>
    <t>CA-2014-142293</t>
  </si>
  <si>
    <t>CA-2011-111962</t>
  </si>
  <si>
    <t>CA-2014-124261</t>
  </si>
  <si>
    <t>CA-2014-129294</t>
  </si>
  <si>
    <t>Bionaire Personal Warm Mist Humidifier/Vaporizer</t>
  </si>
  <si>
    <t>CA-2014-131303</t>
  </si>
  <si>
    <t>CA-2014-137505</t>
  </si>
  <si>
    <t>US-2013-158680</t>
  </si>
  <si>
    <t>CA-2013-146913</t>
  </si>
  <si>
    <t>CA-2011-121762</t>
  </si>
  <si>
    <t>Belkin 8 Outlet Surge Protector</t>
  </si>
  <si>
    <t>CA-2011-123855</t>
  </si>
  <si>
    <t>Plantronics CordlessÂ Phone HeadsetÂ with In-line Volume - M214C</t>
  </si>
  <si>
    <t>CA-2014-142328</t>
  </si>
  <si>
    <t>CA-2014-137918</t>
  </si>
  <si>
    <t>Acme Hot Forged Carbon Steel Scissors with Nickel-Plated Handles, 3 7/8" Cut, 8"L</t>
  </si>
  <si>
    <t>US-2011-139640</t>
  </si>
  <si>
    <t>US-2011-164406</t>
  </si>
  <si>
    <t>US-2013-125402</t>
  </si>
  <si>
    <t>Ampad Evidence Wirebond Steno Books, 6" x 9"</t>
  </si>
  <si>
    <t>CA-2014-169327</t>
  </si>
  <si>
    <t>CA-2011-142979</t>
  </si>
  <si>
    <t>Prismacolor Color Pencil Set</t>
  </si>
  <si>
    <t>CA-2014-138870</t>
  </si>
  <si>
    <t>Xerox 1907</t>
  </si>
  <si>
    <t>CA-2012-164301</t>
  </si>
  <si>
    <t>CA-2011-112291</t>
  </si>
  <si>
    <t>CA-2014-117646</t>
  </si>
  <si>
    <t>DAX Charcoal/Nickel-Tone Document Frame, 5 x 7</t>
  </si>
  <si>
    <t>US-2012-129007</t>
  </si>
  <si>
    <t>Eldon Econocleat Chair Mats for Low Pile Carpets</t>
  </si>
  <si>
    <t>CA-2012-132388</t>
  </si>
  <si>
    <t>CA-2013-129630</t>
  </si>
  <si>
    <t>CA-2012-104948</t>
  </si>
  <si>
    <t>Universal Recycled Hanging Pressboard Report Binders, Letter Size</t>
  </si>
  <si>
    <t>CA-2013-164889</t>
  </si>
  <si>
    <t>CA-2014-164028</t>
  </si>
  <si>
    <t>CA-2011-143371</t>
  </si>
  <si>
    <t>CA-2012-145415</t>
  </si>
  <si>
    <t>CA-2012-141593</t>
  </si>
  <si>
    <t>Ibico Recycled Grain-Textured Covers</t>
  </si>
  <si>
    <t>Bush Andora Conference Table, Maple/Graphite Gray Finish</t>
  </si>
  <si>
    <t>CA-2014-137421</t>
  </si>
  <si>
    <t>US-2013-103674</t>
  </si>
  <si>
    <t>Avaya 5410 Digital phone</t>
  </si>
  <si>
    <t>CA-2013-125794</t>
  </si>
  <si>
    <t>CA-2014-121258</t>
  </si>
  <si>
    <t>CA-2014-119914</t>
  </si>
  <si>
    <t>Geography</t>
  </si>
  <si>
    <t>United States,Los Angeles,California</t>
  </si>
  <si>
    <t>United States,Seattle,Washington</t>
  </si>
  <si>
    <t>United States,West Jordan,Utah</t>
  </si>
  <si>
    <t>United States,San Francisco,California</t>
  </si>
  <si>
    <t>United States,Orem,Utah</t>
  </si>
  <si>
    <t>United States,Gilbert,Arizona</t>
  </si>
  <si>
    <t>United States,Portland,Oregon</t>
  </si>
  <si>
    <t>United States,Aurora,Colorado</t>
  </si>
  <si>
    <t>United States,Phoenix,Arizona</t>
  </si>
  <si>
    <t>United States,Roseville,California</t>
  </si>
  <si>
    <t>United States,Pasadena,California</t>
  </si>
  <si>
    <t>United States,Scottsdale,Arizona</t>
  </si>
  <si>
    <t>United States,San Jose,California</t>
  </si>
  <si>
    <t>United States,Carlsbad,New Mexico</t>
  </si>
  <si>
    <t>United States,Redlands,California</t>
  </si>
  <si>
    <t>United States,Denver,Colorado</t>
  </si>
  <si>
    <t>United States,Whittier,California</t>
  </si>
  <si>
    <t>United States,Santa Clara,California</t>
  </si>
  <si>
    <t>United States,San Diego,California</t>
  </si>
  <si>
    <t>United States,Brentwood,California</t>
  </si>
  <si>
    <t>United States,Inglewood,California</t>
  </si>
  <si>
    <t>United States,Colorado Springs,Colorado</t>
  </si>
  <si>
    <t>United States,Arvada,Colorado</t>
  </si>
  <si>
    <t>United States,Long Beach,California</t>
  </si>
  <si>
    <t>United States,Hesperia,California</t>
  </si>
  <si>
    <t>United States,Layton,Utah</t>
  </si>
  <si>
    <t>United States,Tucson,Arizona</t>
  </si>
  <si>
    <t>United States,Des Moines,Washington</t>
  </si>
  <si>
    <t>United States,Las Vegas,Nevada</t>
  </si>
  <si>
    <t>United States,Huntington Beach,California</t>
  </si>
  <si>
    <t>United States,Louisville,Colorado</t>
  </si>
  <si>
    <t>United States,Concord,California</t>
  </si>
  <si>
    <t>United States,Costa Mesa,California</t>
  </si>
  <si>
    <t>United States,Parker,Colorado</t>
  </si>
  <si>
    <t>United States,Great Falls,Montana</t>
  </si>
  <si>
    <t>United States,Mesa,Arizona</t>
  </si>
  <si>
    <t>United States,Anaheim,California</t>
  </si>
  <si>
    <t>United States,Marysville,Washington</t>
  </si>
  <si>
    <t>United States,Salem,Oregon</t>
  </si>
  <si>
    <t>United States,Vallejo,California</t>
  </si>
  <si>
    <t>United States,Mission Viejo,California</t>
  </si>
  <si>
    <t>United States,Sierra Vista,Arizona</t>
  </si>
  <si>
    <t>United States,Vancouver,Washington</t>
  </si>
  <si>
    <t>United States,Lancaster,California</t>
  </si>
  <si>
    <t>United States,Lake Elsinore,California</t>
  </si>
  <si>
    <t>United States,Edmonds,Washington</t>
  </si>
  <si>
    <t>United States,Santa Ana,California</t>
  </si>
  <si>
    <t>United States,Salinas,California</t>
  </si>
  <si>
    <t>United States,Farmington,New Mexico</t>
  </si>
  <si>
    <t>United States,Riverside,California</t>
  </si>
  <si>
    <t>United States,Torrance,California</t>
  </si>
  <si>
    <t>United States,Oceanside,California</t>
  </si>
  <si>
    <t>United States,Murrieta,California</t>
  </si>
  <si>
    <t>United States,Olympia,Washington</t>
  </si>
  <si>
    <t>United States,Oakland,California</t>
  </si>
  <si>
    <t>United States,Encinitas,California</t>
  </si>
  <si>
    <t>United States,Antioch,California</t>
  </si>
  <si>
    <t>United States,Reno,Nevada</t>
  </si>
  <si>
    <t>United States,Escondido,California</t>
  </si>
  <si>
    <t>United States,Fresno,California</t>
  </si>
  <si>
    <t>United States,Pueblo,Colorado</t>
  </si>
  <si>
    <t>United States,Fairfield,California</t>
  </si>
  <si>
    <t>United States,Pico Rivera,California</t>
  </si>
  <si>
    <t>United States,Provo,Utah</t>
  </si>
  <si>
    <t>United States,Pleasant Grove,Utah</t>
  </si>
  <si>
    <t>United States,Glendale,Arizona</t>
  </si>
  <si>
    <t>United States,Westminster,California</t>
  </si>
  <si>
    <t>United States,Pomona,California</t>
  </si>
  <si>
    <t>United States,North Las Vegas,Nevada</t>
  </si>
  <si>
    <t>United States,Tempe,Arizona</t>
  </si>
  <si>
    <t>United States,Laguna Niguel,California</t>
  </si>
  <si>
    <t>United States,Bellevue,Washington</t>
  </si>
  <si>
    <t>United States,Kent,Washington</t>
  </si>
  <si>
    <t>United States,Tigard,Oregon</t>
  </si>
  <si>
    <t>United States,Auburn,Washington</t>
  </si>
  <si>
    <t>United States,Redmond,Oregon</t>
  </si>
  <si>
    <t>United States,Henderson,Nevada</t>
  </si>
  <si>
    <t>United States,Spokane,Washington</t>
  </si>
  <si>
    <t>United States,Medford,Oregon</t>
  </si>
  <si>
    <t>United States,Missoula,Montana</t>
  </si>
  <si>
    <t>United States,Springfield,Oregon</t>
  </si>
  <si>
    <t>United States,Broomfield,Colorado</t>
  </si>
  <si>
    <t>United States,San Bernardino,California</t>
  </si>
  <si>
    <t>United States,Bozeman,Montana</t>
  </si>
  <si>
    <t>United States,Peoria,Arizona</t>
  </si>
  <si>
    <t>United States,Ontario,California</t>
  </si>
  <si>
    <t>United States,Rancho Cucamonga,California</t>
  </si>
  <si>
    <t>United States,Stockton,California</t>
  </si>
  <si>
    <t>United States,Sunnyvale,California</t>
  </si>
  <si>
    <t>United States,Manteca,California</t>
  </si>
  <si>
    <t>United States,Salt Lake City,Utah</t>
  </si>
  <si>
    <t>United States,Littleton,Colorado</t>
  </si>
  <si>
    <t>United States,Fort Collins,Colorado</t>
  </si>
  <si>
    <t>United States,Sacramento,California</t>
  </si>
  <si>
    <t>United States,Thousand Oaks,California</t>
  </si>
  <si>
    <t>United States,Albuquerque,New Mexico</t>
  </si>
  <si>
    <t>United States,Sparks,Nevada</t>
  </si>
  <si>
    <t>United States,Coachella,California</t>
  </si>
  <si>
    <t>United States,La Quinta,California</t>
  </si>
  <si>
    <t>United States,Bellingham,Washington</t>
  </si>
  <si>
    <t>United States,Englewood,Colorado</t>
  </si>
  <si>
    <t>United States,Las Cruces,New Mexico</t>
  </si>
  <si>
    <t>United States,Vacaville,California</t>
  </si>
  <si>
    <t>United States,Murray,Utah</t>
  </si>
  <si>
    <t>United States,Bakersfield,California</t>
  </si>
  <si>
    <t>United States,Redondo Beach,California</t>
  </si>
  <si>
    <t>United States,Billings,Montana</t>
  </si>
  <si>
    <t>United States,Gresham,Oregon</t>
  </si>
  <si>
    <t>United States,Meridian,Idaho</t>
  </si>
  <si>
    <t>United States,Apple Valley,California</t>
  </si>
  <si>
    <t>United States,Woodland,California</t>
  </si>
  <si>
    <t>United States,San Mateo,California</t>
  </si>
  <si>
    <t>United States,Visalia,California</t>
  </si>
  <si>
    <t>United States,Temecula,California</t>
  </si>
  <si>
    <t>United States,Yucaipa,California</t>
  </si>
  <si>
    <t>United States,Santa Fe,New Mexico</t>
  </si>
  <si>
    <t>United States,Chula Vista,California</t>
  </si>
  <si>
    <t>United States,Thornton,Colorado</t>
  </si>
  <si>
    <t>United States,Lakewood,California</t>
  </si>
  <si>
    <t>United States,Covington,Washington</t>
  </si>
  <si>
    <t>United States,Boise,Idaho</t>
  </si>
  <si>
    <t>United States,Citrus Heights,California</t>
  </si>
  <si>
    <t>United States,Redmond,Washington</t>
  </si>
  <si>
    <t>United States,Bullhead City,Arizona</t>
  </si>
  <si>
    <t>United States,San Gabriel,California</t>
  </si>
  <si>
    <t>United States,Lewiston,Idaho</t>
  </si>
  <si>
    <t>United States,Danville,California</t>
  </si>
  <si>
    <t>United States,Logan,Utah</t>
  </si>
  <si>
    <t>United States,Avondale,Arizona</t>
  </si>
  <si>
    <t>United States,Yuma,Arizona</t>
  </si>
  <si>
    <t>United States,Pasco,Washington</t>
  </si>
  <si>
    <t>United States,Lehi,Utah</t>
  </si>
  <si>
    <t>United States,Moreno Valley,California</t>
  </si>
  <si>
    <t>United States,Loveland,Colorado</t>
  </si>
  <si>
    <t>United States,Chandler,Arizona</t>
  </si>
  <si>
    <t>United States,Helena,Montana</t>
  </si>
  <si>
    <t>United States,Clovis,New Mexico</t>
  </si>
  <si>
    <t>United States,Santa Barbara,California</t>
  </si>
  <si>
    <t>United States,Draper,Utah</t>
  </si>
  <si>
    <t>United States,La Mesa,California</t>
  </si>
  <si>
    <t>United States,Pocatello,Idaho</t>
  </si>
  <si>
    <t>United States,Lake Forest,California</t>
  </si>
  <si>
    <t>United States,Redding,California</t>
  </si>
  <si>
    <t>United States,Chico,California</t>
  </si>
  <si>
    <t>United States,Cheyenne,Wyoming</t>
  </si>
  <si>
    <t>United States,Caldwell,Idaho</t>
  </si>
  <si>
    <t>United States,Redwood City,California</t>
  </si>
  <si>
    <t>United States,Santa Maria,California</t>
  </si>
  <si>
    <t>United States,Longview,Washington</t>
  </si>
  <si>
    <t>United States,Eugene,Oregon</t>
  </si>
  <si>
    <t>United States,Oxnard,California</t>
  </si>
  <si>
    <t>United States,Renton,Washington</t>
  </si>
  <si>
    <t>United States,Commerce City,Colorado</t>
  </si>
  <si>
    <t>United States,Rio Rancho,New Mexico</t>
  </si>
  <si>
    <t>United States,Everett,Washington</t>
  </si>
  <si>
    <t>United States,Montebello,California</t>
  </si>
  <si>
    <t>United States,El Cajon,California</t>
  </si>
  <si>
    <t>United States,Camarillo,California</t>
  </si>
  <si>
    <t>United States,Hillsboro,Oregon</t>
  </si>
  <si>
    <t>United States,Burbank,California</t>
  </si>
  <si>
    <t>United States,Modesto,California</t>
  </si>
  <si>
    <t>United States,Longmont,Colorado</t>
  </si>
  <si>
    <t>United States,Davis,California</t>
  </si>
  <si>
    <t>United States,Morgan Hill,California</t>
  </si>
  <si>
    <t>United States,Greeley,Colorado</t>
  </si>
  <si>
    <t>United States,Twin Falls,Idaho</t>
  </si>
  <si>
    <t>United States,San Clemente,California</t>
  </si>
  <si>
    <t>United States,Dublin,California</t>
  </si>
  <si>
    <t>United States,San Luis Obispo,California</t>
  </si>
  <si>
    <t>United States,Lodi,California</t>
  </si>
  <si>
    <t>DarrinVanHuff@gmail.com</t>
  </si>
  <si>
    <t>BrosinaHoffman@gmail.com</t>
  </si>
  <si>
    <t>IreneMaddox@gmail.com</t>
  </si>
  <si>
    <t>AlejandroGrove@gmail.com</t>
  </si>
  <si>
    <t>ZuschussDonatelli@gmail.com</t>
  </si>
  <si>
    <t>EmilyBurns@gmail.com</t>
  </si>
  <si>
    <t>EricHoffmann@gmail.com</t>
  </si>
  <si>
    <t>RubenAusman@gmail.com</t>
  </si>
  <si>
    <t>KunstMiller@gmail.com</t>
  </si>
  <si>
    <t>BrendanSweed@gmail.com</t>
  </si>
  <si>
    <t>DuaneNoonan@gmail.com</t>
  </si>
  <si>
    <t>JimSink@gmail.com</t>
  </si>
  <si>
    <t>RogerBarcio@gmail.com</t>
  </si>
  <si>
    <t>KatherineDucich@gmail.com</t>
  </si>
  <si>
    <t>LenaCacioppo@gmail.com</t>
  </si>
  <si>
    <t>DaveKipp@gmail.com</t>
  </si>
  <si>
    <t>TroyStaebel@gmail.com</t>
  </si>
  <si>
    <t>LindsayShagiari@gmail.com</t>
  </si>
  <si>
    <t>LenaCreighton@gmail.com</t>
  </si>
  <si>
    <t>SallyHughsby@gmail.com</t>
  </si>
  <si>
    <t>HelenAndreada@gmail.com</t>
  </si>
  <si>
    <t>TamaraWillingham@gmail.com</t>
  </si>
  <si>
    <t>StephaniePhelps@gmail.com</t>
  </si>
  <si>
    <t>NeilKnudson@gmail.com</t>
  </si>
  <si>
    <t>DaveBrooks@gmail.com</t>
  </si>
  <si>
    <t>TedTrevino@gmail.com</t>
  </si>
  <si>
    <t>RubenDartt@gmail.com</t>
  </si>
  <si>
    <t>MaxJones@gmail.com</t>
  </si>
  <si>
    <t>ChadSievert@gmail.com</t>
  </si>
  <si>
    <t>FrankMerwin@gmail.com</t>
  </si>
  <si>
    <t>MaryZewe@gmail.com</t>
  </si>
  <si>
    <t>BruceStewart@gmail.com</t>
  </si>
  <si>
    <t>LaurelElliston@gmail.com</t>
  </si>
  <si>
    <t>JonathanHowell@gmail.com</t>
  </si>
  <si>
    <t>DavidBremer@gmail.com</t>
  </si>
  <si>
    <t>LoganHaushalter@gmail.com</t>
  </si>
  <si>
    <t>KellyCollister@gmail.com</t>
  </si>
  <si>
    <t>AlanHwang@gmail.com</t>
  </si>
  <si>
    <t>KristenHastings@gmail.com</t>
  </si>
  <si>
    <t>BarryBlumstein@gmail.com</t>
  </si>
  <si>
    <t>JasO'Carroll@gmail.com</t>
  </si>
  <si>
    <t>TracyBlumstein@gmail.com</t>
  </si>
  <si>
    <t>KellyLampkin@gmail.com</t>
  </si>
  <si>
    <t>BenPeterman@gmail.com</t>
  </si>
  <si>
    <t>FrankAtkinson@gmail.com</t>
  </si>
  <si>
    <t>GraceKelly@gmail.com</t>
  </si>
  <si>
    <t>DougBickford@gmail.com</t>
  </si>
  <si>
    <t>AlyssaCrouse@gmail.com</t>
  </si>
  <si>
    <t>KenLonsdale@gmail.com</t>
  </si>
  <si>
    <t>ClayCheatham@gmail.com</t>
  </si>
  <si>
    <t>JuliaDunbar@gmail.com</t>
  </si>
  <si>
    <t>ArthurGainer@gmail.com</t>
  </si>
  <si>
    <t>AlejandroSavely@gmail.com</t>
  </si>
  <si>
    <t>JackGarza@gmail.com</t>
  </si>
  <si>
    <t>VictorPreis@gmail.com</t>
  </si>
  <si>
    <t>KeithHerrera@gmail.com</t>
  </si>
  <si>
    <t>KimberlyCarter@gmail.com</t>
  </si>
  <si>
    <t>CarolineJumper@gmail.com</t>
  </si>
  <si>
    <t>PhilipBrown@gmail.com</t>
  </si>
  <si>
    <t>SungPak@gmail.com</t>
  </si>
  <si>
    <t>JoelEaton@gmail.com</t>
  </si>
  <si>
    <t>SanjitChand@gmail.com</t>
  </si>
  <si>
    <t>JosephHolt@gmail.com</t>
  </si>
  <si>
    <t>TanjaNorvell@gmail.com</t>
  </si>
  <si>
    <t>JeremyPistek@gmail.com</t>
  </si>
  <si>
    <t>XylonaPreis@gmail.com</t>
  </si>
  <si>
    <t>MichelleTran@gmail.com</t>
  </si>
  <si>
    <t>SoniaSunley@gmail.com</t>
  </si>
  <si>
    <t>MaribethYedwab@gmail.com</t>
  </si>
  <si>
    <t>BradleyNguyen@gmail.com</t>
  </si>
  <si>
    <t>AlanDominguez@gmail.com</t>
  </si>
  <si>
    <t>KarenBern@gmail.com</t>
  </si>
  <si>
    <t>JasperCacioppo@gmail.com</t>
  </si>
  <si>
    <t>AllenArmold@gmail.com</t>
  </si>
  <si>
    <t>ErinSmith@gmail.com</t>
  </si>
  <si>
    <t>BillDonatelli@gmail.com</t>
  </si>
  <si>
    <t>DeanKatz@gmail.com</t>
  </si>
  <si>
    <t>OlveraToch@gmail.com</t>
  </si>
  <si>
    <t>LizPelletier@gmail.com</t>
  </si>
  <si>
    <t>JeremyFarry@gmail.com</t>
  </si>
  <si>
    <t>FrankPreis@gmail.com</t>
  </si>
  <si>
    <t>EllisBallard@gmail.com</t>
  </si>
  <si>
    <t>SarahFoster@gmail.com</t>
  </si>
  <si>
    <t>TrudyGlocke@gmail.com</t>
  </si>
  <si>
    <t>CharlesCrestani@gmail.com</t>
  </si>
  <si>
    <t>DiannaVittorini@gmail.com</t>
  </si>
  <si>
    <t>ZuschussCarroll@gmail.com</t>
  </si>
  <si>
    <t>LenaRadford@gmail.com</t>
  </si>
  <si>
    <t>AnnieThurman@gmail.com</t>
  </si>
  <si>
    <t>LoganCurrie@gmail.com</t>
  </si>
  <si>
    <t>FredMcMath@gmail.com</t>
  </si>
  <si>
    <t>MaxEngle@gmail.com</t>
  </si>
  <si>
    <t>RickBensley@gmail.com</t>
  </si>
  <si>
    <t>JohnLee@gmail.com</t>
  </si>
  <si>
    <t>AnthonyRawles@gmail.com</t>
  </si>
  <si>
    <t>AlanBarnes@gmail.com</t>
  </si>
  <si>
    <t>JayKimmel@gmail.com</t>
  </si>
  <si>
    <t>Dorrisliebe@gmail.com</t>
  </si>
  <si>
    <t>ChristineKargatis@gmail.com</t>
  </si>
  <si>
    <t>RossDeVincentis@gmail.com</t>
  </si>
  <si>
    <t>DarrinSayre@gmail.com</t>
  </si>
  <si>
    <t>GaryZandusky@gmail.com</t>
  </si>
  <si>
    <t>MayaHerman@gmail.com</t>
  </si>
  <si>
    <t>YosephCarroll@gmail.com</t>
  </si>
  <si>
    <t>MelanieSeite@gmail.com</t>
  </si>
  <si>
    <t>AndrewRoberts@gmail.com</t>
  </si>
  <si>
    <t>NickZandusky@gmail.com</t>
  </si>
  <si>
    <t>ClayLudtke@gmail.com</t>
  </si>
  <si>
    <t>LizThompson@gmail.com</t>
  </si>
  <si>
    <t>EricaSmith@gmail.com</t>
  </si>
  <si>
    <t>CarlosDaly@gmail.com</t>
  </si>
  <si>
    <t>HelenWasserman@gmail.com</t>
  </si>
  <si>
    <t>GaryMcGarr@gmail.com</t>
  </si>
  <si>
    <t>RussellApplegate@gmail.com</t>
  </si>
  <si>
    <t>PaulineJohnson@gmail.com</t>
  </si>
  <si>
    <t>PatrickGardner@gmail.com</t>
  </si>
  <si>
    <t>EudokiaMartin@gmail.com</t>
  </si>
  <si>
    <t>DavePoirier@gmail.com</t>
  </si>
  <si>
    <t>ChuckMagee@gmail.com</t>
  </si>
  <si>
    <t>JillStevenson@gmail.com</t>
  </si>
  <si>
    <t>CymaKinney@gmail.com</t>
  </si>
  <si>
    <t>PamelaCoakley@gmail.com</t>
  </si>
  <si>
    <t>RachelPayne@gmail.com</t>
  </si>
  <si>
    <t>KarenCarlisle@gmail.com</t>
  </si>
  <si>
    <t>RobWilliams@gmail.com</t>
  </si>
  <si>
    <t>JohnLucas@gmail.com</t>
  </si>
  <si>
    <t>CynthiaArntzen@gmail.com</t>
  </si>
  <si>
    <t>JosephAirdo@gmail.com</t>
  </si>
  <si>
    <t>DanielLacy@gmail.com</t>
  </si>
  <si>
    <t>LindsayWilliams@gmail.com</t>
  </si>
  <si>
    <t>CynthiaVoltz@gmail.com</t>
  </si>
  <si>
    <t>TamaraDahlen@gmail.com</t>
  </si>
  <si>
    <t>TracyZic@gmail.com</t>
  </si>
  <si>
    <t>RolandFjeld@gmail.com</t>
  </si>
  <si>
    <t>RyanAkin@gmail.com</t>
  </si>
  <si>
    <t>MegTillman@gmail.com</t>
  </si>
  <si>
    <t>VivekGonzalez@gmail.com</t>
  </si>
  <si>
    <t>PhilipFox@gmail.com</t>
  </si>
  <si>
    <t>JohnStevenson@gmail.com</t>
  </si>
  <si>
    <t>MegO'Connel@gmail.com</t>
  </si>
  <si>
    <t>HallieRedmond@gmail.com</t>
  </si>
  <si>
    <t>JenniferJackson@gmail.com</t>
  </si>
  <si>
    <t>BrianDeCherney@gmail.com</t>
  </si>
  <si>
    <t>SkyeNorling@gmail.com</t>
  </si>
  <si>
    <t>EricaHernandez@gmail.com</t>
  </si>
  <si>
    <t>MauriceSatty@gmail.com</t>
  </si>
  <si>
    <t>DonWeiss@gmail.com</t>
  </si>
  <si>
    <t>CraigYedwab@gmail.com</t>
  </si>
  <si>
    <t>NaresjPatel@gmail.com</t>
  </si>
  <si>
    <t>NoelStaavos@gmail.com</t>
  </si>
  <si>
    <t>PaulVanHugh@gmail.com</t>
  </si>
  <si>
    <t>NeomaMurray@gmail.com</t>
  </si>
  <si>
    <t>DionisLloyd@gmail.com</t>
  </si>
  <si>
    <t>GregGuthrie@gmail.com</t>
  </si>
  <si>
    <t>ArthurPrichep@gmail.com</t>
  </si>
  <si>
    <t>GeorgeBell@gmail.com</t>
  </si>
  <si>
    <t>LarryTron@gmail.com</t>
  </si>
  <si>
    <t>AlyssaTate@gmail.com</t>
  </si>
  <si>
    <t>HaroldRyan@gmail.com</t>
  </si>
  <si>
    <t>BradleyTalbott@gmail.com</t>
  </si>
  <si>
    <t>LindaSouthworth@gmail.com</t>
  </si>
  <si>
    <t>BenFerrer@gmail.com</t>
  </si>
  <si>
    <t>GregMatthias@gmail.com</t>
  </si>
  <si>
    <t>NoraPreis@gmail.com</t>
  </si>
  <si>
    <t>PhillipFlathmann@gmail.com</t>
  </si>
  <si>
    <t>JulieCreighton@gmail.com</t>
  </si>
  <si>
    <t>BrookeGillingham@gmail.com</t>
  </si>
  <si>
    <t>ChuckClark@gmail.com</t>
  </si>
  <si>
    <t>JustinHirsh@gmail.com</t>
  </si>
  <si>
    <t>EricaBern@gmail.com</t>
  </si>
  <si>
    <t>AlexAvila@gmail.com</t>
  </si>
  <si>
    <t>RoyCollins@gmail.com</t>
  </si>
  <si>
    <t>HenryGoldwyn@gmail.com</t>
  </si>
  <si>
    <t>FrankGastineau@gmail.com</t>
  </si>
  <si>
    <t>LisaDeCherney@gmail.com</t>
  </si>
  <si>
    <t>HaroldPawlan@gmail.com</t>
  </si>
  <si>
    <t>JamieFrazer@gmail.com</t>
  </si>
  <si>
    <t>KeanTakahito@gmail.com</t>
  </si>
  <si>
    <t>AnnBlume@gmail.com</t>
  </si>
  <si>
    <t>SamZeldin@gmail.com</t>
  </si>
  <si>
    <t>JimRadford@gmail.com</t>
  </si>
  <si>
    <t>ChristinaAnderson@gmail.com</t>
  </si>
  <si>
    <t>ValerieDominguez@gmail.com</t>
  </si>
  <si>
    <t>AdrianBarton@gmail.com</t>
  </si>
  <si>
    <t>BethThompson@gmail.com</t>
  </si>
  <si>
    <t>RickWilson@gmail.com</t>
  </si>
  <si>
    <t>DamalaKotsonis@gmail.com</t>
  </si>
  <si>
    <t>MichaelMoore@gmail.com</t>
  </si>
  <si>
    <t>ShaunChance@gmail.com</t>
  </si>
  <si>
    <t>JenniferBraxton@gmail.com</t>
  </si>
  <si>
    <t>ThaisSissman@gmail.com</t>
  </si>
  <si>
    <t>MariaBertelson@gmail.com</t>
  </si>
  <si>
    <t>KatherineNockton@gmail.com</t>
  </si>
  <si>
    <t>MikeKennedy@gmail.com</t>
  </si>
  <si>
    <t>ChristinePhan@gmail.com</t>
  </si>
  <si>
    <t>CorinnaMitchell@gmail.com</t>
  </si>
  <si>
    <t>JaneWaco@gmail.com</t>
  </si>
  <si>
    <t>PaulineChand@gmail.com</t>
  </si>
  <si>
    <t>JessicaMyrick@gmail.com</t>
  </si>
  <si>
    <t>NicoleHansen@gmail.com</t>
  </si>
  <si>
    <t>MichaelChen@gmail.com</t>
  </si>
  <si>
    <t>TomBoeckenhauer@gmail.com</t>
  </si>
  <si>
    <t>VictoriaWilson@gmail.com</t>
  </si>
  <si>
    <t>GaryHwang@gmail.com</t>
  </si>
  <si>
    <t>MikePelletier@gmail.com</t>
  </si>
  <si>
    <t>DeborahBrumfield@gmail.com</t>
  </si>
  <si>
    <t>IvanGibson@gmail.com</t>
  </si>
  <si>
    <t>JeremyEllison@gmail.com</t>
  </si>
  <si>
    <t>EdwardBecker@gmail.com</t>
  </si>
  <si>
    <t>PaulKnutson@gmail.com</t>
  </si>
  <si>
    <t>ChristopherSchild@gmail.com</t>
  </si>
  <si>
    <t>JesusOcampo@gmail.com</t>
  </si>
  <si>
    <t>RickDuston@gmail.com</t>
  </si>
  <si>
    <t>MarinaLichtenstein@gmail.com</t>
  </si>
  <si>
    <t>YanaSorensen@gmail.com</t>
  </si>
  <si>
    <t>JennaCaffey@gmail.com</t>
  </si>
  <si>
    <t>JamesGalang@gmail.com</t>
  </si>
  <si>
    <t>NatalieWebber@gmail.com</t>
  </si>
  <si>
    <t>FredHopkins@gmail.com</t>
  </si>
  <si>
    <t>HilaryHolden@gmail.com</t>
  </si>
  <si>
    <t>ChristinaDeMoss@gmail.com</t>
  </si>
  <si>
    <t>TheaHendricks@gmail.com</t>
  </si>
  <si>
    <t>MichelleMoray@gmail.com</t>
  </si>
  <si>
    <t>RobertBarroso@gmail.com</t>
  </si>
  <si>
    <t>EricBarreto@gmail.com</t>
  </si>
  <si>
    <t>PamelaStobb@gmail.com</t>
  </si>
  <si>
    <t>ClaudiaBergmann@gmail.com</t>
  </si>
  <si>
    <t>StevenCartwright@gmail.com</t>
  </si>
  <si>
    <t>CynthiaDelaney@gmail.com</t>
  </si>
  <si>
    <t>JamieKunitz@gmail.com</t>
  </si>
  <si>
    <t>DebraCatini@gmail.com</t>
  </si>
  <si>
    <t>EmilyDucich@gmail.com</t>
  </si>
  <si>
    <t>JoniWasserman@gmail.com</t>
  </si>
  <si>
    <t>DarrenPowers@gmail.com</t>
  </si>
  <si>
    <t>RaymondMesse@gmail.com</t>
  </si>
  <si>
    <t>AdrianShami@gmail.com</t>
  </si>
  <si>
    <t>StefaniaPerrino@gmail.com</t>
  </si>
  <si>
    <t>LaurenLeatherbury@gmail.com</t>
  </si>
  <si>
    <t>MattCollins@gmail.com</t>
  </si>
  <si>
    <t>SueAnnReed@gmail.com</t>
  </si>
  <si>
    <t>GiuliettaWeimer@gmail.com</t>
  </si>
  <si>
    <t>FrankHawley@gmail.com</t>
  </si>
  <si>
    <t>FiliaMcAdams@gmail.com</t>
  </si>
  <si>
    <t>NoahChilds@gmail.com</t>
  </si>
  <si>
    <t>AdamHart@gmail.com</t>
  </si>
  <si>
    <t>MichelleEllison@gmail.com</t>
  </si>
  <si>
    <t>BenjaminPatterson@gmail.com</t>
  </si>
  <si>
    <t>PaulGonzalez@gmail.com</t>
  </si>
  <si>
    <t>CarolDarley@gmail.com</t>
  </si>
  <si>
    <t>StewartCarmichael@gmail.com</t>
  </si>
  <si>
    <t>RickHansen@gmail.com</t>
  </si>
  <si>
    <t>ValerieMitchum@gmail.com</t>
  </si>
  <si>
    <t>CraigCarreira@gmail.com</t>
  </si>
  <si>
    <t>NoraPelletier@gmail.com</t>
  </si>
  <si>
    <t>JoeElijah@gmail.com</t>
  </si>
  <si>
    <t>LaurelWorkman@gmail.com</t>
  </si>
  <si>
    <t>MaxLudwig@gmail.com</t>
  </si>
  <si>
    <t>LukeWeiss@gmail.com</t>
  </si>
  <si>
    <t>BerenikeKampe@gmail.com</t>
  </si>
  <si>
    <t>GeneMcClure@gmail.com</t>
  </si>
  <si>
    <t>MarcCrier@gmail.com</t>
  </si>
  <si>
    <t>CarlWeiss@gmail.com</t>
  </si>
  <si>
    <t>EdBraxton@gmail.com</t>
  </si>
  <si>
    <t>KellyAndreada@gmail.com</t>
  </si>
  <si>
    <t>TamaraChand@gmail.com</t>
  </si>
  <si>
    <t>TobyRitter@gmail.com</t>
  </si>
  <si>
    <t>MaribethSchnelling@gmail.com</t>
  </si>
  <si>
    <t>ClytieKelty@gmail.com</t>
  </si>
  <si>
    <t>AnthonyWitt@gmail.com</t>
  </si>
  <si>
    <t>KeanThornton@gmail.com</t>
  </si>
  <si>
    <t>AdrianHane@gmail.com</t>
  </si>
  <si>
    <t>SandraGlassco@gmail.com</t>
  </si>
  <si>
    <t>ScotWooten@gmail.com</t>
  </si>
  <si>
    <t>WilliamBrown@gmail.com</t>
  </si>
  <si>
    <t>LarryBlacks@gmail.com</t>
  </si>
  <si>
    <t>DiannaWilson@gmail.com</t>
  </si>
  <si>
    <t>KarenFerguson@gmail.com</t>
  </si>
  <si>
    <t>IvanListon@gmail.com</t>
  </si>
  <si>
    <t>PatrickBzostek@gmail.com</t>
  </si>
  <si>
    <t>HeatherKirkland@gmail.com</t>
  </si>
  <si>
    <t>AlanShonely@gmail.com</t>
  </si>
  <si>
    <t>NeolaSchneider@gmail.com</t>
  </si>
  <si>
    <t>MattHagelstein@gmail.com</t>
  </si>
  <si>
    <t>BobbyTrafton@gmail.com</t>
  </si>
  <si>
    <t>DougJacobs@gmail.com</t>
  </si>
  <si>
    <t>RickHuthwaite@gmail.com</t>
  </si>
  <si>
    <t>TobyGnade@gmail.com</t>
  </si>
  <si>
    <t>BarryFranz@gmail.com</t>
  </si>
  <si>
    <t>JustinMacKendrick@gmail.com</t>
  </si>
  <si>
    <t>JulieKriz@gmail.com</t>
  </si>
  <si>
    <t>MariaZettner@gmail.com</t>
  </si>
  <si>
    <t>TomPrescott@gmail.com</t>
  </si>
  <si>
    <t>AllenRosenblatt@gmail.com</t>
  </si>
  <si>
    <t>JimKarlsson@gmail.com</t>
  </si>
  <si>
    <t>BenWallace@gmail.com</t>
  </si>
  <si>
    <t>RicardoSperren@gmail.com</t>
  </si>
  <si>
    <t>BeckyCastell@gmail.com</t>
  </si>
  <si>
    <t>KristinaNunn@gmail.com</t>
  </si>
  <si>
    <t>LauraArmstrong@gmail.com</t>
  </si>
  <si>
    <t>AliceMcCarthy@gmail.com</t>
  </si>
  <si>
    <t>ScottCohen@gmail.com</t>
  </si>
  <si>
    <t>EricaHackney@gmail.com</t>
  </si>
  <si>
    <t>KatherineMurray@gmail.com</t>
  </si>
  <si>
    <t>ChristinaVanderZanden@gmail.com</t>
  </si>
  <si>
    <t>DennisKane@gmail.com</t>
  </si>
  <si>
    <t>MikeGockenbach@gmail.com</t>
  </si>
  <si>
    <t>TamaraManning@gmail.com</t>
  </si>
  <si>
    <t>BillEplett@gmail.com</t>
  </si>
  <si>
    <t>EleniMcCrary@gmail.com</t>
  </si>
  <si>
    <t>MichelleLonsdale@gmail.com</t>
  </si>
  <si>
    <t>LindaCazamias@gmail.com</t>
  </si>
  <si>
    <t>MattCollister@gmail.com</t>
  </si>
  <si>
    <t>RossBaird@gmail.com</t>
  </si>
  <si>
    <t>HarryMarie@gmail.com</t>
  </si>
  <si>
    <t>PierreWener@gmail.com</t>
  </si>
  <si>
    <t>AnneMcFarland@gmail.com</t>
  </si>
  <si>
    <t>ShahidCollister@gmail.com</t>
  </si>
  <si>
    <t>GregMaxwell@gmail.com</t>
  </si>
  <si>
    <t>BryanSpruell@gmail.com</t>
  </si>
  <si>
    <t>BillTyler@gmail.com</t>
  </si>
  <si>
    <t>RalphRitter@gmail.com</t>
  </si>
  <si>
    <t>LoriOlson@gmail.com</t>
  </si>
  <si>
    <t>KenDana@gmail.com</t>
  </si>
  <si>
    <t>JohnMurray@gmail.com</t>
  </si>
  <si>
    <t>MichaelGranlund@gmail.com</t>
  </si>
  <si>
    <t>BillOverfelt@gmail.com</t>
  </si>
  <si>
    <t>AleksandraGannaway@gmail.com</t>
  </si>
  <si>
    <t>JimMitchum@gmail.com</t>
  </si>
  <si>
    <t>JasonFortune-@gmail.com</t>
  </si>
  <si>
    <t>TimTaslimi@gmail.com</t>
  </si>
  <si>
    <t>AlanSchoenberger@gmail.com</t>
  </si>
  <si>
    <t>PeteKriz@gmail.com</t>
  </si>
  <si>
    <t>NancyLomonaco@gmail.com</t>
  </si>
  <si>
    <t>TobyCarlisle@gmail.com</t>
  </si>
  <si>
    <t>StewartVisinsky@gmail.com</t>
  </si>
  <si>
    <t>CarolTriggs@gmail.com</t>
  </si>
  <si>
    <t>AnthonyJohnson@gmail.com</t>
  </si>
  <si>
    <t>AlejandroBallentine@gmail.com</t>
  </si>
  <si>
    <t>SanjitEngle@gmail.com</t>
  </si>
  <si>
    <t>DavidFlashing@gmail.com</t>
  </si>
  <si>
    <t>FredHarton@gmail.com</t>
  </si>
  <si>
    <t>MaryBethSkach@gmail.com</t>
  </si>
  <si>
    <t>CarlosSoltero@gmail.com</t>
  </si>
  <si>
    <t>HerbertFlentye@gmail.com</t>
  </si>
  <si>
    <t>GeorgeAshbrook@gmail.com</t>
  </si>
  <si>
    <t>Deanpercer@gmail.com</t>
  </si>
  <si>
    <t>ElpidaRittenbach@gmail.com</t>
  </si>
  <si>
    <t>KeanNguyen@gmail.com</t>
  </si>
  <si>
    <t>GuyArmstrong@gmail.com</t>
  </si>
  <si>
    <t>DeniseLeinenbach@gmail.com</t>
  </si>
  <si>
    <t>CindyStewart@gmail.com</t>
  </si>
  <si>
    <t>MichelleHuthwaite@gmail.com</t>
  </si>
  <si>
    <t>DarrinMartin@gmail.com</t>
  </si>
  <si>
    <t>NatalieDeCherney@gmail.com</t>
  </si>
  <si>
    <t>DonJones@gmail.com</t>
  </si>
  <si>
    <t>BethFritzler@gmail.com</t>
  </si>
  <si>
    <t>StuartCalhoun@gmail.com</t>
  </si>
  <si>
    <t>ScottWilliamson@gmail.com</t>
  </si>
  <si>
    <t>EmilyPhan@gmail.com</t>
  </si>
  <si>
    <t>KenHeidel@gmail.com</t>
  </si>
  <si>
    <t>ThomasThornton@gmail.com</t>
  </si>
  <si>
    <t>GregTran@gmail.com</t>
  </si>
  <si>
    <t>MickCrebagga@gmail.com</t>
  </si>
  <si>
    <t>LisaHazard@gmail.com</t>
  </si>
  <si>
    <t>EugeneMoren@gmail.com</t>
  </si>
  <si>
    <t>PhilisseOvercash@gmail.com</t>
  </si>
  <si>
    <t>AndyYotov@gmail.com</t>
  </si>
  <si>
    <t>RyanCrowe@gmail.com</t>
  </si>
  <si>
    <t>MatthewClasen@gmail.com</t>
  </si>
  <si>
    <t>SharelleRoach@gmail.com</t>
  </si>
  <si>
    <t>DanReichenbach@gmail.com</t>
  </si>
  <si>
    <t>AaronSmayling@gmail.com</t>
  </si>
  <si>
    <t>BenjaminFarhat@gmail.com</t>
  </si>
  <si>
    <t>KatrinaBavinger@gmail.com</t>
  </si>
  <si>
    <t>MaxwellSchwartz@gmail.com</t>
  </si>
  <si>
    <t>ChadCunningham@gmail.com</t>
  </si>
  <si>
    <t>CariSayre@gmail.com</t>
  </si>
  <si>
    <t>GaryHansen@gmail.com</t>
  </si>
  <si>
    <t>JustinEllison@gmail.com</t>
  </si>
  <si>
    <t>JackLebron@gmail.com</t>
  </si>
  <si>
    <t>SanjitJacobs@gmail.com</t>
  </si>
  <si>
    <t>ChrisCortes@gmail.com</t>
  </si>
  <si>
    <t>ThomasSeio@gmail.com</t>
  </si>
  <si>
    <t>SarahJordon@gmail.com</t>
  </si>
  <si>
    <t>PenelopeSewall@gmail.com</t>
  </si>
  <si>
    <t>RobDowd@gmail.com</t>
  </si>
  <si>
    <t>MitchWillingham@gmail.com</t>
  </si>
  <si>
    <t>PatrickRyan@gmail.com</t>
  </si>
  <si>
    <t>OdellaNelson@gmail.com</t>
  </si>
  <si>
    <t>BrianMoss@gmail.com</t>
  </si>
  <si>
    <t>LizCarlisle@gmail.com</t>
  </si>
  <si>
    <t>MatthewGrinstein@gmail.com</t>
  </si>
  <si>
    <t>CharlotteMelton@gmail.com</t>
  </si>
  <si>
    <t>TonyChapman@gmail.com</t>
  </si>
  <si>
    <t>LukeFoster@gmail.com</t>
  </si>
  <si>
    <t>PhillinaOber@gmail.com</t>
  </si>
  <si>
    <t>TimBrockman@gmail.com</t>
  </si>
  <si>
    <t>DennisPardue@gmail.com</t>
  </si>
  <si>
    <t>CarlLudwig@gmail.com</t>
  </si>
  <si>
    <t>ShirleyJackson@gmail.com</t>
  </si>
  <si>
    <t>CathyArmstrong@gmail.com</t>
  </si>
  <si>
    <t>DarioMedina@gmail.com</t>
  </si>
  <si>
    <t>PatrickO'Donnell@gmail.com</t>
  </si>
  <si>
    <t>TonySayre@gmail.com</t>
  </si>
  <si>
    <t>GuyThornton@gmail.com</t>
  </si>
  <si>
    <t>JimKriz@gmail.com</t>
  </si>
  <si>
    <t>RalphArnett@gmail.com</t>
  </si>
  <si>
    <t>DarrenBudd@gmail.com</t>
  </si>
  <si>
    <t>VickyFreymann@gmail.com</t>
  </si>
  <si>
    <t>JenniferPatt@gmail.com</t>
  </si>
  <si>
    <t>DennyOrdway@gmail.com</t>
  </si>
  <si>
    <t>RolandSchwarz@gmail.com</t>
  </si>
  <si>
    <t>MaureenFritzler@gmail.com</t>
  </si>
  <si>
    <t>CharlesMcCrossin@gmail.com</t>
  </si>
  <si>
    <t>JuliaBarnett@gmail.com</t>
  </si>
  <si>
    <t>JonathanDoherty@gmail.com</t>
  </si>
  <si>
    <t>EdJacobs@gmail.com</t>
  </si>
  <si>
    <t>ToddSumrall@gmail.com</t>
  </si>
  <si>
    <t>AstreaJones@gmail.com</t>
  </si>
  <si>
    <t>JayFein@gmail.com</t>
  </si>
  <si>
    <t>PeterFuller@gmail.com</t>
  </si>
  <si>
    <t>MarisLaWare@gmail.com</t>
  </si>
  <si>
    <t>EugeneHildebrand@gmail.com</t>
  </si>
  <si>
    <t>SusanPistek@gmail.com</t>
  </si>
  <si>
    <t>PaulLucas@gmail.com</t>
  </si>
  <si>
    <t>ChristopherConant@gmail.com</t>
  </si>
  <si>
    <t>MichaelKennedy@gmail.com</t>
  </si>
  <si>
    <t>JackO'Briant@gmail.com</t>
  </si>
  <si>
    <t>SteveNguyen@gmail.com</t>
  </si>
  <si>
    <t>JillFjeld@gmail.com</t>
  </si>
  <si>
    <t>KatrinaEdelman@gmail.com</t>
  </si>
  <si>
    <t>AmyCox@gmail.com</t>
  </si>
  <si>
    <t>TobySwindell@gmail.com</t>
  </si>
  <si>
    <t>TracyPoddar@gmail.com</t>
  </si>
  <si>
    <t>HeatherJas@gmail.com</t>
  </si>
  <si>
    <t>EileenKiefer@gmail.com</t>
  </si>
  <si>
    <t>BruceGeld@gmail.com</t>
  </si>
  <si>
    <t>NickCrebassa@gmail.com</t>
  </si>
  <si>
    <t>StevenRoelle@gmail.com</t>
  </si>
  <si>
    <t>MichelleArnett@gmail.com</t>
  </si>
  <si>
    <t>KenBlack@gmail.com</t>
  </si>
  <si>
    <t>MuhammedMacIntyre@gmail.com</t>
  </si>
  <si>
    <t>AndrewGjertsen@gmail.com</t>
  </si>
  <si>
    <t>NicoleFjeld@gmail.com</t>
  </si>
  <si>
    <t>DavidWiener@gmail.com</t>
  </si>
  <si>
    <t>TiffanyHouse@gmail.com</t>
  </si>
  <si>
    <t>AngeleHood@gmail.com</t>
  </si>
  <si>
    <t>ChrisSelesnick@gmail.com</t>
  </si>
  <si>
    <t>ShuiTom@gmail.com</t>
  </si>
  <si>
    <t>SungShariari@gmail.com</t>
  </si>
  <si>
    <t>MarkVanHuff@gmail.com</t>
  </si>
  <si>
    <t>AlexGrayson@gmail.com</t>
  </si>
  <si>
    <t>TrudyBrown@gmail.com</t>
  </si>
  <si>
    <t>BartPistole@gmail.com</t>
  </si>
  <si>
    <t>AnnaHÃ¤berlin@gmail.com</t>
  </si>
  <si>
    <t>AnnaAndreadi@gmail.com</t>
  </si>
  <si>
    <t>AnnSteele@gmail.com</t>
  </si>
  <si>
    <t>JanetMartin@gmail.com</t>
  </si>
  <si>
    <t>GeorgiaRosenberg@gmail.com</t>
  </si>
  <si>
    <t>VivekSundaresam@gmail.com</t>
  </si>
  <si>
    <t>LizPreis@gmail.com</t>
  </si>
  <si>
    <t>RobBeeghly@gmail.com</t>
  </si>
  <si>
    <t>JuliaWest@gmail.com</t>
  </si>
  <si>
    <t>MikeCaudle@gmail.com</t>
  </si>
  <si>
    <t>TomStivers@gmail.com</t>
  </si>
  <si>
    <t>RobertMarley@gmail.com</t>
  </si>
  <si>
    <t>BruceDegenhardt@gmail.com</t>
  </si>
  <si>
    <t>DavidSmith@gmail.com</t>
  </si>
  <si>
    <t>BillStewart@gmail.com</t>
  </si>
  <si>
    <t>HelenAbelman@gmail.com</t>
  </si>
  <si>
    <t>Corey-Lock@gmail.com</t>
  </si>
  <si>
    <t>DennyJoy@gmail.com</t>
  </si>
  <si>
    <t>DeanraEno@gmail.com</t>
  </si>
  <si>
    <t>LenaHernandez@gmail.com</t>
  </si>
  <si>
    <t>RichardBierner@gmail.com</t>
  </si>
  <si>
    <t>ChristineSundaresam@gmail.com</t>
  </si>
  <si>
    <t>TheresaSwint@gmail.com</t>
  </si>
  <si>
    <t>BenjaminVenier@gmail.com</t>
  </si>
  <si>
    <t>NickRadford@gmail.com</t>
  </si>
  <si>
    <t>MonicaFederle@gmail.com</t>
  </si>
  <si>
    <t>NathanGelder@gmail.com</t>
  </si>
  <si>
    <t>JimEpp@gmail.com</t>
  </si>
  <si>
    <t>EdwardHooks@gmail.com</t>
  </si>
  <si>
    <t>SheriGordon@gmail.com</t>
  </si>
  <si>
    <t>ChristineAbelman@gmail.com</t>
  </si>
  <si>
    <t>KarenSeio@gmail.com</t>
  </si>
  <si>
    <t>BrianDahlen@gmail.com</t>
  </si>
  <si>
    <t>JoyDaniels@gmail.com</t>
  </si>
  <si>
    <t>TracyCollins@gmail.com</t>
  </si>
  <si>
    <t>AaronBergman@gmail.com</t>
  </si>
  <si>
    <t>CraigLeslie@gmail.com</t>
  </si>
  <si>
    <t>ArthurWiediger@gmail.com</t>
  </si>
  <si>
    <t>SampleCompanyA@gmail.com</t>
  </si>
  <si>
    <t>AdamBellavance@gmail.com</t>
  </si>
  <si>
    <t>CindyChapman@gmail.com</t>
  </si>
  <si>
    <t>ShahidShariari@gmail.com</t>
  </si>
  <si>
    <t>ArianneIrving@gmail.com</t>
  </si>
  <si>
    <t>TonjaTurnell@gmail.com</t>
  </si>
  <si>
    <t>MickBrown@gmail.com</t>
  </si>
  <si>
    <t>BradleyDrucker@gmail.com</t>
  </si>
  <si>
    <t>JillMatthias@gmail.com</t>
  </si>
  <si>
    <t>ParhenaNorris@gmail.com</t>
  </si>
  <si>
    <t>ShaunWeien@gmail.com</t>
  </si>
  <si>
    <t>JamesLanier@gmail.com</t>
  </si>
  <si>
    <t>LukeSchmidt@gmail.com</t>
  </si>
  <si>
    <t>FredChung@gmail.com</t>
  </si>
  <si>
    <t>DarrenKoutras@gmail.com</t>
  </si>
  <si>
    <t>RichardEichhorn@gmail.com</t>
  </si>
  <si>
    <t>TonyMolinari@gmail.com</t>
  </si>
  <si>
    <t>EugeneBarchas@gmail.com</t>
  </si>
  <si>
    <t>CandaceMcMahon@gmail.com</t>
  </si>
  <si>
    <t>BarryFranzÃ¶sisch@gmail.com</t>
  </si>
  <si>
    <t>EvaJacobs@gmail.com</t>
  </si>
  <si>
    <t>DelfinaLatchford@gmail.com</t>
  </si>
  <si>
    <t>CassandraBrandow@gmail.com</t>
  </si>
  <si>
    <t>LycorisSaunders@gmail.com</t>
  </si>
  <si>
    <t>AnthonyJacobs@gmail.com</t>
  </si>
  <si>
    <t>AaronHawkins@gmail.com</t>
  </si>
  <si>
    <t>AndyReiter@gmail.com</t>
  </si>
  <si>
    <t>RoyPhan@gmail.com</t>
  </si>
  <si>
    <t>JohnGrady@gmail.com</t>
  </si>
  <si>
    <t>MattConnell@gmail.com</t>
  </si>
  <si>
    <t>MuhammedLee@gmail.com</t>
  </si>
  <si>
    <t>DeniseMonton@gmail.com</t>
  </si>
  <si>
    <t>MarcHarrigan@gmail.com</t>
  </si>
  <si>
    <t>LarryHughes@gmail.com</t>
  </si>
  <si>
    <t>DeanBraden@gmail.com</t>
  </si>
  <si>
    <t>DuaneHuffman@gmail.com</t>
  </si>
  <si>
    <t>JenniferHalladay@gmail.com</t>
  </si>
  <si>
    <t>ChlorisKastensmidt@gmail.com</t>
  </si>
  <si>
    <t>ErinAshbrook@gmail.com</t>
  </si>
  <si>
    <t>RoyFranzÃ¶sisch@gmail.com</t>
  </si>
  <si>
    <t>ArtFerguson@gmail.com</t>
  </si>
  <si>
    <t>PaulProst@gmail.com</t>
  </si>
  <si>
    <t>JoyBell-@gmail.com</t>
  </si>
  <si>
    <t>PatrickJones@gmail.com</t>
  </si>
  <si>
    <t>AmyHunt@gmail.com</t>
  </si>
  <si>
    <t>DorothyWardle@gmail.com</t>
  </si>
  <si>
    <t>BeckyPak@gmail.com</t>
  </si>
  <si>
    <t>DaveHallsten@gmail.com</t>
  </si>
  <si>
    <t>JuliePrescott@gmail.com</t>
  </si>
  <si>
    <t>BethPaige@gmail.com</t>
  </si>
  <si>
    <t>JohnDryer@gmail.com</t>
  </si>
  <si>
    <t>JulianaKrohn@gmail.com</t>
  </si>
  <si>
    <t>JustinDeggeller@gmail.com</t>
  </si>
  <si>
    <t>CharlesSheldon@gmail.com</t>
  </si>
  <si>
    <t>DougO'Connell@gmail.com</t>
  </si>
  <si>
    <t>BrianStugart@gmail.com</t>
  </si>
  <si>
    <t>JoeKamberova@gmail.com</t>
  </si>
  <si>
    <t>LynnSmith@gmail.com</t>
  </si>
  <si>
    <t>KeithDawkins@gmail.com</t>
  </si>
  <si>
    <t>SteveCarroll@gmail.com</t>
  </si>
  <si>
    <t>GiuliettaDortch@gmail.com</t>
  </si>
  <si>
    <t>RobertWaldorf@gmail.com</t>
  </si>
  <si>
    <t>JanetMolinari@gmail.com</t>
  </si>
  <si>
    <t>MattAbelman@gmail.com</t>
  </si>
  <si>
    <t>LisaRyan@gmail.com</t>
  </si>
  <si>
    <t>SusanVittorini@gmail.com</t>
  </si>
  <si>
    <t>RandyFerguson@gmail.com</t>
  </si>
  <si>
    <t>AllenGoldenen@gmail.com</t>
  </si>
  <si>
    <t>AnnChong@gmail.com</t>
  </si>
  <si>
    <t>CathyPrescott@gmail.com</t>
  </si>
  <si>
    <t>JustinRitter@gmail.com</t>
  </si>
  <si>
    <t>SaphhiraShifley@gmail.com</t>
  </si>
  <si>
    <t>AnthonyO'Donnell@gmail.com</t>
  </si>
  <si>
    <t>NathanCano@gmail.com</t>
  </si>
  <si>
    <t>KhloeMiller@gmail.com</t>
  </si>
  <si>
    <t>AnnaChung@gmail.com</t>
  </si>
  <si>
    <t>JasonGross@gmail.com</t>
  </si>
  <si>
    <t>MitchWebber@gmail.com</t>
  </si>
  <si>
    <t>JenniferFerguson@gmail.com</t>
  </si>
  <si>
    <t>ClayRozendal@gmail.com</t>
  </si>
  <si>
    <t>RoseO'Brian@gmail.com</t>
  </si>
  <si>
    <t>BrendaBowman@gmail.com</t>
  </si>
  <si>
    <t>AnnieZypern@gmail.com</t>
  </si>
  <si>
    <t>SylviaFoulston@gmail.com</t>
  </si>
  <si>
    <t>LizWillingham@gmail.com</t>
  </si>
  <si>
    <t>NonaBalk@gmail.com</t>
  </si>
  <si>
    <t>PatrickO'Brill@gmail.com</t>
  </si>
  <si>
    <t>FrankCarlisle@gmail.com</t>
  </si>
  <si>
    <t>BartWatters@gmail.com</t>
  </si>
  <si>
    <t>RobertDilbeck@gmail.com</t>
  </si>
  <si>
    <t>ErinCreighton@gmail.com</t>
  </si>
  <si>
    <t>RogerDemir@gmail.com</t>
  </si>
  <si>
    <t>MikeVittorini@gmail.com</t>
  </si>
  <si>
    <t>VictoriaPisteka@gmail.com</t>
  </si>
  <si>
    <t>SeanBraxton@gmail.com</t>
  </si>
  <si>
    <t>ShirleyDaniels@gmail.com</t>
  </si>
  <si>
    <t>HunterGlantz@gmail.com</t>
  </si>
  <si>
    <t>BrianThompson@gmail.com</t>
  </si>
  <si>
    <t>IoniaMcGrath@gmail.com</t>
  </si>
  <si>
    <t>BrendanMurry@gmail.com</t>
  </si>
  <si>
    <t>NoraPaige@gmail.com</t>
  </si>
  <si>
    <t>ScotCoram@gmail.com</t>
  </si>
  <si>
    <t>BradNorvell@gmail.com</t>
  </si>
  <si>
    <t>EricMurdock@gmail.com</t>
  </si>
  <si>
    <t>ElizabethMoffitt@gmail.com</t>
  </si>
  <si>
    <t>StefanieHolloman@gmail.com</t>
  </si>
  <si>
    <t>BryanMills@gmail.com</t>
  </si>
  <si>
    <t>BeckyMartin@gmail.com</t>
  </si>
  <si>
    <t>RussellD'Ascenzo@gmail.com</t>
  </si>
  <si>
    <t>HenryMacAllister@gmail.com</t>
  </si>
  <si>
    <t>ThomasBrumley@gmail.com</t>
  </si>
  <si>
    <t>SeanO'Donnell@gmail.com</t>
  </si>
  <si>
    <t>DanielByrd@gmail.com</t>
  </si>
  <si>
    <t>NathanMautz@gmail.com</t>
  </si>
  <si>
    <t>SallyMatthias@gmail.com</t>
  </si>
  <si>
    <t>SperosGoranitis@gmail.com</t>
  </si>
  <si>
    <t>ChadMcGuire@gmail.com</t>
  </si>
  <si>
    <t>RaymondBuch@gmail.com</t>
  </si>
  <si>
    <t>SeanChristensen@gmail.com</t>
  </si>
  <si>
    <t>RobLucas@gmail.com</t>
  </si>
  <si>
    <t>SarahBern@gmail.com</t>
  </si>
  <si>
    <t>GeorgeZrebassa@gmail.com</t>
  </si>
  <si>
    <t>ChristyBrittain@gmail.com</t>
  </si>
  <si>
    <t>KatharineHarms@gmail.com</t>
  </si>
  <si>
    <t>DorothyDickinson@gmail.com</t>
  </si>
  <si>
    <t>JanetLee@gmail.com</t>
  </si>
  <si>
    <t>LaurelBeltran@gmail.com</t>
  </si>
  <si>
    <t>ShahidHopkins@gmail.com</t>
  </si>
  <si>
    <t>StevenWard@gmail.com</t>
  </si>
  <si>
    <t>CarolAdams@gmail.com</t>
  </si>
  <si>
    <t>PaulStevenson@gmail.com</t>
  </si>
  <si>
    <t>SoniaCooley@gmail.com</t>
  </si>
  <si>
    <t>TrudySchmidt@gmail.com</t>
  </si>
  <si>
    <t>StuartVan@gmail.com</t>
  </si>
  <si>
    <t>JoniBlumstein@gmail.com</t>
  </si>
  <si>
    <t>DeirdreGreer@gmail.com</t>
  </si>
  <si>
    <t>CarlosMeador@gmail.com</t>
  </si>
  <si>
    <t>SaraLuxemburg@gmail.com</t>
  </si>
  <si>
    <t>MaureenGastineau@gmail.com</t>
  </si>
  <si>
    <t>PaulineWebber@gmail.com</t>
  </si>
  <si>
    <t>SeanMiller@gmail.com</t>
  </si>
  <si>
    <t>DennisBolton@gmail.com</t>
  </si>
  <si>
    <t>MarkCousins@gmail.com</t>
  </si>
  <si>
    <t>CoreyCatlett@gmail.com</t>
  </si>
  <si>
    <t>BillShonely@gmail.com</t>
  </si>
  <si>
    <t>KarenDaniels@gmail.com</t>
  </si>
  <si>
    <t>JohnCastell@gmail.com</t>
  </si>
  <si>
    <t>SarahBrown@gmail.com</t>
  </si>
  <si>
    <t>DanaKaydos@gmail.com</t>
  </si>
  <si>
    <t>MuhammedYedwab@gmail.com</t>
  </si>
  <si>
    <t>SethVernon@gmail.com</t>
  </si>
  <si>
    <t>SuzanneMcNair@gmail.com</t>
  </si>
  <si>
    <t>ResiPÃ¶lking@gmail.com</t>
  </si>
  <si>
    <t>MagdeleneMorse@gmail.com</t>
  </si>
  <si>
    <t>DanielRaglin@gmail.com</t>
  </si>
  <si>
    <t>BrendanDodson@gmail.com</t>
  </si>
  <si>
    <t>MariaEtezadi@gmail.com</t>
  </si>
  <si>
    <t>KarlBraun@gmail.com</t>
  </si>
  <si>
    <t>MarkHaberlin@gmail.com</t>
  </si>
  <si>
    <t>PeteArmstrong@gmail.com</t>
  </si>
  <si>
    <t>BryanDavis@gmail.com</t>
  </si>
  <si>
    <t>ChrisMcAfee@gmail.com</t>
  </si>
  <si>
    <t>MarkHamilton@gmail.com</t>
  </si>
  <si>
    <t>NeilFranzÃ¶sisch@gmail.com</t>
  </si>
  <si>
    <t>FrankOlsen@gmail.com</t>
  </si>
  <si>
    <t>LindsayCastell@gmail.com</t>
  </si>
  <si>
    <t>AdamShillingsburg@gmail.com</t>
  </si>
  <si>
    <t>TobyBraunhardt@gmail.com</t>
  </si>
  <si>
    <t>BarryPond@gmail.com</t>
  </si>
  <si>
    <t>NeilDucich@gmail.com</t>
  </si>
  <si>
    <t>KalycaMeade@gmail.com</t>
  </si>
  <si>
    <t>JasonKlamczynski@gmail.com</t>
  </si>
  <si>
    <t>JeremyLonsdale@gmail.com</t>
  </si>
  <si>
    <t>StephanieUlpright@gmail.com</t>
  </si>
  <si>
    <t>DuaneBenoit@gmail.com</t>
  </si>
  <si>
    <t>AshleyJarboe@gmail.com</t>
  </si>
  <si>
    <t>KenBrennan@gmail.com</t>
  </si>
  <si>
    <t>ChristopherMartinez@gmail.com</t>
  </si>
  <si>
    <t>VivianMathis@gmail.com</t>
  </si>
  <si>
    <t>KellyWilliams@gmail.com</t>
  </si>
  <si>
    <t>MathewReese@gmail.com</t>
  </si>
  <si>
    <t>CatherineGlotzbach@gmail.com</t>
  </si>
  <si>
    <t>SandraFlanagan@gmail.com</t>
  </si>
  <si>
    <t>BobbyElias@gmail.com</t>
  </si>
  <si>
    <t>TheonePippenger@gmail.com</t>
  </si>
  <si>
    <t>CraigMolinari@gmail.com</t>
  </si>
  <si>
    <t>FredWasserman@gmail.com</t>
  </si>
  <si>
    <t>JoySmith@gmail.com</t>
  </si>
  <si>
    <t>EvanBailliet@gmail.com</t>
  </si>
  <si>
    <t>TroyBlackwell@gmail.com</t>
  </si>
  <si>
    <t>DanLawera@gmail.com</t>
  </si>
  <si>
    <t>SungChung@gmail.com</t>
  </si>
  <si>
    <t>MaribethDona@gmail.com</t>
  </si>
  <si>
    <t>AnnePryor@gmail.com</t>
  </si>
  <si>
    <t>EmailID</t>
  </si>
  <si>
    <t>Order Month</t>
  </si>
  <si>
    <t>Order Year</t>
  </si>
  <si>
    <t>Shipping Delay</t>
  </si>
  <si>
    <t>Profit Margin</t>
  </si>
  <si>
    <t>Sum of Sales</t>
  </si>
  <si>
    <t>Column Labels</t>
  </si>
  <si>
    <t>January</t>
  </si>
  <si>
    <t>February</t>
  </si>
  <si>
    <t>March</t>
  </si>
  <si>
    <t>April</t>
  </si>
  <si>
    <t>May</t>
  </si>
  <si>
    <t>June</t>
  </si>
  <si>
    <t>July</t>
  </si>
  <si>
    <t>August</t>
  </si>
  <si>
    <t>September</t>
  </si>
  <si>
    <t>October</t>
  </si>
  <si>
    <t>November</t>
  </si>
  <si>
    <t>December</t>
  </si>
  <si>
    <t>Row Labels</t>
  </si>
  <si>
    <t>Sum of Profit</t>
  </si>
  <si>
    <t>Count of Order ID</t>
  </si>
  <si>
    <t xml:space="preserve">Country </t>
  </si>
  <si>
    <t>City</t>
  </si>
  <si>
    <t>Arizona</t>
  </si>
  <si>
    <t>California</t>
  </si>
  <si>
    <t>Colorado</t>
  </si>
  <si>
    <t>Idaho</t>
  </si>
  <si>
    <t>Montana</t>
  </si>
  <si>
    <t>Nevada</t>
  </si>
  <si>
    <t>New Mexico</t>
  </si>
  <si>
    <t>Oregon</t>
  </si>
  <si>
    <t>Utah</t>
  </si>
  <si>
    <t>Washington</t>
  </si>
  <si>
    <t>Wyoming</t>
  </si>
  <si>
    <t>2011</t>
  </si>
  <si>
    <t>2012</t>
  </si>
  <si>
    <t>2013</t>
  </si>
  <si>
    <t>2014</t>
  </si>
  <si>
    <t>Sum of Quantity</t>
  </si>
  <si>
    <t>Average of Shipping Delay</t>
  </si>
  <si>
    <t>Jan</t>
  </si>
  <si>
    <t>Feb</t>
  </si>
  <si>
    <t>Mar</t>
  </si>
  <si>
    <t>Apr</t>
  </si>
  <si>
    <t>Jun</t>
  </si>
  <si>
    <t>Jul</t>
  </si>
  <si>
    <t>Aug</t>
  </si>
  <si>
    <t>Sep</t>
  </si>
  <si>
    <t>Oct</t>
  </si>
  <si>
    <t>Nov</t>
  </si>
  <si>
    <t>Dec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</si>
</sst>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3" formatCode="_-* #,##0.00_-;\-* #,##0.00_-;_-* &quot;-&quot;??_-;_-@_-"/>
    <numFmt numFmtId="164" formatCode="_-* #,##0_-;\-* #,##0_-;_-* &quot;-&quot;??_-;_-@_-"/>
  </numFmts>
  <fonts count="6" x14ac:knownFonts="1">
    <font>
      <sz val="11"/>
      <color theme="1"/>
      <name val="Calibri"/>
      <scheme val="minor"/>
    </font>
    <font>
      <sz val="11"/>
      <color theme="1"/>
      <name val="Calibri"/>
      <family val="2"/>
      <scheme val="minor"/>
    </font>
    <font>
      <sz val="11"/>
      <color theme="1"/>
      <name val="Calibri"/>
      <family val="2"/>
      <scheme val="minor"/>
    </font>
    <font>
      <sz val="11"/>
      <color theme="1"/>
      <name val="Calibri"/>
      <family val="2"/>
    </font>
    <font>
      <b/>
      <sz val="11"/>
      <color theme="1"/>
      <name val="Calibri"/>
      <family val="2"/>
      <scheme val="minor"/>
    </font>
    <font>
      <sz val="11"/>
      <color theme="1"/>
      <name val="Calibri"/>
      <family val="2"/>
      <scheme val="minor"/>
    </font>
  </fonts>
  <fills count="7">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theme="5"/>
        <bgColor indexed="64"/>
      </patternFill>
    </fill>
    <fill>
      <patternFill patternType="solid">
        <fgColor theme="0" tint="-4.9989318521683403E-2"/>
        <bgColor indexed="64"/>
      </patternFill>
    </fill>
    <fill>
      <patternFill patternType="solid">
        <fgColor theme="5" tint="0.79998168889431442"/>
        <bgColor theme="5" tint="0.79998168889431442"/>
      </patternFill>
    </fill>
  </fills>
  <borders count="3">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s>
  <cellStyleXfs count="2">
    <xf numFmtId="0" fontId="0" fillId="0" borderId="0"/>
    <xf numFmtId="43" fontId="5" fillId="0" borderId="0" applyFont="0" applyFill="0" applyBorder="0" applyAlignment="0" applyProtection="0"/>
  </cellStyleXfs>
  <cellXfs count="32">
    <xf numFmtId="0" fontId="0" fillId="0" borderId="0" xfId="0"/>
    <xf numFmtId="2" fontId="0" fillId="0" borderId="0" xfId="0" applyNumberFormat="1"/>
    <xf numFmtId="0" fontId="2" fillId="0" borderId="0" xfId="0" applyFont="1" applyAlignment="1">
      <alignment horizontal="center" vertical="center"/>
    </xf>
    <xf numFmtId="14" fontId="3" fillId="0" borderId="0" xfId="0" applyNumberFormat="1" applyFont="1" applyAlignment="1">
      <alignment horizontal="center" vertical="center"/>
    </xf>
    <xf numFmtId="2" fontId="2" fillId="0" borderId="0" xfId="0" applyNumberFormat="1" applyFont="1" applyAlignment="1">
      <alignment horizontal="center" vertical="center"/>
    </xf>
    <xf numFmtId="0" fontId="0" fillId="0" borderId="0" xfId="0" applyAlignment="1">
      <alignment horizontal="center" vertical="center"/>
    </xf>
    <xf numFmtId="2" fontId="0" fillId="0" borderId="0" xfId="0" applyNumberFormat="1" applyAlignment="1">
      <alignment horizontal="center" vertical="center"/>
    </xf>
    <xf numFmtId="0" fontId="4" fillId="2" borderId="1" xfId="0" applyFont="1" applyFill="1" applyBorder="1" applyAlignment="1">
      <alignment horizontal="center" vertical="center"/>
    </xf>
    <xf numFmtId="0" fontId="4" fillId="2" borderId="0" xfId="0" applyFont="1" applyFill="1" applyAlignment="1">
      <alignment horizontal="center" vertical="center"/>
    </xf>
    <xf numFmtId="2" fontId="4" fillId="2" borderId="0" xfId="0" applyNumberFormat="1" applyFont="1" applyFill="1" applyAlignment="1">
      <alignment horizontal="center" vertical="center"/>
    </xf>
    <xf numFmtId="14" fontId="3" fillId="3" borderId="0" xfId="0" applyNumberFormat="1" applyFont="1" applyFill="1" applyAlignment="1">
      <alignment horizontal="center" vertical="center"/>
    </xf>
    <xf numFmtId="0" fontId="0" fillId="3" borderId="0" xfId="0" applyFill="1" applyAlignment="1">
      <alignment horizontal="center" vertical="center"/>
    </xf>
    <xf numFmtId="0" fontId="4" fillId="4" borderId="0" xfId="0" applyFont="1" applyFill="1" applyAlignment="1">
      <alignment horizontal="center" vertical="center"/>
    </xf>
    <xf numFmtId="1" fontId="3" fillId="3" borderId="0" xfId="0" applyNumberFormat="1" applyFont="1" applyFill="1" applyAlignment="1">
      <alignment horizontal="center" vertical="center"/>
    </xf>
    <xf numFmtId="9" fontId="0" fillId="3" borderId="0" xfId="0" applyNumberFormat="1" applyFill="1" applyAlignment="1">
      <alignment horizontal="center" vertical="center"/>
    </xf>
    <xf numFmtId="0" fontId="0" fillId="4" borderId="0" xfId="0" applyFill="1"/>
    <xf numFmtId="0" fontId="0" fillId="0" borderId="2" xfId="0" pivotButton="1" applyBorder="1"/>
    <xf numFmtId="0" fontId="0" fillId="4" borderId="2" xfId="0" applyFill="1" applyBorder="1"/>
    <xf numFmtId="0" fontId="0" fillId="0" borderId="2" xfId="0" applyBorder="1" applyAlignment="1">
      <alignment horizontal="left"/>
    </xf>
    <xf numFmtId="2" fontId="0" fillId="0" borderId="2" xfId="0" applyNumberFormat="1" applyBorder="1"/>
    <xf numFmtId="0" fontId="0" fillId="0" borderId="2" xfId="0" applyBorder="1"/>
    <xf numFmtId="1" fontId="0" fillId="0" borderId="2" xfId="0" applyNumberFormat="1" applyBorder="1" applyAlignment="1">
      <alignment horizontal="left"/>
    </xf>
    <xf numFmtId="0" fontId="2" fillId="3" borderId="0" xfId="0" applyFont="1" applyFill="1" applyAlignment="1">
      <alignment horizontal="center" vertical="center"/>
    </xf>
    <xf numFmtId="0" fontId="1" fillId="0" borderId="0" xfId="0" applyFont="1"/>
    <xf numFmtId="0" fontId="0" fillId="5" borderId="0" xfId="0" applyFill="1"/>
    <xf numFmtId="1" fontId="0" fillId="0" borderId="0" xfId="0" applyNumberFormat="1"/>
    <xf numFmtId="164" fontId="0" fillId="0" borderId="0" xfId="1" applyNumberFormat="1" applyFont="1"/>
    <xf numFmtId="10" fontId="0" fillId="0" borderId="2" xfId="0" applyNumberFormat="1" applyBorder="1"/>
    <xf numFmtId="1" fontId="0" fillId="0" borderId="2" xfId="0" applyNumberFormat="1" applyBorder="1"/>
    <xf numFmtId="164" fontId="0" fillId="0" borderId="2" xfId="0" applyNumberFormat="1" applyBorder="1"/>
    <xf numFmtId="0" fontId="4" fillId="6" borderId="2" xfId="0" applyFont="1" applyFill="1" applyBorder="1"/>
    <xf numFmtId="0" fontId="4" fillId="4" borderId="2" xfId="0" applyFont="1" applyFill="1" applyBorder="1"/>
  </cellXfs>
  <cellStyles count="2">
    <cellStyle name="Comma" xfId="1" builtinId="3"/>
    <cellStyle name="Normal" xfId="0" builtinId="0"/>
  </cellStyles>
  <dxfs count="129">
    <dxf>
      <numFmt numFmtId="1" formatCode="0"/>
    </dxf>
    <dxf>
      <fill>
        <patternFill patternType="solid">
          <bgColor theme="5"/>
        </patternFill>
      </fill>
    </dxf>
    <dxf>
      <numFmt numFmtId="1" formatCode="0"/>
    </dxf>
    <dxf>
      <fill>
        <patternFill patternType="solid">
          <bgColor theme="5"/>
        </patternFill>
      </fill>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bottom style="thin">
          <color indexed="64"/>
        </bottom>
      </border>
    </dxf>
    <dxf>
      <border>
        <bottom style="thin">
          <color indexed="64"/>
        </bottom>
      </border>
    </dxf>
    <dxf>
      <border>
        <bottom style="thin">
          <color indexed="64"/>
        </bottom>
      </border>
    </dxf>
    <dxf>
      <border>
        <bottom style="thin">
          <color indexed="64"/>
        </bottom>
      </border>
    </dxf>
    <dxf>
      <fill>
        <patternFill patternType="solid">
          <bgColor theme="5"/>
        </patternFill>
      </fill>
    </dxf>
    <dxf>
      <numFmt numFmtId="164" formatCode="_-* #,##0_-;\-* #,##0_-;_-* &quot;-&quot;??_-;_-@_-"/>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bottom style="thin">
          <color indexed="64"/>
        </bottom>
      </border>
    </dxf>
    <dxf>
      <border>
        <bottom style="thin">
          <color indexed="64"/>
        </bottom>
      </border>
    </dxf>
    <dxf>
      <border>
        <bottom style="thin">
          <color indexed="64"/>
        </bottom>
      </border>
    </dxf>
    <dxf>
      <border>
        <bottom style="thin">
          <color indexed="64"/>
        </bottom>
      </border>
    </dxf>
    <dxf>
      <fill>
        <patternFill patternType="solid">
          <bgColor theme="5"/>
        </patternFill>
      </fill>
    </dxf>
    <dxf>
      <numFmt numFmtId="1" formatCode="0"/>
    </dxf>
    <dxf>
      <numFmt numFmtId="1" formatCode="0"/>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fill>
        <patternFill patternType="solid">
          <bgColor theme="5"/>
        </patternFill>
      </fill>
    </dxf>
    <dxf>
      <fill>
        <patternFill patternType="solid">
          <bgColor theme="5"/>
        </patternFill>
      </fill>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bottom style="thin">
          <color indexed="64"/>
        </bottom>
      </border>
    </dxf>
    <dxf>
      <border>
        <bottom style="thin">
          <color indexed="64"/>
        </bottom>
      </border>
    </dxf>
    <dxf>
      <border>
        <bottom style="thin">
          <color indexed="64"/>
        </bottom>
      </border>
    </dxf>
    <dxf>
      <border>
        <bottom style="thin">
          <color indexed="64"/>
        </bottom>
      </border>
    </dxf>
    <dxf>
      <fill>
        <patternFill patternType="solid">
          <bgColor theme="5"/>
        </patternFill>
      </fill>
    </dxf>
    <dxf>
      <numFmt numFmtId="1" formatCode="0"/>
    </dxf>
    <dxf>
      <fill>
        <patternFill patternType="solid">
          <bgColor theme="5"/>
        </patternFill>
      </fill>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bottom style="thin">
          <color indexed="64"/>
        </bottom>
      </border>
    </dxf>
    <dxf>
      <border>
        <bottom style="thin">
          <color indexed="64"/>
        </bottom>
      </border>
    </dxf>
    <dxf>
      <border>
        <bottom style="thin">
          <color indexed="64"/>
        </bottom>
      </border>
    </dxf>
    <dxf>
      <border>
        <bottom style="thin">
          <color indexed="64"/>
        </bottom>
      </border>
    </dxf>
    <dxf>
      <fill>
        <patternFill patternType="solid">
          <bgColor theme="5"/>
        </patternFill>
      </fill>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bottom style="thin">
          <color indexed="64"/>
        </bottom>
      </border>
    </dxf>
    <dxf>
      <border>
        <bottom style="thin">
          <color indexed="64"/>
        </bottom>
      </border>
    </dxf>
    <dxf>
      <border>
        <bottom style="thin">
          <color indexed="64"/>
        </bottom>
      </border>
    </dxf>
    <dxf>
      <border>
        <bottom style="thin">
          <color indexed="64"/>
        </bottom>
      </border>
    </dxf>
    <dxf>
      <fill>
        <patternFill patternType="solid">
          <bgColor theme="5"/>
        </patternFill>
      </fill>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bottom style="thin">
          <color indexed="64"/>
        </bottom>
      </border>
    </dxf>
    <dxf>
      <border>
        <bottom style="thin">
          <color indexed="64"/>
        </bottom>
      </border>
    </dxf>
    <dxf>
      <border>
        <bottom style="thin">
          <color indexed="64"/>
        </bottom>
      </border>
    </dxf>
    <dxf>
      <border>
        <bottom style="thin">
          <color indexed="64"/>
        </bottom>
      </border>
    </dxf>
    <dxf>
      <fill>
        <patternFill patternType="solid">
          <bgColor theme="5"/>
        </patternFill>
      </fill>
    </dxf>
    <dxf>
      <numFmt numFmtId="164" formatCode="_-* #,##0_-;\-* #,##0_-;_-* &quot;-&quot;??_-;_-@_-"/>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bottom style="thin">
          <color indexed="64"/>
        </bottom>
      </border>
    </dxf>
    <dxf>
      <border>
        <bottom style="thin">
          <color indexed="64"/>
        </bottom>
      </border>
    </dxf>
    <dxf>
      <border>
        <bottom style="thin">
          <color indexed="64"/>
        </bottom>
      </border>
    </dxf>
    <dxf>
      <border>
        <bottom style="thin">
          <color indexed="64"/>
        </bottom>
      </border>
    </dxf>
    <dxf>
      <fill>
        <patternFill patternType="solid">
          <bgColor theme="5"/>
        </patternFill>
      </fill>
    </dxf>
    <dxf>
      <fill>
        <patternFill patternType="solid">
          <bgColor theme="5"/>
        </patternFill>
      </fill>
    </dxf>
    <dxf>
      <numFmt numFmtId="14" formatCode="0.00%"/>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bottom style="thin">
          <color indexed="64"/>
        </bottom>
      </border>
    </dxf>
    <dxf>
      <border>
        <bottom style="thin">
          <color indexed="64"/>
        </bottom>
      </border>
    </dxf>
    <dxf>
      <border>
        <bottom style="thin">
          <color indexed="64"/>
        </bottom>
      </border>
    </dxf>
    <dxf>
      <border>
        <bottom style="thin">
          <color indexed="64"/>
        </bottom>
      </border>
    </dxf>
    <dxf>
      <fill>
        <patternFill patternType="solid">
          <bgColor theme="5"/>
        </patternFill>
      </fill>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bottom style="thin">
          <color indexed="64"/>
        </bottom>
      </border>
    </dxf>
    <dxf>
      <border>
        <bottom style="thin">
          <color indexed="64"/>
        </bottom>
      </border>
    </dxf>
    <dxf>
      <border>
        <bottom style="thin">
          <color indexed="64"/>
        </bottom>
      </border>
    </dxf>
    <dxf>
      <border>
        <bottom style="thin">
          <color indexed="64"/>
        </bottom>
      </border>
    </dxf>
    <dxf>
      <fill>
        <patternFill patternType="solid">
          <bgColor theme="5"/>
        </patternFill>
      </fill>
    </dxf>
    <dxf>
      <numFmt numFmtId="164" formatCode="_-* #,##0_-;\-* #,##0_-;_-* &quot;-&quot;??_-;_-@_-"/>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bottom style="thin">
          <color indexed="64"/>
        </bottom>
      </border>
    </dxf>
    <dxf>
      <border>
        <bottom style="thin">
          <color indexed="64"/>
        </bottom>
      </border>
    </dxf>
    <dxf>
      <border>
        <bottom style="thin">
          <color indexed="64"/>
        </bottom>
      </border>
    </dxf>
    <dxf>
      <border>
        <bottom style="thin">
          <color indexed="64"/>
        </bottom>
      </border>
    </dxf>
    <dxf>
      <fill>
        <patternFill patternType="solid">
          <bgColor theme="5"/>
        </patternFill>
      </fill>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bottom style="thin">
          <color indexed="64"/>
        </bottom>
      </border>
    </dxf>
    <dxf>
      <border>
        <bottom style="thin">
          <color indexed="64"/>
        </bottom>
      </border>
    </dxf>
    <dxf>
      <border>
        <bottom style="thin">
          <color indexed="64"/>
        </bottom>
      </border>
    </dxf>
    <dxf>
      <border>
        <bottom style="thin">
          <color indexed="64"/>
        </bottom>
      </border>
    </dxf>
    <dxf>
      <fill>
        <patternFill patternType="solid">
          <bgColor theme="5"/>
        </patternFill>
      </fill>
    </dxf>
    <dxf>
      <font>
        <color rgb="FF9C0006"/>
      </font>
      <fill>
        <patternFill>
          <bgColor rgb="FFFFC7CE"/>
        </patternFill>
      </fill>
    </dxf>
    <dxf>
      <fill>
        <patternFill>
          <bgColor theme="5"/>
        </patternFill>
      </fill>
      <border diagonalUp="0" diagonalDown="0">
        <left/>
        <right/>
        <top/>
        <bottom/>
        <vertical/>
        <horizontal/>
      </border>
    </dxf>
    <dxf>
      <fill>
        <patternFill>
          <bgColor theme="3" tint="4.9989318521683403E-2"/>
        </patternFill>
      </fill>
    </dxf>
    <dxf>
      <font>
        <b/>
        <i val="0"/>
        <sz val="9"/>
        <color rgb="FF0F1A2F"/>
        <name val="Arial"/>
        <family val="2"/>
        <scheme val="none"/>
      </font>
    </dxf>
    <dxf>
      <font>
        <color rgb="FF0F1A2F"/>
      </font>
    </dxf>
  </dxfs>
  <tableStyles count="6" defaultTableStyle="TableStyleMedium2" defaultPivotStyle="PivotStyleLight16">
    <tableStyle name="Slicer Style 1" pivot="0" table="0" count="1" xr9:uid="{93FFAF8F-E444-4C87-975D-65DA1926531A}">
      <tableStyleElement type="wholeTable" dxfId="128"/>
    </tableStyle>
    <tableStyle name="Slicer Style 2" pivot="0" table="0" count="1" xr9:uid="{72F40C8F-7A24-46ED-9BCD-AAB4DB728894}">
      <tableStyleElement type="headerRow" dxfId="127"/>
    </tableStyle>
    <tableStyle name="Slicer Style 3" pivot="0" table="0" count="1" xr9:uid="{485BB9FB-3222-4C48-B710-9CE5BDF58A58}"/>
    <tableStyle name="Slicer Style 4" pivot="0" table="0" count="1" xr9:uid="{2602D67C-7A16-49AB-8696-F0E381AF0094}">
      <tableStyleElement type="wholeTable" dxfId="126"/>
    </tableStyle>
    <tableStyle name="Slicer Style 5" pivot="0" table="0" count="1" xr9:uid="{0B3420BD-49A6-40C4-B56B-3460CEBDED1C}"/>
    <tableStyle name="Slicer Style 6" pivot="0" table="0" count="1" xr9:uid="{A2B5E2D3-D7F3-4916-A5D2-0693AD3F16B7}">
      <tableStyleElement type="wholeTable" dxfId="125"/>
    </tableStyle>
  </tableStyles>
  <colors>
    <mruColors>
      <color rgb="FF0F1A2F"/>
      <color rgb="FF232F3E"/>
      <color rgb="FF150F45"/>
      <color rgb="FF152443"/>
    </mruColors>
  </colors>
  <extLst>
    <ext xmlns:x14="http://schemas.microsoft.com/office/spreadsheetml/2009/9/main" uri="{46F421CA-312F-682f-3DD2-61675219B42D}">
      <x14:dxfs count="1">
        <dxf>
          <font>
            <color theme="5"/>
          </font>
        </dxf>
      </x14:dxfs>
    </ext>
    <ext xmlns:x14="http://schemas.microsoft.com/office/spreadsheetml/2009/9/main" uri="{EB79DEF2-80B8-43e5-95BD-54CBDDF9020C}">
      <x14:slicerStyles defaultSlicerStyle="Slicer Style 6">
        <x14:slicerStyle name="Slicer Style 1"/>
        <x14:slicerStyle name="Slicer Style 2"/>
        <x14:slicerStyle name="Slicer Style 3">
          <x14:slicerStyleElements>
            <x14:slicerStyleElement type="selectedItemWithData" dxfId="0"/>
          </x14:slicerStyleElements>
        </x14:slicerStyle>
        <x14:slicerStyle name="Slicer Style 4"/>
        <x14:slicerStyle name="Slicer Style 5"/>
        <x14:slicerStyle name="Slicer Style 6"/>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Sales Dashboard.xlsx]PVT!Max Of Month</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solidFill>
                  <a:schemeClr val="bg2">
                    <a:lumMod val="50000"/>
                  </a:schemeClr>
                </a:solidFill>
              </a:rPr>
              <a:t>Total Sales Per Month</a:t>
            </a:r>
          </a:p>
        </c:rich>
      </c:tx>
      <c:overlay val="1"/>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F1A2F"/>
          </a:solidFill>
          <a:ln>
            <a:solidFill>
              <a:srgbClr val="0F1A2F"/>
            </a:solid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rtl="0">
                <a:defRPr lang="en-US" sz="1600" b="1" i="0" u="none" strike="noStrike" kern="1200" spc="0" baseline="0">
                  <a:solidFill>
                    <a:schemeClr val="bg2">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PVT!$D$3</c:f>
              <c:strCache>
                <c:ptCount val="1"/>
                <c:pt idx="0">
                  <c:v>Total</c:v>
                </c:pt>
              </c:strCache>
            </c:strRef>
          </c:tx>
          <c:spPr>
            <a:solidFill>
              <a:srgbClr val="0F1A2F"/>
            </a:solidFill>
            <a:ln>
              <a:solidFill>
                <a:srgbClr val="0F1A2F"/>
              </a:solidFill>
            </a:ln>
            <a:effectLst/>
          </c:spPr>
          <c:invertIfNegative val="0"/>
          <c:dLbls>
            <c:spPr>
              <a:noFill/>
              <a:ln>
                <a:noFill/>
              </a:ln>
              <a:effectLst/>
            </c:spPr>
            <c:txPr>
              <a:bodyPr rot="0" spcFirstLastPara="1" vertOverflow="ellipsis" vert="horz" wrap="square" lIns="38100" tIns="19050" rIns="38100" bIns="19050" anchor="ctr" anchorCtr="0">
                <a:spAutoFit/>
              </a:bodyPr>
              <a:lstStyle/>
              <a:p>
                <a:pPr algn="ctr" rtl="0">
                  <a:defRPr lang="en-US" sz="1600" b="1" i="0" u="none" strike="noStrike" kern="1200" spc="0" baseline="0">
                    <a:solidFill>
                      <a:schemeClr val="bg2">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31750" cap="rnd">
                <a:noFill/>
                <a:prstDash val="sysDot"/>
              </a:ln>
              <a:effectLst/>
            </c:spPr>
            <c:trendlineType val="linear"/>
            <c:dispRSqr val="0"/>
            <c:dispEq val="0"/>
          </c:trendline>
          <c:trendline>
            <c:spPr>
              <a:ln w="41275" cap="rnd">
                <a:solidFill>
                  <a:schemeClr val="accent2"/>
                </a:solidFill>
                <a:prstDash val="sysDot"/>
              </a:ln>
              <a:effectLst/>
            </c:spPr>
            <c:trendlineType val="exp"/>
            <c:dispRSqr val="0"/>
            <c:dispEq val="0"/>
          </c:trendline>
          <c:cat>
            <c:strRef>
              <c:f>PVT!$C$4:$C$15</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PVT!$D$4:$D$15</c:f>
              <c:numCache>
                <c:formatCode>0</c:formatCode>
                <c:ptCount val="12"/>
                <c:pt idx="0">
                  <c:v>24918.618999999995</c:v>
                </c:pt>
                <c:pt idx="1">
                  <c:v>16268.614999999996</c:v>
                </c:pt>
                <c:pt idx="2">
                  <c:v>73023.738999999972</c:v>
                </c:pt>
                <c:pt idx="3">
                  <c:v>41966.585000000006</c:v>
                </c:pt>
                <c:pt idx="4">
                  <c:v>45320.874499999991</c:v>
                </c:pt>
                <c:pt idx="5">
                  <c:v>48519.545500000029</c:v>
                </c:pt>
                <c:pt idx="6">
                  <c:v>64706.893999999913</c:v>
                </c:pt>
                <c:pt idx="7">
                  <c:v>62674.327999999965</c:v>
                </c:pt>
                <c:pt idx="8">
                  <c:v>81618.460500000001</c:v>
                </c:pt>
                <c:pt idx="9">
                  <c:v>57436.79800000001</c:v>
                </c:pt>
                <c:pt idx="10">
                  <c:v>93068.822500000053</c:v>
                </c:pt>
                <c:pt idx="11">
                  <c:v>115934.54349999997</c:v>
                </c:pt>
              </c:numCache>
            </c:numRef>
          </c:val>
          <c:extLst>
            <c:ext xmlns:c16="http://schemas.microsoft.com/office/drawing/2014/chart" uri="{C3380CC4-5D6E-409C-BE32-E72D297353CC}">
              <c16:uniqueId val="{00000000-3A29-4976-BBD9-FA09AB71B83A}"/>
            </c:ext>
          </c:extLst>
        </c:ser>
        <c:dLbls>
          <c:showLegendKey val="0"/>
          <c:showVal val="0"/>
          <c:showCatName val="0"/>
          <c:showSerName val="0"/>
          <c:showPercent val="0"/>
          <c:showBubbleSize val="0"/>
        </c:dLbls>
        <c:gapWidth val="219"/>
        <c:overlap val="-27"/>
        <c:axId val="766173960"/>
        <c:axId val="766174680"/>
      </c:barChart>
      <c:catAx>
        <c:axId val="76617396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6174680"/>
        <c:crosses val="autoZero"/>
        <c:auto val="1"/>
        <c:lblAlgn val="ctr"/>
        <c:lblOffset val="100"/>
        <c:noMultiLvlLbl val="0"/>
      </c:catAx>
      <c:valAx>
        <c:axId val="766174680"/>
        <c:scaling>
          <c:orientation val="minMax"/>
        </c:scaling>
        <c:delete val="1"/>
        <c:axPos val="l"/>
        <c:numFmt formatCode="0" sourceLinked="1"/>
        <c:majorTickMark val="out"/>
        <c:minorTickMark val="none"/>
        <c:tickLblPos val="nextTo"/>
        <c:crossAx val="7661739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Sales Dashboard.xlsx]PVT!Top 10 Product per Sales</c:name>
    <c:fmtId val="3"/>
  </c:pivotSource>
  <c:chart>
    <c:title>
      <c:tx>
        <c:rich>
          <a:bodyPr rot="0" spcFirstLastPara="1" vertOverflow="ellipsis" vert="horz" wrap="square" anchor="ctr" anchorCtr="1"/>
          <a:lstStyle/>
          <a:p>
            <a:pPr algn="ctr" rtl="0">
              <a:defRPr lang="en-US" sz="1600" b="1" i="0" u="none" strike="noStrike" kern="1200" spc="0" baseline="0">
                <a:solidFill>
                  <a:schemeClr val="bg2">
                    <a:lumMod val="50000"/>
                  </a:schemeClr>
                </a:solidFill>
                <a:latin typeface="+mn-lt"/>
                <a:ea typeface="+mn-ea"/>
                <a:cs typeface="+mn-cs"/>
              </a:defRPr>
            </a:pPr>
            <a:r>
              <a:rPr lang="en-US" sz="1600" b="1" i="0" u="none" strike="noStrike" kern="1200" spc="0" baseline="0">
                <a:solidFill>
                  <a:schemeClr val="bg2">
                    <a:lumMod val="50000"/>
                  </a:schemeClr>
                </a:solidFill>
                <a:latin typeface="+mn-lt"/>
                <a:ea typeface="+mn-ea"/>
                <a:cs typeface="+mn-cs"/>
              </a:rPr>
              <a:t>Top 10 Product per Sales</a:t>
            </a:r>
          </a:p>
        </c:rich>
      </c:tx>
      <c:layout>
        <c:manualLayout>
          <c:xMode val="edge"/>
          <c:yMode val="edge"/>
          <c:x val="0.34074088014332815"/>
          <c:y val="0"/>
        </c:manualLayout>
      </c:layout>
      <c:overlay val="0"/>
      <c:spPr>
        <a:noFill/>
        <a:ln>
          <a:noFill/>
        </a:ln>
        <a:effectLst/>
      </c:spPr>
      <c:txPr>
        <a:bodyPr rot="0" spcFirstLastPara="1" vertOverflow="ellipsis" vert="horz" wrap="square" anchor="ctr" anchorCtr="1"/>
        <a:lstStyle/>
        <a:p>
          <a:pPr algn="ctr" rtl="0">
            <a:defRPr lang="en-US" sz="1600" b="1" i="0" u="none" strike="noStrike" kern="1200" spc="0" baseline="0">
              <a:solidFill>
                <a:schemeClr val="bg2">
                  <a:lumMod val="50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F1A2F"/>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5143508830038692"/>
          <c:y val="0.14294536817102141"/>
          <c:w val="0.48929148913747156"/>
          <c:h val="0.7715439429928741"/>
        </c:manualLayout>
      </c:layout>
      <c:barChart>
        <c:barDir val="bar"/>
        <c:grouping val="clustered"/>
        <c:varyColors val="0"/>
        <c:ser>
          <c:idx val="0"/>
          <c:order val="0"/>
          <c:tx>
            <c:strRef>
              <c:f>PVT!$H$3</c:f>
              <c:strCache>
                <c:ptCount val="1"/>
                <c:pt idx="0">
                  <c:v>Total</c:v>
                </c:pt>
              </c:strCache>
            </c:strRef>
          </c:tx>
          <c:spPr>
            <a:solidFill>
              <a:srgbClr val="0F1A2F"/>
            </a:solidFill>
            <a:ln>
              <a:noFill/>
            </a:ln>
            <a:effectLst/>
          </c:spPr>
          <c:invertIfNegative val="0"/>
          <c:dLbls>
            <c:spPr>
              <a:noFill/>
              <a:ln>
                <a:noFill/>
              </a:ln>
              <a:effectLst/>
            </c:spPr>
            <c:txPr>
              <a:bodyPr rot="0" spcFirstLastPara="1" vertOverflow="ellipsis" vert="horz" wrap="square" lIns="38100" tIns="19050" rIns="38100" bIns="19050" anchor="ctr" anchorCtr="0">
                <a:spAutoFit/>
              </a:bodyPr>
              <a:lstStyle/>
              <a:p>
                <a:pPr algn="ctr">
                  <a:defRPr lang="en-US"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PVT!$G$4:$G$13</c:f>
              <c:strCache>
                <c:ptCount val="10"/>
                <c:pt idx="0">
                  <c:v>Bretford Rectangular Conference Table Tops</c:v>
                </c:pt>
                <c:pt idx="1">
                  <c:v>Canon imageCLASS 2200 Advanced Copier</c:v>
                </c:pt>
                <c:pt idx="2">
                  <c:v>Canon PC1060 Personal Laser Copier</c:v>
                </c:pt>
                <c:pt idx="3">
                  <c:v>Fellowes PB500 Electric Punch Plastic Comb Binding Machine with Manual Bind</c:v>
                </c:pt>
                <c:pt idx="4">
                  <c:v>Global Troy Executive Leather Low-Back Tilter</c:v>
                </c:pt>
                <c:pt idx="5">
                  <c:v>GuestStacker Chair with Chrome Finish Legs</c:v>
                </c:pt>
                <c:pt idx="6">
                  <c:v>Hewlett Packard LaserJet 3310 Copier</c:v>
                </c:pt>
                <c:pt idx="7">
                  <c:v>High Speed Automatic Electric Letter Opener</c:v>
                </c:pt>
                <c:pt idx="8">
                  <c:v>LogitechÂ P710e Mobile Speakerphone</c:v>
                </c:pt>
                <c:pt idx="9">
                  <c:v>Okidata MB760 Printer</c:v>
                </c:pt>
              </c:strCache>
            </c:strRef>
          </c:cat>
          <c:val>
            <c:numRef>
              <c:f>PVT!$H$4:$H$13</c:f>
              <c:numCache>
                <c:formatCode>0.00%</c:formatCode>
                <c:ptCount val="10"/>
                <c:pt idx="0">
                  <c:v>8.6387978286377703E-2</c:v>
                </c:pt>
                <c:pt idx="1">
                  <c:v>0.15685135335151459</c:v>
                </c:pt>
                <c:pt idx="2">
                  <c:v>7.5287789164558791E-2</c:v>
                </c:pt>
                <c:pt idx="3">
                  <c:v>9.1134661114456464E-2</c:v>
                </c:pt>
                <c:pt idx="4">
                  <c:v>0.11225659359318427</c:v>
                </c:pt>
                <c:pt idx="5">
                  <c:v>8.9965891119282909E-2</c:v>
                </c:pt>
                <c:pt idx="6">
                  <c:v>6.9909923483545855E-2</c:v>
                </c:pt>
                <c:pt idx="7">
                  <c:v>0.14677116029114695</c:v>
                </c:pt>
                <c:pt idx="8">
                  <c:v>8.3660381476801604E-2</c:v>
                </c:pt>
                <c:pt idx="9">
                  <c:v>8.7774268119130763E-2</c:v>
                </c:pt>
              </c:numCache>
            </c:numRef>
          </c:val>
          <c:extLst>
            <c:ext xmlns:c16="http://schemas.microsoft.com/office/drawing/2014/chart" uri="{C3380CC4-5D6E-409C-BE32-E72D297353CC}">
              <c16:uniqueId val="{00000000-F2C1-4097-9EFB-D927EE8F0533}"/>
            </c:ext>
          </c:extLst>
        </c:ser>
        <c:dLbls>
          <c:dLblPos val="outEnd"/>
          <c:showLegendKey val="0"/>
          <c:showVal val="1"/>
          <c:showCatName val="0"/>
          <c:showSerName val="0"/>
          <c:showPercent val="0"/>
          <c:showBubbleSize val="0"/>
        </c:dLbls>
        <c:gapWidth val="182"/>
        <c:axId val="761882640"/>
        <c:axId val="761883000"/>
      </c:barChart>
      <c:catAx>
        <c:axId val="761882640"/>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1883000"/>
        <c:crosses val="autoZero"/>
        <c:auto val="1"/>
        <c:lblAlgn val="ctr"/>
        <c:lblOffset val="100"/>
        <c:noMultiLvlLbl val="0"/>
      </c:catAx>
      <c:valAx>
        <c:axId val="761883000"/>
        <c:scaling>
          <c:orientation val="minMax"/>
        </c:scaling>
        <c:delete val="1"/>
        <c:axPos val="b"/>
        <c:numFmt formatCode="0.00%" sourceLinked="1"/>
        <c:majorTickMark val="out"/>
        <c:minorTickMark val="none"/>
        <c:tickLblPos val="nextTo"/>
        <c:crossAx val="7618826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Sales Dashboard.xlsx]PVT!Count Of Order Per Month and Year</c:name>
    <c:fmtId val="4"/>
  </c:pivotSource>
  <c:chart>
    <c:title>
      <c:tx>
        <c:rich>
          <a:bodyPr rot="0" spcFirstLastPara="1" vertOverflow="ellipsis" vert="horz" wrap="square" anchor="ctr" anchorCtr="1"/>
          <a:lstStyle/>
          <a:p>
            <a:pPr algn="ctr" rtl="0">
              <a:defRPr lang="en-US" sz="1600" b="1" i="0" u="none" strike="noStrike" kern="1200" spc="0" baseline="0">
                <a:solidFill>
                  <a:schemeClr val="bg2">
                    <a:lumMod val="50000"/>
                  </a:schemeClr>
                </a:solidFill>
                <a:latin typeface="+mn-lt"/>
                <a:ea typeface="+mn-ea"/>
                <a:cs typeface="+mn-cs"/>
              </a:defRPr>
            </a:pPr>
            <a:r>
              <a:rPr lang="en-US" sz="1600" b="1" i="0" u="none" strike="noStrike" kern="1200" spc="0" baseline="0">
                <a:solidFill>
                  <a:schemeClr val="bg2">
                    <a:lumMod val="50000"/>
                  </a:schemeClr>
                </a:solidFill>
                <a:latin typeface="+mn-lt"/>
                <a:ea typeface="+mn-ea"/>
                <a:cs typeface="+mn-cs"/>
              </a:rPr>
              <a:t>Count Of Order Per Month and Year</a:t>
            </a:r>
          </a:p>
        </c:rich>
      </c:tx>
      <c:overlay val="0"/>
      <c:spPr>
        <a:noFill/>
        <a:ln>
          <a:noFill/>
        </a:ln>
        <a:effectLst/>
      </c:spPr>
      <c:txPr>
        <a:bodyPr rot="0" spcFirstLastPara="1" vertOverflow="ellipsis" vert="horz" wrap="square" anchor="ctr" anchorCtr="1"/>
        <a:lstStyle/>
        <a:p>
          <a:pPr algn="ctr" rtl="0">
            <a:defRPr lang="en-US" sz="1600" b="1" i="0" u="none" strike="noStrike" kern="1200" spc="0" baseline="0">
              <a:solidFill>
                <a:schemeClr val="bg2">
                  <a:lumMod val="50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0F1A2F"/>
          </a:solidFill>
          <a:ln>
            <a:solidFill>
              <a:srgbClr val="0F1A2F"/>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rgbClr val="0F1A2F"/>
          </a:solidFill>
          <a:ln>
            <a:solidFill>
              <a:srgbClr val="0F1A2F"/>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6770972101162345E-2"/>
          <c:y val="5.8610323709536311E-2"/>
          <c:w val="0.88041660424036339"/>
          <c:h val="0.68039930008748917"/>
        </c:manualLayout>
      </c:layout>
      <c:barChart>
        <c:barDir val="col"/>
        <c:grouping val="stacked"/>
        <c:varyColors val="0"/>
        <c:ser>
          <c:idx val="0"/>
          <c:order val="0"/>
          <c:tx>
            <c:strRef>
              <c:f>PVT!$I$17:$I$18</c:f>
              <c:strCache>
                <c:ptCount val="1"/>
                <c:pt idx="0">
                  <c:v>2011</c:v>
                </c:pt>
              </c:strCache>
            </c:strRef>
          </c:tx>
          <c:spPr>
            <a:solidFill>
              <a:srgbClr val="0F1A2F"/>
            </a:solidFill>
            <a:ln>
              <a:solidFill>
                <a:srgbClr val="0F1A2F"/>
              </a:solidFill>
            </a:ln>
            <a:effectLst/>
          </c:spPr>
          <c:invertIfNegative val="0"/>
          <c:cat>
            <c:strRef>
              <c:f>PVT!$H$19:$H$30</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PVT!$I$19:$I$30</c:f>
              <c:numCache>
                <c:formatCode>General</c:formatCode>
                <c:ptCount val="12"/>
                <c:pt idx="0">
                  <c:v>15</c:v>
                </c:pt>
                <c:pt idx="1">
                  <c:v>17</c:v>
                </c:pt>
                <c:pt idx="2">
                  <c:v>44</c:v>
                </c:pt>
                <c:pt idx="3">
                  <c:v>48</c:v>
                </c:pt>
                <c:pt idx="4">
                  <c:v>33</c:v>
                </c:pt>
                <c:pt idx="5">
                  <c:v>31</c:v>
                </c:pt>
                <c:pt idx="6">
                  <c:v>63</c:v>
                </c:pt>
                <c:pt idx="7">
                  <c:v>62</c:v>
                </c:pt>
                <c:pt idx="8">
                  <c:v>77</c:v>
                </c:pt>
                <c:pt idx="9">
                  <c:v>64</c:v>
                </c:pt>
                <c:pt idx="10">
                  <c:v>104</c:v>
                </c:pt>
                <c:pt idx="11">
                  <c:v>103</c:v>
                </c:pt>
              </c:numCache>
            </c:numRef>
          </c:val>
          <c:extLst>
            <c:ext xmlns:c16="http://schemas.microsoft.com/office/drawing/2014/chart" uri="{C3380CC4-5D6E-409C-BE32-E72D297353CC}">
              <c16:uniqueId val="{00000000-1F35-4393-B120-1F6643C4A72E}"/>
            </c:ext>
          </c:extLst>
        </c:ser>
        <c:ser>
          <c:idx val="1"/>
          <c:order val="1"/>
          <c:tx>
            <c:strRef>
              <c:f>PVT!$J$17:$J$18</c:f>
              <c:strCache>
                <c:ptCount val="1"/>
                <c:pt idx="0">
                  <c:v>2012</c:v>
                </c:pt>
              </c:strCache>
            </c:strRef>
          </c:tx>
          <c:spPr>
            <a:solidFill>
              <a:schemeClr val="accent2"/>
            </a:solidFill>
            <a:ln>
              <a:noFill/>
            </a:ln>
            <a:effectLst/>
          </c:spPr>
          <c:invertIfNegative val="0"/>
          <c:cat>
            <c:strRef>
              <c:f>PVT!$H$19:$H$30</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PVT!$J$19:$J$30</c:f>
              <c:numCache>
                <c:formatCode>General</c:formatCode>
                <c:ptCount val="12"/>
                <c:pt idx="0">
                  <c:v>14</c:v>
                </c:pt>
                <c:pt idx="1">
                  <c:v>18</c:v>
                </c:pt>
                <c:pt idx="2">
                  <c:v>39</c:v>
                </c:pt>
                <c:pt idx="3">
                  <c:v>42</c:v>
                </c:pt>
                <c:pt idx="4">
                  <c:v>43</c:v>
                </c:pt>
                <c:pt idx="5">
                  <c:v>36</c:v>
                </c:pt>
                <c:pt idx="6">
                  <c:v>29</c:v>
                </c:pt>
                <c:pt idx="7">
                  <c:v>52</c:v>
                </c:pt>
                <c:pt idx="8">
                  <c:v>92</c:v>
                </c:pt>
                <c:pt idx="9">
                  <c:v>70</c:v>
                </c:pt>
                <c:pt idx="10">
                  <c:v>90</c:v>
                </c:pt>
                <c:pt idx="11">
                  <c:v>117</c:v>
                </c:pt>
              </c:numCache>
            </c:numRef>
          </c:val>
          <c:extLst>
            <c:ext xmlns:c16="http://schemas.microsoft.com/office/drawing/2014/chart" uri="{C3380CC4-5D6E-409C-BE32-E72D297353CC}">
              <c16:uniqueId val="{00000017-02A0-4522-97A5-F27168BD3BD9}"/>
            </c:ext>
          </c:extLst>
        </c:ser>
        <c:ser>
          <c:idx val="2"/>
          <c:order val="2"/>
          <c:tx>
            <c:strRef>
              <c:f>PVT!$K$17:$K$18</c:f>
              <c:strCache>
                <c:ptCount val="1"/>
                <c:pt idx="0">
                  <c:v>2013</c:v>
                </c:pt>
              </c:strCache>
            </c:strRef>
          </c:tx>
          <c:spPr>
            <a:solidFill>
              <a:schemeClr val="accent3"/>
            </a:solidFill>
            <a:ln>
              <a:noFill/>
            </a:ln>
            <a:effectLst/>
          </c:spPr>
          <c:invertIfNegative val="0"/>
          <c:cat>
            <c:strRef>
              <c:f>PVT!$H$19:$H$30</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PVT!$K$19:$K$30</c:f>
              <c:numCache>
                <c:formatCode>General</c:formatCode>
                <c:ptCount val="12"/>
                <c:pt idx="0">
                  <c:v>25</c:v>
                </c:pt>
                <c:pt idx="1">
                  <c:v>19</c:v>
                </c:pt>
                <c:pt idx="2">
                  <c:v>37</c:v>
                </c:pt>
                <c:pt idx="3">
                  <c:v>51</c:v>
                </c:pt>
                <c:pt idx="4">
                  <c:v>51</c:v>
                </c:pt>
                <c:pt idx="5">
                  <c:v>64</c:v>
                </c:pt>
                <c:pt idx="6">
                  <c:v>63</c:v>
                </c:pt>
                <c:pt idx="7">
                  <c:v>55</c:v>
                </c:pt>
                <c:pt idx="8">
                  <c:v>116</c:v>
                </c:pt>
                <c:pt idx="9">
                  <c:v>65</c:v>
                </c:pt>
                <c:pt idx="10">
                  <c:v>110</c:v>
                </c:pt>
                <c:pt idx="11">
                  <c:v>145</c:v>
                </c:pt>
              </c:numCache>
            </c:numRef>
          </c:val>
          <c:extLst>
            <c:ext xmlns:c16="http://schemas.microsoft.com/office/drawing/2014/chart" uri="{C3380CC4-5D6E-409C-BE32-E72D297353CC}">
              <c16:uniqueId val="{00000018-02A0-4522-97A5-F27168BD3BD9}"/>
            </c:ext>
          </c:extLst>
        </c:ser>
        <c:ser>
          <c:idx val="3"/>
          <c:order val="3"/>
          <c:tx>
            <c:strRef>
              <c:f>PVT!$L$17:$L$18</c:f>
              <c:strCache>
                <c:ptCount val="1"/>
                <c:pt idx="0">
                  <c:v>2014</c:v>
                </c:pt>
              </c:strCache>
            </c:strRef>
          </c:tx>
          <c:spPr>
            <a:solidFill>
              <a:schemeClr val="accent2">
                <a:lumMod val="60000"/>
                <a:lumOff val="40000"/>
              </a:schemeClr>
            </a:solidFill>
            <a:ln>
              <a:noFill/>
            </a:ln>
            <a:effectLst/>
          </c:spPr>
          <c:invertIfNegative val="0"/>
          <c:cat>
            <c:strRef>
              <c:f>PVT!$H$19:$H$30</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PVT!$L$19:$L$30</c:f>
              <c:numCache>
                <c:formatCode>General</c:formatCode>
                <c:ptCount val="12"/>
                <c:pt idx="0">
                  <c:v>54</c:v>
                </c:pt>
                <c:pt idx="1">
                  <c:v>45</c:v>
                </c:pt>
                <c:pt idx="2">
                  <c:v>82</c:v>
                </c:pt>
                <c:pt idx="3">
                  <c:v>51</c:v>
                </c:pt>
                <c:pt idx="4">
                  <c:v>83</c:v>
                </c:pt>
                <c:pt idx="5">
                  <c:v>72</c:v>
                </c:pt>
                <c:pt idx="6">
                  <c:v>69</c:v>
                </c:pt>
                <c:pt idx="7">
                  <c:v>85</c:v>
                </c:pt>
                <c:pt idx="8">
                  <c:v>160</c:v>
                </c:pt>
                <c:pt idx="9">
                  <c:v>100</c:v>
                </c:pt>
                <c:pt idx="10">
                  <c:v>138</c:v>
                </c:pt>
                <c:pt idx="11">
                  <c:v>160</c:v>
                </c:pt>
              </c:numCache>
            </c:numRef>
          </c:val>
          <c:extLst>
            <c:ext xmlns:c16="http://schemas.microsoft.com/office/drawing/2014/chart" uri="{C3380CC4-5D6E-409C-BE32-E72D297353CC}">
              <c16:uniqueId val="{00000019-02A0-4522-97A5-F27168BD3BD9}"/>
            </c:ext>
          </c:extLst>
        </c:ser>
        <c:dLbls>
          <c:showLegendKey val="0"/>
          <c:showVal val="0"/>
          <c:showCatName val="0"/>
          <c:showSerName val="0"/>
          <c:showPercent val="0"/>
          <c:showBubbleSize val="0"/>
        </c:dLbls>
        <c:gapWidth val="219"/>
        <c:overlap val="100"/>
        <c:axId val="765322496"/>
        <c:axId val="765318176"/>
      </c:barChart>
      <c:catAx>
        <c:axId val="76532249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5318176"/>
        <c:crosses val="autoZero"/>
        <c:auto val="1"/>
        <c:lblAlgn val="ctr"/>
        <c:lblOffset val="100"/>
        <c:noMultiLvlLbl val="0"/>
      </c:catAx>
      <c:valAx>
        <c:axId val="765318176"/>
        <c:scaling>
          <c:orientation val="minMax"/>
        </c:scaling>
        <c:delete val="1"/>
        <c:axPos val="l"/>
        <c:numFmt formatCode="General" sourceLinked="1"/>
        <c:majorTickMark val="out"/>
        <c:minorTickMark val="none"/>
        <c:tickLblPos val="nextTo"/>
        <c:crossAx val="765322496"/>
        <c:crosses val="autoZero"/>
        <c:crossBetween val="between"/>
      </c:valAx>
      <c:spPr>
        <a:noFill/>
        <a:ln>
          <a:noFill/>
        </a:ln>
        <a:effectLst/>
      </c:spPr>
    </c:plotArea>
    <c:legend>
      <c:legendPos val="r"/>
      <c:layout>
        <c:manualLayout>
          <c:xMode val="edge"/>
          <c:yMode val="edge"/>
          <c:x val="8.1132729268132475E-2"/>
          <c:y val="0.10575433070866141"/>
          <c:w val="7.1872359139747849E-2"/>
          <c:h val="0.3000020997375328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Sales Dashboard.xlsx]PVT!Profit Margin Per Product</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 Margin Per Product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rgbClr val="0F1A2F"/>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2">
              <a:lumMod val="60000"/>
              <a:lumOff val="40000"/>
            </a:schemeClr>
          </a:solidFill>
          <a:ln w="19050">
            <a:solidFill>
              <a:schemeClr val="accent2">
                <a:lumMod val="60000"/>
                <a:lumOff val="40000"/>
              </a:schemeClr>
            </a:solidFill>
          </a:ln>
          <a:effectLst/>
        </c:spPr>
      </c:pivotFmt>
      <c:pivotFmt>
        <c:idx val="7"/>
        <c:spPr>
          <a:solidFill>
            <a:srgbClr val="0F1A2F"/>
          </a:solidFill>
          <a:ln w="19050">
            <a:solidFill>
              <a:srgbClr val="0F1A2F"/>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s>
    <c:plotArea>
      <c:layout>
        <c:manualLayout>
          <c:layoutTarget val="inner"/>
          <c:xMode val="edge"/>
          <c:yMode val="edge"/>
          <c:x val="2.6060839177261815E-2"/>
          <c:y val="0.19226851851851851"/>
          <c:w val="0.93712888264028094"/>
          <c:h val="0.66016149023038784"/>
        </c:manualLayout>
      </c:layout>
      <c:pieChart>
        <c:varyColors val="1"/>
        <c:ser>
          <c:idx val="0"/>
          <c:order val="0"/>
          <c:tx>
            <c:strRef>
              <c:f>PVT!$F$45</c:f>
              <c:strCache>
                <c:ptCount val="1"/>
                <c:pt idx="0">
                  <c:v>Sum of Profit</c:v>
                </c:pt>
              </c:strCache>
            </c:strRef>
          </c:tx>
          <c:dPt>
            <c:idx val="0"/>
            <c:bubble3D val="0"/>
            <c:spPr>
              <a:solidFill>
                <a:schemeClr val="accent2">
                  <a:lumMod val="60000"/>
                  <a:lumOff val="40000"/>
                </a:schemeClr>
              </a:solidFill>
              <a:ln w="19050">
                <a:solidFill>
                  <a:schemeClr val="accent2">
                    <a:lumMod val="60000"/>
                    <a:lumOff val="40000"/>
                  </a:schemeClr>
                </a:solidFill>
              </a:ln>
              <a:effectLst/>
            </c:spPr>
            <c:extLst>
              <c:ext xmlns:c16="http://schemas.microsoft.com/office/drawing/2014/chart" uri="{C3380CC4-5D6E-409C-BE32-E72D297353CC}">
                <c16:uniqueId val="{00000002-E2CC-4925-AC99-5B830C988F7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0E0-489A-B46C-9BBCA9C7F28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0E0-489A-B46C-9BBCA9C7F28A}"/>
              </c:ext>
            </c:extLst>
          </c:dPt>
          <c:dPt>
            <c:idx val="3"/>
            <c:bubble3D val="0"/>
            <c:spPr>
              <a:solidFill>
                <a:srgbClr val="0F1A2F"/>
              </a:solidFill>
              <a:ln w="19050">
                <a:solidFill>
                  <a:srgbClr val="0F1A2F"/>
                </a:solidFill>
              </a:ln>
              <a:effectLst/>
            </c:spPr>
            <c:extLst>
              <c:ext xmlns:c16="http://schemas.microsoft.com/office/drawing/2014/chart" uri="{C3380CC4-5D6E-409C-BE32-E72D297353CC}">
                <c16:uniqueId val="{00000003-E2CC-4925-AC99-5B830C988F77}"/>
              </c:ext>
            </c:extLst>
          </c:dPt>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rgbClr val="0F1A2F"/>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PVT!$E$46:$E$49</c:f>
              <c:strCache>
                <c:ptCount val="4"/>
                <c:pt idx="0">
                  <c:v>2011</c:v>
                </c:pt>
                <c:pt idx="1">
                  <c:v>2012</c:v>
                </c:pt>
                <c:pt idx="2">
                  <c:v>2013</c:v>
                </c:pt>
                <c:pt idx="3">
                  <c:v>2014</c:v>
                </c:pt>
              </c:strCache>
            </c:strRef>
          </c:cat>
          <c:val>
            <c:numRef>
              <c:f>PVT!$F$46:$F$49</c:f>
              <c:numCache>
                <c:formatCode>0.00</c:formatCode>
                <c:ptCount val="4"/>
                <c:pt idx="0">
                  <c:v>20065.691200000001</c:v>
                </c:pt>
                <c:pt idx="1">
                  <c:v>20492.194699999982</c:v>
                </c:pt>
                <c:pt idx="2">
                  <c:v>23959.937399999981</c:v>
                </c:pt>
                <c:pt idx="3">
                  <c:v>43900.625600000014</c:v>
                </c:pt>
              </c:numCache>
            </c:numRef>
          </c:val>
          <c:extLst>
            <c:ext xmlns:c16="http://schemas.microsoft.com/office/drawing/2014/chart" uri="{C3380CC4-5D6E-409C-BE32-E72D297353CC}">
              <c16:uniqueId val="{00000000-E2CC-4925-AC99-5B830C988F77}"/>
            </c:ext>
          </c:extLst>
        </c:ser>
        <c:ser>
          <c:idx val="1"/>
          <c:order val="1"/>
          <c:tx>
            <c:strRef>
              <c:f>PVT!$G$45</c:f>
              <c:strCache>
                <c:ptCount val="1"/>
                <c:pt idx="0">
                  <c:v>Sum of Sales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9-B0E0-489A-B46C-9BBCA9C7F28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B-B0E0-489A-B46C-9BBCA9C7F28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D-B0E0-489A-B46C-9BBCA9C7F28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F-B0E0-489A-B46C-9BBCA9C7F28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PVT!$E$46:$E$49</c:f>
              <c:strCache>
                <c:ptCount val="4"/>
                <c:pt idx="0">
                  <c:v>2011</c:v>
                </c:pt>
                <c:pt idx="1">
                  <c:v>2012</c:v>
                </c:pt>
                <c:pt idx="2">
                  <c:v>2013</c:v>
                </c:pt>
                <c:pt idx="3">
                  <c:v>2014</c:v>
                </c:pt>
              </c:strCache>
            </c:strRef>
          </c:cat>
          <c:val>
            <c:numRef>
              <c:f>PVT!$G$46:$G$49</c:f>
              <c:numCache>
                <c:formatCode>0.00</c:formatCode>
                <c:ptCount val="4"/>
                <c:pt idx="0">
                  <c:v>147883.03300000005</c:v>
                </c:pt>
                <c:pt idx="1">
                  <c:v>139966.24949999989</c:v>
                </c:pt>
                <c:pt idx="2">
                  <c:v>186976.01649999997</c:v>
                </c:pt>
                <c:pt idx="3">
                  <c:v>250632.52549999996</c:v>
                </c:pt>
              </c:numCache>
            </c:numRef>
          </c:val>
          <c:extLst>
            <c:ext xmlns:c16="http://schemas.microsoft.com/office/drawing/2014/chart" uri="{C3380CC4-5D6E-409C-BE32-E72D297353CC}">
              <c16:uniqueId val="{00000001-E2CC-4925-AC99-5B830C988F77}"/>
            </c:ext>
          </c:extLst>
        </c:ser>
        <c:dLbls>
          <c:showLegendKey val="0"/>
          <c:showVal val="0"/>
          <c:showCatName val="0"/>
          <c:showSerName val="0"/>
          <c:showPercent val="0"/>
          <c:showBubbleSize val="0"/>
          <c:showLeaderLines val="1"/>
        </c:dLbls>
        <c:firstSliceAng val="0"/>
      </c:pieChart>
      <c:spPr>
        <a:noFill/>
        <a:ln>
          <a:noFill/>
        </a:ln>
        <a:effectLst/>
      </c:spPr>
    </c:plotArea>
    <c:legend>
      <c:legendPos val="b"/>
      <c:layout>
        <c:manualLayout>
          <c:xMode val="edge"/>
          <c:yMode val="edge"/>
          <c:x val="5.0527168582971953E-2"/>
          <c:y val="0.2274300087489064"/>
          <c:w val="9.6219099160710447E-2"/>
          <c:h val="0.5271996208807232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Shipping Time Analysis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050414469815459"/>
          <c:y val="0.1673868701713877"/>
          <c:w val="0.87547619285824674"/>
          <c:h val="0.70696741032370958"/>
        </c:manualLayout>
      </c:layout>
      <c:scatterChart>
        <c:scatterStyle val="lineMarker"/>
        <c:varyColors val="0"/>
        <c:ser>
          <c:idx val="0"/>
          <c:order val="0"/>
          <c:tx>
            <c:strRef>
              <c:f>PVT!$I$52</c:f>
              <c:strCache>
                <c:ptCount val="1"/>
                <c:pt idx="0">
                  <c:v>Sum of Sales</c:v>
                </c:pt>
              </c:strCache>
            </c:strRef>
          </c:tx>
          <c:spPr>
            <a:ln w="19050" cap="rnd">
              <a:solidFill>
                <a:srgbClr val="0F1A2F"/>
              </a:solidFill>
              <a:round/>
            </a:ln>
            <a:effectLst/>
          </c:spPr>
          <c:marker>
            <c:symbol val="circle"/>
            <c:size val="5"/>
            <c:spPr>
              <a:solidFill>
                <a:srgbClr val="0F1A2F"/>
              </a:solidFill>
              <a:ln w="9525">
                <a:solidFill>
                  <a:srgbClr val="0F1A2F"/>
                </a:solidFill>
              </a:ln>
              <a:effectLst/>
            </c:spPr>
          </c:marker>
          <c:dLbls>
            <c:spPr>
              <a:noFill/>
              <a:ln>
                <a:noFill/>
              </a:ln>
              <a:effectLst/>
            </c:spPr>
            <c:txPr>
              <a:bodyPr rot="0" spcFirstLastPara="1" vertOverflow="ellipsis" vert="horz" wrap="square" lIns="38100" tIns="19050" rIns="38100" bIns="19050" anchor="ctr" anchorCtr="0">
                <a:spAutoFit/>
              </a:bodyPr>
              <a:lstStyle/>
              <a:p>
                <a:pPr algn="ctr" rtl="0">
                  <a:defRPr lang="en-US" sz="1200" b="1" i="0" u="none" strike="noStrike" kern="1200" spc="0" baseline="0">
                    <a:solidFill>
                      <a:srgbClr val="0F1A2F"/>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28575" cap="rnd">
                <a:solidFill>
                  <a:schemeClr val="accent2"/>
                </a:solidFill>
                <a:prstDash val="sysDot"/>
              </a:ln>
              <a:effectLst/>
            </c:spPr>
            <c:trendlineType val="linear"/>
            <c:dispRSqr val="0"/>
            <c:dispEq val="0"/>
          </c:trendline>
          <c:xVal>
            <c:numRef>
              <c:f>PVT!$H$53:$H$60</c:f>
              <c:numCache>
                <c:formatCode>0</c:formatCode>
                <c:ptCount val="8"/>
                <c:pt idx="0">
                  <c:v>0</c:v>
                </c:pt>
                <c:pt idx="1">
                  <c:v>1</c:v>
                </c:pt>
                <c:pt idx="2">
                  <c:v>2</c:v>
                </c:pt>
                <c:pt idx="3">
                  <c:v>3</c:v>
                </c:pt>
                <c:pt idx="4">
                  <c:v>4</c:v>
                </c:pt>
                <c:pt idx="5">
                  <c:v>5</c:v>
                </c:pt>
                <c:pt idx="6">
                  <c:v>6</c:v>
                </c:pt>
                <c:pt idx="7">
                  <c:v>7</c:v>
                </c:pt>
              </c:numCache>
            </c:numRef>
          </c:xVal>
          <c:yVal>
            <c:numRef>
              <c:f>PVT!$I$53:$I$60</c:f>
              <c:numCache>
                <c:formatCode>_-* #,##0_-;\-* #,##0_-;_-* "-"??_-;_-@_-</c:formatCode>
                <c:ptCount val="8"/>
                <c:pt idx="0">
                  <c:v>40496.996000000006</c:v>
                </c:pt>
                <c:pt idx="1">
                  <c:v>34268.568999999996</c:v>
                </c:pt>
                <c:pt idx="2">
                  <c:v>138993.18099999998</c:v>
                </c:pt>
                <c:pt idx="3">
                  <c:v>56479.56900000004</c:v>
                </c:pt>
                <c:pt idx="4">
                  <c:v>176448.71700000003</c:v>
                </c:pt>
                <c:pt idx="5">
                  <c:v>133167.13249999998</c:v>
                </c:pt>
                <c:pt idx="6">
                  <c:v>82061.625000000087</c:v>
                </c:pt>
                <c:pt idx="7">
                  <c:v>63542.034999999989</c:v>
                </c:pt>
              </c:numCache>
            </c:numRef>
          </c:yVal>
          <c:smooth val="0"/>
          <c:extLst>
            <c:ext xmlns:c16="http://schemas.microsoft.com/office/drawing/2014/chart" uri="{C3380CC4-5D6E-409C-BE32-E72D297353CC}">
              <c16:uniqueId val="{00000000-512B-46EB-A2C3-D5A1FC42C355}"/>
            </c:ext>
          </c:extLst>
        </c:ser>
        <c:dLbls>
          <c:dLblPos val="t"/>
          <c:showLegendKey val="0"/>
          <c:showVal val="1"/>
          <c:showCatName val="0"/>
          <c:showSerName val="0"/>
          <c:showPercent val="0"/>
          <c:showBubbleSize val="0"/>
        </c:dLbls>
        <c:axId val="728755160"/>
        <c:axId val="728758040"/>
      </c:scatterChart>
      <c:valAx>
        <c:axId val="728755160"/>
        <c:scaling>
          <c:orientation val="minMax"/>
        </c:scaling>
        <c:delete val="0"/>
        <c:axPos val="b"/>
        <c:numFmt formatCode="0"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8758040"/>
        <c:crosses val="autoZero"/>
        <c:crossBetween val="midCat"/>
      </c:valAx>
      <c:valAx>
        <c:axId val="728758040"/>
        <c:scaling>
          <c:orientation val="minMax"/>
        </c:scaling>
        <c:delete val="1"/>
        <c:axPos val="l"/>
        <c:numFmt formatCode="_-* #,##0_-;\-* #,##0_-;_-* &quot;-&quot;??_-;_-@_-" sourceLinked="1"/>
        <c:majorTickMark val="out"/>
        <c:minorTickMark val="none"/>
        <c:tickLblPos val="nextTo"/>
        <c:crossAx val="728755160"/>
        <c:crosses val="autoZero"/>
        <c:crossBetween val="midCat"/>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Sales Dashboard.xlsx]PVT!Year Over Year Groth</c:name>
    <c:fmtId val="1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Year Over Year Groth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rgbClr val="0F1A2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4"/>
            </a:solidFill>
            <a:round/>
          </a:ln>
          <a:effectLst/>
        </c:spPr>
        <c:marker>
          <c:symbol val="none"/>
        </c:marker>
      </c:pivotFmt>
      <c:pivotFmt>
        <c:idx val="7"/>
        <c:spPr>
          <a:ln w="28575" cap="rnd">
            <a:solidFill>
              <a:schemeClr val="accent4"/>
            </a:solidFill>
            <a:round/>
          </a:ln>
          <a:effectLst/>
        </c:spPr>
        <c:marker>
          <c:symbol val="none"/>
        </c:marker>
      </c:pivotFmt>
      <c:pivotFmt>
        <c:idx val="8"/>
        <c:spPr>
          <a:ln w="28575" cap="rnd">
            <a:solidFill>
              <a:schemeClr val="accent4"/>
            </a:solidFill>
            <a:round/>
          </a:ln>
          <a:effectLst/>
        </c:spPr>
        <c:marker>
          <c:symbol val="none"/>
        </c:marker>
      </c:pivotFmt>
      <c:pivotFmt>
        <c:idx val="9"/>
        <c:spPr>
          <a:ln w="28575" cap="rnd">
            <a:solidFill>
              <a:schemeClr val="accent4"/>
            </a:solidFill>
            <a:round/>
          </a:ln>
          <a:effectLst/>
        </c:spPr>
        <c:marker>
          <c:symbol val="none"/>
        </c:marker>
      </c:pivotFmt>
      <c:pivotFmt>
        <c:idx val="10"/>
        <c:spPr>
          <a:ln w="28575" cap="rnd">
            <a:solidFill>
              <a:schemeClr val="accent4"/>
            </a:solidFill>
            <a:round/>
          </a:ln>
          <a:effectLst/>
        </c:spPr>
        <c:marker>
          <c:symbol val="none"/>
        </c:marker>
      </c:pivotFmt>
      <c:pivotFmt>
        <c:idx val="11"/>
        <c:spPr>
          <a:ln w="28575" cap="rnd">
            <a:solidFill>
              <a:schemeClr val="accent4"/>
            </a:solidFill>
            <a:round/>
          </a:ln>
          <a:effectLst/>
        </c:spPr>
        <c:marker>
          <c:symbol val="none"/>
        </c:marker>
      </c:pivotFmt>
      <c:pivotFmt>
        <c:idx val="12"/>
        <c:spPr>
          <a:solidFill>
            <a:schemeClr val="accent1"/>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bg1">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2359702899257592E-2"/>
          <c:y val="8.3213353065609036E-2"/>
          <c:w val="0.96834532732732936"/>
          <c:h val="0.61897923162289281"/>
        </c:manualLayout>
      </c:layout>
      <c:lineChart>
        <c:grouping val="standard"/>
        <c:varyColors val="0"/>
        <c:ser>
          <c:idx val="0"/>
          <c:order val="0"/>
          <c:tx>
            <c:strRef>
              <c:f>PVT!$F$89:$F$90</c:f>
              <c:strCache>
                <c:ptCount val="1"/>
                <c:pt idx="0">
                  <c:v>2011</c:v>
                </c:pt>
              </c:strCache>
            </c:strRef>
          </c:tx>
          <c:spPr>
            <a:ln w="28575" cap="rnd">
              <a:solidFill>
                <a:schemeClr val="accent2"/>
              </a:solidFill>
              <a:round/>
            </a:ln>
            <a:effectLst/>
          </c:spPr>
          <c:marker>
            <c:symbol val="none"/>
          </c:marker>
          <c:cat>
            <c:strRef>
              <c:f>PVT!$E$91:$E$102</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PVT!$F$91:$F$102</c:f>
              <c:numCache>
                <c:formatCode>_-* #,##0_-;\-* #,##0_-;_-* "-"??_-;_-@_-</c:formatCode>
                <c:ptCount val="12"/>
                <c:pt idx="0">
                  <c:v>2648.0570000000002</c:v>
                </c:pt>
                <c:pt idx="1">
                  <c:v>1348.6220000000003</c:v>
                </c:pt>
                <c:pt idx="2">
                  <c:v>11008.897999999997</c:v>
                </c:pt>
                <c:pt idx="3">
                  <c:v>9343.4869999999974</c:v>
                </c:pt>
                <c:pt idx="4">
                  <c:v>6570.4380000000001</c:v>
                </c:pt>
                <c:pt idx="5">
                  <c:v>9629.4220000000005</c:v>
                </c:pt>
                <c:pt idx="6">
                  <c:v>21808.553000000004</c:v>
                </c:pt>
                <c:pt idx="7">
                  <c:v>13248.230999999998</c:v>
                </c:pt>
                <c:pt idx="8">
                  <c:v>14900.536999999998</c:v>
                </c:pt>
                <c:pt idx="9">
                  <c:v>8728.7579999999998</c:v>
                </c:pt>
                <c:pt idx="10">
                  <c:v>23191.624499999998</c:v>
                </c:pt>
                <c:pt idx="11">
                  <c:v>25456.405500000004</c:v>
                </c:pt>
              </c:numCache>
            </c:numRef>
          </c:val>
          <c:smooth val="0"/>
          <c:extLst>
            <c:ext xmlns:c16="http://schemas.microsoft.com/office/drawing/2014/chart" uri="{C3380CC4-5D6E-409C-BE32-E72D297353CC}">
              <c16:uniqueId val="{0000000A-6D31-442E-B933-69D62D6F81AF}"/>
            </c:ext>
          </c:extLst>
        </c:ser>
        <c:ser>
          <c:idx val="1"/>
          <c:order val="1"/>
          <c:tx>
            <c:strRef>
              <c:f>PVT!$G$89:$G$90</c:f>
              <c:strCache>
                <c:ptCount val="1"/>
                <c:pt idx="0">
                  <c:v>2012</c:v>
                </c:pt>
              </c:strCache>
            </c:strRef>
          </c:tx>
          <c:spPr>
            <a:ln w="28575" cap="rnd">
              <a:solidFill>
                <a:schemeClr val="bg1">
                  <a:lumMod val="50000"/>
                </a:schemeClr>
              </a:solidFill>
              <a:round/>
            </a:ln>
            <a:effectLst/>
          </c:spPr>
          <c:marker>
            <c:symbol val="none"/>
          </c:marker>
          <c:cat>
            <c:strRef>
              <c:f>PVT!$E$91:$E$102</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PVT!$G$91:$G$102</c:f>
              <c:numCache>
                <c:formatCode>_-* #,##0_-;\-* #,##0_-;_-* "-"??_-;_-@_-</c:formatCode>
                <c:ptCount val="12"/>
                <c:pt idx="0">
                  <c:v>6026.735999999999</c:v>
                </c:pt>
                <c:pt idx="1">
                  <c:v>2004.914</c:v>
                </c:pt>
                <c:pt idx="2">
                  <c:v>15461.412</c:v>
                </c:pt>
                <c:pt idx="3">
                  <c:v>9056.0240000000013</c:v>
                </c:pt>
                <c:pt idx="4">
                  <c:v>12042.655500000001</c:v>
                </c:pt>
                <c:pt idx="5">
                  <c:v>5088.9500000000007</c:v>
                </c:pt>
                <c:pt idx="6">
                  <c:v>7089.826</c:v>
                </c:pt>
                <c:pt idx="7">
                  <c:v>12548.358999999997</c:v>
                </c:pt>
                <c:pt idx="8">
                  <c:v>13898.923999999995</c:v>
                </c:pt>
                <c:pt idx="9">
                  <c:v>14016.679999999997</c:v>
                </c:pt>
                <c:pt idx="10">
                  <c:v>14548.895999999992</c:v>
                </c:pt>
                <c:pt idx="11">
                  <c:v>28182.872999999989</c:v>
                </c:pt>
              </c:numCache>
            </c:numRef>
          </c:val>
          <c:smooth val="0"/>
          <c:extLst>
            <c:ext xmlns:c16="http://schemas.microsoft.com/office/drawing/2014/chart" uri="{C3380CC4-5D6E-409C-BE32-E72D297353CC}">
              <c16:uniqueId val="{00000018-6D31-442E-B933-69D62D6F81AF}"/>
            </c:ext>
          </c:extLst>
        </c:ser>
        <c:ser>
          <c:idx val="2"/>
          <c:order val="2"/>
          <c:tx>
            <c:strRef>
              <c:f>PVT!$H$89:$H$90</c:f>
              <c:strCache>
                <c:ptCount val="1"/>
                <c:pt idx="0">
                  <c:v>2013</c:v>
                </c:pt>
              </c:strCache>
            </c:strRef>
          </c:tx>
          <c:spPr>
            <a:ln w="28575" cap="rnd">
              <a:solidFill>
                <a:srgbClr val="0F1A2F"/>
              </a:solidFill>
              <a:round/>
            </a:ln>
            <a:effectLst/>
          </c:spPr>
          <c:marker>
            <c:symbol val="none"/>
          </c:marker>
          <c:cat>
            <c:strRef>
              <c:f>PVT!$E$91:$E$102</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PVT!$H$91:$H$102</c:f>
              <c:numCache>
                <c:formatCode>_-* #,##0_-;\-* #,##0_-;_-* "-"??_-;_-@_-</c:formatCode>
                <c:ptCount val="12"/>
                <c:pt idx="0">
                  <c:v>3657.8220000000006</c:v>
                </c:pt>
                <c:pt idx="1">
                  <c:v>3100.1619999999998</c:v>
                </c:pt>
                <c:pt idx="2">
                  <c:v>17559.031000000003</c:v>
                </c:pt>
                <c:pt idx="3">
                  <c:v>10370.121000000001</c:v>
                </c:pt>
                <c:pt idx="4">
                  <c:v>10806.134999999997</c:v>
                </c:pt>
                <c:pt idx="5">
                  <c:v>18598.094999999998</c:v>
                </c:pt>
                <c:pt idx="6">
                  <c:v>14417.754999999997</c:v>
                </c:pt>
                <c:pt idx="7">
                  <c:v>12680.980000000001</c:v>
                </c:pt>
                <c:pt idx="8">
                  <c:v>23620.876499999995</c:v>
                </c:pt>
                <c:pt idx="9">
                  <c:v>13135.353999999999</c:v>
                </c:pt>
                <c:pt idx="10">
                  <c:v>26412.344999999994</c:v>
                </c:pt>
                <c:pt idx="11">
                  <c:v>32617.339999999986</c:v>
                </c:pt>
              </c:numCache>
            </c:numRef>
          </c:val>
          <c:smooth val="0"/>
          <c:extLst>
            <c:ext xmlns:c16="http://schemas.microsoft.com/office/drawing/2014/chart" uri="{C3380CC4-5D6E-409C-BE32-E72D297353CC}">
              <c16:uniqueId val="{00000019-6D31-442E-B933-69D62D6F81AF}"/>
            </c:ext>
          </c:extLst>
        </c:ser>
        <c:ser>
          <c:idx val="3"/>
          <c:order val="3"/>
          <c:tx>
            <c:strRef>
              <c:f>PVT!$I$89:$I$90</c:f>
              <c:strCache>
                <c:ptCount val="1"/>
                <c:pt idx="0">
                  <c:v>2014</c:v>
                </c:pt>
              </c:strCache>
            </c:strRef>
          </c:tx>
          <c:spPr>
            <a:ln w="28575" cap="rnd">
              <a:solidFill>
                <a:schemeClr val="accent4"/>
              </a:solidFill>
              <a:round/>
            </a:ln>
            <a:effectLst/>
          </c:spPr>
          <c:marker>
            <c:symbol val="none"/>
          </c:marker>
          <c:cat>
            <c:strRef>
              <c:f>PVT!$E$91:$E$102</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PVT!$I$91:$I$102</c:f>
              <c:numCache>
                <c:formatCode>_-* #,##0_-;\-* #,##0_-;_-* "-"??_-;_-@_-</c:formatCode>
                <c:ptCount val="12"/>
                <c:pt idx="0">
                  <c:v>12586.004000000003</c:v>
                </c:pt>
                <c:pt idx="1">
                  <c:v>9814.9169999999995</c:v>
                </c:pt>
                <c:pt idx="2">
                  <c:v>28994.397999999997</c:v>
                </c:pt>
                <c:pt idx="3">
                  <c:v>13196.952999999996</c:v>
                </c:pt>
                <c:pt idx="4">
                  <c:v>15901.645999999999</c:v>
                </c:pt>
                <c:pt idx="5">
                  <c:v>15203.078499999996</c:v>
                </c:pt>
                <c:pt idx="6">
                  <c:v>21390.759999999995</c:v>
                </c:pt>
                <c:pt idx="7">
                  <c:v>24196.758000000013</c:v>
                </c:pt>
                <c:pt idx="8">
                  <c:v>29198.122999999974</c:v>
                </c:pt>
                <c:pt idx="9">
                  <c:v>21556.005999999994</c:v>
                </c:pt>
                <c:pt idx="10">
                  <c:v>28915.957000000002</c:v>
                </c:pt>
                <c:pt idx="11">
                  <c:v>29677.925000000007</c:v>
                </c:pt>
              </c:numCache>
            </c:numRef>
          </c:val>
          <c:smooth val="0"/>
          <c:extLst>
            <c:ext xmlns:c16="http://schemas.microsoft.com/office/drawing/2014/chart" uri="{C3380CC4-5D6E-409C-BE32-E72D297353CC}">
              <c16:uniqueId val="{0000001A-6D31-442E-B933-69D62D6F81AF}"/>
            </c:ext>
          </c:extLst>
        </c:ser>
        <c:dLbls>
          <c:showLegendKey val="0"/>
          <c:showVal val="0"/>
          <c:showCatName val="0"/>
          <c:showSerName val="0"/>
          <c:showPercent val="0"/>
          <c:showBubbleSize val="0"/>
        </c:dLbls>
        <c:smooth val="0"/>
        <c:axId val="736299432"/>
        <c:axId val="736288632"/>
      </c:lineChart>
      <c:catAx>
        <c:axId val="736299432"/>
        <c:scaling>
          <c:orientation val="minMax"/>
        </c:scaling>
        <c:delete val="1"/>
        <c:axPos val="b"/>
        <c:numFmt formatCode="General" sourceLinked="1"/>
        <c:majorTickMark val="out"/>
        <c:minorTickMark val="none"/>
        <c:tickLblPos val="nextTo"/>
        <c:crossAx val="736288632"/>
        <c:crosses val="autoZero"/>
        <c:auto val="1"/>
        <c:lblAlgn val="ctr"/>
        <c:lblOffset val="100"/>
        <c:noMultiLvlLbl val="0"/>
      </c:catAx>
      <c:valAx>
        <c:axId val="736288632"/>
        <c:scaling>
          <c:orientation val="minMax"/>
        </c:scaling>
        <c:delete val="1"/>
        <c:axPos val="l"/>
        <c:numFmt formatCode="_-* #,##0_-;\-* #,##0_-;_-* &quot;-&quot;??_-;_-@_-" sourceLinked="1"/>
        <c:majorTickMark val="out"/>
        <c:minorTickMark val="none"/>
        <c:tickLblPos val="nextTo"/>
        <c:crossAx val="73629943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algn="ctr" rtl="0">
              <a:defRPr lang="en-US" sz="1050" b="1" i="0" u="none" strike="noStrike" kern="1200" spc="0" baseline="0">
                <a:solidFill>
                  <a:srgbClr val="0F1A2F"/>
                </a:solidFill>
                <a:latin typeface="+mn-lt"/>
                <a:ea typeface="+mn-ea"/>
                <a:cs typeface="+mn-cs"/>
              </a:defRPr>
            </a:pPr>
            <a:endParaRPr lang="en-US"/>
          </a:p>
        </c:txPr>
      </c:dTable>
      <c:spPr>
        <a:noFill/>
        <a:ln>
          <a:noFill/>
        </a:ln>
        <a:effectLst>
          <a:glow rad="63500">
            <a:schemeClr val="accent3">
              <a:satMod val="175000"/>
              <a:alpha val="40000"/>
            </a:schemeClr>
          </a:glo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data id="1">
      <cx:strDim type="cat">
        <cx:f>_xlchart.v5.1</cx:f>
        <cx:nf>_xlchart.v5.0</cx:nf>
      </cx:strDim>
      <cx:numDim type="colorVal">
        <cx:f>_xlchart.v5.5</cx:f>
        <cx:nf>_xlchart.v5.4</cx:nf>
      </cx:numDim>
    </cx:data>
  </cx:chartData>
  <cx:chart>
    <cx:title pos="t" align="ctr" overlay="0">
      <cx:tx>
        <cx:txData>
          <cx:v>Top 10  City per Profit Title</cx:v>
        </cx:txData>
      </cx:tx>
      <cx:txPr>
        <a:bodyPr spcFirstLastPara="1" vertOverflow="ellipsis" horzOverflow="overflow" wrap="square" lIns="0" tIns="0" rIns="0" bIns="0" anchor="ctr" anchorCtr="1"/>
        <a:lstStyle/>
        <a:p>
          <a:pPr algn="ctr" rtl="0">
            <a:defRPr/>
          </a:pPr>
          <a:r>
            <a:rPr lang="en-US" sz="1400" b="0" i="0" u="none" strike="noStrike" baseline="0">
              <a:solidFill>
                <a:srgbClr val="000000">
                  <a:lumMod val="65000"/>
                  <a:lumOff val="35000"/>
                </a:srgbClr>
              </a:solidFill>
              <a:latin typeface="Calibri"/>
              <a:cs typeface="Calibri"/>
            </a:rPr>
            <a:t>Top 10  City per Profit Title</a:t>
          </a:r>
        </a:p>
      </cx:txPr>
    </cx:title>
    <cx:plotArea>
      <cx:plotAreaRegion>
        <cx:series layoutId="regionMap" uniqueId="{BFC92B52-F2D8-4F9B-8647-D7F39ED0B651}" formatIdx="0">
          <cx:tx>
            <cx:txData>
              <cx:f>_xlchart.v5.2</cx:f>
              <cx:v>Sum of Profit</cx:v>
            </cx:txData>
          </cx:tx>
          <cx:spPr>
            <a:solidFill>
              <a:schemeClr val="bg1">
                <a:lumMod val="75000"/>
              </a:schemeClr>
            </a:solidFill>
            <a:ln w="9525" cap="flat" cmpd="dbl">
              <a:solidFill>
                <a:schemeClr val="bg1"/>
              </a:solidFill>
            </a:ln>
          </cx:spPr>
          <cx:dataId val="0"/>
          <cx:layoutPr>
            <cx:geography viewedRegionType="countryRegion" cultureLanguage="en-US" cultureRegion="EG" attribution="Powered by Bing">
              <cx:geoCache provider="{E9337A44-BEBE-4D9F-B70C-5C5E7DAFC167}">
                <cx:binary>7Htpb904svZfCfL5pVtcxGUwPcCldDYf27EdO9sXwXEcSZRESaRW/vpbztaJJ9PTg2m8QAM3CJDY
Eo+oKlbVU89T5+/3y9/u64c792xpauv/dr/8+rwYhu5vv/zi74uH5s6fNOW9a337cTi5b5tf2o8f
y/uHXz64u7m0+S8kwuyX++LODQ/L83/8HT4tf2jP2vu7oWzt1fjg1usHP9aD/51rP7307O5DU9q0
9IMr7wf86/P/cWVo7d3zZw92KIf1Zu0efn3+w03Pn/3y9KP+6bHPatjZMH6AtZSdEEUJkZipT3/E
82d1a/MvlxHG+IRzFise8+jxD/767Iu7Btb/gQ192s7dhw/uwXt4oU//frfwh93D7989f3bfjnZ4
NFoO9vv1+a0th4cPz14Od8ODf/6s9G3y+YakfXyF25ef3vmXH83+j78/+QVY4clvvvPMU5P9u0v/
5Jjkri4/ts6Wf6ZvxAmJGecKq0+mf7T9j75RJxwLIjDDn533o2/+2J5+7p7v1z7xUPI/f0kPXTxM
dx/+TO+oExpzxmIafTa+fOodfsLjmEoh5c8i59/v5+ee+bruiVcuXv0lvZK0devuPrRfT+6fkNHk
iVIyjiNGfh41UXwSMyEpp18f+jmV/ZGt/Nwlv6184pTkxV/SKYcPd8Wf6BHGTqhUkSBf09Q/RQqD
SFFUyCj+0SX/diM/98eXZU+ccUj/ks544R7y1n61y38fH4yeKCq55JR/zlvqSd4i0UkcS4wplJvP
MONzfPz7jfzcG1/XPXHHi+u/pDvOWzvc/ZkIjImTiNIYK8E+5ytISz9U+QiqPIsx4ZT96JA/sJWf
e+TbwicuOb/5S7rk4mF+dv6wlPd/Ys4CXMwIpgCtPsPe6J+8wk9wJKmK5JMw+WO7+bljvl/7xDcX
539J39wOd8XXU/vf5y4KmItQITiJP8cKeRIrj92KkIQQzr8+9XPy+nf7+Lk/Pq964onbv2aUvL7z
BTSrw59aS8QJg0IRCyk+15Kn3eOnWsKZjBj+GQb+Y3v6uW++X/vEQ6//mh3K67WFbj//enD/+3Bh
BKCw4oTj+OctSiSg1GPoYaIvPczXZ38Omj+woX/hm69v8tQxb/8SSez3+YfvqZcf7vxPqRd1EkcQ
O4yKnxZ+pU4i/NimqC/UzJPy/4QW+dfb+rmPniz/4U3+P3Eu/5qP+UZZpXfD3eYT1/UdJfP7Vz+9
LhBwT5b+HmX22XaHD78+J8ClQFH5xqE9fsgPKPi8tPbBt8M3JuG7VQ93fvj1OZLqhElKRRwzRTFn
EdSi+eHTJQWUzmMvBPAbXI9jDs+yrRuKX58zqG2SPZ6HmFBFIKc+f+bb8dMlegJHgMYK00g+Nkrx
N5bxsq1XaA++WeTLz8/s2Fy2pR38r88xJvCU7vONj7uNI4Wh1yKQtYH7wxHBEVy/v7uG5PN4//+j
RaWagdnoaCPUFv2YAAxC6YJtti8HvHSbitGh1SudOrddEMV0w7uBPixLLbxuQml1N67+fFkzplrd
UxNeL6Fm7BVWNa3S2eP3uST5bbOMIilzHr+eGBvO+ygfLsOsULYtWxPnui2QOM9nuJhMfFHdDpmi
2rvB2KMwS9g3S3xVu4G+RzPL1mPk+0VqxslwNhnF7C2tslGc+dCHKBlrPo+NZg0dP5iwOm2JX5KM
t5FWptuG1c9pqPyaUhfRpBB0fDubeC4WPU4NOq9oGQfdu0Z02wp8+zLP6oYnlNi22nR1Vt7iYu11
Xsw2JK40Ez8wHvsPwrX9S85GcvBiKHZkMR/qXq2bUpRl4qO+NHqaCNkZUt6sFa0uuRGZ2cMt9HwV
JmvSYaHlfrB0cNoB3bQZMLpbKrZoGZlmPjgvUBKsopteEbUkkyymNBSijzeBIX+Nozo+n1S8bPAw
CnwYlerb4xBU9io0UrzsRJzduGEl8uCygaLU+C6uj7Vnvk+Ey8ybaXbFBlEikooLATboJt2Piz3l
qq2PQyfAlmMzl5pwn0W6Wtf5OIxDLhOUd8VGlDxc9zZnZbTL8sbtK8wrDQTvrMkw71czB5sKuU5F
wrLebOWaZXvWNuRNF+ja6OBRuFG1qJke8lmUe4YiWb8qnRztbS6FENFmtIwsaDMPtfJ+R0azRv5Q
5LFtdGPquMR3uQ8uB8/VWMdxrTaNZwnpO3YR4mzeLFFmN1xZfCincC2LjG9UweqkqtrZJGXscs3a
vkkKrgbtxsFLXQdES+1jMm/qkE2JW2SnLRI31RKnTUwO+ejO41UaHeagRdlesD70yRhXO7Y02amo
7Nbyyt8iVFwtFAvt4DHbPCyDbqb1LY7msBWizLbZtL6MauMPvSuKTeC9OesbFB26mFXbIevJqUJ2
0JXHfuNRYXTDlvKUjXW7nWVbHlG9hkPUQ2gSXpNbtZJ3dpAs6XEutCkGlLDBTNvWimE4jSk1B1/O
713r6lNXsvzYczGmITTRxnXrrkUq8awbtyx0YB/Up2WDbJL3SCHdYVMkeVE8xKF/IxZstMraTvM+
CloxV8kkYnJO1bjmZzZerPbl2u16E14OJfIatyXWE4mzhDmDL2H35mjiFTmdLUN3wJSOD13draks
KBgHgm3fd1NaiY5qm4dh3/b9wc7xy57W15UszwLOdsqNUWJIuCn5sGsjr05FPl97VR5saEgqo3WT
G7B+zotETuzW9/1Orsu5IWjRKh6XrevqYTNlwes8Y684DaWebeNT3NQPNYucJnbmqamL8WWJ7Lns
MU7UwL3uhxiSYCnPWdc4bZpl0ZFUWBNJ2FU0FnbTLM4mQk0znK3OYwv+4DviG5+gQo176er7INZS
9yRSpxzS5enoaKaXjJqLQg1mP0papBAV+Cov+qvJ+A2S8FIgE10skpm7+jGbVWMmOi2NR8euI+y6
JD0/bbuhSMBhbtstnXor+uJNhPyka7J8LIYG73Phx8SXfa05lmsSo0ydjmtJNx7S+tVA507ngatD
ZcR1xt3VPA3RFtKEPLYGzSLxFR9eQ14ZUzKJbNIdHcyFIeOU9EM17CJw1DZq+/EizuPimi6LOndL
dB0cGlJmmrc+JyQxanyxLs3W9n2hF9MJHay/9txCdikKnY2R2RpaUdhey+4KVl5UtIDq0GfJUmG1
K81wU9uKb0kTspdzNZ93qHfJggdzK5C5jXNV6hpNdz6oNzwnBzLGHM7x2G2bul50Qeatn92h5Wan
iMnAij27IDjvd7N09zZe403sgt9HA7npMlHBAa5amTZFPR3jfo4uCkyvR9Wd1b54xSsSNKnDJmrZ
qiHTbjhS75iafUJZnFSPubRD8lJ6uvOlWa4XcF2juynvE0ij8l2V5fhNHUueOiog1BDLNBHTuVin
zdRXp9D9Dtt46snRcSN1P3Vln2SqLZJqreWuXsZwKNphP3TmdCqzajfUUZnkCnW6nNAWilmdhEwJ
LWemGt2ykd0zBP7SQ4vkxRoidlU0DOkgXH9ejyVK1nlqN52Ji/fdwlkyk/FsKXuoCXN9i9m0t1l7
rqYAhdUotSFueDmt/qIvRXM/LXav5PrGiKreTPA+fKnaKmGxKI/TSg/YNXjLikySJI/jcLHErJ50
nPVdOoYCH+Myzrcroqv2Y07fZu3YXdMIV1YjN9huIyvITFND7WWOJl/p1hU8GaCudeVs92sbmxQU
zm5rx248I7nNkpKQbq/GqNQZRbcFmh/L85ynLVcayfhiBh77FbK1fRHl3bSkbK1ZXuo1mPHaGiQP
ylfhdJnoLVui7j1yE8r3WWPHahuLmXpNazw7zVi7Tnuos2QzDeq+QdMlLkSZDGwern1sL2eLUNJX
6KpZi/FFtZSvvaNuOy68Pe0Dfy09q2+WsjolCA8bDK+XElv37yC9sv2M1+zOBOw2c5y5A10Q2Zh2
Kna85qWWsquSpmLwsn56q/Lcb2wk0Xk+zdWrTg2zVpOXH/kY5+kYd0THBa3vWinWl2JGXFejfEur
uEsa2YhXQoQyRRmPEiIKc2NzG+lljvxOibrRlC5turDHIAKHGU0XWm17WUJCVrC93Plm05gPnave
rxES10rZ6TX10yZSY3FRR1WcrhOUbGE63CSydKxIQueY7iJXH30I7d6MIwOMYPNzTOr9UGVVgmLR
bcZRtdeyIX0O6bYYr1BP5T4I3r9GQe3bYV1uJp+zLValKhMVqvLMDsOHvpL3kJ3rba+4SkeXjbel
wUduqdp1yq1pPKNyk3UcCkSpeDoQOiVFTCKboNaQC0tpmbQk7s8M9kGD6r+eNWxW+7nFSyqK/r7O
G5yMS13iy66b8EtIkH7Z0JHWUvNhLuodAyC+ZQ2roHh5ZN/2QtFjztd4WwMWfBXNjq5JK2u5aMRW
+rIpKH5v65i/Z6UtdB+GXOms6DXCNQCGEWxOFCTLEEuAx810KsaAdDlGqaXkRQaNCoW4tW7MTgtV
pw0gj6SQ5ZQXSZPhZi6ObpzFtmqm/KVCAETxOQCtpLHTK6fCgZP5Q5txvus7EdJm6JbNmOX8kNmW
6LDESkOR3IHXTmPDBq3KqUvrtjV6YeO7aWBDQkI3attlNI3rNtMu66H+Ve2+YLbTa9YNupO43tOB
MF04M53aaN5kjl6YwtDbknG3qzsuj2XRtEczFE1SCfVyDcW2nnp37YqJ7SL8fqwLAEwmazemyW5x
7hpd9yTNEKMpL7ou9bHTcjLZqeOr3Yi+3gcL565xi9dSEZy0yHZJyaZU1ksP6aSMNZN80r6ftAxV
8W5WwxkHgL+NJJi4Ud3t0tp2IyLV6bhsjjMv19Rg2aTQqhg4HojVOhcd1MS6PbQtu1Zzw3Y8p/e1
HW/bbo1fIB6uhgb6FDLE63aZLUtcN6QdWwtNu9idI7dMWxcQeVXPzuuhbprbZfBNQoiBUrcipg12
SNO2TkwRo0oT07ZnVRNum75btq0HTFe2WfmhcjjFiwhXoYRTvtRcrxFrNF9kditwfdYXI7twTA3J
2NuPAH69rgq/wSa0SYEqAi6dXiyFL7ahHptbx0yZ1mzMtz2zasMYgB3Sy1ivyNTnVQ7JZZ2rZqui
uL/gMnsfeZenqlr4rpir5apfBdoqz3Gy1gJQD+7Ui6gzF3ZZxwsStUnT9nMSvKt0waL1ghh1irCM
ksBbmohpmrRQYj6TVHxood+oMXpLZLjLO74T2I9n0OauYIxqO9fhkMlq2gSEdnXxEcl+1Jj76Ax7
0+37yl32JT3apYD0WPQyGacy2nYdtLcTcXRHh2lH2hhrasxRgnIAOCE6jSp5G4uCalqGu0WM99mY
v2/bCs5PS6/G4Vy02W07hUFDO5W/Q4hMycjqw1CGkORUnAUl38iuTZ1S7a6C4qhJLruLLCNGIxvh
M8a6KzMDOkPeRMkwBl/qSubRRZW1M8AzdDnyfpK6apYAJcFk8LpQCXodoa7YrlL6g4MT/G51xQOt
Zjgj2bzqghLv9MzqYdJF3LytW9O0m7LEzQWULBb00tIaAF7rREoKZ6/mgQz7CS19Ehle7UyJcpd0
xEVF0lZD95bMuEyWeYqhyen623mU9WGaiukAqLo6KFHYHVOWbbs15Mc5GvnW2fFmdSHXfateKDma
S1si/DEu/XgMRclPOyrdntRrdTq22bqNZ+ZumF3bVDpyBz28Oa8sgwY/j16EkE/J5Nv8jC6CJiMm
8TmOONv0YVl2tF1kaibolibB0HZQQqauzAEAWLubLGVpviBoqvrcaBjFylPgNpC2NHqRs1EmvDN0
Q4o6e8HxwPeiXt/LZlS6IeJO5DVYDEDtuR1ru3dmPcRuCtrN0wVuWoAVvhBQi9U7GPEp014Kmpqm
mDTqYgswyIV0ruDjvZqTEWIn5wvAPej6t4wYC8wASdplMduijeoD4MaDaKxJ6rqZtpCu4g1k8xVc
H9tNXZU7U3QvoJmS16NBbAetMDAudDFvp0opQNIsqs6hVEMVmqFbuFi9Olpvpe4qw1KSiViPVZOg
CdqPFpP+KFYfaZ7X5d5XDCfOdUZXg4+OQ9UPp76lH/swnq+qdvqxtyChvMCQ3TdLyJtL48CNbcW1
URXZ4LqeEzQjrHlbDmnVS3ScmbksSUN01TbnORevWqn8DvB1nywdHH+/LFuLo10+A99RDzH0MnGx
bseqhI+SI9EljI2Ftrvi7XC+dqvRbs3SkNMNsAzQZxFqkwY1Vs9DAa9XA11DfRIVC2TlOMr2RVu7
Tai6GEDLejpDpCZjVmc6GgfIkTF2KQDA95Mw70sRHyTrL5ehXQ6lX0kKLeQRUvSrLpvslo3LBlot
OMl4Fckw+VlDNEQXAY9kJ5cZaJQARZcN9OA6fL0adJBm3ISJV0nfY6ug0Qn2dc8Q0CbzPMstqfEN
5M5rsuYrvNE0bCo+Q+cl5yR30A4OKNIhdHoERiDFWTmfFhIDjmP2vR1adWVyBI6U8a6f+yLlCw23
MAB4KYIa0qXDJKU+2g4+Fpo5Z3gCQBmlvBarhgbH3DRZ8SBxf+EDOVaS31FMth3MFOJmNw7yo5vW
Dtrcct1YHEziG5X2xibYdCYN/fSxG1yV1Kh6V/So2PSMQJPZoaQibQukigSuJBiVp9YCF1DgALDF
ZO9May5dAQk68aPjS9JFTLxoxomcIsD0nV7ymuh5gqZ86lcHN0El76aq0Srq+o31i3VpMQg99/zY
NfjoojjhZmkAiFX1uAUWJz+FkhXrKmDRQ4Ve+/EMtcHtmCe10oIzdyjrPruUkNUG3Xrs4gagcV9I
vQAiH24Q443fNtKjdetQNbuE4gKoNg49wgrpg4zl1jCFe6It2CjOOuAcRrRGZ6OQ7L2vFlENZxlW
HhgL/f1Q4w8s7z1gAkhPxZdx0m8//uOmbeDvpynH3375OI3620+7h/ZR2vFPb3pk4r/d9duk5CP7
/W1s8gmffv1ppPVfkO2/e/EPMvHAKv8uE/+9WP4dgf952RcqHkf0JIqAh6WKRjDH+h0Vj2GuIoop
B2mSxErAfOs3Kp7CSAbMZAglCQZ2kTJQXr5Q8RSDAq0wlxQGNoA5Z/I/oeJj+KAfiXgFj49lzECG
4ypmT4j43rA6zLk1Zw4Oz3rHWhZ7bZkY2CYqgPRTms5uNuu+pK1v0KElBeDBRMXC7tsZ+FaO/PrB
0XyEeI+6OFnMOoXjYrl46F0t0pIL7kK/t0MOVCT0dvW8spfIF0GOuZ5G6Ib9h1pYV+toBa413lQh
mAJQWIkGcTW14wTkf8cHYAZfUgsEcsIfaaC3NZ3rctXAQEN4O6hPtjktJZqTRQqkydTEa6gAn8TV
UpzxyfadfFkQER7pVpiriKAmQEYMQJrZrvE3HoQwvJGG0Tp6XfZiCOPOdpMkDXDoDSgVJS4ryJlR
f18g77ai79bLmNRWJGGdDSzlKwrvOhuJEiYpQN/5Ij79aaF1/nVC/GlsfR9a//gLBeCj2vR7StjX
sfRn7cdnMAE5Nu9/G35+lJk+r/8SiIKfqAgaaglYE+oUhNw3TUyIEwx6FIQThZE0/ClGv2hi9HGW
E6QvCTKVlEw8TnV8DUR5IiOYXIeLPBafBj6+5qIfXApC4Jeff9DEnihiDOAXTIxSHBNQWDh9fPPv
FbEV2wrknSXaVws0HfnHOkcvQN06GClTC1RSU0anPso2Khvf4AppQ336nfF+sgUF+l73nSj3aQuU
c+C44Z0hxzxe/06Ua2POOwnIft+6NbrI2JsVOEU/VRvbbPOKQMkd+jFVXW41q7PzrsvNDmYu7WYm
b9lEklCktkP5efTY+rcScG6lO4Ev+oJnmsWTxlCfEfT8OuruQaGAmwo9Ap0Aldp4AhJLoVfGNCvX
Wx/aXdl47dFmjRWINQOQs3nFz/poshD10dCOQMF5StOoGpOV2lerrLSDM7FfuNQNBT2FAKcBtIIu
Tbhigwd+GqAn5IjzOAbmkg7Ub3x1xtB4VRd23ECDpAlSwxVXbzFFG5+Lu+BhB43BWnGaMA5Qulc6
ApFkbOt0guruxup6QdmN6We3qYBsmobu3ahItCvr8TL34miwfR/yMRkMoC0+1zseHhHwMNQa8P99
swB1URm5QiM831uWpzkf/Zn1c6zrqEs67uFhYVtW9EXemDz5v+Tyr7+a8luZFjB++l18/JPM/ttI
9dM13yo7OYGAlUpBvAJSeBzD+yKyf67sHKo+lOcvSvpXkR3DTAUBJZ3jT5nmMQ19TSiQoRQmkE5A
3IXBv0j9J5X9U+X+Lpqjx7H/x6Eo4OMpzAEATvghmqOm6KIMBXSUIOAZBSwk8ODjGzeBbO1OTdSI
steVkrKAKPYDL+Mzqupm3uSNAnp80HG7si4/ZQpYC3puEQGAs2oEfUZkHkPJlX43VmZYsh0IYXFZ
nsUgpEOYBvhtNu6zPsCzbqN4mnvosgEhjFCJ8ZfCPD9W6eKxXqOJS6jdFOZUxqT6XNX7LJuit+RT
uW8/137TB5gE20gGCu2VLJYRMAI0YKDIKpbVupEEWo54tNTqegSqatViRUDV5nHbg276f1HzR6KG
YKx+N2wAhBRlfvdtXPzzcMqnRV+HUwiM7BEl4Kh/Rr1QCb8Op0QnDMZZAYYq+LIXfPMIJsO/xo08
wTC2QqCCA2KGyZXfCjGDkUsVRzC9z7BQHCDifxI3GCYGv6+CBIA1pTAS9WlokEWPWeL7KtgvaBn6
2uOj7dg09MmUN+Wyd/FU7rIishwkq2Jt2jNTYTTflotlh6Vbi85pr7r4TpSTJThdI0OnRceGfxoE
YTUzx5z0qAa52lbQqVvv/O67BPWTAv64s+8inkgWMSbBtJEkMczwPNm59ONcZy64I82j5RoXFiXx
bNTZOonoYkYrRMnvP5DKJ6gFHskiwE7QPQCsgh7msb34DjKgsqYdGtv8CF8iO2sHkDuTesKY7wxj
eQ+TGj3q99hF3Vs196pfgHsECmyv+Dhl2zgvcHvIBBDBOkwCrGJ5NoYdGfhyKW0p6Ka143JZUIZv
aoKHsGPA+B+NxxkoO6UNACmqzHEYGOmbkMTLaKttDuy1OSI+Ldd16GVKcIjvQKprvTbA+pRArmZT
vnEwA9OkoF4BbTFDEwM0G3ikT5rBj+M2gxb7fOUluXGYwiGYaR3fOdqUu5UhBazN0OELJ9uqTERe
rvlmLtWcw/wL7DyCsQ6X9kVObjBGZdCl8PBu3pn+LQKId5lzEHj0QkoJokxMgLsEXSwkvCV9AdR2
AztSa0wPa8DFcuv6uIBxgB4RfENMgf2RtEyQi1DNQF1zsfLuDaGAnU4H5+H85b4OCSIinq6Ds+QG
UZDbX4O6saB3lAxgudIvsJ8VuKQW+CDZNMnkKliUcQSProHUyGG6qoLdETPZJlkCgC6NImOKy2zC
0MTB9xCbImUzhfc3lY3vzJxnr8aVq1fT6GC5mkFYTfuSXxV8hI+GuSkwUrky8AJnw+DfwBTT1O1Z
iJpmA3aE1B+XFMxSorqf0yUe+gDySgtuhWkNgo95UHVxGh5dIh6No/qyAv91tD2qHq04LUHpgF4M
tNTzIp/DFZLAtGmzQPDSnGGZ9n0JQqZ3KwRhrTDs0nExi7SdSA2MncjTOu5hnoTMy3rDgW6+QLFa
APGZjHlQtsb2LjcwbrGuOX+FJgC289TVl5RW+R2ZWblvUc0k6LtW3Nm8ml53NDLLFgc4ssUcLZcT
9K0yKcwMFm/qrFpPycJhaipuhXqFeO+HK1IGxNN4EnBsJifAvHPZcPciGpaYbn2cgzCcNGNPcQCo
LIsAbC6cSHI/Nwv4rqQdmz+uZh27t/Dfxnzslnm5LpsI3xhe16Ab5nBGPLHQMxetwjcrefR8DUM2
XKNsfmzQ51A3myDa7i1YBoJLGAtBWXXtnG09kPr+jc/i5Rr6KQgEFAQYuCQd4buqjtpjTELRwTCN
d/t8Mm21NRlZLmHssN+PRViXMwpKda5FO8JTQIw3QWOINrUBlhnsAjpkk2ng1tqjLSriboANQOgV
GkXozwbikLtcFwU7qVcK6Tc086pAnoua6jqbjNsvDXIwjjBReggTgwQR1gZs6YYBbLlEc/m/7J1Z
c9w4sKV/ESdIggTJV9YiqSTLsmS73Xph2G039wXcQPLXzwfJHdcq90jR93m6I1y2lgIBJBKZJ0+e
6uIoAlEG3oMnllRU2Y4eXiU7dSpwxe7JkEvQeGpWFsDyXs7mUIy9x7ssWuBDG691P+aT5Yhd6ISZ
/LJUgMHviyTCUYSpU7Z/BUI7t5kMi5Q4qWZMq0yL5TJI0r547J1ep9TqpnT8LpJwLP/o8RBOtluS
ze/ft3XTkMAsKWSYQ0Aa2B/c0uGdbMzpNKiAPR+r3rktxk0sf4RTosofwDGuq2JvVWlyqG3ofu9r
7p9NxTDVngqlLoXquG1pNrnKXAHs4TsB+IiVp/ZjvkA8yvM0pLZsR1/8eUp27eY8BHO66B1lhOnT
2q7WAew922MYUEmmNLsSVZTsRZLkZVzns44d4az+Pgtq/9IatNQ3rVcoK/8jzbyJanPny6aIwRYT
IrSuveq60P48UP7fidp+tJo5j8emKmH3QTXLM72El07ppt+qIQl+LClFgcbpm/djJW8m3av1UFb9
AvYepI++mCE6cUntYaqK+1AlzaPjZfXRbew02QVb7ZO8Bv1dlK7lLuhKJWJ3K6t3eZdWn9xiCEBx
h/G4WSMF73lZdk2fboe51t37udrqG9+bpwOpZPUBt949QhnKHmavutOBvRQXvRq8o1oV3KuipaKT
t/lDOsjqE4XWIT1CFGluIi6wfVWq7VRZUXkMhZfHs9LNEFdBgNubRfuRS6f70vh1l+0L+AZHWAzt
H5mUZmnrPIoBIqZmB1duuYUdIOI0n+t9mgTD33kf9Ptq8rxLdytSao2uC+dpCLx9Zvvky8tKOLAf
ene+VkPdXoSVWqnUVqK9CrLFPaa+84GqdXdhL9m075njl6LsO80tBc20WRNnPqx1MN2q0Useoi6T
F9awwTixIrmzCmsLj+sq5a2Vjeoah71e2k2zXlFvia62sdSHdej7HcX1aaemtbjMmkF+nGFCfrfh
HV6Dv2zXfdNDDXg9QvktmPNAT/kfrBT+MsnMy/hEtbUIi6pLTpD7oIU2SbWzNUhm7Fk9JTl7bq8T
Tvnl66OegapERQEpnB+6kkg38CITNf0SFXkJ5NhM+9GJinv3Z+7lOIZudIkxXh+HXPEs4KMTKWCU
iGiPZuOz6GvOWpCCKE1OXmkijMDu8dnN0v3pLwkO478PRp8AhWUC5PC3fNLhDFspQeAprHR0aNvM
uxoyWe2sfIoOrw/1eyALshaybsCwDvH8WSCr0ijorMWWJyFX57ahEH7h66jaDeHYXg8B3Lf/PJ5h
wjuYCTVZPzzD3hxIoG1T1f5pW7Lk8/MV1GQ2N4bfDEQjUEhZ3tfHNJb3MlhnciFZuivAoX4L1tc6
9caoHz2IIA3RVWDZBD84VG7gZnG5AykWch9Z9czfbavg+nj9AX430tCXMPFDOwC9pAHnpZG2jafs
pSrlaZry/lJrS1wtjm6v/xejBLT/gCv6LpnJy1GqxNVNkg/ylI5Zf7nmTX4BEVu/sZj/NhcSSpru
aSnm4J2NIkfhKkgn8hSpIdzLPKh27tL9L8zEjzxhC8ol8DnOzaRUtcq7vPVPbtLnF3mfYRTzqoPl
sCajcwsrad7eSOl+91/4dLwJ0/IEfzubWJPPyaor6Z0s6E9fnCmkhmjPhCJQr6NDE662G8thw0Re
37bfPQu4FZg3CLxpBTmfauRS2tk63z2VkNwOSYufHOUc7rdChjevD/UvU8Q4gOOIwQNSfvelhQQQ
ihiqdk9LD6tqrZ32ehsgdFQeBlOaDG4xVvP6oP82P0kpALAfVNs3db5fPfRs543IwOhOlVT9ZVN7
4qqyw+yCROfNk26gibOjHoFO+J7nQQUKfz9pWdiHNv7ktPVDFEKUqn0d+4Fd3Xfz1t+20LqbOFkJ
kxdNXKeJtYbbWc1LcqS9wiO5aP2vVeoO350MwHsXbk2V3YWl7Ko3luXfnhTow43wSFRC3LMLpcl9
nQOaYeG1YKA8ybs/i8XivpwLD1MrIsL613fC+f3soszAqeJ6jkLESs6cfVqBlyTccScrtIh1F9jm
XTwuy/g97B2uzKxLjL0XOYWEqVJ/zrO/OXuRR8u9GlxVXah02tSRKCm/GFfoiPvXH/Df1gRPia3Q
Z2rb7pmftBWlyjnk1NdbSNBt+8UjZFhxGirRwNJXEFFfH/A326ThzpwGoBxMFBGRl7ap8sEE/et2
mr3E+zrYBaygVTWY6dKRjf/3wcCNTG3a1LHOb4FwcyM7pRXotKTLclc0ZXRjDyFZjm93ZEmvD/bb
VjOzkDIaRXFz4/lnp64uLaejf2c9ycQnsUQDCsviIJIlvj6QC/b+8shJ3KUJHnwmR9X9zJArkeWL
7AJNBNFnw51NDjfBRxnG8lMC52K47ooZJMRLvfAm01m9kJEEoo9VZa7BVi33WV6CE1iaZGk3OFv3
J3T0/tK2JFAWqJc42vSZkZ6rkuRYu+l6NzZt1Nb/1RGbGkKE+IIpM9i/hUJ5s4ZdUA/Dyd3WcK+b
qb2GLZtfpPb6n6MuhsIGvADdAScQ5z5/TG13nJesP/W2FFehWzB/1aroYLlLe+01y5v4obm9fomB
KKc+VSds/nQofp7vEs0xwlG9752kWrwfUrrzqfeS6PMTICKDAVRHbZX/CQaa+8Yhc89NBAEeBC2k
pOJqUyDhDnh5zKhgjrmn8+LkUNivt71dhBAULlYJm9nd6SUJv0mnLL39DBNnuI3SlhMo+jS/dMe1
gSTnFuu9PdWgiFtp8BrVByaxmFBQo3cBO+prORQXE+9/F4yr1fBOOvcvIystC4DLULQf/GLYPvfG
vCqLy+BihfncneZ+7Uwr1bDc+XoBGhuSEtyvBDhK4lzNabAPU+2W73zbKvs97Qj1Bw3acNvL0bpY
vFzetatjbRdt0JQxKHazxXZAg88NsDQ08iHwoQ9mXt/djKUXOLug6ja9b1e1kUBv+UmHubPz5sqf
qniCYhQ18aRyfwT7tmfdfhVb0bScGacAPJo6p3K+6z4sAcUtWG+7aOkMGLqmZXY3rwt/Dyy1tVfw
5AC9oz5Ksks5l2RFjYJ9cthU8DP4nMsE5AVOIZeN6jhrGaTz9W/Qcjh3JXxqEve1X6LyKg2t5b5b
tjq7EzUaTzdlqubxwyAGNsTtAk5369Rded9uNvcFHXWOOkLJXO5L2w1vUinb8j7onOH7MtjMQovC
334I2Uzeu145BorSFdu82Dm/yNT9r77mcR86B8LAoXQL72ZmNWcQjQlsLi/HcjlKWID1HhwE5Gqk
f0RehPUqxQFKI+84ySxxvm1aNFdqKSbrYWlzhlblxq0V2XQYqjirxOC+byCyjvdObmXDvsRcsjvy
1bbfwe/T3c6ycg9yK32Z5X4aZ5ozu6bTe+niwv0txYKaZiaRcAOdBzfenDj6KlssqIXj4sz5LX13
YFphNw3bxVKRw8YujQb9+3Syl/6j0/h9dUFFDwNrslC6t1beczc8xQFg9ljflkqghky24GaODMR6
nQCEhAq0rV3+jsYNEts2L3fPEJxfTTyMyBbno1e4/tc8ybLkMEyDphHm6VhJ2JFYKGdGB6IIvzZ+
DvSm/dX56CxOll+C9oLNu6Oh8vXSx4pUKMnMsspnXd3BYOaiGKZva97q+bjk4PDPpRkn9L4mvjCB
ROoR24Vt4H2tncIgsT3wfNwVpD+LY4PAP11/gZwAGTOwq+DGD6hHxKWdw4Btw9Ieruso5ZjWnUWl
oVo9FtZLZk8ci8hN8w9Do3gQxwY7ga/oDvfN5qjlcYITbNH2FvhleR+20TK98xcYlrIoYNrTAZKv
P0KLSsahCBV9e6vTgQJnK7Gx4PzpoOY+pgyQtXEGXIGteFRzDCN9FMEfBOblmMZ+P7adiCt6H+AS
J8lWg81blV+cqn4ArV8hTDlHELQtBJIovORU2/YC1AZCPoYAZNs0F/r5xv//1KVnbYy/ftWJ/Ee6
4qnkaRh7/+8e/jPpg/9hGLjm934WSiV8gABGkm+k4p7IAv8USp3A/T8mJLChJQFqSpPv/qyTBtAD
SRgJfn5ynH6SCxyITMLlgieqN2iYG/yXIqkwl+P/3NxmRId2UEN74A6nLHiWl+L4+8bRpQ9LNxnJ
EN3O6yywtY7c9LPvT135FYTNH2iqXIfVo4dp8bOF/qXE/pY2vUdpsnWXMjhFmb9O+xKmobrUUV0N
7zjRHcX7libn7ptfjgX9XZaUVSF2aRB4zo9gadfpvsqWoPoahn6X/CVqoeRtKnPFAaidfOBRgJv7
+n3m2KNu9mnl92UXtxpvceMEMG8jaA61s16T6DTF3zSlUrx5I9oNztYIuplrCtke6S2rfh7dBE6d
T5nMwh+JbptCXY41VeDLypuHPrjchnTkSttyouy/KzvJ3eSNGNioRrzYo+gJ+nShqJBPwCY5i7a3
QoSDtGX+vXDo+qfzrxW+yCh/uBY98D3Xcj/u+2xMPRhYnsUdcqc9sQ4uYgyb1OI0SmBaWhpbJUhL
Iz8k33pjjV4mV55h3AlTOYZBAy8Zs3wZhC1ZbtHdIazvkj5G292nW5AG6liFeDYbEvMo5WMJV368
+uW43T1b6q90u7O9MeNCiXnCvSDckPG+HJf+ijZoLRF+T1dsTsYz2Q41SS9x4YDpIp/y902CQu8Y
43Th/sWvDw+P4detYfjAYA/U6kEbXc7Qy+FTyAQWSLv4bgVVoOgs1rakSD1F1njVbsBXt3SitM47
Uap1eigH24akjrpSxaK8/iQvk002wCe1Bjcj95OggOdACLQfu1jBxf9Koo17/6JVXZ2sByuph2i9
WEM6S9z960P+PnmoSYYcBcgLunROOQYaTyrUE/rvntSc8uPqyM2hlNDrafAOeZh48rGfWHUVDxJo
7LG117mPDpRV7E6/YQjOmSdjAWBAi6eDCqr9W9aTRlvhR91ofcuoodTW5QK/iQNRL22GDPCkC2/z
djARV/iPi8FNFF12Nn34dSeLdddY3KgPUZ3VfbNXftu79/WcN8O319fsZaZECA4QB9UCFb4AHy7O
eRaTTsLeppfo29KPPUZgTwQjULSpSPpWvPRith46l7IWh2bUrXmhtDX918WCuQFEB1gAOk+3+Plj
EJwM4zrI1rSCWvjwAu+1aUBQe1z9a5H4+P0hhQHwtS78Bo/ad3Xv+JchJaK5jFWGtzWef834rSbf
aGD3FirLb6EazrmNQVMSpjJCkscOS3l2Py1CN13UbOLbALRk1YcC9id0TPpW864haV9h4uysoJ75
HmlP3SL4UG6r9aC7LrmiPaKCaFlvm71e15lqRmqPlA7gnk+kXNW9JAzciDtFtOASXauAvnuyYSjw
rmWeaKXeOKbOS0ADT4UAAtwnSf2FXJVb5aXHwDIbNcOYeAx8esp9ytehjykmCWIrpAUm36TBan32
nhQC+R7ILe6kcxIQNUrXo5DqOGnx9oH2zr04iTTBCOpAMBuNIzlDW+gaHOjYabvHrucUqYMYytB7
5zoZiYEYppXliBLqqJ/rbFnXIJ6ynragHQ5fy/tUbYl12ddeQSZskSnchrk0AQKNnnUVXZSTb7an
HUSECcFlgtjS9UW5fd4qWeoytqvKXFo5q88GtU1EY2cs6GDZPofoYbB3wi9WXoYN9Z9w3/kkiRBn
JrN35ZLmBBjqafgoTC1qE2G7FLxFS/DAk6O3YWKDsfPr8uuCLITqjtHcO/ODJ9ptvOl7AveYjrie
VgErTerlMvW4XP9swgYtj9meHYwsCGmy+HtWjYnRX/cN5y6c1Q+o4aDUBaDio/f00jREsjapE3XV
4+bUNLdSsrUD4ANNUau6EpPSOIrXRzz3RtQ0QXsd7m1kmagSnI049PaQ6VroP8U2GWPUk2fcn0s+
yuUtZ+XLx6QQG0aIVsM4pO8CHAt2+vpjuOczh6QnITJJCEC2S0nm7Dk2MU9owsj6c+019SgQkJh8
60erMoU3ysqhcQ59ErT53TyEKR6ny/w2PaTh6M5tjKyPRuphdFN1XSWhfFhEX8HCHrQj5/sxtFCt
UP4G9IUR2Vlc2B5weOwl0jGHnbr6fE+fK9HFVVKUozn5M9T+92hDBt0ai7IXy/wGanXu1xD1QjYL
bUkkTgjxqV683OtSJlmj1RB8mqfGJoj1+94liJ03Y7ceQRZZuaMXzHYpI8FLOj5FtsCWxqTFVGg3
eUjQeOB5XZVvkGDyzhXGRaptsJ2jquZuyC82fy05dYmmfVvEzhrWnM7AURyjNzbxzLOFREAwlF28
GjvoIGn6ckpKNPXWFo37KRwzwdkau9Q8wGiJyRzdp3NM7Xvl2RJADI44vtK4lL5TXDRW5hDGO4tv
vtQqCuFfq6iAY5hrGuhVrFbdyttELfxUngkzxTUFmDuWVtCLYxf2M02ZK/cF031jamdRJlOj3QA0
laMCm5V47+XURuRhgmpq108inY2nGnuFaW3Vlrd/jXZYuo1h4antc+A25n6sLSArwAhZV+l62Gra
fdNjJKxJfyJK7VkOHRQC6xPzhjehXTnCxDxddca7TbhNw8TSuLWRiIQB8zGx+Rc5lsNSUHJmKcYx
yKxxByhTcCQyFGf41/P6GFdYfn19Ec7OaEi4QHQVUEM01fXfQl1Hb55cpbI+znXQ4h2ew1s3C5e5
3JFZZmnzlls4u47MkPDJqNRwLf0L+A8HhxCyW4KPw+RgIeMK3zC/4O5nfbyi81r/kGirRXFBVsh/
9ZfVDCf3a43TY5V0v1TjXSCpghTHZPRCnIGBpu97RJO5AWqLgz8uEFhuf25bCo2HpYQG1nBWOEVm
O9JyMRthUbfiJVqLaL6327rlSUCBuJuQLjJ56uurjb4fNvVLZs7kzSWAk3AQEvw9oyIchKZhw2DM
slUaxG8qRbdLtJ0Ut9LdvH49qKyXXRhHrhsVWdz3Klcnu5rE4scd0Y513ae15b1L6oxWdqXbJf3L
ziv7UieTJ5HCatrquwfy29/Xraz5iJLNqfR7b3bsZduHRROh3KKIH4fpqLUfzre9ypKljWVt186N
sHsnoveWVp1dsYygXzHt8Wor4qyZe/rp06WcOQyURvVaxYuFpEdxRBpj8h5kNa5eurMXZ9ITYik6
cxLityQdr8YsIDKD6lXpbSOtxRS7q6VckylWQ1fI4xwFKeoftbVsHzVc2/wzOggpBDZvdFF/ID9t
V5rNxyHaR7mrTeNAlV5C3xj3qkWvBKJQY9sXjnYy+FIQhjP70NE57n1a/TktrU9Ray/LxwUxvfGd
NYyNdc+NEUzfKXXJ/tMGma5p465tKeJ+iBArLC+SHHTjuLVeWLdxVLbCzXYBSk8q/ObURdh8z9yu
RQIIU1nVj2gatbZ3NFAOTnE5Jo3ywz15gF/Ji6SG/XCL6qJVlhez7Nyhyn5kIZJ+rPICn6f33m2i
nTHpzemHLvsAy36U9qFpvK4LkOxL8qwygmmlSg/FnI56voEcneb5MfFqPfn3SeMKdSULL0vDI7Yi
Bd1d82ZzrVdDmOsoRipKqnGfwUFHhkCng0WhCv4qt82ujDSCRHvEoib/S2tN0h+uMA5tJSDvhC3O
7dQRdUXxuIpwke8rNwh4gVNhvmjlOaSjmBqyx3BbO3jq2zahRjifCtl3qXsJu9kKgt1a+OUUXCwN
RXYwU28296LtWznTSYXPpfJ1SVZpRzvUpCI/fb/qTnfBXZFYha6OQSkst7sqpzUK5/eyED6sOwVh
FMcV9CgAlJ+DNKGr5trzqoGVslaFy36H11aZf22JpA+qGyeHaVzdFYUuwuSgCxxBekB3TvDsuCzz
SOtsVXSg2mm25mpvI4AAHa0ZbctvvrgpDGJ1RFUwij5NaagUkHcQsLLo+OTcIDtHZuZNeH5Cllip
yMT0XjYw+12XOY2QxyLTZsVEBfkuihGBGK2Hpg6My6ceRJ/tLtIjbNDDBnFUXkBFqvm57nmq2ehv
LJ8qAv7jLhkgocRV5pBkNg6sdfne6VBc8v9wqsWsc+NFBViSBXDOVgCNh5n3QykSGnXs85xIa6dD
ShcojIWZP1GvQPVLTZ9R2ZzyhvVCfqC9yKbNc5Z3IVJdPErOTnfbg8SyGEHwLfUtsRZjYLK3zM4j
NMHXqqg2SzPPtExDRB1DpXmGmYIRc/w5n74XQn0DcMv4mr90rXwofQqNdPTpCACILkVKNfbhp/Ug
wxfxlkFhmckl4/q0GBNW01NqeIpxI3/zzb/E4JfvhJ331sPPpbaef/yfRX7+OZACiimB2yGHuXMa
K5u/lbns8v4CHsrKpJW78clQceqKNLcfSMDTNor9541qN9pQ0gOZ99SnV40TrYlP+TCbV/k+qqeW
VZrduuJH3A6Mrd8BcyRzRNliNUFvilIkX6yC1FbfoucVhMLrMUP1PKfMzcnRdl3bSO1crhO0cg7N
89Y+m4dMyor1kV7Obxz8oDKTX+SKBugxdaDKEkh4meSLa6vsIPu0UaGaxhMzFWZ5nw1pm9aJp2SS
5l2cvB/4PfRoBdY1jJl59OcFtdCz5B8t9FQvOFgwWMviakOxdukofINo2fRbTBR6bqIiNcjHoNnf
fA5c9c2RaYP5DD4RK5PvZ4Ld94PpDOYNIbPy4s1pyEvV2OY41Jtvnr+ZZJrpT1OVVml+bNKQ983g
2afiEsnWwBmvxbOt5MUQjcHFzyWPirnncZZclLwJN0DL4EWXl9zzs4Nqg/2JyK0I532nrLHJd/aQ
JgzuFxlNFBC5O7DNCsAAyIZtyqaroE3NcaZrwgA95TqhsncsCRbRCBHRUC3t5ei1tE3sqshDhyVO
hpQ8n3bDiZ+HfzvwQtDoV7e1mvhzrTUgmm9rB6hIgeVXtxSMEkAB3ReM7mRpO3+WTbKQBSTrZmxf
R7jy4rgI5eJhwj6rpvBQ1Vyx9WGxmiQarmju6rflTyqqBf4mRW6rRDj3GU4uxgoRreOUVeS7f63e
4Alx2RUZy3Ehns6MQlyMBRsSXSbbZ5GFrR4/KaEzLS/H56kvUTqwRIIib8mMylQP/kFutoOXg49v
lg+lYGM14FXGxJ/x03AoNSuA9ImZ75jnLi89Bs7PqxwolObkagNXjjy3RN8AyGKV9TvROT0/AeHU
5LCzD9v14SfIsjl+1SfHqVF9gugqfY28x/YMvSWk5aCGCqFU8NLEKUl965rcqdmNFcCEf12X0pyn
Ea4BIHxahiOuUshk5c4bkMAxerSCYnR5OeXCQAXuFJZg8UXVpPx6v1bM8k9NeJZYJ53Ao85vI1EY
kLKduO7eBWUi5PgB7n+9on2TFNaaHaVG+m/YA12gDx0HgEDy0UvRUUGyjbuazd8sb2NWsqnNtVEj
48eq9W7vYHzPK1mMLUi0yO1czCe9+XUSfCi3SVsPPcE0qMLWIWH3iL/FvizdbawANDEzh6RraGg5
kl4alKrKiVeJrKO61d2jjNZMOd88tL+qWynRUYDn5rbDaP2tc6dYkgM3Gv1WMQyrUlm7sHKC/jOI
pC7Hj5CVijTdJf5KPfke7qUj1PcIJrly/xySEGjioi+nuUbSxt2G8vPmTa7XUkSVJBzx6DgtMSXs
7WhyJqy8pm67m/miFcDB1VSmlv3PmTzvpeqQtPJ3NOyuZlpP7qaqZuP/IvqAeCH6N4c3H2rzE7An
WLOkcM3XfMemWWyHho75wUSATtAfPjWmtpFXScdRTokWk9sN4lqHZBzVb05lVJvv/DRZYko8EXob
5lvPeLhxp1aKHPCKQmfsoBYT3k0ZkrNtrCERsNErApvulVaNOeWptRk4cKBOxItHWDZeIVeNfXsI
Ila34JbmycucSuPjz4H8PuJKo3mDzX7O2Bqa6IPSiGVM3ofy2WGha2PeWYWOAaNp3DIg5NDL3vP2
dVorhPYyRTn9Ycp9mqHiUVPFm0+5m5owLvMWxgjmyjzW9HTgrLbkHokTfzKHvHNNmRH1A6rz7j5I
NrfM0cMZmro+ZEXFaTw+Lwg4sHF6KAWZEMsbHKu4hrdVBeEbwNdZQm/4idRbaeA2navOb7ByNkqC
07JzHzI6aXjqIE0XTgP8zOpWWZ45QRVaV6zCnCvz7G9kdy9zOzM8EjKGtG3UWji4L/GEflpaSw8B
UNWzayzAgM36U92pbl8f6gxA5zTZkP0ZC8iKP6VJ639pYdAhClkJoeQ/NmIjS9HuVJd43ntYrsa6
IwQNeZlyw2RpPZT4/N1P5/j6s7yEEOAkYj8QxJg85XDs3H35LDRzucC3RfrAJxjhxnIfVWl1HAa0
zA4ofL29zr8PCN0O1qCEBA24aDqef518mfW2U9V2cq/QsZGPacmNfxWsJW7u58l+fYJPcvf/k7Sb
GYLd2n7gIMvsUI46G3CpCi9taGy6/+kxNOo4GBHModX3j4s3hPOx6JKt/zBpsRb7emqMPxdovyKl
s3ncR2880UtL54lIpdCJpjRKN/bvLRFrZFs6WIW6r54PlSau44wvU5ng1/NwztmCzJtWTmYkuBwI
LazMPEjRCTXRtanI7I9+LVofuVZcy7rD1St+nPOROLf5Ksgnd/q5ntU9u9nXJ3G+jWycYbb6VEzQ
2P2NWcy9q0Y02+fbbCiNZ6JZkB3sEL+dPiBSN3lvMNn/bTwfVTDb/CelPANng4VoxA3t6fbntbeg
l13ENk3Cfhv3A23z/21+QP6I0jA/OklQcTp3B0InINFzXnDdmCiYINnsBkLHnAv6VsyF8fqAxr/8
YqYYBOUn01EFHwXi/DmeqddtyXsElS6DxupLfxfUdSAeZc+B+W+ujrdmAMjghgFNpv9bY3mduPU6
pTK9fA5FZh90BDtyVc3L67M6q63x7jA06GdyWUXyADzry+Pe2GMG67CL/rJhp/1zrFxZmlCRnm+T
TurQNELbtde7QRz0FVkgSnK2M+xG0SzBpwJFSevhjed6poj8suBgmCwBjWvuE2EgPC9j2jb1oiDP
hot+c21UUF1/MSyJiY+enNq/h62h0L5rhxTMFzlI2s4cGY9+ik7eNVEE1KAUccwOROrG9cBE7Ls6
8dO0vVyJWfz2NkHe2VnWHR26A+GTosGFxvgCSR91qKtpc8ed3dpyqFG89IEAEbd0WiHvouc6YylJ
ksT7pKkhuaG1ms0RVJ5plrkDVlNAIbkkAQryel9ZRYeJ/AycAotfy1CN1MZEyRxCLjH55F6fU6Dy
aTWhZbtcKaSsJjzRM/oe1mXrhuQvtC+z3IR+cgpuxVCZIBPmqbmVOoq27JtNwztd8+Uw1rRKI7YQ
NfkeRnhVTPE/UIziOkeL6DnAejpCVPw060vTiQkuAjWDeJHzlNI9dGHLkHVJtjOfbKooebqrFpjZ
OZLnqiqqT4JwPBK3ckWQpLsqpI3W6skfoGm6OzTtTX4Y6XUQap+VUw0cDDIUUP0wH5AQov1odBS0
XcdKwGpy7yIVQWA/pIqONfXRXxE4bz9SBzGVNmJT25W37ThQ3PiYd6Dg6R47h+ZwzGCvOsWudgiG
/15JiYfw5MtFu4+Ov6xjeAucl3Qfmigq0MUsmsGyydBxaMu443NiqPEfmnZlb/d6cbd+pfkMxAT1
YMzdD3ertyb6poyGEe1pyuQ6J8uPwp56bZ7RC+HZ1ai/SRqy12yfeCQCTVwHTd1/QV8/tKY4fC4F
/vSRijp9Km/CmvukODZZJWF4/oz/AORN/Eo7sLkMn02jeopSm4DGNSL9CKZOR6O8LWsHD5u2fFDJ
4paoBOvSmiM+dKRvw4euiazqWKPk7sdZmuoHf83RZV9znVzk3iwuc1tsVzUSx5cgLO190Et3t0R+
dhvkY2WDZc/9xwSjvvQQkxliTl/2reAjG76kdo74eOTAXg0rMV6QhAN1uY1/HXb2Y1tyHBvdyRt6
U7p94GUZu2tb/bEIFg+99Hx6vxXVaB+w3PFAM5eosFhZ/5V10wPSf91171npdT0P48EfgMYhyKSX
SOJF+yzS4YegyxR8gy7/Djs22VdZh6yD1zR7P4nUid6O+kizNdXppkPWnvh4RfK1aIKj5i2vQvLE
b/3SThfwMZLvKiorBICdCmWBqPCPWWG3D51HzSCugI6G2BJt+kkvW/i1shofiGGqP+rQzQ/0Ddgn
z46yPG4tS9x4wIc0PQ98jBGfNPMBUDOHRzWK6LtDCYo8y+mc+xktixw13sY6OEM93g+zBxCCK9gP
6zKdxNCvZezXOtwlAXzx8Es+u9F6BTNi+mtwPQT3kOIfSb/yOlvjWfjhj3D0gxqleKs/1RE0ib3H
RzB8QCm/JH9Dttsf4IDvkjBrv9rF0N0sfCDm9SAdY6HJ/2XvvJbkRrI0/UQogxaXCyBkRupMMskb
WAoSGnA4AId4+v1AdveQPVM1W7Y3czFmbW3WXRUZEQgX5/znF84228WgHhnaOF/rXqlOoPLaGdut
bIvwyKsPY4K5je2pb2S080L7Molu+tZp2hyZubG+9n2BHXmQCGiN69qzcrNKoCExWjnGEOzL+eyO
KW7xuiHym8XwOIhp9SKFu4h1JsOuEmc5d3JvitG8cipUKSDQn5xpedfHJLmxDbaP6schBvIkPyCd
a+XFztJiOOsNzY2A0f9lQYW4L3TG7mmPnS7cDATveergQTBa9isT8za0sC08tAAYoanXwz2xS+V9
ny1DGZXDkD53xAy9yBlNXtjNIwbHxma8W/D5mAT7YIFsvDlbI3v2p7vA7LMqwoqleC1qsYYMn+pP
TYu3lBDKuA8YbpyEKbGzljpC5bxB0uS786VgDkFgB0Awb5oMxGxoHZ3ymF5cX2uRwhpl8Co1iq3Y
p24ssNLpuzt3cnGUIFvEjYJ89Y6D0WZ38IfgnEyZfDbbRhzUOBuHQij3lRyT54n+/XnFHsY/dGJL
xOjq9NvCAzlg1jqOO8rT5XGQgYMpvN0xSS7TAYM3pU5uUBIcQ31sYJ/eB89BMwRv1iysp0Im7Zta
1fptZIHHymvNaxvCw0HnpsB2vRseqXu1EMGAumBSV35ddXwBCGZIYIwBc99kmJ5zl82cSHqBIx23
domzMwOjSPRNcSidUT7DObP4/DjQGnoDxdy1+i/ghd1d0CCNNJYqeKxruV6lfdHtZo8jl/a8zm8a
Wx/OcrSnu6ZP5JNEkfVulYrDwewWdWOjsdzB6ZxuDWsYr2bpTaccmUkLnuQ3h8StcQ3oXJifwDHI
9zWZXJIkk/crKQfPPpDOl271hycufIInNOldr4Y2wK1y8z0CZufC5B1vjKFGze+vS2Ox3mWzX1Ot
vSsZDdylcyu6CMaKvpcTpjhiGG3MsJ11vcjAHq8gUGHcqdXtU2qtRIRkaY1RjlfiB8EsMlJitW99
lVpMDKT2oSUm3LjL4thrHqAfxQfFj70RqN2/lI6lvIEoFPxtBtTVIrlMmkjvQH+qG4INmk/VIF95
DfY8Q258wkl4jIvRK27moIAW6ggjPwetML+OWjJOUYWPyzUUJBIbTKW6Q2ZW5BoEmeFd2UkrfWzm
6yY415kvYubL2Jgr5vAx7gY1OUjrEKiwtpLmptXgIVwtWufxrF19GuSlCxQDKGOWSAqQZte31mxr
914T5ILMEvxNd1kg5EOxeT7sGEUv2VWdly3JGJKEmAOJVoZ28FTfrw+LT9BCdthKDz0Ouhl1TMlT
a6e0PJdgBbKKjE1TFjn1mKhrUJxic/Qw0qcJe1RyH3QsNqARJkY8GZSISH8dd/jk5HSlknME32nH
pXBKG+hORzW43tkxZ70pnkjTSkwVLnNHusbZ5LDTT77NpOLQVcvmj6x6ZyTgYRNAoZmrAgLHtCSt
CNSwg/kxt2DzhCb+Sfc/9UsTDTBurT+kS1NQzHj7S+YL1/+uVyrMIY9cwyvPg7bMfXFbLRqe1xaP
v9HnOgY/qsuNPSZMp74dBrvwh3hxscTBKXnsW/aDz9g1GhHu1DvbIMbhUmZMjcO6AX6O1mHG0Nuq
FwZS3liUxya3nXaXTs50XebAt/EvPkMuxkMeUF0hjVOZSsGYdHRwtv6vfYU8u7SACDdPIVQf8oMc
tSK2pFjMQ9smGN6lKjNHM6KEy7SWaJmNIjeFXuY+kLrQehRmo7/kVcRJOvAvtPgIkFTMIYRCZpeR
ZRU6aWfMSJZqz/CynUDN5zjXBrZ74zND5jo5Fh0imVSpr+uapc9pJr6mWJltqtOpfpzgnOwSP5EH
nctD55BwJWM5b72qFrO6kVY+7lUmg0h0AkdwD/qoCOvaqR9lUxEiJDENHP3c5nxVQ/0+pAm5Wm3F
eDGdMRHF+VKPjLmfunjlsrHvgj6zHj2ITTLOFRgU64EFgx9OPn0YrSjvBWowf9d7XnrpSb54HDFO
SnfjnKrkBJpN4phWz8GpbouOxJqu2pdd4tAd68YuGLL2qkwc7dosZ/vKFAxTcURiqE5ITRubZqJe
m9EbD+tsmpsiiUs41gPV9TthuO0NvMYJSqWckjDoJ31GupUW2IL2SoSBUSdwWyFqjqfe5cvtFsD3
xxWvgI+EeXx3KJj7xZJNOaGTKuUNtzyXf+6WVZwX1Bd8hOSBWyffj/jcRWMjsk9FnhpfQQTnPWSi
gHCxoN57wivutEKXkapdIrWa+rkqYKilNG57z0yKL+1kkp7oWG37xdITeR5NK5nDRM4F/lSAtudE
mHzpVAd5z2cV0YRbtwQfjmeFcfx7mVnezxyo0rCmi2KiHDuia08WUPYnhgJmuZ1ps0BzpXfXbpJY
1K0cjtsiJM2p3Jr0pam3W3s2+7dW4bu2IxmIAS0gd4ujjNPkbdRLpEfMwNYWENPDRDmyKs6R0NXy
wrmuRG++ZVlGMpSJqRyG+pWX+VHJ342A5VgT2SKcU+2OphfTwitiADSu73Mt2uGzoGsjkkpYlv6V
i5dEpEDzJ3XUhpJIHVFox7xzzOeNz4BFlyrHEOU76QXOXLyNigQMTiQNE6gxgaXVJo51YaQor4iP
MCpc1SlpLnM/irfSHGZiFoE/FSY+1fw+DAt7hU1JnzYK0NUPxTRNhUwK1a4plHUGPE+hcuG6RDEP
nfWbDbU12ddeNlyRuCLpZSlHhrhKOs3Zad1m+qqvyvk09FX1xRNqjsoe+99K1zr9Zpw845Gpnx/A
VqKGC90fCT8TRdWZ068herDLCEbq5oDSE3aJ1t5Y2WRohA1sDMGl1h2xk0KhfIApwyKKcE7KCrtU
+1S5jHjqEpM3ijS529pYFSVLl5vU1FaTrC9Nj+nerdkaUx/TVSRlTyCK25LcJ40xrZaDphMkYd+6
I15XIdkKufVaQWfdYrM0fy6SPYO8ctavS9xs2iCi255tggXWrCYbDhsd3VnijLmajxQVlrm9xI1a
krq8WvwESAcjfhowcVdh+eVa4Qz9PBj3chRd/pKmpU0ExsRWYbyDSgj/8FDNHY6i+5RarTmN2ajV
3/uunxVZFvCy6mbndMwAHxPdZCZ0QEuXD00sFyIhi7tiFCW/g40jQj4WMKyZTSjo93z9b7UWEBMp
RV80S4xD0uy8ONIxs8efILImtkEIoUYbZGsaySyuMG/dKAXwGLYpCvtw9T5SO9FnomNqbWW/dQYh
gl9GMWVaFjY+AJxGZ5sUZAFakuN4+DTiCNH5l4GCcr7Ri0BfEBSm/diVh5WpG78WVx7RBm8WWZa4
RTnVMC7NlTXy9XAmbGF/9BFkHFzXHq3BEbm7cyHQ5tZZH8duaeFH5QM1Dr1D2u2x7MIfD/pgG5ew
o65NSGaU7iLgxFxIuesJfTzkg1cviwAdViC8eQTVa6wme5c2KJOrnZhgAgVgB03rX1ZKP3+XaJVL
et+gkoCUJsPuAnvnLatlH5hH1p+EP1bPGqyfgWQZRHForNk7O1gw9YfelFRZsPIzWe5atw+yWEn4
M3O4mh1D0dUdlx/s/3OQp+rOgbV7BJ/OL62ekFpouuN1YSxLvRNWDYlMBQyohVY9FsE8eSd8vVYP
l2ax2OHcTGVzkIMOu3L2xdQgGlLlh1h1lJiJtJFmu9yjYzxY6/LQ59o0UyBoW+rcQIeYFMJxDtK1
hzpOan9+09ZkXkRopFNnPPhlThDZRPTvu0Quj5doQZKN3qyaohuRhZHtKCdkj4eeU6qPVJs3xIWK
2mwiQqHSPfoxlWj7ejR8SEMmiu0o0e223dmL3h+NvvW+VAqpbx95iZm2EYBi7tChErFyU5MVTIKi
7ozDC5QM6ByhFLD/IrgmnaJAMkz4ToBbNymdNwG3HXX49cwgcA6xgPR2XulWZy3tWyj2o4PoA86f
qKGUmMvYx37jBIzKMA4+oKfgh/HwtgstOH9Ea1ZdEY0AZm8rRArWRhLcj5rebl6BYu8aYr5b+LHj
zYQ42BVwPr5pkKoADwuRXgh/NfuvNJdTdu8VtdyqLsvMj1QwLk4CnpO/cURay8FSdvHQ4t53DX0z
/UilwZP3p3WGRpegccdkMJ9DkevTsz87490kq4yvgBUWU2sPv7SJNY2IonSChy1B1IuDop1OBqBF
Hk9wdj5Plo2+0Sl7+4j9aAFtUjqPXZK2+wEPuhdX9liIe/AjM1mtKAf6dQnRZS03aD3NPDbHXiE2
qxqI+6SXBeqUuhLWXN+s0FTTZCKLFwesjbJBNxyJxlvMPZMr5r+6heAxTpWlOHo1dBjY6CF/H0Mr
7TfP9Gbpr62R9MHUNHDw0Z1UeHsIGuJpmr0BNvTQ8C1hKXhfbfJPUmKFMvu2I2mJ7FQsdJqQmpp8
ULdMAmgyZZdnWGb6BYww4JK7tQYBCFdXCHdXKoh/saXXOZL+mdekDjQ/6Cy1iJUlvk89eaRmQijy
NDjLF4/TQl3NQyNJa+uU/0A42jDydo7T0RDkoEC12V5bmEhd+VlVetCXEuJ6pZEEV2Tamm9LRT7h
jCXlHRzCIoKbZr6i1hkb5h9esBCr2xNP5mHOucTjtBSY7Ul/SHZjlvsV56+0KuzZTWLvBndyPmlJ
JuYbkKvSAgxo6wVXkNr4kgcwMcIagshNC/NF33ko02kKAhO1RZfoTr1DUJ49lc4sp4h7k6qO+jzO
LNkRuMfE7HayJmBoy2yTGwwhrZcO9seWflF9sbDje5EDyTRZ3oA9wvSEwJUqlnwlv6TapKfUVrMW
aVQe13JEdtSDu3xt0lE7yYJNTZRU6d0O49CeB4cEYTry8gIu4B21RPc/gRjnHssgdd+EuVq72db7
ByUX81SSMk78qfKnrVrTayg9DRCP1/f+sbeyxo3XQKNwwnpwPjSOqaoHVLx5LAG3YslSJ+DXcsYd
5QtuyUubwVmcjJcsWeaXAEesUPQEAKYMjHa1XyXfoTvrse3Yw7NPuX8wbMwQWpjxLzovcUJt5sEh
RXhBC+Rfz5APDkIN7Dp/fIU4PdyJUV9IRx1a3WAfrJg5YqvJarDrA/eBxKPC760YP7krUDTtMnWm
/FwAdsT+TKPSkVaOhSeWw580v7IfC2yF68gG1ceJsjEY0cEALS3rfRlB//HyF+BB8o0LilTCmNk8
6qoXOtq2Fg/S7lvbuR2KrOOU731/40zJDl025IUZC4iOWQOD0PbWXqD4LBjEoCEh9ajV5yE76WNW
F+sJgvkyPCf5PDnvDq6i5bFo/Xqwo8SW+qDFvnLsSXJ4lbBsmLXB2yDTMnf1GEKgsVI2+vqSR7J0
pT6fRjJsIQZiAuHsbbuZ/K9u0wwcKp0oq7niHHMy3Ymp8+BPxNripilEGxvuFzRpynjYXgsabTYN
9HqbAD2Vifabjreu18cMWiEQ7noxLeUW85inJSwmkSYbuZ012DEGSYt01bt7ZWFpmu9za3alJFJr
wpc1ZkDs0/chZcJK4aYo2n5sYzxCfTJXdGGNffc2lqsylpC/IvIlmlqbkixcRcbJcCQN2CmCCMR6
+ya2m+pBdcjSWXnd51FLV9MJc1zq+Wdw9D13vtKGnob5qlj6pHLxfQ18T+3/ejz3+7SXqSGmVS7a
WXx5GNIxk/l9apg7C9KkNPc+ylZs2qb6J/GDqLWKH1xrGUv9N4PK32fy2zsi42ZYuWmHGfluVgG/
0hIA5/xBRy/xrf75juonq8ZyGslovvcye4QEp3TCWKMsLxgK/vzKf8vN4c/yY34Lmfl/CIL607Sa
/4lJUFs6zC+r4z+FRVy3zfDaML7/xcnh52v+FRZh/6FjeQWhBMQah3tkG/8MizBcciQCXYdxv/28
pvkvMwebgChG0jqzvI13hOvCv8IibPsPVMDQkJgN43qI0ejf8XOwrd9VWJS9OAEYFv+xEKRzq//b
2hLwaMwkWbJbT0AijipmrUB0cLwjp3PL5ehh0d0QfZdmBWa1lrhOzUqLKlLCPqDdrS1UqNoUEdBX
N58y8HaaZphK76s0g13d5D6xLrVYLii0ZPU5X+3u0qLH/CisdA4ga5bzCE8fa4aYpGJlHXLNbZ89
tErmqQcaVWdiaeV0LYXb7EAEyHUHfCJ5cHHLazigdmSMDBFopS76uIicAtZPCYRrVvD4RX5Vo4mN
MhmKJ1vN+oJOwDe+AasQx7bgDr4PqClNVEENIX+2m+XXlaK+G6uRS1SO8qTamswLmTfzveq0g1mM
ZtyaweepmYGhtWrA0Tttt09FTvPn2ekFgKpFhjSG1xlntjxu8w4DQLXEMCMmPKagrsNxzBlCozFB
5skC7KOVwIrVCPnlecr6OhrkE+bOGWlsf8fZW7hXEwLxd57IcgUpqQDdp/JaT9Bhe82+8iTama1R
CLEBdyFLS5/zc2fO5nTdkvSV29WWHokIr9kT9V0rI5oYSg7WscjnDNczAtWFGr2rlbBQcncjo0fy
O+8mkKGCzMgglfgBn4waKEpdoS8oCLwPZwO5+A9DJs8TMe2m/QXGlvHQM8i7qzpQlI+g8UTxPSiM
/vtCYz1ZN2bTOzUO06T/7t0h35yzKFq9FzEBT4Ud4/ELcHV5xo+JkthDY5uR0DoWJ3QBjQUAXt7D
5ZQ7PSf2PsnK6bZfUHPqeV6wLIkxjRdRppBADePsFyVYbaqv+xUE6lC22a2Ri/lhcEfKd5pPM86h
XjdR1Q3p2fcHDwjE4mlHJr3GUcefddihFANrmnW5X4O1f21NUb2bXMPWPmBkS+poh0XD4CfAFOlQ
SAvOQWCce2tAcGGl1bmo88I42s34FWhFDZsEwrnTeIIOEegi/ZpKhpFpYdf7ena0g7LsJvZ4u+vK
tcTBWI35vmkH44Cszy9ubSPxwrrzpzEsTb28MkmLJ/TR7Ml93XANBWxyg/qvIC93qGxmasV6Bq4h
tbHQF0ga2SufEeYxiqw9nPcbN+tHzKRs9wI2gxPGXCZfM5kFexz4QUEKy96VXdmcR8MTz5iW3TiN
59xvK/uWGkCPPd1qdm5nXK8FUHeWiyHyLeHsfdSlhJFbQv/eGot+2zpl+sINj91zZ+MQrsrq2FfE
Ky65mx6KQm2qqD4Jk45YOFRY/UG4MnhMbY3SBrngxS+9T5Bhbhur6CKPWPALdYNzIYReOxZFP312
unZCrYv8jpB4y/xCDtw8hyNZAjh7VLr14Jr2uDPwCf+ueT6WowNPY1+uxXAah+odQlIQyTzBR1aD
NI6MQrn2o7CmOSN/XLXvtr+kT2jSUqDwUjpv5CbnhyboUZSuQjvhKI+hORhC2I2qOmHs0Z7LmbLc
LwpwdIXgy0JdcERABQYoGuWHIxT6PbQdg4U+DvmVEWTj0wCgEVU8n6d+7u5Z1kSNm8sFyRupHrRi
R83LEPH5VuedwQLQKaEG8D9mt8nugsrPjyppmw8v1wNwQtQnocDuyQWTtin2deOUuMXDUEv/tFib
wozV/WhorahDY1pM8ukthFkDqZ16QZjJ7ICqI0HKb2g4ONlH3fraViniCfCzeJ4Mu4jxa3a+OHSp
2J+J9aGdyTy3PTl9Jr65AYsu2muzEvSoypvftblRO+Ch4XtKJHBUOt26ayuITjNI9IuJM+DtauTB
rZr99W5pnHZvVOlwZ0oprhJ6okfPkGsZ9SiAkZTCgNr1EBRffTHK2J7H9qEAoxuQ9WYWgQujFkIF
SL8DuOrHRjXeF8scVi1eWVqQ2KcqyoZFuaGfMqxrWk5+fyLM2vOVe22SXRSxI629nRrmcwor58qf
nOzcok+66wwg/QHXWJ5skC3f8kUOj8gBQTU6M8niXl8qPN1gOETJTMSCYSjzBKlmGSMwv291nVs7
Y0brYzl0ujMBppFmdfJCZsR0X3nablzK4LpTppOH3pJnyclytfI6040uhstffK16ZT4VfSWuPeEv
j4g8ehzs3Sx4YKBGYLI/zKd2TnIbDNueIpXl+q1UovxcB233OWVSeEdwcPJJlEl+Nc5Y2GeTvz4b
0l52md4Wh0WqBVXI0IW622D/b/Nt22geTH04NdXK4CNlHIp0Vl/QbPVNrOUEC7uO3e46RPJ3iNUJ
xPX8pD03k0YSe11OyxWGDKDKuTRMwj9si+c4TC/27DmInjL3QCujsqjokvVs5Ib7bvL3ma0kTX6H
j/RErqoefF5Wpz/q9spF7yOGr8I+7fO9m5fuxcuFeEo8RX+uIb9kmpwwgYr9ab7Af5D7XtgY6f+o
+P5Wcfz/U/f+VkD/WZX9P7A4priiNfpzr7P/g9FG+3tt/PMl/yqNqXJtWKw0NhYGBb+VxvYf2CS5
P5nRge7+R2lsbQmpvMqHoQwtFZb2v0pja0tIhRfLn4M1Dof571TGaJ7pqn7hYNIaOnwufGtN3eDj
/Ts3u+7AQ+aSNAtqBph+nBLTUFdNiGdwq1+14kdEaNH9CAwt0eHV+mf4avS15Y9cUfNnyOjW0Jm7
SkIbI3/U+xlHmrvgfS6mMgVJxGMkppkBHpUHVNOmCZZjoU2TBgwLy79WJ1D0uldgbeBbg7huqoWA
bqVyH8jQF83FgcR6bjGM10/UZcv1YifEElodbpCa+6L1rTpMrfI2+TQSZ6cQl6Kmba+LeTRCxynN
p8zN1ybKMyQ+YVBPm1uiVMEOcR1WixVR6Wi4K3d+WBmCvOrCBPhuhl5d44fEcMjMBsoRqUb8TwMi
qKpDM6vqMCtsNWInaPOTW6eddxMEgyK0edHR5GsawJcrluFAZLMi0XFz0MlquzyKRE77YpUeac1a
wx8GVk1muuxE3ZpO0nwZpsV4mLAoU4d2KJAd970iZY7BOWVsuqxhX9YyLpxOvVAeL5+StfXcSKad
mHH4RcYBaO/wRRm4jOYLllQdgmejOvSmizGwUaqdm4rOCHtDXiZU2xuBDz4mpgP4U+fl5JzcpPc+
BQUlvjlMJIfnhd0N+6yXECoVSz3GwmLR7+mfduagNfXBGqqEmCdnhhdSDORS9gXVqqOgcZHtYcs2
1keQF6bS9RHxTBYz0x4J456miZi7YssFNVW6X8xB50GnQjhU6NX03Uty/XVFFrEvHXbjnrOcyrix
F4wusXvbI+51DmM7i0ejkdkVcvLqpYWgGya6MqaIzM4BDwRy/WJTknldLzIeTSw6YZ2g2aWFMFg0
GHEqquiq2y/EwuwyTwa3s9NBkUrkGI0gSecsSGYvbK26RKlvQTlzsrH60AutPW2l6Gmo4efhd5h8
ZTfA/kKlHbwltCF5uPQDpV86dOZTUuXjaZK1Rwo5OGoYNEn/CFL8rk+EhKvFX2PcsMCB2QH5qfWY
3EAcm1VAeL1vXGq3ss9l5vhfUC6YB0VIRRI6/Urz5Sg6rd6sNSvuk+4JTqS86Xx9faN/S2K0qcun
MRf1MVnhNOOyqgdFKDQwUyw1+1usTZubzkHWHQ5tQYNmqjyJHDgBsZEl7bObdkM4aUFzgrSTfiZE
DgIfaHP1UNqE3BCXAjdtqA9DC2mb+DF7DFEN6vckfBNgCkmbYhsLWPyHCCVLrn7M2kZnELeyTgKU
Tnr1rTHK5dQFGJPNm7RAzUsQNsnwXujcbshop8jhnjtuynFG8ebrPC2f0S46EZFzwRwHyqSTigFt
+R2xw+kyMbp3Uw8Fh7dFujgu8idm9b+34k8D0NePOm/ivB9k/j78Cv94ZHf/1a2ID1Xz7X3I38f/
4mX/uBnx8tzuNsMFXmSp+pvD4z9AI8/6w0PvDGj0j9RDbq1/JiUSS+qgZuDAQLzDtfULaKT/QZIO
xnu4hm5ao+DvgUY/AMdfrkYbgRXpEDrWS6AOOoYrvwOSjomu0W1zdWxxoIpN/Al32doEkTMMLwAz
b76u2ECYZO2I8QuisnD7cJ6X8uwbpYj0wX/ylV+egU/K63msLsonaM3T3Buzo4GG3tAQPsa+XrZJ
I/Prlcux1uMuxWYFonqwF4GWR4E7BpEXmPeCzNCYqwimiO2XO6NjCpwavCecVBUVRsN76p0eF2X/
oqrgaXTyFnS8NSlXizdXE3pc4QwESWGFFqQ8eRJKvhDxJaLVURYEPocs4MT7RAPygA/Pm6Lv4rXi
pWrz7206QD9ArhF5rnlvZFzLZsP3wYkGBqLsXlyjwN5Ceg2HxIYPMEyNZhgasdK8k6QTQwI27BIg
mEgFyS4dasxkivK7WWpz6Lo8ytaXfax3/FFMmqwQO+NnvgKPQfdPdd73cSL5t5TOZ1DC1nYZvCPM
1sz2WOD1vadjq2K3c/mnpX0/+eOw215Z2BAz8gA+w2q6TYhYFSwGNvvOGYz1Pm2r+wBoZVf1vGXF
NOfKsXHhbiaLxOaOD2QJt4z1NX0GkYJk5I1+HLTN96Xp2mNnSahryVICfC0cvkGVvieVZvAcgieA
z2FnNZWICDkouPYLfuDB9zeTcTOShE08wTsroUa60GK1at0zbF+Pk8/Ts3redHK8k29oTz8WSd5h
kL/YXR8Lj3VgLNZ9rXzGI3oATd1QESlqKoLscq9yPlRalPbJ0iTBuAVD6haO6dkLBpOzfltFA/8u
FeZN3hscmC3p1J7KishN3I1ZwMKiGBOopp0b1vN3DMnhUlOUhtWUvyGh4rdf+V8FQXkh/m9NPA0+
o3fV8pqap9QbpNPgULNew6wHb+jly4/fu6YjC1XFskIru+5BWwPoNJKfvmOWO7p+ddaN9DubnFVN
bG7oZ6xO32OptNte4ApanitsFkMQnzfL4IOw8/yQji+/gYV4ooZ5WlZ++YmMNFr6KcHsvV6vM4/d
EYD8ePAeIxeBJxuOxeSzG388jEawKSaNf1WU9RtCbuBSiJnnykSVbycs2qrsk/PSBMYDs1gRmRS6
jOkWFVmDEEjBTXMny1aPa2nzSDdMbUqz/srvtfmQuqZxsboEy7VhNXcljGqadwsqcdFAQGhZZcQI
RfPUlNe+yUZlyAwxXIFulkta7XDc/q5XKr9XmXPzY3tZxboedVwAGHhSf45UfOAWRRvqNT+3nQXl
Oc305jDrVrmDXcY2LP02+vHbajVfX0uai4t7BEcIS6CBBxXBMRfM5Pn9kEKv+1bI4NDjKr7DQyTY
UxhWMYQPoN9tAWwrnC1+n9sr1O+FYyxgxL+zgQ+PP37mYYSAP0iW0QyJbKcKI3kVuaMdnYyvumq8
F9QL7YhPCacXXAYkk/wERglmwucLLHaPrrGba1x+IrMxkrMux4bmFyqQMzsHfyreNNJJQw1l+yUp
zXKHJDqPxlXXjqnDPm0pGi+LB8znuSyyBnvOiwblKFobji8oFa8wyP2QCEvoSfYhyCrUL2A3Fxzl
VWT3lht5g25B8nT6EHNQeZrwzYo9UK14JnXyqLeOhTA83WJSDQ63iZ9O88rgkIzmfUZayGE1muUg
CHDaCVsppg18bdxLSNYYwcPYIu2RaGf+y2M0/eNsMoPZ3P3YtHAnVaSl2hN/O7vD71mPpWPfmwRg
HtxE80NngFFWFhOLqZsFNRRk6rJlCp11enOZXXu+Gb3yOx0uj2ZhB/x41m7glHFZ8yehiQd7u6GA
t+ehjzXf4Qi0HdgseE3emcZKOdt2mOUn3ffO4/+ux2LHpgcUyTlPbK3K94aU774OkQ+rWOR4nfep
bgFHSi2706bxxqN5Ca2JYKcln0l60aq+MmIqMVRB5dRi5Dpr7hhjGocR8mb3geep7e4C3+gxoVhl
8WYW7RwbogicCMbXk5PCJ+39SRTXC0Swc471F2H3egLnMEmJcdttw94wa/PhDqtbN0lDF3DN20tI
cEW0lOiRqCtlv1vtTBiodjvtLJLxFdZX+9EH6t0mlnAMU2suv/udpa20xBqUgIiNMR1hc7R7KINz
wLwE8k0kCljoNZi3FqdcRTFmecl1MLWrtidBZ+pvSszgPGpmu6+PmOcM2suCSijKxlRVlyQLrCGU
BBa4UbdAPrlxlGsumMg0ifbQYJVxzjz36ZdS7O5nBfOrO/Q2uv23usYGTGa8620a8H8XnFcB3hH4
i4xHL18WtJfZ97zkcrEa/2mUrcWyYtfZOSv9r993E5r+p/clBmub9+kectTf66lgsc0lGMR4NKYf
hx170MrLD3CzMpxF+f2v3+33ATYlomfZmMUZ4N0485ED9/u7rRN+XfT747FaWCBbJRCUibbD2kz/
+b3+twn4b5oAw/YMBr1/jo2dPl6z9te24R+v+Cc0ZhhAY5gZ4h2J59M25P1nA2AY3h+mRXiNTSQ6
lJb/KP//YmZs/EGKEB7CJvU/Rh669XeQMUItf1+uoHI6a9RlugeYYUA2+X0B/V/2zmQ7biTN0u/S
60IdzMOiNw6fne6cSZEbHFID5tEAmAFPXx8Y2V0KKko6ua9FxiYl+QQYzP5773dRMlu2FJF7cRJb
g4tTqfaEMW0yN5pPE6y3oGhLZOMj/gu3uId17wTvhul9T3ju3NvA1phf1NaD6xrqOfe09ORYnsIF
B6IoWjW04JYrtLYA/j+Wyv4OoS5mmB5L2T7qVRtpK9LvhVWe8iAVu3EssgwkY4LZULaFv01xmx2A
mVuhlw0Ue09GvK7Kwl4bhk+8MTXYkFDkeps3Qd+Bd5XRFW3mzZUYzH43uWN7JHIqv+H3frXL3v9m
Y/16KWTt7fQmbV67MtdD2yndg2uJNwuPJp/XT6Zs5ZkMWeYpUXudfBumF1+7VJkWKSK64zaBddFF
YReY8Yg3rRmMctw6Al8uLSwyu9aSxHymNefKXgRkI1Vsj0nW3k0Ce1g/tMz8ev25gEz3qAj0XqtF
gm7QopUi8DEibkfWWN7aGc3rGELMS0dI7DDgXwqJmqVX5aJsk99Jz6Ri3+gsdga+62bjsI0/tdhX
dkWtje8i96IDpDFrm1dG8b0sGCnNi2oOQ8jHoia6eh+Y6fdhUdYDzOxfHMPHFBunNI+2i/reloX/
appDvnE8OJPKr5/LtHwGE5GegShTSZTI8SXC7rfBmI1TNU+hs9F2xb6U4ByHnHIke0fTW3nvzcpe
xlVJc1iuyMd2FO6W7okUv9VQACQw6SdaJZ7X8+4JRVYfJgJ9pEB0zdSW8aFLe9CdnRv5DY6s+TqS
iR4miw0hsUyN9mNdObyKVW+oVbB34C1JPjMoSu/Z0RRXdFJMVwA1rbMJMHVLj4/EJEpUs2I4/BUf
IwNhQ7cY5eZa8wMxkJh5LG1jB3JPXnVzlCL4VeKq//BKKFfGsB0XAwUzPIi9Pd77aWi8k9EElLzg
oNYvspr0FQLVTNygMmltgvwHY9EXw5OlpkGSE8cDSrNDO2Fw8vCQEsAniYNlI/9wb9SlGZzGslQZ
htBF7xgX6SNAA4FNI6+81m2O2FDFY8yZtFyNPId/1MNcb0jYBzz60FE6h2aGGYCHRYKAvUkU0+PT
aRJVeY7L0GqsZustWkw6ktYdO+/ULBoN0btkW8SO/j6ytdgSjnW/EsKZ6VdddB13kXgQ2BDNF9mH
iKh1Q/uNt9aRibb4GIOYgRUqUf0hGPmLdkQ3l2zWJGySzTSY8w11izUmU2zOrqvgqCkLo4iZd3cF
dhnqjeXw5EB7RjitiAdnUY6cF8TpSWusaeWUgY8gG/CRXPKpkNeKQISlJykwWuQuzv/ZTvX0IKSL
GEZigFMcNu1t4ug+0WsQUh09yGcAm90NBKs1eK3ugcI4945U9L6rrPlaDjpxGEU0buC2JrtiqkMa
lXLvAx+9yUqT3POHWOcvuh3pmebMdN98MBdVL130PQ3n6GqQHWrkh/JXcR69V1kLTbYmr6ca/Vyi
EOqLVBjbiIbTIh+yeOoXQTIhrJ0K7WBRGEe9DdaxJfXD3BrEmB330thtdTAXNZKYhbsCUluGqqJC
YPmRsd0zfIZ2/aB50Lmw2lj9/bzom6XeMAzRvGmPydG+pUmlxGuziKBQgBMMuE6+A6zerNOIhVw3
5x7o8qAeq0KnIbup4tBdRFV6hzR6RViIgkVyjfLAf8EbmeynRYzVVBFsOpvKtHWGje+Fh+C8t4NA
+27QJ75Si6g7ufbwA2pnfbEZgdyJ1jVCCu+ZzCIDw+bH22gUxdqsx3Hnj0LrQoKzyYs5x/1VVxZ3
oq4H5tVuFVqLpmwu6jIFGPVWLoqzvmjPAgW+XfVDNG9s3Ni70q5T/KnKXzPyHdcDfrvv8YSODYXs
K4nBMcxZMwFG5jKB2OloV4lmt9SDOfK5+VDDF13cXRTy3qrdFziL3BuW26wxRxYHWugUfVvo6c2i
rEsntV/zRW33F93diKoK+3xtvEky9GuFNB8tGr25qPVsiRHudYo779PUUOtGnxkIBcXdjNDP7gFW
UwfFfQMRkh+4wje+9tLxVuKQedaUU4bZUApoQ1gHskJM1UprY/mkx257BCLuHWNGYB9G5mDPuqmF
otevBI0Dd/M83Awx6f620IsTWH9SQVx7D+Auy2NEiptbYjFHGBylZxrjA1+7y6eAS00CZlhZVhSH
9uKGoK1x2AJmLzYCrECo+9FVljf5jkTHcIio5ltVs47VvintAzdUsh0W10XcM7QyVUH62Y/Kq9jp
WL5lJN9QuZudNuruaR6F9xUKd/HeiUa7OKK7FVbp3M++/UhWhtNHECH8SIsRXE9jnk/6b9M63vhI
Z9YAOKN8I0DeH5LMi7dtnta7EUl+P8yF58ImjgU0swgLdBrbdwLA783ccnjEWuWMqyy7NUgovGiy
klcBT+VkZRnR+GykqbZHOneuyob+QRxe23pxszBgvc5d+0lp0l7pfllsoINGOOvG4oFqgmY3QDe9
bvwepK9oaKBso+9+Dj8bcmWy8wUnLpkI/DR1MV8lti1PzeK2GQOBeYCGIxgERbu2XWf+4bTFQ1JW
5GnzzLtHL8IBb+R9yPsDgpxZ55FVdQNL9jUStrbixJpcZ019VUhtOivi+zTC24/F4ghqF2+QrXXj
0ogcbNPFOQS7Tu1sYEGvwCIp+gxA1dcj1jFCfsO2cMWrNFhXSEsb21iOq9yOy02BKUkbSHt1E/FB
b3EsBcG08vK4ICRw8mrXNle48kmwF3UcJj4+hET3isdMc6t7NlX5qfpwRDmLOSr98EnVi2UK8HNz
KXD5lYuVyl9MVcQ1AMth69jhxiq3emLGVx7k6k2HtW8fR4sta8QBdtM6yIUEko0tNvRuPWUQaaQt
XxngZWHtdU6zk1j7rxtSsthYOuNY40Tf4oNRb8OHG0wsxjBicXjE8iImVOFOrb126ll9rZi1vbpM
yPTFUlbGQbTmjfwoh7LdZgTJ6xA8RneYhO6HZZYztJkxe4dem5cUSNp5dW6gnYRWzkBAjiWVGpod
f4v6DhowRHIeaW6HKTLQKT3Ms2v2vWGf6sVWmu681aOGJygh7+O8OOV4CDfrBFl9H1ma/oMKHwcW
M5Y6qNP1msQchY6L146tR7cR2O8cb2boicFFnaKICG1bmdlB56d+rQ0R700VRRvvw70XTyI/dmIQ
YZxoYt3+ZfFb3H5toi8D2AHfRzrr8Ex4IK3kFGcXQ/bGVwWv53pWigVhNIvQYoS1jaq5qIx7X0VD
Fq2jEZrH13QoMWmR1QYG/OApcnwkXFHCSK4rP6gfJOaekEHLNyDRE3oiO+VV1rnGbMVwJohQVzJz
kKjJUawnDNZrDbmyX43xpL43bpN8kwHvkD2C84W/U79qsYxQYcfmEE2R6lbG6Ku1DgT7SHK0PbcN
f7qmJodwR0oRxNRteUXtnAdBux5ikt2p5zQ1WrWqvnWRbpzrVPkHRqDkp6WoGQoN7sPMZHdFO6r7
zSYJGzFynPE+OYHcOMBx77plRpm5ZXfUyqa81WWSrF2rnmJ6S+Swt4veX1YDkNttjVfVZgtjSlGu
4jjN9yAASNiBTTrplbCPnd6xBXB0a+NTq7Z23IkBskcj2EmnnOdRpaP9zBycWbZAHiVlZWigQXRi
+8RLszsJNZFYcT+9QAy/jjOfr1UvyPMrGcTrEWRBBJt1hpxAujTMeoQKgjcKJCUwgoGhVONf+zyF
F0GzHQ4Zdbskyeg6Pqoyyx5iv+hferaenJnEeJmqOb4vnVlsEY/ahVKf7bSg5/TlmGVy0aKRyEqN
9WDjDo1+IPTT3kdRqffrtOaPDnPgkHzpqrs+Bj8Qt0b71CWd8YWJfPulquOnCMztlc34Ol3NFZNS
y2xIJdL/Qyp11E8eeM77MVFYnSLoRt55UIl9WyXtmzdjSwVABfdtpSX6HBKsYZCZzrG98JSJAeXF
VDxnepM9kp+Kdr4ZMBKcyNdh6xz7x7wb5LdRA57RmHZ8EmXcYEeLq23WZdyEiu7GVecSncJt2rHX
AdxvrqPEke+gOXREAo0xbFer6ab1/DxZV0GR3nVxwE6snYkVj9iWSatoxsb05uAgczvFqz1nV04y
pofSQu+g14kDrHK5mHTtvfDr+ZEh4ZIrMVw+nDWxaOhOPj3nLBVUXWI0DbF8ztfaVM/rYmiiHe0q
xV217JOsmeuqm208zq0eHyP4nSFUGS1M06DeV1lEAwDHMqj41bKRNZzuCs5qsUorgiqsYPEmAEGA
BUCkRGq+1D1SxbWRZ8JiWutyGMN+x+59rAW5cLr2BMl6bPTzN404k7wxAi3buwmdzGkFCP65p0Bb
PcwS1Lu90noOvP3NoAva4TbD4DFqZqbeKXniK4GZsq3jNnFDSxj1kK/+o7RxEtgkOS9zrHaR5rUP
dP6op5/GP/8wecSc9LcRoO7rCKkOliN2ZUx3nGVE+BN3s2mVzArLkBfGcM4aznmyMiBqeKo8aL6/
juJXs7R2Y2YerdzZghzdOomx8T1ICsOMCRKpddR2lJqtmZXufv/mPg0M/3pvLjaoZWyIb8T++3sr
DeqL9MiUl6bpLl7DXjHap+MfwKP/9CLYrKhnXkIR3ucvwMl6ckPBKC+pCSSX/7mwuyqv3n58lv8d
Sf5hJMng77dJlvCNvkkS9+nfwix//a3/P5W0/5Npn+3oS2Mg1yr/4P/Lspj2f2LKYwRj6x/tUAws
f7IlEIlhsM20mbaOn7IsFm2mFv8gP/lfdr5/y5bwCedIlIW2SxOes8sEnfadxZ348y3U84Ru2mFQ
FyRqWgMloU48SZkH3cqT462rOdMxU2OVb3Q958lS2+NjbuOyXomgap9/f88YvwxJFwgpqR+mRjqu
DHcJ3vx0Q9sVOQT83COehsq4xPlMp/TAXjYJ1cikg12mPbx4GIw4R5c+ldhwgzHe0UFACsEPvOpb
0PecC4IkIaNdFMYjLgTfYEDpRN8NKhDUX3cG9tL4e/0PS9DHbfyTCrF8f8sNTlRpmRFje/z0jlMo
GzC6+4uF7Tteu1SVPI42Q+Bt7001++JJGdk69RANZs8l5TvlurUriZRSsz2yy+LZKIww1RpnLfq0
JthfJjprWMdpZBPXlFnnA5AksvpijcUleBJJe6LWxFGbVGjumXPEWP5h7fr1ZyCup+MCwXxhYKb5
tHZ5E3s2rSnEhS6/4KmOMdvgnzC5NBq8KTdSETJoIqP48vuf//Nq5hkelFYPlwzXIv9Z3tZPv76j
q9huOBdeKn82LpQ2DBdYlNRgRMkfnhyfHxzLKwWcED0QyNT++J+uswa339xi2LtAHrTfaO2hwzvq
/clc5U2y0Vv6BEJLn5C4YcrJ8k8XzXJR/HzR8CkxAjkmWgXjeoy3f/+gnmelbJyBj3E4cWh/HJy3
vFjeA00iYkOWvSZ1wE+/k0XL+LDNa+87MAxKYFC9UGKtTkdezwBVZQwjHwEgmRbHkWn63mhjs9Y1
CFohJlK72zuWOw9/2dT+x4ve+PWH8pHCTCJwPNe4VxcX8E8/lO4OTuU4kXYmR1a+pWTA45Wh5X1l
s+ehYO8okzR/j/0AbODcwtcnn8o0yBi9H703z5zU6EUnTZyN39PO8r6NTpN4x99fTLbzy4+MFsRF
xMOX5j3uTsSln9+l2/mp3iW9dcZp2kSBv+6DhAr3D+9gPw50o0Peuh3LiZk+5BwPBkuFobVrdsVi
QcyLtrxrCqdUCNgyfpZZWXO6JCPcYOR8BPnGDgNofDh8+BsBf+B1jDJRXeRigGwXK2QcG7gigVfg
kDTHpNyDBivuzCy+YRZmqRWRufbS467sP3yW7mK5NNLJZG2wh5mhv/Szq2KxZ+K7tY/JYtlkR4U9
QuoJgWwuupStzuLvlIvVk2klQY1MfW0EWL0BYj0QhLL3tpHgrEBhr/nQJoYkNuRp+EjnJI/esUbg
Lk2rVnsdFstpA0noQCVDczDaoPhGQzqBI2yj+X364VgdF/Nqt9hYp8XQaqC5XYO+Uhvi1+3W+HC+
Fo7HXn2U9PGE42KOLYWFTbYJrpMIfxmiUt3vedSYMqRXBEm894ovqtSTk9kFzb0DXGU3BJlm4kIo
5zffJbwmdIXlCd9JvNXIh79BiZI/oPni64W9i8e3ihe/r1qsv5bEBDx9+IG7xRpc9Fa5r/ijcNgX
5zCeYVzE2Yej2IskcZ0Pn7G9WI6tD/cxOYhNbC+OZLmYk9MPn3L24VkmpYZ/WaG+XbmwMIoIznjb
l+UKsBjctm8J6UhzfhFSUwsHI8DvkddfzanMeqtjQjBw0rr0eY/sD2elnXeQgPsIpGqaNqvMLOp7
nXHhIZssa7EKB8h7E4g4fDQJWsG6iiKeh32Ry3bDnD/Ww67ojegal4YLJDOfPEl/PVPh/soVWEUI
ckUMGSROFkfbulqSRdcE5iwX0YlxOhecRSPptkKzClbkx6GHbBRmkVCLArK5KzKIlQ03OaJEJQko
193KwivKjYjYFWydKi45u80OK2Zl5gAqy6TTsHQL/BQ3gF2oH6jj1P+hDSNem7Veoxemtj/4F4fh
eXSsLK/3nCysFLOfaS+wjHdw1+LEo0FCjHOLIVtU6XYq3HLa60JgAcJLWWCSUc5U7Dr6ozRsjbb5
rDXlbDBbd3OcJnmpa9eQvpCrhr6qnjOsZOXB6gLGpjndBHf4uiw4kVBhjFPC4R+roZdgy9/hC2yq
ex7G1pGQvplvh4Z3sKl7/Hwb31Az2fqM2fu59EHBbjRulQ7IsDEcO6TkYh1HVjwsth5+ztQT7E8q
6sXn7/ASAhcUWA8mjSa9pD0YOJH3cQoRhtEiNiUO3Wm0nocoB/AguyagaktmdmihQc0wNbJZO+lR
YW+NJood3m7gNRtjog/qgEIr400e2AlWZf7cygggcXD5xHDjlUzhF/Uq1V470BMTpS7cR+YFq1IK
99kfbc16mAppDhe3Caaas3Dbn52h4pEUQ+/mLwTwoKwtEqJRvSDyVsmxxceltkI6MyG8Pu4f7Mx0
3hwVwfZB0eZPD8C+rY1wZzIOsHYy0NYWnZOc9KNNSu8X+rBkZ5HF2XiPdCHfmy6xgHzJONr4FJmD
G/Qj/h2nqAkCVt1oXMCoWfat6B3jweiBZa2kS7lc2NOXpTajWWbpvlOmCRXSw052nWpe8FTp7XJx
Zlkrdl4hEnGjJpyTod4uoY1EVryxGnyoceIJFjwh3XN1l6yS3do3AoUdXwSReZN1AGLvTB/vzUHZ
mRzOveqXzWdCctdhdq82tSx56bqeZzhXZtnPME695cMvb12yPvG+YKSgwlR8iqGlJGaV5HU+h0E+
cuugZeTpbdV53PLdwK4g5v9jTTX7KrluDXsC22E1JM0OiezUcC6xvS1q7NBCvKOiwtpMY2suiwY3
U8gnYgGB97Xsk/uqfIIAFhwpI0hJQkJG4roApPgmK3BWK9Vl053VK12cYra5GVkdEPn3Pk+Lnah0
49IGcftiY8bBVGAnqXmsfcaXJ5qMwa9MnUeidqYDAXGdrzXE7Dh9zYvcuVGDgFDU0kqeP0syLWKP
Lln+oDlpWUPStkjWnAN8a5MCVhbbhrboZ02PSPbKBgODZ7PMTZ1M7lIA3ie8Usvw0exMKl0Kx/ZW
aLjBU5dpY7wpzIrbhFi4FRzsqjaIDLIgTxiouaQ2QFu5RjIHVtgWeti44SEj25PRDaaLla3oR560
1sgwvUNU5FQdPGgT2/TjjOPB+AaheRKrEqvJCAAWU+tGlcbC9ZWA9w9ouyTtNNgjNBSOY39Wk1fc
Z6NoUaTE3i7hc+xnufC6QSuKedcUeV2fK1fZV1oPe2qTtFU5nmIq9pLQd9BTHtiJiG86KHag3V4q
GPwnQhJfkkzyeApM7T0TciP9YtSz5Y8ruLL59Ig5UAv4x2DZkjoB+XLUoka+E1fRRmrNMAIfUlz0
t4ocw7zrBlgkm3ReUkip2WfWjcqL2bmUbrMwJzH3umfbSIBpT+xuBNn2hl9N+lW6wPE85ExfiIJQ
pqW69Yia2u1m2ikXjULFjIcjeFph1Ai3fYYCZDxkCfEMboc0eOJaL8VNFZDS2A5mExCvLhOXYtDh
heY+PMirPB+9RwcopcS7HPc21ODCH+/aSATA9WKu6E2TWvyaHBxwgKRWn9dXXtck1g2A1cI9UKMZ
8LkUytM577RGrktBoH7Fbmzoz0URLXIsVVlbJmIMAKXSmYC2Nvc98zIvJeyUeOf/naRUfdpPf5ik
GIHp/9bcdVUPqUg/YUH+9bf+NUrxffKNLg0PoHpsD4rufyc8AoAhy0SESSDnqb/CH/8apVgWLBGO
Wxi/XJMjbcCpElWgT/7v/zH5B6mywAlAkJF0yL+X8LCWU/FPpzrDMBig4D5zPAdnGqe7v583SDPL
AdxZd3CqyPPXpNWMOwgf85kllzxBC0YXRrKnvwvNix54eCNWlVV01AjQH0VnjqFXeAasPbfawenD
gz9SrLPy/Vx78JuS43/SOOmm1jEwG0mmro1KG75nHWZwlcTFExlpMgolnuU4KaNzrQNZW1fE8IEt
Qc01Yr2Tux5W4r5uS/d+4Cj/h3Gk+8s3YIO4B0rFg4QYzudxZDaRgKzHhirZzlA3JP6CXTyRNzH7
fvlcvO/fn/E+nUP5xm06fZlbLe1DHr1Hf//GTc1gZJDnzeHDxK7i4p1ywjGEbpT+4ZU+TUSWV/Is
k5EcbrfAMD/nWucB/YtsHIiCiMyEmWUoYxOCKEax9B65zd5N7Kvv/u2PtwCMyDRxMflMuv/+8TLd
FLKsRHEY3ATHkDbgOhc6IKX1oBwcV//+qzkU4/h4ahlpfUY0xYEPUZEeVXalkqK8qivnLdNlQ14P
xH9+/1rGpwnI8n2iAvIinqUHGDY//XIKmTrBEpge2kQVVmglkSjWVKrUlKfAfkvwA14P3WBcSZGP
e/wDfcO4ixzH79/HrxeQo+s0qtoMu/ivt1zQPw0yCkN4UzlY2aEd8pIEKRWDa5fO2ofAbXCT//7F
fr2GHELRxI99gti2/XlU2HGSs/rOzQ6NMc+3H/GkXuMObpImT5gspLCsvSrI/T+87j99SMY11Gng
PvVc/dO6BHRZpjGEtUMlWwgES5hLWoMET7hgWX//GT+9FmMW/n3mLQwiWQV/oW7ZgDyNMQnSQ2q0
8RqsIdU/jd5Ny8bGevz9a31abz9ey8E/aWPO1m3ncxNRVvau1mlcQ/M0S2NdR155LFJrNNa/f51l
mvXTuv7X61iMeKmwWy5X8+8XyeDSSerWKsVa40BnQ3PiQ4HDZyNBk8Z9kqYlXB+ohAxU0GWjjV7G
yV/7hv9x5Pbp2lneA6l6Frol34gn+dOYeQSyC4G55z2MIl6j/LfmKp7Z10ScJI9MaJkeu9b0h/X8
4yv89NFNliDUQdr0TP0z6GqM3bGeIw/hk4PYc4eCfnQte7o0WZXsOqupSO7QDU9Ib2K/R3H6MI2k
Wir1DQG07b42Y1Aec1pV9uw/MTnh6TtGc6bd/v4X+qf36fDDBIHH7gDAwaevh+aCSM6epu2JgLrv
AENscN9tEfATFa5095WWNd5qymi95rwu8zMWCaRTYlLRYchr+xT0QXRQqW9dAs0V3hbXZZ2taw7Y
4+737/XXq9bX+TaXjj52JL/0nrGf72smVyjIgT6hssSE60OMsf3m96/z652IeMRP5nmo2dwgn1bY
VDP5UjRB5pv0yC39H2gmVV47p0LYzv3vX+vzcs7l6UM6oo4P8hqh2c/m9skXjrBVxnJOecQ69qNx
TT/LEBbcKtvIbOKwIV19MgblvWhlFe+g6vd/+GIN3VnuxL9frr6FbkHjI5sC3s6nz1x0DS1SoGT2
Hk7Q6bCg1/1VHyirOcRDM99qUOXePwJjKS6YjoaDBFo4mKsOwx5hx5MAi38MhmG66cfAHFaizZou
bLGbM77OifNB3YmOCU6Cu7mwoh8jQdwnfyrm81wghq+CtnPvvVblR7P0ndMIdrpZiVKad86Qu/d0
QOq0sDDETVAghjXWeA3XqJxvJ4ZGA0TbZLwuwVm+FZyc3mcAtWehQVFfBaqKfpS+5sCnKOlnwczf
RPtZGLagHykZMMt5SwcQnaA2KajWtN/gCxhfq6G0HiWEpXalorHEjagi+0cx9jaHISbhCQ6HLDnH
Fne27bC0GN2Yvg8JizecIOdHXGu+iS+WbWNYAUiNQ5kG8YAHzLV30iaPuQYfLb75HmaJCrDHC5Xi
nX9XGxnXG3d/nG/zOuDlkcG1W99kmrTSxeC9zPgk1ooqgbO3/F3h1LyNCfDJpk2loLMhLbSHoLam
M8+Z4qltJ3n98fVGruw3ZpXot43VJjkWMq9IDpERu9aRhp6EbjWKvjcYybJmQ6qH1YqmilPXz6xQ
jO+014qaNzxcujL0EI1wpku44bubMEEJErB68oBcYT/TwYPp3Iz16sbKTa9aZzb/DtJGcnb7Jl6L
1kvfCczi44+6booxEgT0QcFsce6z2LIe/Qq69koz+W5LSMvvnHhNEm61/QZogxkpNw0U/igt51vY
GjSK9XmnbvSxVdfpZI8JDA0jfS1chsOKmdsTSDC72FjLdUgvQHT0h0ziiEn8PqUOwmADY5T1vK3G
gmvJY/x0juXEKCni6DWtYI/Mt6Wj6XhQSvY5wNCbKcz4AIw1MjlHoeAC2+giad4Sxsr7WvlcvQ5H
+ZsuSijZhf+uLq5Taw9ukvOF6bE9nWOtyI65X2yCWctx3djquqbcdttnnrGPJQ55ZhFOOGl1dwuO
KD3osP5PEr9/mJKTWLum0M+GVc3HgQH23vKc6CHuvQ3lCPlb6xJhnXi1MIocYBuzt8tTaPnILmqn
p5n14vvcdniZd3oNXF3LBwv5ixISkzNfaLgVHn5VQ66lXgOEEpmxJ4jR1ymg5yM8jW2StNZWDkmN
d9dqVok2NEvVXgBUj49V5D7NuzkRwWlcEieCXo4eYl/nCescl+l1pzCOQWBUC2nDpmPcZFrZpo8k
n8vNJBrzVDhFqA/UPzZ9JXd5UNIkMVOJlcy6C/geHHsaJHf0Sb0HjfnWDJrYZFppMYGwK2LRWM41
3f/SuoIA8mg1RTgpn6faQMtOadlHJj/GajTTCzQaucba+DCO0Qmsa/ylb8x5k9iTOiZFyQJsL3uk
0pwubmpZ534W7a2RFuKoURe5nmfQcMzsfHq9yswTAc7n1ozF9xZT234yaiIaFdB0GhBiKzsahDKN
FVKOd0VpOm+oLhCUEbvN+dGZbWurZIHRtx8JVfSG0SI4ODYTFpf1Ivf04rFrpvhxMHV5j0jO/qEW
ixLRjPN0zgmWbKLS9bZ2TpAIFGB3UIB0DgnlCrwou+hzF+t3viPlnSenaWPNVFMtzx8HpEBDZiJt
2vJGIDUSZsK8e7CppzBXZk5vYDexF8mJN1d55QLzJwvCUlTJFb4tngheHHh0r3P0Gbj+1iXbvG0w
6/ZukKNNS0NjltdC75+8YibIIDH02NQ7ZeHSy5iteze3s62TmSXRCZFvq4wBqD4osXW9IX7us1hS
JqDWPaVNRybIOox+HO6vFnxLsCuVKRYWQaeR7+ySo9Wyb8eH6Iv9PJZcmBl7B44IhXZbMHDdQJ7B
gkc6i1qy8WWwK/9Hb6scS3JlEI0oHe9ZSQLUO91BISEEA2+gHtiPET3b0/wYXJTWurf0c04h5SdN
qPWth2tWBvtAMXNeNcbQfW8I6oOaz6Zji5TqlbZ+DqANFaEdGFc2EGy2MJW3G7wiuKWDA9p8ZEUW
h/8sgTOKV/BBSwkUGOjXR37U4F45w7zmIUzHFMEj+6uiXfsW6j9TA7pq1n6NTc93uQRc6rNRnygf
kx62JtfvSQ9AbHnMJ1GDNhMWTXRGdohIeZz5BtO1VVLwM0bGbnQcLuygOruMD8II6vpN3BbO3mk9
64r2Gox/Dam6yGmNdenLelfoEPSLWfhvQ89HYqFBuBQytUII2h3WfByyu2Ss6LmpJFHrWEQxwoKy
LoPu19f6jH+XluDaXTVCy6rNlGu1vUozkE5FDkKPwjKGOHUbn5Tm+DVmSLs4TFowfe85jl/1lhxu
e5uiAub7wSiYJFc80+1AdmFVj86FE3uzo5PI4wBg1MfCmHruLsBWqNLFTeM6/bUvlNpbrUiCMA38
fQnk+8CkVluNBG5O8Eqjc0YT8o7evvI9r1qPiEMTtM/UNLZb14UJEDgl5tOGFPlBg5q1ach1PXmi
eS35pzddW9tFGDgz5mIRzeOb3qCCsAgI4owNPn8ernoftkmFHTGbhxPu+JRK1GzDL55SqGR+hfdD
2AXbI2WFgSU2VRxPZy8Y6nePbl4CTxkc74BnYJtY825ypmgNm6S/MfRR0CGZs2a3BU8NFgFsP304
2ouB4hHxt/LEVyRAwLm6XankR6JBhu9TQQlAbPcVx6Re+9HCvzorpzEvqXSGR/q4xne7S/2XeAhQ
VqCIaQVkxtl3eOyhbnllyESk2muuPR1NMwviTemOz1NvpBc9B1uu+WNhUJIHKAEHPYU86BuXyZxo
2CkIc1PVHh2culCUutm9gmea6WdbpsUa8ZZnRm3SpREWw0BBH4tTQptH1qq9Ecn+aIA6oB3DNmuW
swkTr29lJtk1xxwOToBUHhpMh7gui4DVR8zaQ1oEOnhVTI0ND4UdxVL9sZnT4WvD2YgTBryFiqjb
jxZfxCs9PVzKTJR0YBYNpT3EMNXe1a3oaXJM600zG+2H6Q7yKvogeKJgkj7ln1W2Ch6NKh1X5uB0
r1Fjp2wn9SBESHhkYxxt+sjVUbXaO9d6imNgCNPM8hoVERdV+aQ7lU5cQ7vzRqBi/8XemSxHjmRZ
9ldKet0IwTyIVPfC5onz4KRvIPRwd8yAAopBoV/fB8ao7PAoyQypfe7SI0kzGkyh0PfeveciX9HM
isKdqw3Er3U/kwhAqqvicIL/E3g6DC7AatTYK0ZmzTpS2beitMHPGtTJ4FoIVwHOjoAercDgTz8Q
tEV7anlo+50d7Qr0Ruui8k+2rPDPZqO1qrxhx+gqWcN2NjYEfPCAzhUBc16F3tn60IIXTkn329tz
WxDOxZDZ7TP11PqYtuwhTG7yevwJAMdZtRr/pT8SOpjR2N1KulmnrJvLQ2TSHrDVOHM/d8NepL35
rehJ+qXG56nDQejkDg0ccgQATLp6eTF7lV8IGN4XGFRWDgeuNUU16UuTupuAYTN1U/7B6/AtmBUc
VNmSA4ErigdEE98rS5qrvszFLuzlj74zmq0wGr23fKg9VRt97Waj2nWz8M+9oHcA2/PIQOdhcIyP
zHd3iCRmzinRbV3JU2W071Ol74gvP/WN/yK6+IYtl4ZRmfVnv9M/8zZ5Rbj4GNj1XnCaZrqKO9bM
pr0uaFIGZD9aHqMf3TEJjwzLe2kWSyzD/2/MIzlYGQmbfGofSzwXm8g2d/kgzioNphU51r9XI+4c
u6KrvYIlShjONAxftKN/R5dw9NFl79qgzKb1HM3JFxPJGErvLixOcHvI05thazaZAwZ4O7bZG0EJ
JMH06cXDCB2Ow3MbtkzIZPYUOEl6CKaoWHftOLwZdhduFdLyw0gNcxnIS2SYTC6aEc7myXOy4M2X
br3Pqpa8X8kI9pi1Pu3RiXgV7C1RqvYNUVFglrvCZR7n60s/eiTYppV69Gw/+o5CYzZOSOto6KyK
SIbm3h4hPJ/7sMIGu2rTEQo0gz9ez26L/GOm6TzRuICDfUyqnhUdTIXoVnQ1XUwXZo7XBgMJNtiC
89AhcIbAuCXdAocr0VX5Eo5F09SXEyUnxu81w874PUwK8iWA87C6Gd9VKw8Qc8dRhEJqY4cNZVHC
sh82DdsLfaZlpjGT7fU+JBQIsdFSYzS2d84zrW5bnnGvYRvPNwbmQrJdEacTy+Gbt7nhZeO2j2bK
joFgSTHJ3CEmZ6lOcGqPP3JtT3e5P1sX04IQYyUdfIpiit+TyqDJnQAMeLSk1299D0kG/a7R/IYN
0vdu+nRcSt6oJ4Ax9YT80mKB3oSlQc6xsJzuyNmel8bqBNepoUDfeHNCkp4VUF9Nfv/VLys41h3H
vxXcDmgoeg3wCBidIKJO88g/2qBr1pl04pOTejQFJEU+fjd6BMuk5vp+44KNmhu/gw/sMLPBgLhH
cli9XX8E16z9aPqU/U2QR/vA8/TBdgrxIaueGowcLLoEIcGik+bYY1BsMuvRtf8EWGJeZJ1EGqU9
wN6FY4UtmzGKamDzFPyzrDKB4DtLI9wc/InkZkL/1n299ytPfoFWwgfIcl6RfUQ/SBov915WWm/V
YPKtE+/H34yM89h5tbovFOddEDrmQReDJqtonntc0nwucpriZ+FR9rVLwAXpW3m756hGbT8MZcDM
t1jiRzNNV4TmJZsB9gyc5120QSjstcciNquK9W9q4xI1ifig+ZehisjpKIb6jDZK4otAq4Tzo43J
L6kTTQpQMU3uBcC4eeshaTs3uWZCpj2aV7EuTtd1ZxBQshtzvgFH9+VrSVLQQ9pLmFwjxiX+vlTE
P416QVcalFkP5bBck3JgymbxT74rdUsgJJeNJuXaxW16AxWIpN+lFUdMm74JyO6+0+UE+aeBE+m7
rIDeJTFyFY3LC5a5/5TYkbGNUgg+ooS71AeQqlQdmG+VuaAla7c7Xvk+hOxxtSxfsWAtJ5hvRl5o
O2uidLF4GeZbim8XG0IPUSCTrPvU4Hht4bLjjlwKfkxE8U9tuTSVclaTo3nLXBnNB61EAgd5nI8v
va2sSwQO5TSCWPyIU1Pdz3HKrWOk3MKuA5vfI+qOQEOr+SgC2R+jVhkOPMmxNEcCymPrkeKAT1jb
SBUwGyUFJ2BI/3tkCPaFuqX70kfL5a0wNJ2Ghss0ysZ+nArAPNcb1pZF+r3SlfhoQ7SDPMrleMLu
FB97Wq7VaggN+aHnZJ2YdOT6lt+LyORB+Bd+GzwJysbCIit68XtthmCgGObtyWYF19Tz7fR9zM0O
V38dD3NEx6KOgKFCx0oaIK4OLfAbAfX0vUNugC7Q19a5JMoJALofn7zS4S/vqXy8Tc12uDcdj+YH
Y1GQq8sqmAStOU94tBQ8F6pOEfbUhFM0sEoCbX5LzFx8MIokOZRZLPd003kx2bWlvxsInX6PXK4U
chDjWVMQQBpFLbGK+mUNdghg1hjZ4lOW2ItCypk1VHKwUphbKPtCPx1/hD51Mv46S71JXG5f1Rgy
hZIcyDtaqSIBMl3bPBlF3l4sOda36dQPzxkq0e9idOOfGRzx0+ilZD0kE08mN5sAkHoBPjd0FgQz
RG38nvueR1hV53TxJmhocG9KkTXzZ/v535aRvxE6LNJ1WvH/nGJz+2P8+P7xZ4zNH7/yJ8PIMtF2
ok9TiMlM8h+GEeYaf3KIQD0i5YZ5O6Iji6nVH7IGx4P2zHBhOQMsw0amJf/3P3+ZNMm//Ps/aAPf
k+jUy//zvxhu/9pVN4kCXt7GpgMWIaH461Q/pakwkjpG8b8gfOfJ9cDgW0a38jRwsDmt2najRHNi
ggUBGNnVuAVwiFgIAN9+sGULbNmEGuylumDLLeG9tAoFKtC7VjHL7uANkzkHeXhhEPcLjTgVM2Di
aCS4mq0AXjEeO9DFpJJZj4Mjm/d6IRuzewI5Dq/A4+IKP4auO+2yhYgcdHlFivqCSYbK0O/9iD9x
Rb+faQvRsey1xuyoexKnAn+XkhGWHJhT64GWdG5+yweaIqtyLorvbWC09AvhDq8mVM53cUxjnDje
mM9ekdtHEUPqc3Bs5s7lKcqTVuwRE/L/OpJS80S9gMMw9dr5mBg1I15OVso4hfyBDTnY9PjBFVaV
82CHonmI3Dx5hGM53rULczYPyn4zIftN1vGCpM6nLjjAKqjbde42JKJmyNnvu3AosOG6dCPFDa3q
FxCCNL/EZorNpm8PseVlw74iytAJ9qEH3nYXdJmpzY0iB7CmI8lj8tYJKGasNWx/4+h++vgQ4GHq
y31y7TAAkQJnlOqLFCUsu8exqNnVQHeTDehlMU/T4lM7vMBvIkCmSVftxFVgPHyqjb2r9DjGhrMj
bmFRJHuf+uQWaXB/kSjU0k3yqWI2ObHGPBPSMt6A8ByXhRPoAx0CTyP/zjl0UNVN5XjqP/XU1h/y
6g6w9aSrVTFh4LXekk8ttvpUZvefOm3vU7V9vYv/veH9zYbn4CBhxvnPN7zXrEuyv1jk/vilP7a8
wPvNBqTgwKV3FwTvn9C9ofObvwgzFrXIYp5zGOn9l7Ar+s0l5wmpAWFQ+JTMP+2A/m+8GkLdAB2L
bdv+/2gHvGLIfpkrkmKybLW8JH/Fsq3+qgAAwgJ+ZU6sQxjONffl2ITMiUAI6npuwW6SE1jHX+c6
9IjdJRfjxRyo4FzTaQC6JMMtfUEOjd3IcCCAVr3tAi+8T+dEnDu/Lp+besbnhkjmyBH4mS67CmnX
th+mI4qOBEEu8IvsjPrV7n11L6oJbspoE38O2b05N2kSXWjzex+fQmdlS+/DET4/ZPtu9Nr7jfGj
UIF6KZymUj+WGXqQnzLpTrcgy7ddhSI7UfkZLKgI9/4Y1+hDXHJ5VokxuLdDb0MDt1PGPlR4oseG
AMaFbNtkFbRdwXgzA9GAHEzdWp0iYLFIw69lwVTgDKY85LI0tn2w1JRccgG4n0EodFbThh4Vh9Pk
7bA7uytIvt/cStfnZELv6oUa6gPo07cOQ80WRgV8eCSB6zJ2pldacfNj1YBwZ6Masj1BLOI+pk0f
7FWcukdTjcY78c/ZZqBx+ZIy0toUVENEJekRpKSQGZlCga9QymqAhRxS89hsd3GULLYCLNj2HcnL
KEsNZBnP5FK6H4NwUw3QfxLvbuKGFz+yrGdFSCpXubC4FmkTWc/RVbU+25P1DOilgcolPF6+d67H
a/AatxL0D0nNvUS4jX4CNW3ojdRMYRotFPWuxVMxwXBFl1zazvr6P0srR8AeC7/zV+1AIiEzv4rf
wf5dBBeBUfvdjjT2DA8y++uCc87W3uDTVkbYn63KNMEWkSgveg0JJhvWV1efNRg9It4QwR5L07We
bcvjY1TDmNFvB22FUypyjk7aex8CaoykCRbSCe+UpG6rZ96ftMjmbCfU7jyNNB8oWC6K3XZufu4L
XaYnOif8AZPVqmQbJDlXl8O5QPdfcQSm/YpRw5uJViJ0MoA1F2L1tG/JJsdkIvvYTI69GJEmY4Ps
v5ODiBe+WMwErlpeNm1a/Alw7NC3NwYNAHCfxlKe8bhaFO3+8uFD3S+acBtZ87qbFP9FMwM4un6F
il8tTkste/HuExC6dg28T8zWbPOe0sW/XN+RyU2hdqPhO8epJNVi1Y6LM5/Ja/w6dUyoANgS+LNx
J3tEUN1Z7oc5z3gS3EQ1Z9/sxHsLq2JctQSeYvbIPfchyUG8FEyvm2PmZMBDY39wnHVrLw6gxKGW
3c9YfS4MSfwvbp/Pxuv1rwxLPSQQKN0MEpNF3wM9qc8qM2zHuo26kicyXGGH072Pwou+59jqp37C
YQDOevlKbXO5PrhXTHnbz1FzpjvUnOeu4d/RnEFUJU1V+sgIdEb0l8GCiCqs8cFUskMFedshZTet
eZcRRvxTa48VmfskN9DWwbhEhK0RVvtmGKfmHFiVGtZo29RaBUU/Yb+z9UFqf3qkYFH3Ix6ad4eV
5jAkIImZdVoz30PfIy59OKxBQYXQx2yDVGVpy2g7IByBZdXJ4Ja+TXzOozl65csEv+A4lMw58dp6
RTKceO/dQcbA1mz1NLKKOTeF1U4D44ONkngPQ9bL33PDsQDU8tB5LaNSPYW+Ua1pg7Ow7Q7i0irh
AlyQuxl8uqpo4IsDCZPrnrxjB/5JvVgsiMnWB4X58DDhM/295cRGRhFTOQfM88SMn3LYPSZElR0d
RPP5alZp/Nqhpbn4hOtQEtoVHSCK/607JnayNXpnWjE3oFUM+lkcHWK59k0JuXrd8cR4qC1RP5K3
t/Q5ipLBAwhq+yVCBLHDMTT/cKFbn+Kuzw75GFrfMeLp1zBBd7Mz2QIv6FOyHw7chOfB8+ajqBDR
z6AJ1k1mvOCi6F5T20XT0RZ9A8MlzPazBeOC9np5sQj15r+pegduaWZ4Y2oinBimYrcr5Zn+YwCU
JA+I/6507LzPsCfO/RQzSsNpbB0H3RU3lWfj35jIzSb7tcd5kcU6uHhJe9v5XfXD86LU3Wp0xCXw
nHY+1UBpbgEpPVqVQbie6dHdoy4fpXUpyTJrH5g2p0cGEPseCtNOj86IMKNgMDbUNEWNIb5HhcFu
MgfoHQ0xPFp1/eYkE/7EPpI6AVGVORdR1Kb9EhNC+zqlZfdEBPt96o3tIwwwDHSJtB5xeAVPdUCP
qhwY+9+1SHYPWVCKrQkb+y2xJ8V5PnzWie1/GSgB9o3ymm7vTTVcZb63UhzGTi03/nRQAq7XIOx7
KZecmEqk3rYkAYrwFM2MP6b19SBTEsmVzVyhXFIKaZ52BE4R8iu25UTO3gaj4cQERlXlGlKxlzMI
HobqMLdlOawNC63I6LTNGoZT/2zXRfieIYNnAJ855t2QuwNNHKauI71LuZ6c/Kvi8X6GNzTc9rb5
FRlPeyNgHgIkmZTw1wHhGRfcXPkGj6D9NEeEKM4qtx4Ky+9/jq7qvs5R0rQfqocu/pD5XZyce5LH
jgkz0LVouzd71vFDmlrxplh4fRwF1WXsQbjAccbk4nenQTrGXdf1/lbaDkHSc1D9KJmBXFqdkQhH
juxDnjHuDjM/3iQ4Ru4jEXl3apiSYFXUFKMrXALilrA7VH5xa9ebFB/sg4v0DT3NMGHbKXENub46
CdpHX7OBDGGvERDihHmiMfra80jcppjZNjI33y07YVKSy4sxe+7bNCVOxT03M9GOpUUzPE1RjbnJ
nRM2w80QdAfMK/2qCJifEzw2sGs2ApPPRBnNJwytNYHhDiZBYQ89Dz/jluGijZYlvVRT2Bzs0voS
5/iaEvyOq85uXPpBfbHxFYA+SzC/krZwt6nywVs6UaxpkxOzVPs8wnc4J0zIRbZwHkJg1ffMUvun
BisxD/oapJnM0x75idoZQT/eINUjPmdIXnyzJZKaeIaNBShxjTbG20UYWp/I0QOpl3P82NEbzTbK
LnO5FWTm4qn0IXsznkjvK9XBPcUu/2x23XiepWN+gXDGBuUnzQ070EiZKold76vowelNEhIZbvNP
2xVnp9LtY+pV5Qi+S05bWopgStOpsU6Dmw8gKUlw7mL/GPZ5eGmKZH4xJXQgsJTDK7q3txy/4doD
p8qBQo3Jy8hMexVI1fPElQ7d3UodlJkAMIjScOcPPt9DDyHIZ7IHSYw4gMHvdgQ1e9wJVV+gVGQe
Tp46T8cyjSj1g6rci8kNX0XEBx+F6p7ivAl2QDDifMvjEExljvoAvWmxCuN4ZaqOBm7so47tUEFs
6HbKc+POLnPgdB7OiKRAJ9q2cnb8jkJUoUDyBOw33/N28H/ClZq2EEUZGKS4RX8XQdAeIpod23I5
WmEF6ci0mOFvugi+1mWV+9vMaMWWuSSdxCEcbiZhATuaS1L9xnZEcxPY5yKHBqdlKJwXnm/FTU9+
ORxGEhaq+xy3K3mmXvM4VCrxH6F6O3rtGUCfxh7yZ1hP7rfCss1kBway5gYyF1WEbxV3CQ9ZoHvq
UhdSbuehiNQ6l2H8IDkGLCmGKG/r2Unegmqsm412cs5YbsTQ3WoeNf5WsUIvDS5wmC+e9LzbFjxU
h5SyNQgi8IaT05T9WVntvMd3pu4tr5fP6VSdWtx7ItRq00Z2e1fJBgkAu+WevO/uZI1evO+S8JWD
2rQLJKOKoHMf8nHG2OaNRVHsclURNSpTPVm7LNJ6Xk0MEAHVlXWTryqwb/SaTPFNFVWZsHxs+G5w
thbZ8MAFcWJ9KZgRVr/PTBhJJ501OGLdZVsSO73hW9iLZ2QRdREQhTvgvd9XBpsbrjR/j74hQCNZ
fhGgvdJzXbZBfHFq8wNruUCiwEEuC1kLx2LK0FzpfC5wxOZp8AiQwTO/ZBX/q5tWXVHH9w1m/x3T
HQjyJUjg6YtOmZS7ThcmwX1Ckw0p1EycFE/Q6fCnSv7+U1r75+bgfxMzm7QDXYr20MNCAU3j18K4
4LAU+4u/k/Eah3svyxdgi1Vycv/Xb7S80C/K3uWNokXBQRns2P5f3ijsOMyDzWwOZVoCyxAhtvK+
bjmr8TW4HzIDukmZoDiPajbc9//puy+a7QgLmYuIBy3+rx9TGLMVgO5rDl0u7Gd/Yl6A63zmKFF2
yCQN3tXvA86DxsRg7m8sFdZCA/n1s38quSP8R2BR/vrZoe0ZcRNDkJYWKG0YOMng3gRFaz/XuaSC
ci10xTzR5ubcJ9AJGWjUAzVAnQTlIXGV9fyvr8ZfXF7o6x1CkSLLsWCsY/j6y3eRRKj87YRiJug6
9zg5tB+8LLWf9RzI71Fn/S1J679J2cG6WyEeKGfxedhX2ffvH48ZoT/0q/83sFj4PaYEglZ10aVP
qdckT+OPwoCVA7V2+D2FmOveJmM4OMeu8514XoPdS6ub3MsxqRvs5lu/ZRqHuhordmX4WpwwzkWv
Y9qDPSoaVhLRIzFndUKNvpsJbkG6OG6vn2zfwEuLprs7ZKAb3nuRex+NN079k4SPIHcahSP4yBoX
hftVU0SiVg0VVXoCEJwCL6EAhUZgPVeBI96ncpbf2Sfqn6Ee6ycnSijj+lby89DExLtZuUpdcAUE
xvLANKmqLSN+0IYc5I4E5E7uw6TpDjM/2N25jbD8fZcyWdxKK2zerw2Qym+tTyvIv9ubf9PeZDtd
KFT/vL151/1ImvqXec7nr/xjnuP/5sKgsQKsp3QQF1PCP+Y57m8ebcpl98QzwU/9o7np+r8xYY34
vWDx7Vs298Qf4x13CSaIXNqRoU9j1Kfv+Zdxzr8a77B3/rq9EH+GURO7qkfLDRuH/VfvjBx0MQ1R
dp8XkZOT22OZ0L26pPDvIuRd7oPrtyw6gmAQU8efTJBp4YMU8dhMKAOuMwD2I1qBfVb0zmMaXgcF
XjgaUP/9AvqigBWCtHQBDSKNM7+Dxp5MRP6QPWilXsGENucBlE9NimmDlMrIRW1Hbt+pymvrp5PU
aFwi2YbfjKX9onwyYILCbQFjJ5qE3aB8BCMb75EP6I0TlUDA4A8DK3X8YVi1NgEEK12KzltpxzVe
AniNIUOlDYJ4onwWmCMDWGxrC+BRLajHYPSGrwB47a1rimgRp/npY3clRcoFGjkOOo42EGyqbusI
PvEqHHQfogErxSYyKQvauNglY0adyTD2W4aw6EWOfprfepTTG+CgwV3WmdAuybJJs3XpM7Hu0byh
oI1URNPD7LP5KfD6vt7wTcxv8dxAmzYjZlqzipMnIF5xtJLNHBcgvlO4BH5MlsKk1JsL2trb+64y
CUpzxm3kF7ImljKHIRz0PsKqIHPEl7lTHeOwNqcFHIzVyQD10JACTDT0uoo1pNFiCoaVU7osiVxn
9oK7TKUmKVRypPLLYH7vCf727/kktomKcaxITly4qFApYH+YPBorI09/BgtENV1wqjJzhx1llL9B
KT9wxEuDh1bDC1gxk0829tw3D8WCap0b5PZm1VoPxgJyrUdkfLGLgAqxF6DXSUQWjs0FAEt/De3+
3FQp4cUzaT+7tjbEhdTxfL4x68EMxAk2zRSS2kULB0EzFwI5dzWmtbh3i6URBwrFQj3q0NGoycuj
el3B+aZwi4l0oNlYA+nDy2jB9NogD86chwHdVYrMawyeKlEjvw8McnxQooxBu/IagmFmmOmQPEyo
mmtHqQBzKZr65pTzOI8uPpCb7yTmzmKdlwHHxDKcK+MyelkCNCFUza00wuwy1n169uN6+oDY6mNP
kNOwnTmIzkeVzKm3Rn9Rd0Qh+QsSHnQ+URP4REiNQyRsrSedGP3BXBJC6yTL7jM1W3qdoucBgdrF
FXd2DBGTZvSc9RuGkgMZp7EYx4tGPNpubMN11k3Kt7kRUJMsKLZGp1e5UUfJvV+bi2UGBnNwo3Q1
3ZbSM/ddEQybNKF8Z8W5cCfyRRZTGkF2S4JtSe5CHCPM9SwkRhtyL6Y3O5PNHqNWm5xcUz5qIE54
1gbjd0NHNfeUgf8SKkY+e7d940i969u06nfJMDdvKsbpvgrnIUV1QfjV3o1Fh47HZJS6igxiAg/s
RPOT2y4sF9vzaRdnZWn7iL5TiCxBHtPmJp7sJwEKL9e+uZMRgfpExsMoDlORWs2xi2e1CYVhnR2J
X0UT0PqAa4D7kVImr7Z5wm7mDWa9KuY232vlhKec7jd0c5w96qKspSPqyFpveKdiT0yD3JIUG9PS
5rtqdomgr2LTzHrA72WOO2dAr+tHuX2m1RdtnTBnWGEAFCZUPOVIJ7SbbUyntPmeAYLn37o2yD9y
szfAwZXju2QI0m3xGrncawzwN0aOraKyfKM/dkmCV8UZqOX9VCbdmR+gG2Sh66I2sn28GSs/1BUa
VWl4NuMGcAfozfK5dMeNwo2+tklYRZzpdwnhhqMYDwYhlAx0+mpK+lVDce7ewEUaIM3Ucfls4Rp5
ZS77xWUJ90T5YgBHkmLaBwj/wYPvZQwoiJCgJwAWKYhQUG1rTb5gaXhQ7xs1qUeCbd1bZHvDSGc0
qKwberTNje61n+/DtnHe2l69JQo42orEKSYeVgYvZD2OZg8CaswVvJwFvqNnSz5WeZN3a8SEKnmw
1Bjj08rdcgZAVf3Bo3KvdKqWKVl4y0TF2l0PCf8+T/3deYrTwL88T902XZ/+x/qjQxH8axA61IXl
V///0JhawKfm9L2AEe9SlP1xrgrd32A1QBJld0GbAC7kH+cqh8lwGIJc5KTjfE6G/+tcBSiEH7Ug
eVLhmZzc/0eBT8GVzvBL2Qb5DsUMdStFq+n8FT8YFKqt8NbkB5rF1GdWVKTBRssEnI09dpHCvyF4
2DLETkHV2HPiHmu7jsK1r5Efru3JB3rlaFUV28YDr3wwysaC1s1RqkJCnzqSuF0vJFyAkadYZouN
V7pHRh/UMrOdg9cSDK3GzGJGCSeZe7sg3IfefBReIgSC7zwJxTvxF5Q3Iw0scOo85C4WE4CPK2wL
YJpBMkqd+CjtG/Qpe7sMUkh8xVIRjc5ChCvybL4HPBK9Do7FG09imTD1MlSP14ljRcTGY5fbzjEu
lqGfI1TQ0TPCinxqiKAITzAL5HeU0NZzyZgFHF1aG2urXvoJgrH2/Yx/glnWEPExRORyoLDtpDuY
1KfP4HO9j8BW6r5pjOHgjKnzopfhUu1QItGIZDjmVxKUrL0YLkXA0C73S166bTPqriDKpdwLAgW+
51f8Xu029jO2ESZTcWtC8YKtKZk3Muhk4Ox9zAm/h0adPwBl6jIaKHk300ns5xwUFj19xlHMiSPF
p3YL3jMsKPrg0PHZo9JjDjhMpkPTN6vOdRqkt05h5JcQ09KqmzJ1k8fZyNMoKo51FvA7wXWi6at4
mc0qClc2fZsr/PmF0miBVgQyPnq1h+UbHmeUvnylUr75gN7UZRIxpFkyM4Gc0TgFL2ZUNh+hmReD
Lma5ZR4oS6ajXjlwXabc4G9MmffEmPpdw1sHRpAQPt9X3nggzTQ1v3TI4J1dWWmjoRuhf6bxsHQd
RuBpczk9Yi30dnONQ5hxfRa/alvmDwEzA3cFx95YC6uideGyAFU6Lau2YqEXPIGICRAJr6Rhn3NA
BRXJuWsZW/cmUi2E8PybxjWrwe7o9gEg75m2wWFxjqFr8cQpibQigj2RLD7DRsweA58UBGSJ/jsS
EyBgZi8sVJMtN2EQKb7gRixk9s+pZ5ELbKF1HlFgFBHA8u3IEvVXFrflpaEIcA/Xw4KRj4zmAVrw
d3+ys6oiVo+OmdD9qqeKFRNbg/yuFHAwnmPLGHVc1smMCO19WL6i0OmdI04U8R5aDDrWfWtm+8iz
o23g1gzdxjHaCkTJ7wtQ4vW6hK8su7lgXrvkdNzmyyKN/VGRKDBwSSYbnZni+XdfaRtlWZqjJLgK
QBw0ytySjWDELMqQBTMEJs3t2uc/X2+JAQXo3s9mLt6cIqhAg0XjYiH0aXo8h9Zbjh20zq1nF7PJ
q5Gbo7ESTBMazE9EW5UEtJekQ83oKWxmhhBLySmZsoqPA+Lw+Pm8hwHHTyFbZIEZDjc5aBeuT7yI
D0a751Obmh3EtU3nGCCnYBZWRhfdLt0tKiGWBM0OeiklwFMI9oFMnfu8HZm9G52c2U8THS3YgeCA
X8DcmWVOYwp984YkWtSKqin4vIDK6AdryXFxG3FTMIQCdIMKwGHHquwG0Nwslbi5juizmdm3M3Mv
FxHbc1gXHMIqi8Th1VVAAKEMFXbPlmGasfXce4LovJkGzqO4qqhtbFDvBVOoQ4RJA8IwXbLAYc37
AJzjXZjmnX6SxBC6BzWwRTqaD6woXDW+DfK5NiWIo+fY1HSrkiYA+ezQf05PFZEr+9xkRj+4NuqL
ceJbKrN4aYTabM0471hTMd1M7DDYAtp1J2mbmhMRBwRXIdJoh4XG5s3TvKE8RzFQmQ3rxZJ0w4iD
oE2FC5HSbWkkEZpN76qy+HvySsBmHKNl5QRW2cwnN+94eTuJ5Xfm5dk+Sz1W96IDQTYGmC/zrPzs
iqE7DPRQ8Tota961XX7J7PnMa7td1v8AwOZ2yMbolVEObD2iFHmLEeVI/zASEqR2FBrsb53sqSRS
Z1mP0aKyEG0YvTKr4Iv83NIIxMiA2AYLWRJfS0dERigJwkKcOHVbYRnWvetzd5VlgXNumLi89OB3
1zsOX5X7OjFyJjOo9bp0d91Zm4b22n4iQ/3Vypy6fp2wLRZfvMlhnyjdZZci2SHbu4tUJiqnaJsP
bfVgpYONsKr+XqcqOnZiOVyHrbk8nOOEHRhWAFBITaG4Kjk/DOuwCYW1UimlZnoHDHE+sP041bSx
koEjBO1tmIZrv9HRGSoUc2g7iKmaO5lF5YPOyx+5mRFZvC57A29qRb+y7r2KrwjELh3IQbHXck92
m5Qthip/ssGuOm3nf2+AQzaJ1Z3Q05LEtpoJ5OEc4nTPcKmOaMS5ujgrymeKY3HmGRPeWxzRY+5d
NG3QxbJVa1n9LaEozVkOJejfRQWXBS2COLRtX1uO8obdtIg8Uc11fYDpL+ceoMS+TiV6BhQyxQKG
UwZC4D1wY7x+Uf+lbocdohyUWFiH74VLThSjj/g6BJn9Uhg8J5rKj48QhSt21Zw7HOY2UyYUx0R7
iWpDn03Xa8wOHlVN6+ZrMuyrgwWfKF1lrgiJASqW3EabwgFY5w6/9nTycmz/eAwJw1nZtUjn3ezP
ZUBlbWR0TORAvIsNwu3cO66+C+k/nWQe8ZjL8FZnykAmV03Wi2uNzY0B0O0u00V4CuyY1QuzY+Wn
YbNNwlyghCOWaJVTMp87NZo3mNIwFlJ3qY8SQvYLA/AXNw/aEj+MdB/aIq0RicgJgRH6512I4OGn
nLvoGxgIkBITRneCzOxt6+EBCzvidGYjjw7mMgacVQ/ZNBQqXbtuXqyQUuc3YZfSJeF6+d/zPqx3
GsQvz/HM3CbZ9BJFeArJmuz2cJK/Ik1chjzBtwS0E2Pbud5YZWvvnALph9175IUhhuD4U/tbT1Xq
d/pnz0ZOe4EOubwJsxQvmKbP1QRDtQNE6+7jaETDFmW4/Fr53FL056vO52S0lVXbwCmgKixwwKy9
CeFDwrnhBLrFwtCJPQ/GuTwW0eBeGkebay5aTTO/9Z4Uis2Vattwa0QaiTY71ooVUty7LQ56Tp2G
Lqw7HgLzqnbHmjS1/8feeTTXbaxp+K9MzR6uRkYvZjEn8TCIFINoyRsUJUrIOTZ+/TwNSveSlC5V
nrXLVbYlhoPQ/fUX3mB4p3lrq+uogrhb2uURo8v2JNAnBD4ulL2RHI4u8vD4qyjjUxfOzS6tW/lu
STWgCDoZKsPiBvojY2oGrx+s2TIuVFHnkPACn59juuh97pHfIi9BIPqsn8vmBDBD9RGzMLB4dFHG
hPVtZUh/hgHMRNu4FF4jtpy8/i4LnAP8M3VA9704nRjHPRhZ8REOf5ZvMG0rtmPbdoz2WTbAJiYB
8bYfTkSYxVBdUXsl+Ee45+UcRFHcn46l+1jHkbO3enPamrXIdbQy8QBq7YewFXWzA+pOK7Gy9mTX
LZlgIsod/gXZvm9QmggbIgqRvy32SUWLzEgs/yg6DFYLGCi7DnYzLy03p4t4MHxzU9NxkGjqeEHL
s+tdcTNOWW7uIxf7UHLxBnT3TRKas+ZBF05+9JdujB4J/tEBOEazWwKz3oXGiPV4FIcLxkWRjYOO
F0N+Vm3iHYNsmO6NrLMCjr3QwqZpMONdW/dUIHGzB19SvYNdlewSu5/ua/gJp4untES3yg4LrYT9
EAv+mPrJwQPC/2GK5oAlbmPpZpwltIpx3MqGIpFfpLSji6gpLgHkdH8aCGOfF23wzsvA0nB4hbcF
MMKPcup0H5HapT/LmkYlf3ZePYjTIvNkf2Y05mINR6KWPNjSHpppn5oGmVNE4RZehb2cyGY1QHPG
thEN+CYnqIdpOtXY1E9KSEQjzHaxT3ygiou7RYfQEGgTGAJdGBxFB/RR4N41B2tIlbcN0LcC+j+F
bnHeiJa/zypSrp1wcexl9VjoqroDOWjc0oklk+1IRLwR3hjkvDpXZ8JcZhBRoFvRVc63RTORlktE
iH8z8rRfUU6QjqCeRzzC8wLTA9OlZxbPJn7+KOq2gOp8rL2IAzNCwyofUL6F/oAaf0If7baO88CB
lsopupvtCtO00bHGm8HBwQ+U1CTvhVAk7856TJs9WfU6BoychWyCFispQIhSDRBYSk8Mq/J2h94S
xVvma21lRZ/i8SlHTgraTwMYUp6JqmegHRrJN6bL/F4fKw9JmcmLEmRFhq6BX5OQPRso/WLKrvHv
LyfAposzhqunv0JAUtVff/Y4RrxYDdsI8iMSLBDSpIJUt409VIw2Ld7VzRZV6XLvIfr8APdF3TQ9
RXcTU5TCCGtvCugiv7miX70gWErMsxyfgdB6xc+uyHCxNxg4AJmIazagh/r1DcJW8r6jV9Fhca/r
OCAu3aPDUPuUdjLC9ZO2uDChxyfbrqt1MUGG/vaF6dnzq6aLS0vIovVi+TRgXs2mBxCzSd0n6TGs
JC+0qCp7/nNxlqH7iOUHiG6nkOSxVenmmbeZgFf8ToXs53cFQAF1SxM9WpureMUVmGIPPWarj47u
jA0lWsNdBA5dmiFy60YXR5QpYX0C7DcGHFeHC8aRiPtcRmVv3gViQBwcze/xNxvqF48F6oTNiM+j
IwbY5+UCKu0hxM7NiY6lQdGAFAh47DmpqGZG2ioIZVjkzAOszXiHkPbv4BPrdn31Vvh4tFaQ4GWY
6bwaMZaoQA7lCF0JwX6K6NRsVE2u0gRFyguJlWtQf02BfYclrHFq6sKtdHKgTiPOHdaVg+tjhhlG
1sPX73XvpW6iMoXC7lL9rvLlb68i6ye5RdPzET5EdxyEgydf41pi0wDeMfrGiR27xECrWhC8x9KS
qqWcCRcEfnmhrGA0bktroXkyFzFxQCXDcjtLj/AU2SbVibsAyYF4wP8Snfg3MHcV7df2kG1prMaE
7vp8MUwYwx6riA7YNvFrtMyjEaz1ogo+3cV2VBsaqJGNRUHwuN7sP53o33SiqQP0LPw/T/Y/9A/x
87n+9x/4MdcX8g/MuxjeCw9RVxib/+o/m6bzBxqUOEKZiKEy2Gd5PaNtarZm4P97oG/78DWFsDnn
fBcEqOX+nYH+SkZ6ttlgJ0HUJDbTo3FAELyWKq6aKokrFah3ks7TgioP2YI6QJaT90Xh2KfZPOuW
QUQl17lO92gqlZzMCcwi1ZTtscUN6dyqq/l9St6yX/u3sVLu+6I2OyoT5GygZGNuOIkB7HtReADd
bzC5JpvdDlA2pfMhDmd8H49DwbzYi6ZR833y0LiS+AKiVtqmLdoKsIqq4Jtd++yaI6IODKxOI39g
anMa+rORnuHb1Iy3QF6Fc2uUFcaDcHAs6oR0apdznqVjM5+mIkG3BLfgqBaY5xYWpgGc8Yqcr8Ah
Z5jy5JJGdXzS+NaiCTVeeFcWFsNCJolHbqrawaowPsOyTO6C1GlJuXDJvEah8rKf2+Z0YR57iKtw
eED2Fv5LR/dlg2RkgngYehayGikMEaZZEEPBMGRMXJ8WZjbN1n6aKLvOsY/UxMpUkyzjKINeOU+V
brxkRqRuwZYNMDFp5KbRIXRq1/JPLAABw8n4xN40RRQi1LYpsrHJ5hsvR17kXc3gu+QtAKe3ivEJ
bPdPRPhdRHAJ929FhD8fuhjUWf8S7wNqRv/Yj7hgen+AjXM9zw0kfi968z/D+zxBgFY8z4+QQBwR
FkLmwOrAUro2v+sH1Mf9w4XdTe5vchpxFP0tr7+XMDoHIgvZNHkJ8UrAl3x9qAGMaZAXHLzrYqR3
vwVLO2jxtx5r7qnp/nr2YH6Rs77MONYPA/MEegl5b4/bfZVxRO7sMCvqnWuUuOpP61hF9bT3MqRJ
QEtqpFskfOdBjml7/H98NDUWsRlnPh7qy2QnMTJz7ivTuV50ux0pPZ3mKHzn90C96UsGMyUFyBTa
juiYkb2+/fH61/87/uo790k/TcQpQIzCwnr18ZaNuKTElvQ6LwwahIExPvU66eEmlf64WVO73v5M
izXy84eyVMimTZoB9qvHXdZlOES1tK7xy2C4Qi54ahUe+S6oNHlf98wJnUSrXwxo+nUnMRJBjx48
yBMkc3gOjUfrllFAOh87o6XFuyygar0A8v42dEdhniM3yxwpWXTFRO5OojjnJQOFt+/jZd719OxW
ki1UYHqerxPFgBwQqlJsXcNOZK0MzDPnfKBeQ9yO+WACxHXO3O4pA3ohefAcxQzM7qeH50m2Bw4S
fLB89cY8g2YkgvrmdWqOlIJriuyX8TdkwZpr0DKINzmMjVwUnpbNOiB5+65/3pjUUIEdoM3OERK8
3iujlCXoudnEbZMyKtEbRkmGROSA32Gc//FWzV8sFNvEKhZyEh/ILPzl5giV35eCMuPaSeR8Y9Qx
Xf+nETFOS4ysMsd5wPVF706Ue7ZPfXQ6eKQDWWz85nX/6sZt4RAtOa2ZkL9atZZjVLIRobge+oZN
4jBFqi6svhDaj46a+u3H/KtNQk2o9yX/gHh8VZphQi+oo0frep0ilComcV9Zmus8rGg1SQ81m3Nm
w6zytT+PEtmMxK5uy9CUWqpzQ0/cIricmG0JK7joM2YJZk/2FMfIhu3Kda7qBiVNZAlqKj+8fROv
aql1i/gW7w9sgwu64LXUdppH4RAoaV6HYUoHZx3QreuG3i7jwhahZhBVxD3FA0TbUtLGXXTFrSSq
n0pP2BNwk/nJMqFZvTNDgXpzK+abt6/zF1EQbWXAFwJiAJSEVyWfMYPT8ULHvHbRZWdcpsmwZt3W
n0w9KWvy9ncrmyz55S6mT8Sq5swVSMuBuHj1iUUfWalAGvR6qplCQIV2H8BR6n/ZzF8HPUJGroKh
FjNpZmRiTGN06yclb5MhYx5jl6p/tKuRla4na8JgEyS2Q+DUa2J9REC/OLxMZLcuutGHOAvQ5IL+
h3Nq+dzQouBtv/0YuYPXt8Wd8J4hsDIV82EgvNywS5BJn2I0ugY5p7YSMXDGcL6RXjV2rvpjOdLr
AmA3IpJiuYAAt8lIF+sgwVqmm1yXHVsF23BrpRa6LNoLkkIcRGDsdYMJLTFS9sYIXYhkwl6gO4l4
Mj7URhH1O+FXFfJHK8gQhQQoW2A82RmpRiByBGgwYgrr1wnq8hrB0Pg86Ir0Aunz6nJM4X0i5tpi
zFhbufHRpAlwZdIZ/yKyztyhJNgywaInU3N9Y/yo3Ep5Z72Ky13Sc36fMSkqUFi00/p9syIo5xVN
6WhgpeszjYNO5xv1/VDm6bSzQ9+/lbKJxaZJwS5DnWPiQX4cAVYEZw1hz+ut4DMwEIbHqBz2GWoi
QMw2zYBbwKlFcxZuDvSTCytCOwxoBJJT4LNv1TSiWuBDz22vjYnuxiZ1+9JF8NKis17EOFC+96Mi
b7cz7nvhDrN6eR/FA8duxhrxYUQxeNKz8QaZtmhPasBY3Oxp8qyQkk46pAmr5S0pIBPyseYUYMjA
j8Go0CgGPSwPOoz/NjNcPP8iyGiocDKbsQmkdXkCuDI3Yo7j2UzZwKGCgY2eALF1MgenTpTEl2Mm
+y8MsT24zVYsIB2m7U7aaJa2Ft7orUyQooE8MzGi/0j7IjmzxgDYI3nAZ1C5yL8l2kJPWuGBUqr6
q5Cd+7GyDXfTeHX8yEKZv0ZDiC7hgr3tTgy8nm0cokrXRtgbF6Y/bllYBXAZ+mIzYrfKMNQmwAXZ
AXKAuGkS1Xegj5EDG8sA5vRZWeayuPPRi0FidGasUPm7wkenPNv0oBIDDycOF3c+/mtaDDTrLdht
A31tZjTKK3YA92T90YghuXK5WVri7YVxYXAwhE5+FhpIFVwwGrvGWJ2LKCAZIoLjCQwuEfwyeg8K
elqYf5iNjjemQqAXhVK0xEfAQ4AYNVMeXXGannFgcpg66GZTFZp+/Um2HW8W5yBeKlRKYytEG+wm
ySALnTtUOgBAELITJ7oefIQKtovynIcQdjSai4J8tdegkbSY3Ic5XOT92k/tYHedgsUg8DjEIeQG
KdJbDN8gKsZ0mJAS4terRos5UHFU508ID48GbKaK6hzZHkxghZaloHkOnaYfic+EM4iLuYNg/45J
Ln8TLTP3hHMVM551GL/4WkcgcHk4LZPnHLlR2u4buCfp5VA2hBiIU4GeicgL6VfzzXeorUFEXWMk
OVxwEbocoquQQFgF3WMj9aNc9Se6TsNY1quFxkyD3W4ccF2kndZmcEGZNetMP6OD2F6t4+0ogssD
6N68XMlP62BiNBe5XwVCVjSBnacamWVxPPczBnBKZ4/K4tmbhdaQYEvySVk8do8JQuRoCPB/Izqp
SDzTtzsV2eg+BHqmT9Ole6xzDYfRTohphiHmdkZY/2ZNFJasATs0p7n3YM3k9ys8p224mNkK0kco
v9DgE9+2T6vGEJdCg9y8KhSXXYsTINqIjA+Y33C1ZdVw8HQav6b7myIVJOFVhWapa2ZAfgYNX1MZ
+i/70JJk6Z0GP6AIoKrTptNwtZGfAdlEjwHatNHSU1wTnEGnKtmClMZT8WPrM1kxtcaX01VoOztG
1gDwrz2gVOjnoT9RuPhI+ACKTzh2uMDawoOX7n45pTiNmeHnHJIVmKd1C5mhCyBqpGdCGsTJA5p8
ug6cqXvEupp3VIcByR1/lJHJAVw6LrGt0qVKRu/lxFQal6KRRx5vGudv2z/ldqpzezS8m0QN6Loa
cc7Vwthvj8yCzMteL0+3zM1LEaWcTPjP8pvTkXTVQeVieFdPkREfC6BkZGkeUGR0IRfEGWjrcTGh
nlX0TsYzW4cXyMv6d2kWNDkTTgBZT8iplXIYF/RyNnNdcP9rEMhym1lYAoZyC6oONL+GoaFQz4bz
9Mcj6htsVwUR3HnrT6lZobahiVuk+82xCW3eakJLeIdStH4OE5AsRBZBV2k/0Vk7c7ZBz35FF7TY
W/i3eLvIZce3bceVrCsRyXuzO19xVsBsCBjmKhrjRE3UvZdzCLo9qPQLShuH0GRVIJGYncv7pF9m
YNKUo91+8VDN3OC5SA5kTVFxqwQENztNzTsLNY9iK1PKEGcOTGSBtLWvbSkTGGOYSsAdidTiKTXZ
e2MyDVzvkJOIHLnziEAt4ukna8G7TEb9adGgzTGiRE0I3WKDlpx5NzT8JfK5vJYV6LfA48mfMsb1
2FSLYEXVuQFAKlgVW9yaAYEVGBvgBcWuHQYqGf3U2nqc5S6dzHzZtfpyYo+7yDQwqtZuv9tSayUh
RsC2WpSN/qG9YFPb5aiPuF1EOEoyNhegF6Jj3LWujRKdxTy61Pi+OEHmdT/B7jiqxAUd6Mohd2/m
dipRaZ8cuqqouLoP39VpNChzHRagxuCcZk2FJrPEZC0/K0bkZ/f5EFvNrSmsiYxdg2O3iz5cknSN
fbOVGidgcgjypCKRLslxp4a4UbAmFv0AnmKRLtzH1CIu6MDaRj4nzrp2w0hj7Oe+bo+zn6jPLcfQ
9bo+HWsIT1IaASdjidvlO0QoWSLMnhB3cbPxLI4UfjhPC6KYiuBbjUwqPPF2bI9o2zM3VTXWtDjb
362rAh1hjS+yQnBtGrxoNiXwRFd3G7LOSKothHGzxDhjVS5aMmPrw8fqTloXIdcN5llUVStvNmkx
y2iBaXWojoQUJ2C4zEvT4RZYcuadG3sVaKg8Ymf5oA9uLFSn7APAxvn9kFby3rYT8wq0ONyReGFR
C8NEbKnX6Lg1AmIoAV9WG4UV2z5c1W36lKdk+5NuBnEAoVYe2QoGDNr6HfiCdgwPjYGOwr4c9NWm
Q6/RaY3ic6NaARlUoDo2NaXavZzRo4nciPvGBitgdQNzM3CNaWfAveRCUErMIJmP/TDi52uiLlE9
+QG3YuQqXHxc0DpKKla7MME3ACgcSEIibGXvxQREs6xnfb++nN47TF9vh2AurmD1fYmN0ACymnZH
F3bdhgF2dQ46Of0WIZa48dGT2dgeJfV2rGw28Ix+Vgr/TAvYoA3f0/KUZCjKu89ScIFugoM0JI5p
mU+MIbUPogzAQUVNhabFOBenSV2n72xEAs0tp2ZxSmU/H7UyjdpC90dtv7Krb3LOyRc8Dc5mYsEK
azsLftw8d704a3TwP0tDbR4uEQS5hDBSUcHkZX6qHbkZyPu8uiZHROc2Si1eD4L4/LuRJg/Jdpm9
0wGc0FGd2qPNFBq7Wj1kLnRK18SAOTEIIMMDh7kFWMGe0UjWDAr5+WRLtqrEcBd6WcvloUBDs8mq
yA+YZXCl83qYhDFxm+5/lX2tyDE5XWQNtk+f4WjihPdhoEHZa2EYAf2tz1AE1hP5nphWeTMKRfTT
YElrKCumSVClawkSXQOaTRBcj9aigp1na30glpN9KD2L87OF4svkJCJaLV5i3a0D2jVuyjSb3y8M
WbF51pMapEII6nUInB/oCQNcWFvE6NmpP61A/6on7rUNW6jX+N4kNLIzo3IPXqQj87JUnEDUdvHR
cuPkqzN6ojt3aybQ5H9gojGIlhfGU4bRVOeDVsAqshLQBUqMwj+lYJv7IwaKiCGglX5S9d1wyLUi
KbUKqAiBz80dXAxadq5GVNPn4ZH48JjwbwiBfZ6s6FIPcvddTMd6twpzIb5rXraLBkg+pcyuKL55
aExs6JIV4hBhghHsPdVbBz45vovbYf4wx0itx45KPiBnku06dgjRmWpnOXAgDv7Gx93LgsZUG+/b
lUtGOg2vzG7t+WghWvVlqG33EXQSLu1kld8YcnWk2xO6D+RVFp2LTlyYmqSWa7oaooQw14aVxdY0
2F7tm2puzlzEmi4Z3wa7KPWSP4u6j249cvx5O2BEvcs0N04FrrqUdh1+iA0/+1I1it+EJwI0umSl
1C0rvQ5g/2QiEydQ08eK2nsSNPhnwvO7CY+H0tSzDszuoX/4r6+rgfHlQ/H1f/77T2piJjwvxr5P
P/NjvCOY7bqASzxaxYJRLj3LH+Md0+RLOk+xJUwiPeH9MeJBkZeD/F+EbU1I+jHiEZrNjXetwBNQ
6Onv3xn+6mbQv2cPtL2YSMNAZfDMQImoqntkz2A54TCZiRs20+VQPEY4qsb552dP4/3Tr3reKn/Z
oP/5A161ytvZzguw7dNlkGKSESDnLR8wQUokiclvuvJr2/vFzcCoZRrGEe6AgP+phajMzsQ9yzER
ccjJSZGJQedOeDjvBhYYz7+6dI6CL0xmg55eRm11xoJ2i0tOfkbXC17CI92MwI+u0MuIhfRPQmyj
2IDl8DXBMjEpLoYWgqNzTrt7Oc07mYYtE2ChzhEbqcI71fSH1Ercs65PTZgGFeBilYZN2W8ZshD5
7dbFwGn0DFzZpxE3gh1ZIZZ0twjSRCMNJ6ekS7jjIjAITYgj3aYcrLMWGY8PirkGavbN4G8XBsjT
Aexnbhfnfo9EsDt7y2VgZu70l4Ed9IZBcQFNp7dacNN67O0Yfr2cp72MjdsJSLJT7u0xCiX9lj5L
+zk8QWY56U7Wl/9P1PhN1NAd2Gfb5Keg8b/5w+eH4uF50Hj6ke8xAz4iAweNJDLxdoSXyK75QVUM
/nB8ljiIEIu5HSv+X0FjlfEGEAKABOQJ8Hb24vegYYs/LIttTkOFMTPt4b81F34VNNhcHq4zXAUR
CnjW65FQatZI/tmOcUTY3wHakKJMP0inu3v2TH4ROl7251G44GN8aftMoW0RkAa8jE2L2bVqXEYD
CUiHoqwq1M4eRHBVTCMa2G9/1svpw/pZEjt2ADC0zgGSavjiszjIu0g7CUFRO9fJKw7r8Z3HnP3M
WbBEqL0CibG3P5C57svQy+0BzwQJRPyFX+oLPXh79pEzp3tj+m14BIoc0t8kWb6o2gF1v8qgz7sN
JG1hJN9tC4ZBNKIgSbqoTqho8NBp3GjYuiMUlc0wU0LVOgmUKAsRcWQrPpdz0l40spMnTRjJk2mh
qi4IKHhyzuWZas3iGsVdyTS37T8wjSrP5NjWByMsAL+oPrmEIe6WO62icaIaQQYfdWrf9F1xDb9/
+YquzHIfZ05779fROzGoZD/5ebkd6hxTEFxL3uFn7QXbOLWHa6sbim+LvVRXgPbSDxZt5E0pwvzg
4v2FxxImbKi4TUdRhQS/pbFOghGia4uD596M53qT93aHPGhfXbZ1MNFHzOwHkUfGEa9eUN4tMlUN
mBo0t2YZAluGOfKloxNx4S3FfE2rDKcsWgKgK1sw8aKz2k8JzKwJ+8m4RYZp4ytEv7pP8Olc1eG1
WqcHv4RVvp1C1vmWaYKoaY4W5eehpU9LxR38CevPupGRkPF2Ep18hDVUp7B2Wx9ylKUqbETShPSc
wo7GamDHnzMQyC4OYU5+hd4hjXjPiaoLHyzfuRrKCV9YpByzMGl3lpWz9lJE8TcOArBXiY0+3Jzg
TKcrsbiR3r4zRfup8KvxUM2ih9bh0VafK694bDV4KS7jLwr1qV0Etfk8kgF2gObixsW+4+HENLbe
NYA6/nQgh16jNLpcQOsNug1j8+zUK0dhaAXkUKDsatw6XuKehkzujuNUdntbJdmFSKOBlMHrUXlD
RGK/RIuniSaJPOMRdGhNel+aPt9OUJAv6e7RC/PzR4Zq0wbTw/PQ6OcNffQPkoqfRVrnJ0YNZ2kx
innbzRM0YssRWxkmHg3G/hylUdTwZsT+QVEF6QN07ZBv9v+yQ4QmYpLu/ex7zU045dYFIgXv8eSY
zA1+8g5Lm90zu9aI1r1jAZkfv86Fbxzc1ujfZVa5fO5nbFZ4s+7nGjbdVSJLa5ctfX+DhTY+tn1w
0zQy2Q/u8tEYWvvSWmJrzyyquzT8ZdlP0ptucYMbtpEpxwOEvmtYnX/6dlhZxyQLphEJwWiM1ZfS
SzL8bsZhqOBHZrR/4U7VoN6WLkV1Lyoyd+9Z2htP5Q01Ct0fNZ9i1BZh/BZHjRD45xnRco+oBwOm
DVPTbqI2M6pmRw+hS+8c+CQRxB4znYNxuvNVD2/R7PwI7ci4haIUZom7cembaqORsjyZxsXzYYU4
UUCFlFnuKUNgRmZJbqjg0MHzbhxgcr1HKYU2CDr+Lt9p18kYXSL0g61ShSfA9D7yjCiwNzWWnfG5
hHWBvXkXTu4nq44HqhJRon25n9pZWvfpMBnuodE6uI/ow/CiYlS6jLMMPu/Q3mZFiGnxiSm77BMO
xtmtHOn3tkIrPVaF7x5HgYOPHyp8IkPbChHiGzz7zJ1H3E+mZZwGbMCwOnJp4Z1NVoj5yTy7R6sA
uLHB8DJRlP1wFNEop5kP2Y+/9kMvvMUIfEITsAyDDR2oGkNR3X8HwBhvsMukItMAE0q78iyZafH3
xQBTrGhC/AkNXCHPG8ehRvZHH5MtrwMo2CaIkdeyx05P4CFqqBjNbjSR/ppb/q/pjfJ26QT4QLfE
SXY3jlNxPdtO/VXrFFxwIUAJM8uhR6xksewGL8rjfaum6jQQubzK3cR7IIXk+ux8NA/4bRTMHJn2
IXmLOPqWmTRfc9E9+2YFbX5vix6/sCz1lh16HdUtgqgUzh1pBETCKvOQYQnz3XrU/ZMF/jYL1HCk
/wwXJgvssldJoP6JH4WjJf+gZwUKPvDBvHg6zXpKAqkh/3DAcwgJTE5q0a9/5YC++QcIA74dXAC2
0SuY7HsO6PIlF3Ad1aYNGgQA8t8pHDXI8FnlqC+HXqqLVKAJXpnj61Vhh/qTKjAHc77GYqnTb5wl
oS1204T8dr/r+9RS90BPkv7QKUpAeqXKdb/MYV6XFyaUDziAtYFb2CZrcEfCYUyGAivYIM/i+UMr
kIAiIDu1t8DJgnwwGlt4iw0WS3Y+qMXe0fXurCuMaGq/3USiNqYPYNSY5eQczlB+HSUTCyHMQeDD
akOpaDgdOUolxkiougchrtdpVzMY6+KQ0dqzF/mL1PWVvz0MAGQfURTB4N6jvEKI5GVyV3WQOnoM
yL7W3TTSvyoiP86xP3FsUiMZIQZubGczKYtvjdcm6s7RsLsWqV/yi5bYA4/sw9uXZGk4y7+rYy7J
R00fxIsbuEjIQZh6eUla27youjZ6RG3Tzd7VThJlZ4szNMy1YwM3aMDBfsJwlulmHQwgNWbwCJtU
4Nf4UM2dasiTBihtZxzmnYj3Sxhhf7PkM69i3/dLTEbYeqEx7z2Gm97lAmOSbyuoDNwG7+9u8OVv
suiXlYjjI13BGmQIAhQeqyFpvbynMM5m0Jt5+VVMTO9vXQS7q5sCmtby/u2n9wrxxwfZtkuDhKQf
3B2f9/KD8CFr5IKoxiMUJ8u09zUDGEdsLMEOn20/da4miEx2DI3QzY1+W5uRP95w0pbpt7ev5GXZ
oG8Z+DBtCxNJTV8rnL68EhORLCHn1Hscu6D1Lt1apX2/aQsDuNwZ+djien/3Ibu2hykUeDtT+DyF
V/dumJHhV7lvf8mHpq3UDi6OMWabMYBpO/3ms/QifLZIuTsCl2NKyksLyVDdLHteFFkJruuI4VqP
sxmh+/YVBzgE7k7DGpYvigaNfsS58jTR4O3H+tNKImF0QYTBwgBPCULl5Qczse5a+uXdl1nIIWBu
4+fBCG/cSHi6b3/Uq8pPv0Lw3halm2uxouRr4FlaVWY2jVbx2OWOW/jHRIblhxxBi0br+UVhVF/N
cglFcVElqAiKvTvG2XKfdn5dY2GNbsPMIAIda3mdph6ouu1qNH2RgTgK1HGYHKf4HUb6pxfjBqYr
AcjwdoT5E0kEMaIAfrIovwB6a7kKMNJZ+m3EmwlED4T6yt6FxcgE4XcP6+cXI3kr1IpwBkFJvw5b
oYG6JCqMxufFZTjHGMbHm6rb+kEdt3gaI2jW4Z7rOZn/AD4ThMKuadtWotUHpHC8S4plwqqZ+c7S
f4atrJmzzE3UOUIHsKx2b79a9sWrBcwF+u66TWgq/gwqdKOpRt2urT6jCAieZZMGql/ed97csqgW
RR4/nsiu7rxLww4TdlNXYoNJjeEpRbCUSLOpLyzAIv2GTjJPhuOPQTEWQibk/m9PARjBOqKLO2N9
+7GLJGTh7VhgmdGjGtN3vJ2y7T2O4dI2R94IA30doiETwvNBL3HOg+swrvv5E8x6UohNMy8hz8JK
U5sgD5jRa9KD5TTIfeAwi8oQLRAnLb56E2wbc2Pjqbi8Z/tL92PJkHC5bxccNwG81qlE6tosB/Mj
ujM1vuYDOvTL/dLb/ng3to033tCFzfneuEyJIJuYES3vzIqhFDQboEhJprapXRtsdOpRRrWbSqRp
HB0A+nmli2BBavGdHrQfviXx/K7wTtxxjvvrfvILDjPVYAvebzukzyOF0J7ko41kknw7/Qf9adBo
au+SqR6CNU2QoFMUOjj/vssd5pYnk9nN5XncGGo4G+YBicbtHCCnrHYJwGd1HoxY+WYbEfb6zGyC
0GK31QHNEWtbOWWdZcfvN+CmPWLhG5QvpJfuIHkbPFBXlCy/bo50EMsLhEWLfYO5Lv9hFIQr2bar
MzgO339HU4PI2dtJiGTyliWHAt3GjheXZzDYieKj5zomOCq74p5gOeqn6mTZxJPTspx8wzT1cXaG
9PQAudCMkaQo9jYN4fSbqkEogBdQfsPtEej1cqlkz6llZ1XJoklDLy1u0AXBTu2Q2pq+wPA6tdhT
yDdJVk1kAUhSW3sW/EIg5GboH/qozwL7zHDmRH1pCiT2ajT5RoauW5fAaIa3QS6wkN8tYAnyCTvc
cmTih96rzt1Sc7b5Goz8XN9EKsE3vmvscCyjPboC+r371kgU2LcLWJ9iX1mhXr8tADD+RBXa2CMG
vHg2pLsKVVC2AlPpgD8ZUQ82Qdsk9FyS4u75y2lI9bWg909fdYu9GFtQBQDsq529ePBPRzqUXF5a
JIHO28IRa5TLDuC4+xGhdv6wlbbyuazUQY4i3zZjwRNEFmTgcS6YFPGbclJAmKz97PB8IuHpJapT
6/GuDlCUuGvMIGcD+yngmktSRya4e6zf2eeqVYsOHjFwuoe0sVu9pR2afdUONViTN+EihcJ/kKqy
xzufDgNPAaeuukMRZhZdWrwbGYvwC5u205rv9JUGvartJMFNu87kYrrHOcgxHNql4k7CYZXjDq6r
ryNTnMcpbraChgmqRrWN266KHLFjbYNDikZsWd+7Ss0s/6Cja+3sZUHboiRRmCrv0nNRz2/xttA6
vlsvTO3kqjLBxiBjg22ijlbJqIR5sNjLcN2STsDb2IAK66tuO+ddZ0znGZUt1xgaHe+mcQJQBA9l
Z5bcTBmmKqpuJWW4U15WXSW1FA0qUlO+JxATbvY9ktqK2XU9VFLCaPGCedyAAe3jY2ingxsxm8kI
s96XZQKuGOtgq7hnifnjQv3cxojsRBdZFQ+mD8mPviqLJ0l1SPH7STUonqhQr0u0YDrWUGgnTRad
V5pCVR8aaxxa0N6uTajsGoCqwA4y3ke5mUGcDM1lN3kWITdFvYa3VILs5iyoVDHxuyA86Cg48PBZ
uSKpw348IEs28Z2UMA1f61tMEs+DTCCmey2xX2AhxZh4EJ5qTOB5fn1sEB1GniJ7wbT6jgU1Nq0N
BJC33yj3PABA5hyDvFu48HjGyM3D5Bg4BF1hmk+c9ar2OeWLkJF/tw+cXB+ymCk2LMcZQc4KmA7y
McQHFcSGczWjpgC6gRCFWlXdwCKJ98C7AYgvaHLy+YJGhfpSBKg1vftehxD19cOZqgZFu5OMbi8o
xihOETY5HdJlafGORJJi1+AwHKKzPITNrVYVUedJxeGvVtoWV+ynk8FTQt/XZ2On8CVZPAGi7jzB
78u6SCb9NYC4Ngt3SWadOON8p8N9h3TCAuaCVWnvbb+VOCeQiUaC/WkgrdBvnSB0fXMzxcB2Ly0I
XOmuQyegNzb+YirvLwCPmAKJYs7vJEapKWuobZLmzPs/9s6rt24kW9u/iA3mIoGDc7Hz3sqyJEu6
IeTEVMzF+Ou/pyz3dyx5Ro25H2CAHnXLZq5a611vKOsBjks19PVXVKONAQOrMNyLiDPFNbes0+YZ
2NUnClqUlfzmEuSGHwOwbvsyLpYkXzo0JCCXIWFBwUEY65J4rjKEyNy4MGxwSh69YLjECyOadFCQ
WVjn8AXTnPA8NVjrhmfUsshPQbNk7MJD605rqF+DLumXdpxh0olZ2iRytsasnggZ6N1PPoHMbryG
FpgTaRJKe44IR4WYTDghdtKxOqqEnUwShifHZdmEqVxM3L/tBVQMxC3qV77KLyCKW/VuCEXMOIMC
bbmDqpNUbHy+NkQCfguwY1K2tZ5xTKhmxMCqCzcQfETGJFMwz8T8JT4I21GMSc1xOYtwhTX31ogL
5Y5oI6tUK7y9lxQeueMZ1zVzI/e+7xqMipn5irlutmFlTtMdQaiOujA6VRq3ruF2y4OCq4Kfbev7
7f0iYB2SaKV80db7YPKgN+NYCNd1g3JX5vsoVZBvlsoNCnzGSfuyk7Volw7DcavIgvJbgiZ6mMgt
ItyeeYnn9EQZkswsVjZBr0ygVVQ2ns5nNz3p7yPEf/4lNHAjz/eDz3RaJt8TUkNUaK0rjGrsakOS
ybz4W99RjqE5+FxMhpHlz+rbnAm5sW7hY1ZwVMcq1RtqXThF7d2Ps1fX7qaOxjaC52uiHc4P2BV4
VGOROfLBtNOsa02oJOC9e1gug95WQhYSPu4m0OVjywbO55C4vl7hCs/UFSbaM/IpdxkD6ZjsMqer
x+BsaWKDktTDM5qth5lDxi6DAiK2l/2M46KKdr1X6ToFsovuHERmLZztjNibmVTfFKn/iO12yalY
NayXcI8ABayh7huPZdLrOir7IAfctPeu7VEFjya1m7EO57FmLcsCvN9GZgxjNLKHF/BotoNV+otD
Zq8tKYlK5pqsKTgokX2xoi6B/EsoUNHqBbGQNns00kKX0gS9j+IG1aXQO2fQjBNn2saJ4Ni9IDsE
kp6Lu4lcV6iH+MtMzLr5ljqivDh/SAJ6ncxdgdsmmhor5IzKqO6s9iVsQ12vhuQXLg+26nF7Gsem
rODAZaI8J8QQIeVO1bWupcpa6JKFfB99j1Ac+8r6gTwX1dYGz6ShR2ZpleAGjEvIA0XDYsKXLC5Y
w2ddIv2Ee3y06OxSv3Yw16q4j1j6aMTCD0d99pYTGdzIOnazsNrPaUHTIdFWUrgG7CucQd8ZWJ0d
/r4TS8MntOprZ6EiRQTJ31gxLCjcTW6VcwB/2pD6VUxN6oBbr5gi7xExF9jT62Nkw7SsB9q/Xt0F
TYRZxs7BwJ9nRA68sJgdoYAfk+tlzMwofBpy4WX5IcHnpxiPLuXocIeQXlexeLpr8KltSaRMjrVZ
6qLCVEwqR5iVmJWrVeA3vCwFeJ01rdPRbIXauBD5KJztSFfzA2bbrXcwsQQdgutFJXaVnvuRMDmf
eSFfiumXgxESWqKcIvNOdq7+RBoirQG8IHbxC9GAI8tLhusj5WHDmK4kc6ZPGWs2tsACkWTNn7tr
Mgwxm2ZfMR7y145TUwVioafrTeXr9zEiqpLK2uQOZD/gHJb8wL/Xv01V0i7XeMkKtksr4bzsdZII
XRoC4se6mHdqfbavn0eumH7dyX6seKhtx8JXnDsTDJDngSBrRsfoLXPBV93wLsh1OlMT4LTSuvrd
laUdlhe408WD2sSyCywilhSyEYrasZp5tr0xFByrXFouwdQJnIAVli6tQ2QGw20swrR9GVqC84pV
l/e1YnEhF9w5d0dL5XiiezbvGZQ73QRmtUfHZlqTfiCdG1Je0njynNXsLfOZg6oFxo3A1GjYT7bT
5C9DYk3clOi18ulic6DW6Kqg5WrTKSQDbPurIw6WMqQwmOIYDwgSCRuHn2J6lnaLtMiYvjpD3yzX
pjGY5hpdTEI7MiRt3BmHwK+d/s5f8EE3yO3BRuuaGZNuuhHh6SoM1q5u8gW5mvzLuK54P6Iuinlq
CpdzyvUpwJ5+nbaDx2xJhF7FHI8ihDVgsRp63mMjaky0dP/A6+R7HB5oL1r0UlmzJvuHGk9PBnql
mHj1D5BHmCnOeUAd9frplYPUpZU0CsiPiHoq2eGcNgyEoxJ2N2r8yIicWb+SwgzG8sp0J3w4uCGL
7ri90FDcyNES+hOnW47rC59xrZYqjhk+cEmJBwBU1aU7BvhDykPAML1r2dgMl/rAmdTA0umjUOGv
CV3VslZlTakrUU2BYp0ZX7tGuOY5X2mTDVi3XVDw9/66A7my5TaMB90FvjYWMlr0SVfLNM7xmq9s
Zl6lAixyT+4QZLzoNElM9NdjUpY80tTq9an3yGnjYosrRqTU1phKTVuvAUf4xWXmjSKmUS9Yisdo
JGvIGGla4kqVdguTgcQp8xenmnSHPr+uHCFeWdxDTE31W/kxavQvMCMoO2j/GegIJPnvAFaCGxAw
4AP6ZYqU7jPxWMYQd2O4BDMS14GLEI/040O+R9WAqVC+eshfXcsO/vB3Ig2iDEzF8N7zRz29eX01
ZGBoZPc/PZTmKtnQjBkYaSbPW2TVRu8IYc2pvqQuMaNUnr7rIJ2bWKxZuz4+1nuxs7CAjgXycNwv
HHgA7+cunWmhwIMe8mVyCmSUZ31S2LyJnnITPsOkLSz2wsWvWDR69ERQP/pBNoFc18qm7waF0JON
kJZXrz2vK/Ov2UfZxrpFKIXXsSfANRj56ePT/+OpOMDC2goMAhfe56b+779TgkjXIPpFeC8qtSbO
gw1Kt4VsrrRQHx/qj3fOARgOGQUxCUKe8h7vpoxK7ZIC6oWQQ6efD9GMDPXBWoT+RPwoHv/xlXs/
QoHjZAnftj2OicnMezpX23ROEIPfv2DKo9cohRZuue5TVvbb2EYHNG+ikHqfYmLm5++SaL72itWu
8I4fX/v728zU1MMtQk9V+dwwUHh7m7VfL3Z/sfMMJkHrCKMdlCqA78MK+PGR3t9l24NfyiCWSCbB
BOk9eJ1TGOL9llnPZMsKAhRrqVvzNKNTOwyoedhrPz7gW7otQxPMKF4j7zwmfMBHby+NyMuFxWRu
n9uSORFUAdLuWOZYFGeea9Q2EmlJksLiD9ci91DubD8+Ae1i9WaCQ6mFys10MCAMBJduvz0DusRE
WrUon1FWk4yzZZa15FtQjyQk5uRn2TK0iS6N8bbR6/cvUNzwlIa8Ch/jxeQ4vt6cAhIa9wjof+Yr
riAw0y0sMijZErp8RBC6CRwF9WKVWrlitRajpzdLHIcr4kuTyOTDR3/GDD3bKNEDHlkwUEaconMg
um1AMW8rIteGJiBoJTd0bdVBo2GxMLRoFRg5bfR2Do+C2kZ0jt7ia3wJOC3xCtB3lPasmnlu66Ip
g1yst1fb0sVylBUZK4nZQS/T5s5ZCzJpDxPynbOkzIFlP779f7xwAtG/ScCFTqX489Xu6SwSA6na
U5U0DjVrXCvdAoWL0hXAL8j640Pqr+X3kZ1easOfM5oALoB4b1/DoAwb+C4Yn8IYOquz7VOyoy68
QNg5brSdyRmsXBn2NFGTFemi0JCo6f9pUPT+yh0Hniwrpw+Pk2/u5/j7t7WzJK1v5FkmT3kF/HnC
tloV93Y+2u253anXcLt/64ry/iWHlAp7E6TIdwLmle8NWHwsttKk7rrngQDv5cHLhH4tsqzWldXH
t/edtaD+2/F5wX2F5BL2BTj/bz+oeJxMKcvBvsfC2ww2EfClincxMCqdbpqN7A4rBt4F/xAANryX
kxaX0ax5qPJqYF0gGFoePb+vR6zLwREWVxfqaUyHgnEyX0VSZYmGtSZDwwCBQiVISHbga5gYNha/
PRiWw8UZucdeFMeGnhRZA64PdFUWTLbmaBiso3JXVmbsXnx8E97db+4BMZaOyXeKe+ifE1PPi1VY
+Ah3+iLTO3NUMaqAc4XL6/Lw8aG0tOL391k/UxYvH8KFz7b4hxvUWNVgqpYb3QVu9fNYvQd0qr3U
9NbEUs8S9Dp7l5B0uAvlVGqU9NdP7dBrhMCAZe89eq7QeCa9YM1KZxdYMoxHI896Yznv+FR9Jlh1
kY97RO00TFvSWWmPUwTHtCW/Bn9Mi/QQyUDqzbezBObCfxuqQj/wxcs4CiHllMPiFZoYrFFjvIaX
6CeZWVQt40oMLPzVRrWpBpZ/jdD4Inl3M2Ye7HtRBMrhrGarGIFAPr6lwdvHJwRRGQKyOIQlj73w
D2FGwxXAgq2jr3JwxGPWlp69sxmPHvw8qF0w/oRoLncKz+YgldGmdqPygKu1fBiwNRhWZdCXDE1J
jgqhJGovdNXcR/Sv3TWyqyFZJ8EAzxI39YJR29ehdrt65bcofNfMcvyrwYuqswTF1AU7UrJoDf+Q
bwzy0T8vzJGHU9SSmYpCmhg0vDO8/MFYDEVzQNTuuO7ClgAAhXLORVF8IeZ22Kh6brbMxOVDwgwf
HZ/NlCDTrllsIiMjPGXJZ1gTHnnnP+WdS2NaG6duxZ3N/vxSJ5XlrSJsy4EwYhJl7Kws7zCQ6B9S
xyEkLjANt9yQWYo0rw8RxBt1+8l3u46yKOoPZFNlO8YEcw05leHyGjZiSsa2Wwwnwoi3ijQGAJsk
yz73gY/tSkDiygZda3W3ZFBPKT+NBLTPcNf4Ut64aja/kKPXPVtiwY2x9/o1geHFWS66dOtiU/oP
LjVvF2teCMbKLGYepYJrUyi8W9Mq4B8BhZ2oA2GiAbejMt/6slK4P7amf/8Pr9+bD/r1YJg3Qcgi
UDPkkG8XUOJ+Ke3asPzmm6KAIzSZd3A77W5VFPnF4BKctp7iqrhhRAhv8uNj//Hm/7xMuDqMbFjE
3/cjvdeFFSz54ltTljSujqzxJiscC+Lbxwf6+Tf93zb88ypd24afg4seG/L7JnKyi9we4Mp8IziO
b8ax2S5WFQ0PKeyJFLelXUS3aRcZENmlF9YbZ6hTucd90seZTUH7gqznX7V+G55KoxH37LcddVIv
FTagFC+2KgsE/8pyb7BCKn8UPV5GJfDszWDP9ucwo0/FMt8yMVvP4yunQKa7MkThg97kzOKsMQRY
a8P5W1bFilFC3+4sPMdfzEkhXeX5/UMt9I6Exy3RZQBlEPfFYY9+XxJYBqnuLqT6b26vb36SOsne
qTJ5mJbppbRC+eQY4bTpCcJBDIzO8wDHF9XDx0/G0y/zmyeDE6Pu6iADQhzDYfDt+2flUcH4IBHf
4p7BAXBam6+mAB0PkZ5yUZvBJXFeFArbgNSoC6Y9VXGowK0uhtof1Aphg3G1WLF7cJYZ4KyFPlyk
2lGozY2LdC7F+ezMe2yNnTswUHlVGTy0lc9gbF4vamLsklVdtBZ1KIgDp/nejW76Y/az9NIRCH1z
kOJDGlf1VeEpqdC7d/2XWSb9vYmV8I1RIl5Y+ZM17hxbwa122jS+G4klyIiFxLVjIF8wJPY9ZgSA
U0vGIIQ98ZPrGcF5mszuZwtUO1oxdCAE4+Ob+5aWxCPm3uLeTQ3q082K9w5tPZAwz11EGDG43qWB
+dNDnTozTO2mNC+tUTPGPz7iO0O8n4ekNqDFQYUFBe+9KyayTdkWbJ3fszpzT8BmiJGifjbOACqz
HYMIxUqPi9S32jHlQxpP6jxNQ/PGGEJn9/G5+H++WpSaLJ92gHm5b70nA7Zj4XVkMJTf44kBA317
FT1X7ZIMm6aYcVky0T2u+qLS5jseWOEmS3zvQIRjugEnCUMcZQycGdsKBUCq5KChXyD00uiSi9xP
u0PjONOl3yfxMcal1l0hlLbHVYfFzk//3KJftYRIr+Gae/Xe4LbsslwZF+ietMHuKIxzv0vm63ka
2c4yfAJ28cjuvSb+IT8vGPNSUToFQgbZyBJKyZgxw2Xo+eANtKbUIt0nZU/lMSmk0+KJAF2GN5Fx
0doH9bt2wrRk5AqjbmKiyVxJkdUWr9Fz1xdjHXY4MqS1D6+WmE8LMxAxtnsTcfhn1VbpI5ob9cPF
yhyoB/uxfwK+/lx/hEufAOMawhzP5/2S7NhMQvNpzL9jO2oK0gjC7Assj5mpIY+Mnkp8W7o+Qm5j
fJmHbMRLwh/qf5K2/asXVhvL46YOcxVR4Tu4A6ZUV3SLkN8jFGD95ucD8RfiQs9T6auduQzhXUMC
/I5I4GhbE+nzlAQtSabk9lp3H7+x7wC6n1+Pljpr4bGtHa/fbcZL0Y9Dhf/H91iY/qfGt7pbzN6M
jQDYPWNf7C972ahT7ZbFkRw/60KVRCashFTTdYqJG4TkchzOU6N3fsCcbzwiktL80z+c5dseQJ8l
wjwHaZ4NZ5qm8t0twxBvLsLG7b+DejfxPZWF161BEudVj5fOpe0POTOlbvEDEnO86keCvwFx0ZFd
j3tHVN2DF8r43BRjfm+3bs+EhF0Ap4ZWcrvjTKzdhnHv68r0X53F3VyjtH/5htB+k3Y0KV/VG+ks
6vXfnu+fats2hwv00v35Z/6W24Z/IflEn09KOuhZ+JvcNnT/YlklVgQrRQ/mfEiB90ujr5NB+SNs
PaEWU/yU7/8tt3WQ71v8NuaSyHFh5f0nUgvo3W8qCA1R8j8aJ+Btumvv/TIPccR2axtTIE8GBNl5
BvyOUg37JUqmk4wb74AAjIFhhTvlNyyqxLmHYyekJssab6uqN3lta+NFCmle5PDpmVRGzp2fZSlG
g7VfbuLOFZeJHLrbORvSOwbmcp8zRj0WYDrPFUZc6CpEdoLdtVVz13wBIssOyCjaFDSTwTFTinr5
atZ49aRR7AM1kiD5CZQvP4WlLM8i4ch973QrJkTlReXZUOZkVBAyTGiwNXTjsUwLTHYKTEM2thGL
U9GgJV1FcroicVHuySEkQKGLB/zG/Mm+YYQaXkJ1My+sOTUvKICMgemtQ3QNOXN7JtvxoxWm4aVl
5NfW5PcXESYxizmDfviwUTAyCg1EobXzg3KBrKVC591YQ2mvCZJR1yEEFDR0Av6P60241sm033vS
rL+NIwdxWgfqZ4rPWdlX+T0pYX6zmkig2NfFlB3CTqnN6I5EaIrZohu0+89VkEZXqk/GG1Wly1cm
6vNj2fbOTZxD2nbmrL30nWy6gQyN94ltp7sm8vozc/KbLwUuxxvoj2JXD3LYCyvnMohuhOhZysNQ
jrhSYmX2zQidFaZIsDHD+swu4yNhcxOIHIyhnLy+TedFF0VeF0cjMI4yF/kGjx5EoDBz900zeD/i
MKtWXabSM+W74x7/4Qhf6KS4ZjKw2LvQyPITUHJkbB0aybMamtxDjKfXk2h8Qq1Tvz5FNWLIehib
uzBy04uFBvNi7DDrX6GcTD9Hyu3Os96Un9zKrfcF1V24GuHykH8iBeIT6Tg3yyzSC0Knlx18ESlX
SEPpYPBuAwxQTcAq4QznPoO/6xAHqxP9hB+ts8WVX/tpqi8j35cHMm+cMx/IfV/UfvrUByJ9bGqc
g0q8JW8KGF6HCQ+wS2a9zpk9etWh7av4SuHMeEf0Ne6RRSePhdEf8coeCWMtveDSbmobh3DLv2hi
NyfyUtaHDN+/Arf9TlJXJ96VrMczOxldXsemPRim2lI/ER3RB+a8mqfc2tp1JF4aZ/xO2mRxjOca
Z09ocjj9Re4ORCLYzKK0Hxw3/zqPTh2vjdi1n0RQ3lWDA4Wwq+f9YpbmTZX4PiRC3OpOnsHkasUU
ziRhiu57PRp+89JFbXYt4ryB1YULyVeSGJJ9OfCH4iWV90FqkgLmQDDGUKo4y2Ie4ogpFn6R0t/A
hio+CadTXygshpbccOsO4skxJmr4VI3NniEiVARfFOUqlVl+AyItb71IHvx5VCefrJqjmxfVpqt7
suNYLJ9UFaZH4RUkt6ZOs2Frn7SzZ3Zbd0jJlqmp1k5OA7EkMyFstZc/wiqb7gV95k1tF1iDqZoS
kLgpe0PxUF8b7bQbpd+cNS3j4HUY7jyVFfuoG80LJqBy38gb0uOHR0Pj4LnvWDeZGTuYTwVmhxSM
3bw0h/aro2bOBFbraE5iT27ytB0kpuLbRDjBoxJwPFfE5EqCdMVcQXWY46ulq/K9MakF0f3siXU7
TH6I+nzELjWatz0JT91qqfo+2IThcB8vM24JElModKFxwzJH/7eSpOicQTtsLsg9NLeWZTxmdg5y
G8fkr6cyRLHqQ5wNUYKsCRL9jJzYPEqA9S3E+GZlZ3n1RZIhfEZiT3jjFYF/7Dqy9FbatfcmVUa+
EaJcQznoXnw8//YZkrhrs/MLZEqFY14OQWWug6hYIHAF0t9C7MCbjF3jcnGT5DOS+fScxNNnhgj+
gR1xwfC0Gy672MVgjIr9vMv8cq1mA/vo3m2vFZYnFxm0sgcjSuVllxf1tiLOdGeFFXlyBOxuGbw6
nwHKiHNXXCXhddUumTL7+yLiHivJsH5xnUZvLv3iPlL8p/eQAgciY9McAUcWxvsePjTUw3hcG1aU
XFuYLK/G0PVWA1GDn8yeW18m3rKZZ1VvOzw1zwIsGTKwjiq5QrE18qIRYxcazOh4sj3UtNjp94Qc
KE2Jre8lpncpioYt7MXlOh8cd0sqFT4AszIXgkCN0l158bTzm2q4tIbYPoXAWs9jY+ebET0LJGK2
25RP/KyjMDwwJYeQmTdt+JT7fropytF8lBEGEKxMSJyUvZlJLb9e+sz4WqMiOtUqMHbQxrsrlILy
6JEwv8MyoLuR8xjcM6KNdpbZmJ+SITU5HFFI63k2/J0DEeiynZsvZbfMX82lZ/kHnFkgXE9uvJ+c
0SLvEq02DjhnWEnZgAxlSxAlod0jtEwt4CC4pMhT84aBvtZUZll813sUIhjaNdhKl5jX3DRxIw8V
bmVEFNSCLLOla2liRBQ0P8K2zo+DTIjnnUbjPLWLLUY6xfUwlPlBef2T1xKvyVpL1EuAA8KXXPlP
SBxezKj/AX/zKcAQtrQW5NLLCMrpNMWxLcW8hUZ7ZzdxfaoTIe6GOrfxoBvLr3htTJ/hyjwFAznF
vOqkE7f5iXzo1OxPddM1g9pLf2oWn+xKj4zyFQFtprdN0QK4Wz3wOJ9sT2z6ceqD60ZhtPXY+dGP
Pp2d4CCHkQeHftuGD40ryRqD4X0/U/UQXliTEohMo3qqWUCpvTR5foryXQNRvjjhPdxuNOa+ocjL
zzDQLk99m4onb/aaZ8CLOLuOwOjOROJZ7R1+o0mE03Au0W9P3Yjt2irG5OdbkEydce/BkfOwxRii
clUZaY6HK/l2m9Iw5z18p3I3+N1n5P4jfKRYbsyZJ6li9/Nk2OPBx8OPvGHVX/Kb0y7U6a89vnpp
6573oY1BhmlU3iqP2WUMgfUKtch9uSRym9DhnthBjE8EgMfneDlYa+RU8+WAK8Fly9M8LQprjiQd
X9w8nE+tTtDsXKPfW+VEaGavyy2H+MJV6DntWZoe6YhgP82boYoUxHNkbGiBYUxiYIMywyX3EwPx
rDHi4+JCMMY9LTq1ZJGflBmf+5aUa6Lv6nOMJtRmjkXz3Ds+DM3Jm/dpM6Q7lBTh1ohJnW1TWW1H
snJACRK0CAr+5Rr5VHDozdoG57eLvYfd3A/cYCmjaySIU4prlGN984PSDz53Zk8b+rV3RZN791Hj
agSTwXBayP82ca92af/QxNFs27Q9/14t//C9LaryTeP368/86uKQvjMc5DOH42qTzqEV679Mk4Tz
F4wKMBbfJR0STihH+t1pDWxYA2jMWn/v4lz7L4A+MFuXzs8ymdX9J10cjeJvKDDjBygn+LZxhhwE
QFj/99/m07QW/UImJzIEzA5XRZIEqwz64evr828H02+BC/hcvsXshqBsxLM4H78HLqJ+aGyniqND
z0DJwtg5DFbBFFXPtIvTdQEn6CiXRgcaLuqfUvv08/r9En8enDY6gMYGT52b/fYSE7C3ycmD8BDD
3c93ou3GzTBZHNcz89vMsquXmJgvKG0lKxZ7U/p9MgjB3fotXR+kYJySMU3dqwFCltMYzalHcnPV
oW8wCMWLUMciKdl2VEYXfSei28KX4+a3l+r6FZb/3a/uX14EJAqk8nAaeJHeQT9m69ZOoZbwQLqs
vZ3catkVRkEkPdHO941jsvJbOW2hUczDWmtTn0YEwxuvikkpxv1muvZL3MOrLgjQC+D1HmItuxuC
XB4n5CcY9YyEo6e92s3lwsDLKLBv+vga3k7XXl8COAMh5mBItPz3c4+OkVY/izE8pA4OpS1V6wo+
/7wXcGw/PtJb+P3XkeAu8v80OPLeCcwbrI5ANI40YOF8gAfCw4MMe2qV09yYXlz8R+O01+MBiwZ6
mMZL9n6UZ1sdlsCG5HiQlm9YUaivexyaP76qf3H/9MAGFgBaf6Cdd9PJsGW5kKMRHFqbuM+Au1YD
NB/yLrj7+EA/OW//Nxr6eT0eY3EWJr0u/LEoZLFlh7pWPNhoe46L6OxtEvLOzLO2ni9Qpa+sxAfF
rlR+Ow9egImzn2/czIpuE/qLs8Lzmpt2hri68gevW9WWHpij01gOsayjUyVLdkPezfshFrjtEnrt
GjjVj4QhuzEHmWockeBvpofOpnAY/SU9fHyRdJjv14UAWQ+kTBIycTOBOfN2XYjsCOvqpZ0OY+ZY
WGFU4xGVe3c0mjbfVXlnrwih+DHJ1th4uST+eBbZQRZZvxusWu1yKPmXNbxbCpnSoe0rzc+WjQLT
C2f3WYxF8dlr/G1rjfYnCxkgCb0IItZYUcg726RfSBaARcWU6j6JMXYq43Te57QjGfx3lrOcJsTz
MH2EkDCkuK6zu2ABX0f21on99IDLKtCal6KptF1r3zlVcNdiXX/MQK82pdUkatXE0deEjWdddDmo
C4zXq5oga2QCi3BJ1SE+Z4h8jw7Cdte+W/drEhkqglStuDrkbZU/qK5cy6aUq5KcgSs6oPnbPJNy
HUCO2Ma5cvZe5GbdKvMT5Go5OiSsp9wbL3HMu7rvcJuKk/xHbSWMQnIzJEo7bLH5QglkQp8uk+kR
/IBWsLBh+4ehPGZzNp0vTehfQdcONipIy3DlIIu76lVJ75BJLHkbZONTyJwvyr8buRFcGKU0NoSD
xFtDtCfCHDlr32q2uR0ep8FAgBnV0YqRzQgFvm0NJsAluqvsXN/PTYXh8ZpBHpVhhQemVThPeHSP
9AiJecSptzhH2j7fGzInZ8UqzOWSFpzh1QxZcmuyv6wJt3D2dhUGRzpD56WN/O464z6VRwWjf93A
0LvLXSjcNW/EgOVKzwjrBSCm2uWJbcDBmDAhreyyvS/nrl9XDGh4NBM2UFMVH8a53yWJc2NHRb9l
bRuOCsUGsSOTCkAd7G84R2MgD/JwM7fyAlV2AtUHNskQy37TR1roSnm9bk3aN1snasQu+S9kQn0q
s/gCaPQ5QWp1gNhv3kbWgj699T/PKn+xi7LcjG2XrY3MDx+UF2Gy1bbWuZj68VTSVKyqYZnWhQ5D
6SmLV2rAAk2Qps0S1RPIDqFxDaNyOjMCLP9yROzrGaObJzK7Zk5minaJneMVkTtE3aNhGXi5hlFs
2IZy8q0DcOBsTMkeBr9FJKJ7w6WqzhWOouuWqvolA8Yjub4TuGPNoNgr087qq6XCym9ldVZzNgOa
HpEIyIPlpOZBVHwuvjFXZr4KG3vJ+609MjiEcoYzj0qi9WRm5dd2cOPHLLL6bwiA50dnaMdTEQTD
kfgJHA3i2j1vTaPeNyqP1l5kDsfe4vsy5rxe9XKmbUdzJToLCDkUS7OxNBRZmHGxmoxluncHs9w5
pp2QzRHXW1dW7pqkBwA9p0dfBm/wPNXJJSVZRyuMicrzrOzzepPSK57C2sw3ftXPe8OHedR0Zr6L
smH+Mah2rC7hE0lctCkKoLgDS1X0/sBUAJQxOwcG+tjim30NujbaW664PQlChTBBm3MsDzCOXZTZ
fV7C0b2y+VAvgbKbfpNHRNSvTOSD362sHTehNJfDnGXt10QQbU+rKh4SCADnpSesO8OkvpBVnVwh
+qc6GSj5iPJgTgqYy9kh4aWxZ2y9nUw/v5Wx2zxi9JBvcnMZEfBRF+KxNu9lbjnH0W1wCI/D/gH7
InlsUtJPEEiYB5m5rD0tF9nUlF+QdaLTErqc1+zUlxgSRCfRYTIJXimsNSGL+SZDzroN24ErR+px
FZrFuPF6x942arG3rueCoKFV6wjhWPgzdii7z4QEeGtwYs4E3pO5HwbFJRm+Fa+UI5ZYu9V6WweF
+pXFwkCUEUTiWtnLwcxo/kLRRydqFW+NsQGUhEC2p4EUP2RtyfyDGnh4SIeWdb2ymxOiRRAlaht7
b5nYzWED5Z0xGDZuZw5AsLVk511IpeK058R7HiOvxacT9tmtievlKsrj/rY17WbTisR6JKfvrMut
bA/Zrtp3GdLXFfWic+ZNaD0bFgULtP9ycBp3VyfNhDe67a8HmSW7yomQe5f9nRUZCFSUSjFTH72t
AOBuozIcsGSKhz1pFXOy5/bjA966QZOct13RDLzN2AqrqeznlSpaEx8Eu43Ow6jwalZWhiYw6Gw3
uZxGLKCWV3Lff6eO/9CwojP/cOq4+S5fxpf2++9Tx9c/83e/ise3G7r0aC7cDVxuEUz83a96f0Ge
9z2qJVgDvk2B+vfQMfwLEhkwFA5JHkZCuH//f49fnIFRjTCT9D28k2wsiP/3f940jt27n3/vg9DN
vKvaNKWbISaVMH5XNJPvquA8GxJ4FkTPzP6cPKpMlfUGCRz8nwnnQILJ20Lt6ma+lhWv+lomw5pC
N8SPwYQFMqQlppbOYj1GaV/ANSRFbA0NZvw+Kd/YBPzlYM4M0QjnuC7RHa3aXj67BnlXLMv1roxD
Qj0cM95iGImFNzcxPfBGe58yNZbnE6j7pcw8IKegZ3UUOKi4mm3fnmDM5Ju+inBbFBKta9I2K1CD
9mxCA44gnjwLY/Ky/cjJ2XCZ/PooFjKkcRZRtyWxCyfGls+ZaIzHlETWu7gp/ZXbTOUehCze1jE0
2Tro2PgmqL3F1N0MQfzNM3IuEhk/Bbt949pzvgvDPNkQ8kPqTFyqPaLrHzUTsHFlhgoNMDzerVen
y/9j7zya48bWbPtXOnqOGzAHLuL1JH0mTZJJiqQ4QdACBx4HHr/+LbDq3pYodbHrjntQilKITCTc
Md+399obs2pgREwcPerMaweQykK6zUWDOmbRmua1NLxbiKEXBlb3RYSwqq8m43zAt0UzIe8o2vfz
H9CiRtZPXvmAi4glotEM8DTDR99BYUKNejE31pIxeazsuYlaFDdgciaSH3J9VaI5XaHFbTetzrYW
L9ySR/B2sIJ14AJuTwJn/gpgd2w+2q8Ga4v1WT9aiaZtmi4BJFn76V0xtuIOeEu+tfIUIEEYWBs8
AwNNO+S0EcEM9VRe6Q7TRiC0Q4PB7Yk1grotMWWizwvI67DKdN17ZnmV9vA+vIn6hd1UR1aA6kEk
3q1Ty2JbDEw1Rj1SBwwSd00ch7HzK8dbq9T7lk6lVtHu6r+FIggPAuqdu3TDGV3sB+2LpiN2WbqV
bl03YHYvM1lFBhX7iHg5XBPTOo3yG0szSG1RuYpWZmGd6rTxN7UXQES2IoeEW8dYxNCA4OVr3RLq
RuVvVWVR8g5Lw0BJORZIr20Pp2LnFJemMbRnaOYb6AxKs7+5eBbPROboj4ITX9UAl5eZBB2/ApVS
FBvDU4GiVT7qZ8BF7GZf0LNZ2OCExncttydt66miCN5H3+0vUlMhzwtxOK5TKsFqQd4NjZ3Y+EMU
838D/RcDPYTBeZT9nyuTF3Lmoyr540j/5y/9t8AE6TveBfo3H6P5n+O8zziPYA6jwY/ZDzqSE/yZ
OrvleRT/cYh3SP6G/eLyA5gbqUz+nSHe/mR1sIkwcIn1xnjPxIRy+HO1UBkOKtwqjA6TrdP9QTo3
600F8XcjHF/RfWcR7V5qtl2cZDnml1NPEb/yMp0cUL+N1wYLFMbjhG2MMofkGHmkI+GiZej3XbUd
fGkdGmBgC7IKymplewNNJzAJeLKCpHc3rKqisw5/yrkeUlFkW5aeg3VLrvBYeNsMtPY2cAN3K5JU
NEtAKcGqbhPnw0a2T3CAUgYcg9U01SQN42Js1CJj7DgDX+LcS4gZxHBmZsxcFeBNjtpuG2tmg16i
CE4FrF5sY1o/7Fv9OUmm4slNUu9iSqxg9nJ7zZofCNd95wwb0rycYx8MXrhGLZTq7IcLfW/QpWDz
bmovfaGqd6S0/hF2gbcvgkwhyQQ8TMpFaVzhFWq3sIjVSdSiP8QJM/tiJDopW1o0PYl10pexTYRS
CQ6pghIcAiTA9n9Wl5P2kjvhrKwuC/NSm6p8P8rqgZTh6hRTOtommB++AXNrbny/oeubapN6hjEV
PihIIj5qIVRrjhPG7QLv+0QbPqd7nLiSnYlU+4ioHXdpmuAoKlSaLVlm/T04PpMrnafPpK42OypS
zcYQUr5M5BOfS2yZ2hTah0Q15YGW23RWBmm3ZDdSb9wBRzgbZImmRh9bU3FTw+QBJQ6NPq5Sy6dl
Wr0xayslDtcNlgp+CSdKlQGARdCSmmNru9jWo+1QUcEpchHdJ42MEqzjpWWioCgKbIJ2bKyIoaUf
G4GbrxeSB3BfIba7aIU/1WAVaLbhZyGPK5pD1KED0fDv6zxapZPFfsL2h/6dQbdVy5IpSy5y2EeA
9KP8SjoIlUU1uuehKqYV1IF2YSovuygbjbhazTJGXFE9lbRCjO7IrrEM7wIEMjC121A8V0MviLot
bWeO1eCnSj3bTeUUuqvOFeGq8Ag8mzLbv0YnAD7e09ZlBAU/GruVo+xLuv7dS+5ayV5X8KT7GGsV
niN2oYJCztlEI77exGDavvlFHDxomRNqh6DCK7z2c9d4rXq9bplv+/bUTX0RrLsxMb43KK5ymnZV
e22Qv/nIZo65vOyNp0RZimlsbMZTDcbf2wkroTyjPL/YSZMilJ9Zg1gEDU5ZcvwM686CsHBGyq54
bhEngA0RPLQz/ybdlWHusXzSXaRmzGBUvRP/dmJeozsdu0G2EAjN0hWEjWLjRXn2hDbe/0ao6bOm
9/MSU1kXRuuMb3ZJD5tnwihy2EVB/gBxvjaWqYobl5uVq++NK7CkUS0s915AGlimdW2G0tn2zyNz
gGzWqGtiaX2BVIv3maw9Asw8JdZeWk7oOV16wF1br0jAkivCUdv11DfVISkM92DrrBomK4qp+3jo
upBxMKxBzHKXGlWBLUQ1eTI7zd4WUk+GleaTnrUWrtK/m0nkryfBiNqZekkhLmdy37pIkdD6WNVl
IsjkJAjWak7EcFEfIl8uvge3X42LymisnhEtaPcE8uVEY2l9+di5I5l2QvNQZOt+GAARHOujqJX2
UthuhvyOYubVWI0ag8sUUSrSYl8tfCG6jeZF1aPTj/1bhav9+yhy48KqZZCtidb0RjbA8KAA7VvV
MRr9IFmx+MpWTtQHewpmvUmTo7wJk7okG9fvzzCIsFhJk2rl5O5BlCP6f0J3CdAjPoiyfLCPE4bN
whDVdtCz2zC32y26gGBBNjb6LYoEysVGOOZL1j7OutKH6RWM35CtO4ox5Hu22VovWAoTRu3FYMSM
tGvPBDh8cnSEItbuftLCNN+NrsgT/cEbEwemfqQso2ke6HzU8RFAqrYAu+UcjbgPNhTX1cnJUv1E
pEp4xbA4bF0vmfZd2N/ZIs9PFb2NU2sg1ICwRlRbr5z8AV0UHOTczXs0b2FyRysYUn/d81p5ssyv
gL1lV75LqHodZnPzJxGXfpjVSwp1xAxQLWDYZspDSTbKy9b0203luVW8suosu4x9na/rJNoGZkHE
hcHjxavum+gOVe2cVwZffxoa88K282BaqKkJbgTM330sk/42bDWPNXUXRG/WpI3HXAvbbNtoVXE+
6mNAg78sbyCtufuQE38BLDbBMlL2dmiqdjME1fSYiHgollOl0SyAErSJxWguBqNpqdAE7RpoDONR
K43pzGwmdx/JqFhmfXxVpa1a2DQajwF8EcEgmwSnfmIL5cTmBVGCYbHMJ4HSwGuLK8oVcjtfz1sI
Usa5H09qx3DhwgVRGjWrrrPWJvq769SfolfkgXInB61nQ1gNJcfRm/EwTu54jSqq3/qj7+87o63v
VFAgJzGAd/I+sUNEiMmauSTJjVsUdhLa6gikMM7x8LWWX133lk4oEq4/NFoEbK2hHOq7uErFscXi
esEmYtjXTIyS/HHiZH3vRS+k/2LUllks7NqugD2m0aPeB8m+LihI5lakeQvZMdTw+EVM0iK17CUW
Xncjuzi5Cvyifyxdt18ljeF8hyXkHc0x583DN0OWPBw10C8A2yaoRaZZ3OSj/wCXgfDOLiJS9AzV
CpnrpCkCF+uy3v8uiW+4odFcV1cO29R6h/6YUvAEpMVesuav9HOwhpJ5zDdyvUKrBN+fKpnPlWeb
Pt6oKlwNqARHVEIOclLfcZeQU2b5ZNhfsyMuYmpgaZ3t2kaLHuzSsuUTevecYvKHXEbROkI7k/yh
pDEIVkBXU/yhsuGRNdHcuH8ocCrEOKx9h/sk0fKXuBvMO79p3VtjVu9UyHiqWc+Tzcoetu/l0m27
bAkr8+Qg/2EAxJoRPcXIguaElGeio1lBiFk1VCMfou4d76jspVeVwYZRZNo5N8ckXZFNWJ401bs1
2d3MxKwQJvWV5c1iMpnu4Lg213DzcPiT404hulR+GN56TqvW2WRO19HEeoeo2w8l1Me+4P+2UF9s
oditzK3a/3kLRX1aydenH3dQf/7OP3dQ+j/4CBryuueArCL27l/FMs/9h2OxscL3SCsVwf0P1TLy
9XTDBwvBF2A/ReTBP6tlpviHPXtivA9H3qwX+Ttbqc+yC0QnYP4F6vw/9Sc/dzhDPPqTVxbtzjRJ
HyDf2UfLLszIPxcMPfXCtVV+DpiLPqSPFfoLzcKnfjXKGUTSnsH1mfELNKd/PnpVhZNPa6jZ9q3Z
rd0xc9aGNFNExDL7opn720OBjWEIw3cHZ+HnQykLXpOBS3BL1UZuU9PoF1aNoBP4T/VvnBVSHh9Q
jcFN/2ydnYwhKUchEO0NA5HQ8OVWqmmSZTO47RcGdSqtPwpXPi4g219yLCAHgdf/dFaMYG0C/LbZ
+mQwAw8xrxHmO+9DR4I2eFkGJYp4c8rLstRF8fc0DX8eHHnS/BQb/md+RoN6O7DYv201mFlzbA94
LxZPf0/TwFFs0EKUFOAb4Fv8bEKtgSLXXRW0W+ULDHHCnO3B9lC53TouMxLff3h9fyOj+ZlDY38c
DvmJjvvW5DH5oMT8oHayq860IlYS23B0mBwT9eZa5ruHzZryVHYGBbhc/PUReZU/3UNUXPjJEFUY
wvilXE0URAyxsWhnebNNEdqH6aT7xfqvj/JJ8PJxXibqILymRKlgEfv5+UcfSIRulbRbC2bxwtK0
81Crj9ghTXqZmf3FOf3uKv54tPnb/HAVAZ4QzG6nLXlovQH0Qi7CjiZlGdP5hGQMGy5Jnv/6BE0G
0l+uI+Aeh2oR5iZnrj79eMwxShyv73ntEJ6IIx6N9A5WHiXkYkIuyUS/aquT240eWcuifnVgkhxK
29q1bJW3HYTddTtgEVW9W74MA4zNESnPwgQvcTOpETNzFC6NpJq+GJiM39x/S0fjR+AKPuBfnjiv
pmtdNLxGsm9FshBzCtKC1KdurWkWFXX608sSevrK4uqtTZTQj/rkkgNueOWliwodPHToHyGYhV+8
C/Zvvxrj8/yG2/w3//sPt5HYeyeZ7LRh6R2tzQC0m4QoDYnXaQAjhfW3QVrgbXsqSygkpvww5LGC
D5KhK8gGKuN0sGmS1vGiGnN9YRllsArgty0g6o1n6FYUjsRJ208QkVbInLEeuTMPuFH+XdtL7Q5B
HTs8S1ZLxcJ7AyIBY7+lvHVbDIcmUfBitbRdNoHtY2KyzyKRfGt7r2anOlKoAuC0UXRlVr3WHAt6
7LtKumj1WO0uSPQJzvVo1O81VVFfy3GABfb4nozWqfEaGv+4T3b0s5sjn5xv/vpp/fUFoZfLwoC3
niSNXzB2Qx3arU2/dCvr6FJLIDlIj7qcHG7bKSjXbZsZf/uV5IhIQREho2f6xb/qq6Hz/ClptioI
9kYt1qkRvvg5EgUrR8DsOw9/fYa/TrgzCQBqPkJUn6XPpy4c6Q4dBKy22dKthr7QiX6Pfspae6Ya
V399qF8fU0R8VPZmHySgoc/yzbClL4Q5l1nQ62wsKZWxL3qysP+NowjIDPQoZ9DOp/ElIwQha3ou
oAbqQy0qFvI7atDe1V8f5pPreZ6BOBsMjh6rRQMu2qfjJFKbDAcL+HYYjGKF/yTeOEMWYn8G6ywA
obOk4MGH2xYelHevzHBbiOQr8Zth/TKcoosEJzvHp1jGLx7wqirEJDu33grcbeu+8tNN0MfNRvSN
9JaWmMQefbxPbap4S4vePSVN3G/BYnQX2TRZBzspvkSF/PY7gaKgwQuT4hedrgdBFiJ0W1MNj5pZ
Q+PZz0yoV66o8wUQnNci7YZ7WgfRC2jPpu0AfxcmDUIrwqIfUrzVybZTjnAXvTT6jDSGFjIxB9zS
WJ1FSKHxNuaGwUviYiBL1jZQ5JWj+felR7KF0dn6uWZDD0Vf9OR2+o0zcqBQGO2y7P3a/mIA/nXS
9hz2AXTHab+AbP/0KNAtd5Mg5lGo4vQ+J+q4QxejTdjlism2vlghmL+9uui86ZqT8wPt8OfRPhRw
ZIPIqrd52OYUcO21r7c9xfemugxwwi0jty2/pzYDZVpRuGlLSaal1M2V7+XFys3Tt9QYusvEG6gD
9o/YgcxlJZvyZsxbahONtHeUTNGEjekl7sKvlm6/PwEoasTEITKgAfXzCQQGWOrR63lko/EUKrfc
wGUNv0XMEcuycuNVUBv6MkPJxHpAZQfwVE+edG9r5fj7tgyQdYEPWEd64V8XALIBaU1vkx3kB8uL
/E1fhuOqT2K0eHGTbpSsyi/ut/FJcPrx7rMd/NcZfLrhfZPyhYsRAYEWh4dg8vNDYw/I2zQKQlIx
hVJfBtem762Cdndd4t/86+HnN8M2DTybnSdNP9aKn3YUdZo4uWLQQa2Tv/vSC5i16bqLYfoquGr+
pB8kxPO5ciRwf74QM0bi0+NGvG9buoHNuarwFglXeE9kAII84o2chT0muGd1R/MOwOG/QqH8ZvZ1
aEd+aJfZm38GSzSE6plBrNdw0MfvQeNdDW510kXwnrrNM1te54sJ6mPt+cu52qYPSZYNNzKXn59M
v9PqQZL7smUbnp9ai3XPGFirMUd7YnXTmx5kt4VMh1U4lixuiAlZdnWoMGF/xc/97ZCCEZ+ZBTeH
/nlaRr7f2VHHE9Z79B30kk6CiMgv1NBaA77/Smf/m6kZPIHFbYYqoLPJ//nEHZLJwgxSOsJwNWzR
GATLqfWiL/aIv72+6LQFTxKXFzvMz4eJa9TIhijrLXtktfQIVaK2H0OJCbCL97XFGN2JFixZRckt
QN1PNSBdI/ulJeV89Rb/uinHzMKukE05lDz786iNEtfGAJbwZbpGX0ehG25qNV2MHY2mEI7vsqyz
fBu5KIWLpNW/GMY/hbR9rB+YHUGC2azbsQB9etaI60WNkutqi6Y1eiZlknjlnor+sZaGnS16p3Ag
krZ8AP1anwZj51SpvdJjHImLrAKgjQN77C+6yKJfYzYNhVw7RE75twcaSERwZvC66d4vHF8ZG3VZ
KbfaNlOQvQvaU9dTHtER0hz93zoWjwd8UV6wX4aaMi8xDXn0dcA3qGuoHM6mGN3gLFYNpb1/Vf9+
Uz74zfDpAd1AF0Goh4E87ucHkbI6cEuQnlsiF9WmFVO3FjVRMOxQ5Bc3+jeDGKtdyiIsET9oUj8f
yiTFMi5aTkoiNlsFqNxusrAi3VmviagZMoFJNRr//vTgU8mk1GI4hoDZ+/NBoc/nDRrWajvial5m
NqHYMs7om+tm/cWhML7xYZ9GTeZCHfOZj6KEEevng3mJKNpwMriYAtX3hqC5Ri1lJHo62wQtg41S
tOyBtJHWXVldr23YObbDehpcKwOUYPNySYsa4z6ox/TOBEEBMipPPAI50tShVh5U0RP1cu0iIWy8
3kAAnmOV89mSnXNK1tJ1Cg8TfGf3xoY2jDWefeQzy1G507oQKoI+l0TGrdNihFmlYgAQGRvZ4KwB
WUTmg9+TEv9Gd0mYId0Z3YnOSG63gpWSiYq+1WlhjPsUpJu9jaSRibWml8Yhm4ZB26IY6epLO8tb
70I07RhcO7WR5hv+rvWbrFd1MkBO9JN8lSdI0S88FyXDqrVBxW1au0pvOg0N3UHlWrEzFIjOxRgq
hA1+JO+y2rHEYmjJ5sPTAi5/ScsL7xupCGO4zhDNqPO4YzspCdgo+3Rb171P7Hxnj8Oq6MZAP0MN
EejUHbLSXJWZPS+xJUiZJxd2w4iZuhmWEyhSdVPakq4Zuux4vOoDt7vJpVDNetQquG56kSFOIQI8
bPcsswY6jchvNgKfMyJgNMPTsq5jf5srpqg1QgDKf7pm+lBMatv7FkcV3Ng0K6xlLeBHLOKytHeZ
h1RAyU3b2eV9UJrpQ6p5+qnJsWwEWTzstDn53ar8Izr8TV7VmyFy81NAzmsnonCdTHjbTJHQ//KT
bBO23cHqxn5pgiKIEwf/fGsGRLMNFkxE61VYWr/usGXwHZS7dWA4rH0hnS2CDqJ4egFiF4HmWY2R
99lt0GWLdoxp0HZPUwXXrLMG0M+YjW2Z3uk6QTkgMK5sP1Nrg+zwq8TqpyXOduPMy9Lowuq5H6xn
6QnK4G6YLHtLxOS1RK2zAAwS7BEqJcshTloWFYgBUmaJVV2703WSDvuqEZC8CVDkj+SYUF1C9KEO
yTCYq0lPqvVAG20RR0G3hLOSnfVWNOcHeleBJ06ZFg0AEb1oM00KngLKwBWiK3MLYR5fCNatR1LC
9PM8cmGBNBWIRr1R745WEenddLTiKVjj5yvsPQkLZE7kwbC3dGnu69FFBTkAmTaGjbRLY5PY40Om
txVRjcHOtcWNbMcHewhy8PI+hbo2eMiIbidFOcm8fde6WMi1ClWVrd0mvhccatLMVk5YeGs9RvKS
Ij9FI+ZPq4jd40kqrbuqQuWdatrhi96qz5sxcEENzFgMLX+rq77cAbSlrUvbe5dnXvcu6qZdjJKo
dmwInWwmmnE4LyaLrbmpK/qfdF4bomk8cK0mD899hlJuWLkVu0kmUwYJxCD9d+SzyWUF5Y/yCH54
LzH2OpDvtVY0pOgYk3fG/xTrgRdiTcaIPdbn3tiHff19jJRb0x81A9Enq6k21XfNsDZ6HGKC10y+
89bVzOKFqIuk3FlJararzFNutxhRh3jnmuZg3kxIPINdhzMP/Q06kJoibSV3SnGlwKXkKbzerLsl
VHm4MgH43gZZnsh9HztqbfuyglBoehuymvqJmCWKcZGs9WdHD1hPUt8t1+6kp2dog9RLA+jPWadE
3S3j3pYWEujauRFdErz7FPdbAB8O7e2ScMLVNHp43Tove1cljffFmNXGY45ie8VG3T76uVl+l37e
r+qoHrcNK5ZbDzbJ967mc0YtHdZFg0FiKtjxSbIz9qaw6nuqcLOWucZu0nQtT0JEV/0hCr3qpSpF
siEZrHpwK6yEsQqadA/qCV8Rqqt7XDUjVQLwVCsnsDPSGCFFgD4xNXuZ6AIKkYPtA9mhtSfhCZMa
JeQ1tQlfbRL2TRlmvIKfb2TY3RH9Fk5rz0YVvfDDPpDLQheVjy/KtyD1ROn8DGr9AfNLdKNnUQqz
ULXmpuZyanc5gnxEgUQeRmfEUfFVnaS7o4Pf9hdhEIRH6YEXKog0vCgazzsXkeBTLSCZQpfOTdeY
9rRg0UOSWxlFRxxR5SOlOyw9XYGFUPGqrvMimzYTFOhNXwwi20KbC49pWnbusrQxrvASVbxU3F2K
8KiNCMg+Am4tnxX5vddiUsZtLbneEgr9FuLnuPUiLqqmxHim8Whel7Yqn+15h0ls7FR2wC5xTXNl
5Q7uCx+rtcOVoUR1KMm7PZ+6unxuEBA9YIHEjOO61UthhMjigQByWas8Cw4h++Vt6zf1q9/X9lGg
CiFztvDD4yDBNrLezbLxdYIWjZy7NHuysRZwRILxHBGpWa56PwZTFHlVhRQ5inNGqBZrD1wn47Y0
Rvso7SL4VjpRSK5NWzw6IT5WaFhTtDC1KcCqDo/n9cMeFDY4iEelB6tQa7uzGfmwAzA9fPO0mHEx
DOTOKvntUtfCY4vsmxRZz2YFnmO1OMKNSfcK5mqwaHzKDCvEMsEBUx4/8OGNCsMexmk8lQWKSN5z
Ci15fQ/AZ3wn1L5+BXNpL4NgTPeGauanvEW9Sc/FtG8k4Og7USBiWJI9UB3S2dfuNap8sgBr3mik
JqULEnyi4+hk2O9rkauHtJqGK8+p2zu9HJKTnG83/hzvHAVjcKpEx4ESbdwg1tVNmMw43kXNVfNi
wJl6qI3v+lRIOEPCJlZAecHJzGKxR3yXnztWzycWU3JidzB8g1+NXavv0NZPipI4JnVsT25JIWoZ
tGhWF1TdavLliYTMl45WuDkjOXrMpdSc4EQuB083ZtJq3GddhwctanmSJny6DL24Vjty/aromCZx
YSwzYyquNCumiNuRPUcptfaibo+V10PaVTfvBa4OcDw6OOwq66t3EHXG3YfpuOtr483pYhLxePWq
a0aL6b0w41ItHTMfk6WK7fbN9NoJSHaH8UMrSy6Lw0xeb/U+MdRijgG4nUBHnvxGZzRzne5tKL3q
mlQ9Cv+VWV423Vh+H4ARXRuNFx4DZ3anz159WXvWnnHMJ/TJ4/1GOtXcV5ge9GuFxI4xvkhmGtdY
cPFQTl+wJw42ZRsoBjE4KFT2GqulIWx5j1PtNZdBVoYIAtNuJxxQARXT5rmlRNIugKbKK0DKc4Cc
qL/h4AoQckXvDbTdTVmXZbkKutJ6tv3Q3ogynZYg1YhDtjBv2p3lbA1M2gs6msSpAUYk+sjKxpOR
qeGKRQjRwoi170w8faChipvGFxdggCS9SF2yl1Fq1bd+fFlR/9HbqDvEWak4bOIc9T4zLiM3Y9yw
MJwPutQuSAotjzg7gxsnMIu9P8gW2x0J2gCBaDZWeI/2tmwO3TimGAfb7kIPe3UOli4/hFE+Lljq
swT0af9R5HvyCQDcE2M5nBKwZa8IJg+V1A2GNI8/rLpa5/hol0MjzoYhFvest/XFqA/Fs9/Pfaai
2UTUPvdVULh0yyIWpB2BIfce0U4nHVkXYuNyh4u6Wvk9UJqFrIqd109PVIGz70mGQ4U5h4tkaiJk
oGeHs3THUUTLOEnqfaIhwu4CTT8mmSg3ddvaZ1kAZ0+Ag7nmf1yK8oF221aaw1Dnh6e25iCtHbhX
rY4Vh9IpzmA3EE+om507p27SnZTu3RDr2ZaiecQ6kKXcIpvdIIXsowtJ8jHoW3Mf4D16jvSgBwyh
4Q40jWnlydZa9R0vY03u16JPKBWG4+icsbgQ97Gwt7k9FBteJwbgImZ3GjrYTvzU99874iHvsfIb
l37mT6gWMnFbAtQiq9gXG+Ka51Or0zvDdt3rseMu2V09VBuXdeFCNSpcAxMs3yZaTSbZf428rGIe
A6hTocQtlUNiLEsU3SKLieQtY7WkxL0ACGaS/OWwoBdh/BTDtjuEfb5rwM3FC1toOJIAGk46vF2p
ZRtexY2EG8hCzbZZkLntZSbs4BtpYSwzkKomDIEx5qpGnjxdTasks7yzesSNFBBbENnYuRNL2Ucy
LYtiGfW+QVk9nfbjWHQXjq0x7WTQlnjhnBzy0xAf09iKikUVTynvHZk4WKa0mNeIHlp3QW56/DDn
Q21R1OVMObMNuJpKqiet1ODSo4k9H2lpsKtzOyjBrQJ/6PdSP9kuNjFgarugI3vdq5M5wqw4q/Pe
ZdQvcKzT4FmQ5dacU/dFgF/HO2PQ/Aefnin7nCeF3XOZAShbVkC+l+Q9AoTB7Wo8DKNQewJPn43J
eSN2vHpkxZo+IskrGLQgQLmprW3IqQvXjdtm16PDiiUdlUHT228mslzJdmc5NOw6E9/FQbOKXqA7
R8+8cxMDz1sunOKo9VDa8XG7xZFKUaEvTC8OC5pBKYMQ6QTxY5bF+bWJ3eMaNX+SkuTLAEr8RvOa
1qb+nNdx9FoF+lQuTY0PrFABHGxiVm9GgSXtQbHi4b5JNjkZaBhmCc2BPlN6zCg+2BRmS2pnU2qY
La0f/qkIpHnL+pidaZJF4hAmQ/2aJUXzWhNvyMZ0bLP3RMxI7xot7CPB1sZzQqYXmWJiHK7qagge
EYmyCReB1PxlSar9K95mAN3m1Pn4xBI7v0lJu+cmEThfbNywgYYu/J6KRjtEPB4R0cQDvIS0uImc
NrFZY8LUJs6A3/FLGBWElfqJvRI5ScyL3MK6jzKfb4neF7nUKkel5bKJGThoLEVen8nJbtg36nln
IPUvexluWLzyyZMGEG4vesqPq0j4o7bVxnkJ0NAhDRZspvzzONLhZjsK/ueSeFfukjYx1S3ToQ0e
O9VB2A/J24FcGNrZu9m2HBXgwYifjYyAxz8upt0hDUbmbRlyOdU6yjTXmEDRsZ8otpZvY42pCGJd
Ugvi0oPTz1GYokLdphIQ96wskGwwkyHZlQZVoKNZ2QOxpPZEuoVqihu7R1HBLaTfuuyDivMjo5N6
iMI7H5/VqBi6bTYi/Ljwu6Z77xxqoxgbSTe8cDQjuk3GzgSjmuf3meG71wmK1mBZlp5+20clEeYD
ZfjgKFpOemd2Ot+RVTnfWuYBN88Zh1yjQ1XYRIHrkneX2j+kc+oyXMVOI/iIQcKsXyW7F3zVKKzh
yHb1m4zrON36rapoYPizQp8gd3NYpjrvz4JAEGylOfW/Q0+YLPzUomFFZ0eijPc6GvhireitQEvF
I4/yNxdsuJmEmb+WGVj6BM91i6zKnEgLPkadpS+reQmZAvYE6Y828JsR48mv0kI/0JNWu55Ahess
9IZztEzybpqi/ltviu6P5tjf0qBu34rLp+yt/n/zb70UpBLJMGo+3MH//bcL+UI6evHe/OVP3Ra0
VLLPP/LT52I7/vPbzWjmn/6yzhvZjNftmxpPbzWpBP90KM8/+b/9x//4XwHGMHPMioZ/VaF/wUSf
ouL17T/2dfqUU4P/4zP3r//1n3/+4j9d28Y/DJMoGwftqEM/5gdWNAAyrCRCx6n2ydFn/oPfAC/m
eKC5/vBz10XbRP/1n4KPo8dKYRKh3N+SoKIi/7nOS5ajB41xzv4QfC/rc523UmGrMh/LDrkXZBqP
UXHjJ2Yj16HnZ2AO7YeeVf0FNgMJxbF8SENb2+u9e4lPjlwKcHvsqWqRXftdll+lrX4HbIP5v0yJ
NStE762mVrP2yiBpQIzoiJjwsV/X7mVJwi/MF+MqHnpija3swunTC3bhW3a5AbFDNj40sgoWODmY
5ZR8b/VWXmZcR4gtJJgTj1dRjiRDi8ovtXAdJKqvXzlo7xeErz+xihtAIrBeF3BhVSPfa3izq8yi
1uMW3qVrDdteuiVrF9qtSX7RG90JTiIrFtluhJlctON0JeLxTA/5KRVrQHPl01hixC6q6cVukkPa
GS+F6zxUY70pUtgSKouse1h/O6k8Z4Glyl8TozGxRfMucek8JF365OoTGcNhf9JVcjFfgSZjg4Ff
8T0ugZbVYRNvrJQVvZURW9WGbkTGQXcbWv3JyweI06YTziW8F0wFPpI7QbTWeDaHfe+nNP3/7J3L
dtxGlrXfpefwAgL3QU8SibyRTJJJihI1waJIEff7LYCn7y9YrrKsclt/zf5Be2BrWSSTmQAiTpyz
97dVjBRNKp0sWstOTyIZkRnm8tFhMD831pfEpOCSxUvXZi9IGc5uYnaE2FvE/vKGVMhHPSx3VsG1
Wsxh1/oN5kIrP63oGDcqWVEpyLKNqPmgREIqPISLYeOrjCg4q4PK9a2vBvQJIUlhfJZJ+TIaC+eR
Zc03w1yjW+C1GgKCQo3UXPAwd4OY95zqrwyP8aA26VeNi/FrypN3kwopZGO5yXN5Jbg4B6/2SahK
eYfs309rRCYceescLXxT2+Y9L0S/NNsmYEauybI+1cv6RFcj2iS2fCx1eyuXag4qjBdbmm8vsGj9
sBDy1avXq0nEaZAlXXrOW7ItpP7Na81bajfgJAwhFmygqz12h1aSHw1APU0bMso78xCXXCNNh0CX
D5hhx3G9cuqFLM5Z5YubhnnyXe4EuZIG1ooSFkCvP1Wx8eqbVHylytAe4uJkuNNj242PyH7INQYq
qTsMisdSPpoRg/gcPceugGNEGCn5s9BrAaKrz52U8jOY+i90QxEskWnSIEbbDer7lMEkkXQGZ9P5
krrdcmA6tm5wqp8boTVfs4iax6VrsO20aLo3HW67QsZRsLR0NBbcVofWXaZTW9vTsS8dTwGbcOAk
SxGqqhcLUbPsdNx5pzJpe6q6wnwdjP7rMnXOteHlDYNMWaette3ypCHcuWzJbs/X+SVya2yOMRMC
Z59ZbfXElOSplJozblerhw9LDydA6HzGsfUVDx09ccngOHEIqKG53MD1C1sgUAaqIsfJNqns4hOT
dXgNbnsutOSuqi0Qnpr1VGsGAR+jbYfTaL/IauleqwqqaKVlSQgIeuO5zASa1Xd2ZVqOW7HU0Z0x
QEiJK27/NRM0v+pm07ekGSWTHjhSEDnu1lw3jHCbkdKSo72hbyWy+1tLd8e9FNx0S+5+cTUHH1c7
H6Ope9fm7spy8l+kFv2kLGAVJ1LA95i+I6xAuvbTaDDNHGskMrI+WBMJEebYDkHkyTMc4RvaZL9K
nP1p0PrxarQn0b0Dn0Nm/5O80LfmsXKAjR/I04NJYeQnkAiE/Zi/jAH+SaeiXgm5H0JGoRP74X7s
Xj+IYGfXlWYWNfVBALvyI1ZDtRxnxgyUrgcHduRP+u6HDfwvxsg/SQj+8ZqQPUlpBOPJf/88+YzN
inTbnjC5ZbCT0O6JpicOMdBIX501VS/yfjnuXHU9q9vfv7T509T1H6/tIxNlgG0b/xYT1OTxvGYg
jw992ZmwkErvboEdpJaLq6wmwl735evcS06980RnZup5bv0K6zmR3olDXBJ4vzHGLMJg6uD79AUy
LEqcrK5mh+XbcwTRjBb3ap3dVE63K+3pgsDxSbcT7JvSOo9eoQWYpf09Bv7mOUaqFliqNP77d/oX
txDOF8ROjLJ1NPg/3UKiSP2yFlZ1SES/s2r9TvfXu3KlvfyL1/mrT9QyTEQBNl25f3NpMAP2JH/J
veoX1rGX8m4xUivUCxbhConMtveI2I2N8r6Yljt30Mv7JGYPtdb4vZ1Yl1WpQk893xhCXqHbBwE2
j48Md8/Yn/f46HFENGkZxHHi7Fsp5JfYFsu+jEUTShWCN2LHvnASepId2/4oUuuEihNkvjPUVxxM
36PUJiGaCAMFEKj3UsveieZ88uJxRwIrm3djHpLFPiRJlSJiWZGFNZKUPeYsYlzvoMwD5Rb8bBB5
Xzsbj5prUGP9/Qf5FyuMUtRgccQvJOwPXOMPT+LqarAPNLM6rLPxUU5IVja7wbyuzebh71+LCvtH
7cHHU8C5lwxTQsZ9+2fpe0d4ultYS3Ww8+li9emprH+1YH7IzH7QN6jXAIghLKbo4DLFz6qlNCGZ
s9D16lD7E328VArO/+urWunT1WS+1UWnXFgHXxNnctaTEInlSZPRZzJMvnlYGzf0STpAi5lJg5FN
PGFusGmW8sYw4vfVQW1NTzU/FCaThsw25w3Eof66SJ1w8ppPhKWu9Hc8sI8LSs7Cpm5BmjgErU8c
lugA3jEnE/tRNozcRfpu0+Hm1Ej2IP2y3I6XwHMyClS8VNKmIVpVCbo1fbjUlUhCy1x/Eb5o/cUT
+3suFeuw9W/SJqZ/g4QVVB2MgoPClJRpkOKAok+a855p8GzIEMnoKXnn0kbXFfVIJlejvB3IC/Wi
vAo1h7ioOYJwNjioq8dE/zJnjbn1lNIun5xzRFswGCP7nPgi29odK1FT405ws+VJF/MrfQggR+mD
NKkOQUOkQadJWBb600IhxhQzafZmgd23mS+x7Yyg57g/LXrwm96ZZoJArWxbRoW/ZyD35Dfd9IvE
2b94SNgz1D8GUidh/CSameOWyKl5qg6zV20pceTGnfl1LH3cRE38iysC3uXfnxOyCk2WNRpwCNd/
WkRbhFso4cbq0Im+gjGCvtqLslPETuUbXJ+15pakcY6+QdH6s4wKMC5unJwCENaVQ8eKpN60nNrQ
d9aSOA7aHtXifYNId61N3m3h40tPfKp9WRFgazb9a5mtF1ksVyUxVfQk16vYzF+iWVWpuP6zVb9p
RzSzshYB5Wo4ES6+Q4B1/jhegjcwt6nNF/o4fh2NTnDWzNOuiUbaG6AOj5JG38chiHyPejsPeX2q
xvkxHThIeqDzMJ5z1LPX+bEbYhr/uIR8c3oUuXHXaimseao1wx23aZUvW/UHreT/RJO6IZtxAkjS
9aF6jHppn2t3fiQ7ngOE0lV7TqPE1VRLepTdyBa8qdvw1R1huTS2VWhq1F77tnztlFlm5APOivQG
kVMZMPVgyyisL1kyXRhzOoFZM3ioypM2Zae1ZMDZxTzAw1CcOBTvy4idhcE0NyZPhzMPN4Vhf036
uTrlhn2e+mkLjm8J1MFIMpXbz7BIyaKwz8VgfRFd+qv92PmLx5tax7YVwI076mftcbGYWSssuzz0
7vJa9dOl19n3Jo5ZEQipraq/Po7a9eDTxoNJDbJMNasJ4V3mHmhhxre1pcnEiYh06B3Q2jrT3RZD
3EKK8arQl+NyKIxe44CWl0x8rTQEXRu/Emjv3zSdz+gjZl8cQFFcV6zlweqaZ6GxxoCweppMyi29
M5vA0dMxkDE2ocKjso45GLIfJmbNBYkps91sfBwmVtBODJfO40jqj8XNNI4XywbeWZPnEKZdDhR4
hoWczI9ZBHwTcegKk2V5dcCN7bpmuLicDg556pyVFItD5vhoOvJOVfOD+8/99T/qsP11W+xP3bb/
t/7a/9aq+/+ww6Yq+7/tsPFeujhFCvpHc+337/nD5a14g4CyWHGRHytg1e+oLM/+jbApxD9w5T8c
wfzVP5mIPAC/t9NM/TcsRRZubnXSwM30H5m69Z/PDygm6fL5FDCYR7DuqSfth0rJF3UFV8YrDqYX
P895IjdDT6cfGf6XSnMeOgIyKqWs8krjyzLTVhjdZUdJfxqUCou5uTiaBIvRc0SjVRmzffSVbgvw
TrN1lZZrmPzufWFN29YJSq9aab5gmzRfebT1i/ahCFPaMLZCJsNemu4irZIhfaQLhEXvbl5TsH1D
eVXN6cxPAytjzm0b9pogTUbp0ZCNBe1U3i69IOFaadYyxGudUrHZfWRvWTjdgJ7O+ChSPw9ipXsD
9IFmECncrDRx/RB/dqwSXpTSy7lKOTcoDV2m1HSUXekd2xVyJqW1Y1geWojvRkR4o1LjLUqXVyLQ
q0cShifUpdtOqfdgTcdXuVL0mUrbR4uRIZzS+3VK+TcrDeBsoUOCWfg2KH2gpZSCqdIMMjZ8ERMq
QoRwJ2YxJed8pICZ0hquQxWHXNXNrHSIJYLE4SNuU7uNlFJx1Fp5gOVOoeXWxsVXisZBaRtxvu1K
X/EvhvKSU8wSjel1VB04h3KkE8VN15jxzOmLhkFbtfmXEU3GPYYo62j22hCYZsU60sRT99CaWvQA
KNy+snK4JQD+7e4QD05LX79Jz11dzF9IrUVoY8N5lqWZE+QCwBnMMLqyZKJX2885KgJ8WfcUHUwS
CpNRXSEm+zCYXvPsphnVVeZOxVOVV/aVXST+XheFQXvlY6ZmFEhQY73prpFjeVsScQ0+PF+MxiYZ
2cB60VRQLqMIRGetVycIMMyBW69yWyqHHPaKUZfpWUc7RyS7aezE7GZfXcEEbyujuAoRgEdPmWBI
5pmAhGSZ1g9k0hlnllVOQmrGwkA5+9o0ETMXGuYMhdKcc02ZkUc3IOW7W+wJJs6Qx3R/Y0uGwEwU
C6XsDuYw41+xMVhvu9azXiA1FpSFRJR3I/kVmmmOWRCTE3nAcszXJBNxC/VIl1Eu6brxsYI9osbC
RjvwI/GmEXoKTG25oyVYPNljtOQHegG8+XaJlwuhiPyOZa2jU3BGZri17eSBuXAdGq/gBwLSTNqw
6NIqXKZy2cqhbJ4Tnr996qCSx2RMyzeSae9s3GQonhqjSs/03Bg5teu0N0az+W5LFBvRSMTyx2+W
4X/3dtNo8OML0o3v4xWCHYMkjuiwgL17SyrxmTaU74UahVY2cOA+s+agdhZ8B6l64x9SEFwSwydX
lnxhEWXiaE8sIluM8Euo+z2G3NnKvn7caZkNF4ZQMH8aN8aCIiCV9Es9ojpu50ZldTP+REWIhOmJ
gaj4TL+TIddQWu490BXrWAPBu3AaxfnXUe2JeHStQzOpg/BoVSeN0ywBYtFMX3Muh7fBTVKi1Wrn
lqHIckVHTVwiPfMuc6tB0ueOpKD17eirL2gVzHYJWgwVKz9o8nhFd6nyXREn2kO94iteHebK5E35
7PmDH35crXIu64c0Xnov6PMIOJSBzzmoMz450FD2tdH2tEccAPpQ1WJFLpsVo6yA9b6u/AuV9TMw
sCUQLfUG1dsZONx5ape7Uesfp5Zp+GSTnJKSxUZybuB7N2IYUc7Ed/QNKVkGUgKy7t2e/SvfZOY/
0H+thHuRvcl8PtlzMHyKQTltbV161zD4WOgiO8ypm0SzkJosqvoysI9BlzMhFxip4VyYL36C5mWc
nYk1PKePvnXcxgwMF39xWi7nVPrbWdLtiOqTWbmquanJW0OKbOcR9JBtZs9J9k6dZxtS+6xwaXJk
S5hEDtMElHXw8ha2dWe8VbEMiIv53lZ0+TmCNVfZOvYhQfFEJQv7tTOGQ+XZ92jvaIZPo8nkNwYn
H4svvea9LiMwB/jb5Q6cG53vpcJqX5pkTPfEnG84+E5B4zj1w0jyRQDvd30rJ5uBKAp35ezZcQoF
ij82NNTzPV7AJLDtlQucOsZOtpz0snnJoaYYn5yFsThj4WMul/Kok9lxmFmEt7oHW11WeQRSl4yv
mGpPq+vnVh/R5Fe1fr3kunvquPHRBzv61p6iZ90o24Ck6g2TjHdzaS5N6rnfU4HKzJpb/auLLG5r
5Pkjne/shTw1M+RZhy9otl5ADBQSX6SkJ4twS5XusLIemFNxiDOgghsOdhZntS2g2Ye27N+SZYhC
8E3LGbvCDCYFLtXA6UOQBFmtHby5SVTXteGcC9b8e24rkhidyLgzyQoMZ8FcjGmyql0riPRWT8Zp
b4jme08uewjc67jQT6GH1LyMUJi3rdf728yYvugRCWV6zW7vM63Haj2+Aj95bhNzry9t9Gk2GugV
Zj5taGfkQU1U+01n2Z8i+AKBw2PIWKaKv3gZ+3DVm9uBVtL17CE5oUjw3iyXXqOLiuFTDp6WGgJc
NZp9ZznNQzSj+RO0rPGKZZ8yl5of6CXDaEDC31GkFSe/K+H3xX2EAUKj/elY845pz2mOSzNcIOKf
3Sir7znaYORLWiorU3mvms47N1Mzf630pfg6C8M8O4R1BjYV1gbg5LoteIpYyYcUfWZSwfqLULT7
G0dm8fWEGNk49SIy5IZca+csfDBoXtyWOo9E/DQ4Urt1jM4LclPIlosIkzPqYi2c8my8du3O4o6p
onhTt/TKNtY6sw3KsT7XHrRAjlugklu7DKO+jZ58/LoXFFxpFq59S7D54FfaeYg9+0ilkO8NvW7D
VBZRAOW4tsKkk+9VKcStUcbDp7lL5wPxdu1npx0wPrAWbhFeoB5x536rASsk+Ww95iVVGBNd7aTX
LGCNIdpDjRM0aLohQ029RCjLDY9fq8BoZBXf3L7w4O9F823uaPoNZPluV5h1t28FBspxJl6BmuFG
4nvBxLyPRYzSxFufs66rm21WEQ8vOb2Cls6NTQrvb1da+hDUXW7t13q9kWlCBh2i8Y0YIT/bRT/d
rcD96QjVQPEc2hDLjJ+mzfoZR0CuPZuDfzYIpvw+u0QLts4y7PzGiXdjETUbzSTCuOtUIkVHpxRk
gVAq4Qs7aH1bEYuxaXyQ970+20+0UffMiONtb64Pi2O6Z5kKA/yyl+1xou/JiiXt0+jCeqrj761c
9ubAlgepvwinNBvJRpDylE4G4NCsj45zG12ncXuxODJvCTTMjsvqyKsow8GMeFhLSHFFOHnxc1ZX
48odNSdVJJ2kMJo9aNAsZv6WtWClR2B0iOZni5B7X9NitoS41dGT+Hq8IMWZi0UeJfXvem1TquQc
fMvcDqEYTlvpkSGCSSaXGbxIjr31tnRS/IXkIKspQe6h9WVYE9XiwG74GbXKvab7064Ez4siZ5wf
oJKuobGs/TnO7Bouu23dIN350jJ3C9fGuaQ+HbiMaeYlwRewLcjIvGUmb38jD2UJMlGt38j2GG7m
0tV2qTF9p/uB3N0W0403Tcz/PKRwluT0gzimv0NKJa5n12kvMaVKKCJEjWgFvgKTYlRRjtnLPNDx
TFGz07Un0a/UUodAIkbceUsEzjSlkv6Ox6AkIroXcWi61z3/0ddIiiXV+mo1KbQR3ry5Auy51ZbE
Jht5QKrHa1KIHtVr6p+WeHWqMDNU0R8jUvqmI8d7c3M7u2aO21PH99bBdFLsM5n/oIOtUbkW08rY
eRryI/hNwj7W1VquLfwt901Rrp+LTi9u+qR85QAal2EtCKjezINSQVVRTZsqeW3Lkl1fa8s3d3LU
mhUNw26s0mnXGXr3TPnihAJt72WISFGlBrqYaWbDDF5jwnCYvJ10yycVd1l50sZqfnLGebwio7q6
Xgt6zUG7DMVtXrWujSfMTL5hudIJoshSuStJ/snZBzs03RwNa+qAwvfevBiKcjDFtnFBzet9HvDz
P69mWX1bE2wOCGBNS2PJd/0qGPW5eqyUYcZW1hmIqvWuZ2EMPWM9pspg0yirDenV+TlV9htDGXGc
D0+OrZrWXZaRfSt48ds2pijJPvw7xLIMj8jilK1n+N3lQ/WsTD/yHxYgU9mB0GFN74myCLnKLNQp
25DEP5QrIxGYZ5fjY3+ddxBemxi7kVPq0x2ypuZiKjNSrmxJqzIo2cqq1CnTUqbsS/xinzj4RVvX
T+odkU3esfjwO31MOv6v6/O4NN//+79e3krgdCmnqvR1+FMHx0RO/cNQ6N90VQdiMNL0L77l96aP
YVu/MRdAsIQEESGlQ6v996aP4ei/Ib+1AHrREFVxF/9q+gjxG2wx8hkZsGJXR4n1ryaQ4f3mg1tX
8DFM0fyN8Z90gew/D65VkqIHx4Ffy8FfjbTqpyYQtJxizexYPPR9o4wga9kvm8mgORWsBRrNxsK1
k6RF90oGrnhMkly7UFws+womchMUqWcHRS+xYZGTNG/JsgkGXyMDWU7Nc6/r/BxuR3ytTODTu6yT
TU7euY0eNsFCNFpChB82HqHp8o41msweZQyqiZi44MdZD37s9pvE0Mbv1Qr8e4Oz17rV2IxvZVWQ
MJ30w/zix83y4pKCk1JT8bEFBMpw7O3ybt1xAm5P9qI130aRZC9DPC93AHqNLZLg5Xnp1g5MdJy7
HIrX4fvUxQbnF0awMcS5e2al+Cs0qKmwYMUn1fXJfzFhNtWw5Y8J38clUF5wrqpOYKWh4I8/9uHK
1bIyLcLutnamf7TNkSA1IZE6+bVUIgnRDi4A8NK/q91GXFez4K01jlfbQZrrnB6TDJ0YotSjv44T
Ogo7OQs8u29Gmmufq9buL8lCY8JOMwZx9oBAx1MneY7U3j5OOggopL7del73aYDwerCb+Rq3r3gU
idi7if+WtU777YeH5K+0C382pvOmkZaoGxiKnhrS/UzXaFATxpHeVA9WXUbPhrr6cV0bX5iEktjk
6t1xzMzuWDKxDK2E6nFTasO669lNbuSI4KnJDdV8sWd5G5MOcZpr036IFv7UQtT6LpraYAou5ttk
dIxrM27lne1FTzRjBCBEWiV5RZ6Ukxf6Ia1mUAtap+1zTCnbpcZ3vOqEv23MQZ+u9NV8q5zxeu6E
cRgY+x2gbCudLnCOVC55KBkUhTpdBqTPz0XjZyfLqudXgMImx2hzfm1Yr4/uUnSHbgASHSUUpM00
7oZ0lhceyvxMGjEPUw+hKTffAPlmeICizum3ecYW7LElB4TbS+ZFH4IyVNp7fe3oU6R0Z9wKF4qs
uEpECKbZDco+lP1eIYheq5rvXkEZgVqfszopG0TeoBA3yJDr+wNK9fSqGAb9JsITfOdVxnRjU6kM
HNnHogzbZM0OCwZ2PyClWFy0dJC3/WDwgQrV9Fq99TDb6tnU8vW+xPn02Ur69puP+v7asjo/0OmU
nf/+3vlpzYJk6QHWhXmKHM3nWn5k+/zQuBaMo6J4crVLQlb5Paanaq9BmX5CsOltO3f0A8g13DvQ
7V9xoOINH3pA5WChkresqRGUOSI6tYPefnZbi7z6pND3LdEyEkv0th2d8lPZ8lPyqbMxOU8kvhRc
++s6whaiDxg0ezuWIadTcZFII62Nu/BWl1FbbuCkpAHL1bKbGE2rBRVJQGc3gxHagybClI46P1NO
8tzl9Xr/cds2GRbPNHWWm661jWvCEKL3uvD0L55W9p99KBifK8IRzjQRCfkpccwmW05a6bdKz/ct
4rQyGKU/MoofR/zk6BfdMPcS79bTW1plf//xf0he/liv1MePmteD+uM4Qk0i1KP9w8c/t4zG4rXD
qdc1hB0NEC42S9dqD9nq8w6gJHPKbnvtMVvSKQHD2fjNDcrBRO49PWV7MXkGaQoVbXTy8ql5YaQO
C8CnJCLaxeiiZ9pWvBnV8yWjbdR2//kbsNT2ajiCfRlf75/fQLXmfWeAXLkUDilFMkNi2DZxvGvJ
1AQ2X7HORO3MeiEclpgqsbWQoOyG8HbdvjJmUtN59kwW5qV+MaVrXDszWodEML/ftYUXPRZuizo/
qWJOpH//u3/sxz99+JZruczR0dEJGJ1//t3pIKfdas32pUYkCGS776N37uaIOFdMx0/Gmq43mezl
bQGnej9gGGK0AQH76DXpdEKnlQYzPcljYc/4cIiBehycEp/VbJHS0zESv129Pr3m+CHv5hKEN0Oh
uX+f2Ca4RMQY9NE8HvV19VA5Ku/niMO82ruTS9BEhsFSqobngD32s8AYftA83Hk9KCVCDlxnV/Rm
vGuKRD7j3F733TxF1N5JF66A6D3GyEJ+Nwgz6lCtWIQP9Y0wwtVs/J1Z599wBh76xKyIvMqb5lhY
dLwIkuiwmbBrfDx6ka/Fb12kJVPo5PzPkf7ZaZWduHB8olVeZuaEFrVN3vSmX3eZnkTP3HnTd6so
1QqiPhpyHE7AjNcbS1fuEAuJFH00VCKLKPNHvRFrzNHMSb8QbPBq1jiXSJmRx3wWfdCpxqCGye4a
C06/tWnIngkaYy/5+xuBIpEr/ac7AfoWNQPIJPujHPypbGCtLsc+n9oLp/IBGj2eQbn5WJuLWdIS
AVsSuImaUGBDjneUYs2LA1yAMRBrUhiX/THRWpeQp6zAukiLDie9nubBhIes3MRxtRtaOld4Zlz9
2zLrxSeW/+Gb4LD/fUxdS9siECxdbPYeDt6KcuxmqgY7LF0U1BtpVWSRFSZa811hECiDoa4cDx4n
p+2yNu4R8/gn+u0G/BR8+ugWRbrH7qzd0wlZMO8jon/DLs8SmZNqglOsPkhjhdvGU3tw0SdRcqrr
iudo+Nzj3yGkjKGKFOka+uby2WgaAq1qMnn4fRCD03Ko9gSgcbNmoienFlHXK/grAk+nKT/VGFYO
q18sGi2Htd2j30hqRO+RhdVqzJMn9oH0qdcykGNrM5vEaaXkWvSMGJhy5K0THxLqFvwxJqsBDqwm
edNQqV20aVYFDva7k+6Rs6YhTt52sCHiDaE9Q8j8pdR5u/A9NwWWFR3Af8efo2FUdp8Ehg+Sj96y
SHYxqsc4HvpjBFbAQrSUmd8SM0KXFUODzK80CNKUP/5yj8mx1sKVXsy3kvRMkiVbpANq2qUHWkXA
WgwjnuCBOqf9PzMI0ywcFYENdO6LUa/AGxd9XO8BkkTMU9xMXjpqy8NAWjCE+n5d34WTe0c8zFpY
jGXuoNiMiJ3B1ziH1jQRQtA7aQJ8h5MtqWDchWlLlbmRAMsGHxkLYsRI32KYLN5dd75wdEbMaFO2
EuqLrZbWYV6eXbdM7gQSnoDNgC5G7y/r/ceD9H8n21+dbOlJcRj83x1DRxwYFeiXP51t//FN/xQ0
uL8xHRHIj22GnLiC/hA0+MZvNlN8TpekK8IoVYcazowfpiDBXzE69ABWIhyGavyvs63p/OY7LhTv
f7qP/iOFA+ajPy+RsLKh4nOGRlrhAjrzf6pUUie1MoQ8yUm2DGlpstfkzDEruWpaV+vJWjIsIDv0
yJq8pSpT/C2axJNn05rvuSMPnVECfPRQ4pzW1bWisJhqJQvUdXnP4Ke09kbmLtp97mfd5xbnqR3g
d4+zYIkKyEST6Kdr5oVEmRSRPYrNSOgzM37AaiSFOG6tHvX1yII8WJsqU36Jgu2MqBg46YFJttGJ
/b2hEehpFNXZ4r5+zPsGz8fTvOomiYlNMfREkYB/2RrxbIlrXwzJtvdL52bmDEY42UjAn9B2bg8+
cUMqrG5ubcdIH5osW+6Jph7OXSzKixpeV6EraxwbmSdje1PZeuxtnKy5FHbDqDee25C9YznEwJxP
ounSKyPx9vSisUckdVrv7IoRr+gT/LTDjNZtK21c0dbgis+FT2c3NbviwRCQr/zE+hqDMLhFyeQT
0myad6PIuuNUL9Y2McRd4qxsn5XjhtpCD1U2WnFnIiU+m9V8sfW5D+yigO/RSDd5xdHf7C0XvhMN
wvzKKEt8NmR4XJS0i489SeObfuyt85yoXWkY1/Fan8NW1PU5arryPZscfzcBhN71Notf3Ln9RTj+
qx3R/DQijO0YWQiI7PkXtubPPgKSTeeWVdAU9mmaa3rdMGcesq43L6b05ZXZuPMdvBuAJnnyLQMY
/2LXDuFHyMAK3V62Nn7rDaWbxXin0e6nWpYPRZeXAQrr/kzqV0I5hBc98vP7rsiGsybzMUh5Yj/R
NIyYOwlJpHJfbhtsZaFh85tqwAO2+hTFj6vn4pYtvBb/cVbVPj+WiGVOqY1xZZLPcmJ9fyv4+tt4
tIp7ikVMwshj/IsLV+new5q5ocbPItqR63pGUT0ggZw4IoMw2K/aWF10wR3tOuNwLXLLUrF0m6Yz
rZ3BbX9TE2nwPHWM0UJ2peRkZdhfGqxj1G7mZG3JLcFKlUXxTmvHK4cYiZOeODcTQj5s0w5J8W3t
EaKaSe1A3CYyvp57EFAUqJ0xQpNC6f6kacWOcRd5RZgrIvfKIjgO60vFUG3M7hKzu9XocxgczkiZ
ti5Gqxdh5TWvfeO6tBbqp0UxfykMv5ZuV+wwyA4LUZXiyrZm/BPqSi1vWsy0pjZACa+j/tkafebK
JEkd0INqN7Pn+2E0NvE2061nFsP+lnwpudP6riYoI7aPC3P6JwskCawtt0fVSx2pMetxMu3kQkvf
4At/BmvRhiNRV3uODgIj/Gkd0uuhHJINcdKbBclFFfWUosQ+M1soAadnCPNJi8JfkcnAyrP+QuBs
cd94dnyEAAz8iay/I9RteV/KYt1XQw6BrWm6/ZpL58bqJpAA5nzsFotUrNno53vOAE/MjbWD1i72
ebaMpOIBq3tr1hllU9T629boRIbVYzbLa0zJ57LzvlGZ2aHjrP5jxsQZP2KVg6xJo7uFWJpbxiYv
ldVYR7tlLL2mxovTTPiVkk4fvvYdbxmMUbPtmkJckXtV7vBicEvrcUEmkFXAhEqKu4VlF3cY6x1R
K8AR3Gr5uo44r+gERAGjo+E6XeTy1V8kEIsy1duHtmP+rtMSib2qvK3RmYBt84uxuYvtCAlAMyfw
a4XlNqhqJ0qLNauPTT6BkUmrAVR9U/mXIXPfm1qfgxj3425OvALoiWcwzQOQ5dGEq8o6CiycWDIO
OJERQ9ikDplXKxgpTwwlIZD49lncoePJ8Skplt6wDgt18qms9GRkb9Ha11yD/EFnM4NFKJNZOLd5
R+r9JsPQc8hHL1uvpdU595IN+8HsIh6RfObWO3bou770RtqdkrUkyQ7Qv/1t4O5PA0NFXwbEiLsW
eKPGvbTQ7cQW61d3qgWxBu0SkW7rZ1V8iNrhuKAPvk2KsXgARGS6G+R/7j7JI25cf52TZ9CYfTgJ
qzwY2K1fcOvq/gZmGETseBms69jsDJz0VoMEdZ2JVJgaj+fDnKZpQ9eUMRNL+3uVWzqhKpaYb4ap
7+84cLX61sXm3lHOVuSOw8Yx5QaU8PhZh1Dx0nZ6+syejJIKD/kNE9DyNpps/12XyQilrYhMSux8
+qzlxXoudffIub/4Xpam82ZXvv0/7J3JdtxGloafCDoITIHY5kwyOSQpUSQ3OBQpY55nPH1/kSVV
S3K1XO61N7TPsSkoM5GBe/+RwRM4rCfZZIAtI3Dvwi2Hi5zTdt0yP8wbYDk/X6mAdxHleeQ/9sPs
HmlHz96NxEzg8HqL3EqviscTflnvkeeI2lbTApE7z5axRiBQBbQ+AClcNPE0vaVxrBwOoxCqnArj
u0nW8Fj5HBl3GOBagu7tvHkm0y29sTOAB+7ijj4xS1Ffrvo6fXdYvNhrSHNoMzTo8VIEF6lIc5Qb
EV/WqqQyeKltggTYzSm5s86Fd7OlzGt26/HZ1X14gW7GA/IfdsiDFZGpoQopQNAtemA0wx0xkOwX
tm7Zc3Tf3kyACI4d3cLXS13IJ3U3nzrX9M26sa8SYJmb5Fzkp1h9P9fnej9fN/0l59I/Y6L/z+uq
7ILvHJEDvWWCu83OhNZdtwbasjGfA6WrBItY1woK3TDY667BQLcOku0g18W5ihBpHNz2uaDQFTRn
2aklj/PY1Zci6jx6FB1zMw+0G2YY41ZSNx6Sy+1saxNlBJldtE9HxKGtRFudRN92m5Y1+kifMQSb
1G2Kk+5VbKWDvj3XbYvpuXgR4o8SRrKIy6d0Rke47YiuoEUrqZevBGva14FJi6NteV+ckF5HCTL9
WuquR/tc+8gRTwXkfK6DJAmTE/FcEhkTBHut6Ix7GTCLIH6okGpZobsQXoc14oscm+iq082TCt4+
XvnnQsq6QZhTlFZ5IDaBf02XPvUPRL7M934a1MN6AmF5HdRAqE3hVi/0QXcnVyHGWCeTZT7353LM
UPdkVvi7+xUKSPGOWYcizeBcqgmVGTzBXxafoD4o3bSBEK76libO4VzKuTT0c+aEEl4kYXpnLn38
RKvZTUhxXqkbPYn32aKbidbF3KmT0ynzpoc+3oQql7Q9o0C9JRrFWPkilHsAE7dauc3gfKFkQ/td
dK9o4eiK0eRcNyrO1aOijU1yf8Lwpu2sBZkQ1XtWksFzOG63WSo72/WmSZOqEW09MgG+RonVE/na
e5IMVbpHVoOuQU29rvkUujL44rFT7oZzYSqfJuWple5RjXSjanguVw0CF644bkJiDUNqA98rVAbF
qtE/KiPKOFrs8boEUPmcBVP2Mdb1raYucm10pWtT6XZXQbPMVdrkah2azIj5iMV30V2wBajawT83
xOJHT59atN3QWMEINhrFLhKqCnfalj655So1RHU5QhkeeYXZ0dKttIHup81BXg44RIZdqOzios5C
e2Oly+cKzLtfC4uC29Cu5Z1d18ZXoatv/9mSz+kcf70lI7P/3ZZcvOO9f/1lSda/831Jdj5gR0Ma
To46oi4Jwfpd9O9/QNvBBEYVgY7asPhP33dk8UG62NfwA7gCili7/r6bACSt2my0/Nq31frv8L/Y
CP+0I9uCvwU+AE4tH4PLz4Byz7YWL9Fk6NSuaUO8YPbqJvArhESZFh5yNHykgrYzLAqBCeM6DWFC
PHKJrhcvcCbM/UW6JQhpeJc9JroFkeuLIhKgXIUqJV+D38o3UxlwDxdL8ZK7UGE4EqxbZGAeen02
tGsaTGFp0iRHedIqXPax5z9IEmjum6kfbs3hNS8bvjMslo8dKsLnMo0HY70MGRhyalbTKxX2+UQN
kgHyaNghavoJt/EEgUdBz7by6vRLxLcYyK3JcYnNRBSicZljNJf1hOgxU/21dgfYnC3B4uDpw4m5
zUpfslLaMDCI5RN7Xysd6YjVPzraKNT9LQ+sGBF8kXn2OjXS8q2CRn8u4aVuKO82172dtVehasc3
klKLZ0B2jNkMM/NVPKb1aa6S8BWalc04oYYT1gnZdI5ziCcn8hF/vFlIRbtz7blE9e9PNYBgPsp9
NsXpjW/n04mWomWna2pnTOYAaWTaUeC1HgpKTD1n3o9WLO/QCitrldj529RmgnEMu7aHGfOCiLDu
wcYXhTaiJVdjnO1DsFQiI3AgLS7djk7nZF76K38a6b5dqJm6HJaMhCMzJNRvFbu1PPpmbhU4HOfs
0c6r/qF3UiapXpD6Sji1IMwhDZ46o5ouqtGtt0WhjOO4IP2CrMTahxZ0PRL1cFxC0X/O0rmq1zrV
+DgGTX0V+QTqqkYtZGjPnZFu2syJbgenyLZVrYpkU4yqpqGZRAqyX6ZGrBTBVrR9a20UIXDuPoxz
pLwWYaYvCeBtplOcavqrazu8K3xViAOoe3wfVan92Qrz+KQWl6tBXjcPAoXarq8j50pYCUtC1JfR
gVUYQdOMaNDqhvow0sJ9H0Y5SeOE1z0bRdhc2mauvo7NKJudZ+YhY4g9+vEW84q6B/hZRijJsDTo
fLa9u8jBBIj2D/PLSrVL+uZUpa0ALVDBhuaSbxSc/brOAX/5HFPkrW10J6ekvW7FHF1KGAe1FeVY
H6OgcJBgzGG+4XalmsSuTR3bWqKrrPnvogyd63pw+nIblXl1kxQSOIG5mm/501SIxCFBLiSgg7dn
ovkO8fIQm/yjLETYdatJDXPi3belmszsWICCFTDFOEQWBHq0wAQDmYD38zjY82VET8ShHr074ZNl
UzlywUbCckb+m3qY4FiGbTv12XMQqJnWvIDSbNk7ql2nlUXBbt66D33vIkKbY9GtO2embZ6h8cZh
vT52LiJwB7Mj0Qot8u2UOHIVDOmWqGBuRb4v90E7gX7FqMI/Ted1FaDCTO5kjH5bbZyKZf7BWVoI
tQwQo3BvLFEbh7FvHh1G6JOR+jrJXG/INqvyEBbedam351zv0ZneqKs+n0+gFBZSBfbtUm/e/txm
p7Gxm/vs216OqclW2VairNmQurQiqTBeiTq6waAKHsiGb7LqY76Ex+BPso2awhHQAAUs4Gl8wAUo
SBJALNJmV6hHWv4YjSZoXCGitpPcerAGoVEHkjfa2xggQmlEAn8TmT4apUgWERxCfVrPQBiFxjIC
jWqk83vTDlfdwnsYdCQ3nAEQoVJzZ7bRp+mMjgCTEDoCXgJwgiSYYJPYujc1phIArrD23Xpjktx1
wC7oSaeVNV9JjcfkZvkwxHZOaozs1qMGbgg3HTbWGc3BL+4fZIS2cdZgT/8v3AcEqI5Fe9nY7VWn
waGZtq69pQEj0c5pTfScZF1UaXTZhBJfZjlWy3M0te21mkZnR/jNyuI2uvI0LGWGDYXXZ6iK+Om9
4RaGJse5m+ZyuSEOBXSrLRFk+BryqudZ3dsL4S+bMO6yU6rBMU8177KMzMs0DsXVkqt6a7Sjn68r
UuL0MYvdg2DuOfyIZCXcIACjo07DcYsG5kIvnG+ICideZRDNp0X7gg3XAd1T8cltjJqvBDAf/FML
kgL01+RZ/jBkQXByNTDoaIjQLc15Q73llWL32KQaSMym4DXS0KKlQUZLw42xBh49DUESFpevO9u7
bDU8OfXcOjQDfXY1dEkvAbNpMtGX5/E3tVL5NrJa3PswVXSuTPQmz4sib05mf3hEi9zA5rQaLB07
B9y00RAqZ4xxTLoYXLWO8voef1a2qTXsSsyMvXY1FKumNnpzzvisKtt2LdP+npswo7fbzO4I33RX
noZ2Yw3yCmHqci5no+HOi1xDwRnlUxuj1/DwKF5cEnq2tTDSh1yDyK6Gk7vSoZj8jDFzHGq8eTC9
NVUixW4+49GujpfVELUBtHvptuOM3SOeLryOR+SULt6FkZH58S8x1z9s0l/MycyNHhrF/5tNuvn6
pXlt058G5W+/9G1QVu4H0he1Fgw5oukCZf57Uham88FEIUnEpE3fnJ6hvw/K9gfTtKGgoI2U9Elp
+fegDBv0PW/vmyCNqD48yuHX8j8I1Cw9sv/Er6PJNBm+bcZwRKD8xX4ejDO7N8w5iIajnVNAHF0v
aWNBegJeYSEvjgQ3O3OVX8S6oz7qdV19GqfjR7qFvAud4PmQ5b7OU+Ovr0UxHrHY9N5PCaqOVUdM
HTwJ3i2woMbYFUvcPzmog28aX9bJZrBUv1OdH99Yk89k6VLNs0LBrcWSEczH7Nr4LXKSvCWdJ6Bj
+V2amsVdN7Lsq8JjuKKhI31s8O1eOkbj9ysEhcWTWY/BY29GBt9d8snus8jP73GfP3p+ulyAh017
KWR459Xucm+KrLmfQjvYMQB7TPbdtCVDpbtMK/Td02gjFfDEhDzPQaIZE4v7sY+T6RXStj7EbckO
4WAruGPaau886UWf6zztyQorEyCUcLB2KpLiQbp1dO9OXrIdTG0jMMxiOjboD49+3X7Ks7gLGe8s
2aycwbbWpl0tyLj7dG2K6QuFFE27Is+pPZjGEB/ruEiwlFZu+4KAYwQ+5zMkgjfJb3ATRDuji5bL
JnfIiY1mO9ygO5fwI6nvrwgYi+8sRZStkYW3ZKsnO5lMtCdEbrJuaZU8mGM5Hqeo6I+FIeKbSJAy
turycX6gxKLfpRMW485LrVu/mdrDbNXFNcjfeKR4cD7gE7RfE8cucfWK7oFVLEMrwM6AJa0iIqCJ
LP8ir0AmFniKXS2ksSmCrDgZGEofutnpnm1lZX/MVmt+tAb6Sr10Km6Zk4wbO5a70DW7J94rALd6
KtRd3fr5k92gzqcClvIXXFnbsUiX/WiiZzLsZnqvUQ/dMgyUx2TqJuLfBoDthBtHezmUerNtMpnW
dcO0QjIrLAwdKlG6JX44OpG8gEnQUzUVLQEZ2jzth51PewK2POeVndG/KnpMpGSCVDdOQ6pZX5hk
5lkLFYFtOO0mYahpS/lMcqxQwB6ykIHAHIBuQaSTO+SUBE+k4XKLraGqgIUDg+g7G6g2CFuhVoyW
2bQiTam/Yo2QnF9RdElfDh7xPEgwsWTuUyxy83MzJdPRY6bZRk7bX8eSR/eqBEo5NcjYnuuswjtu
ZCQzUEETfkQC6N76Naycr2PPB1nc0XzR3VtDZG1T1+7wfg8LpkMWX8nDue5hJrrJ3ZCQLWGpMJYS
8Yga4sJOEpArJZoLd07abOXXArdQwMLZr9BF5I8cI9XdTMTzoUCosWXzc7exUZnXzEUF7NhQVWtZ
x8j9o7m+ZTkOb5vIocyo9uwXtM8K8xm6ks9tEEmeaX4/P3geSy5wYIb4IxHRwfWC/LJfBkxauSFH
uBKjdkGEq9m8TQJbCOaRAqEF4274KEXBYiS9MiBjuK4DTpK4WjZLXr5nAlngCmXkdG0vEktanLpx
ym44GI8hQL7CjuIqDF9GCIgQi6Rck4RdW7tpqglsqfxqOlmZKT7jyyYamiy9pqp3mVdiHr0m6sCf
kHITUEI1xq4ZqlDDaOOMRhjrUt+aD3QzWbP3KZQ5eRcdupnhUMInxcXlUrGALLjcknzCRDhY6fjQ
JFPovzlhGkQFhZQZHqpPOeFHtdz6FTKhnQFjlLzPEjY03SOxbxoeXDzc/pkD/mIOECi7QZj+7zmA
Ut2fZoBvv/B9BjA/6JB2odMxfkDKlPfBcywPvSZNwdI6WzL+dwDQARbYsJCaaKDsf5Eyh7gMT2Nv
jA2+I/Vv/TIA/G4g4MH/y0CgSPhzbA8UT5noSs6ZeD/oXue864ZCxpQN1Pl0ZSQtvSCpld5Ptpu+
58WwXOCIgschwZwTND3TO2ei58z5BLI17sDBYYKA/4c7x+6Cx3RhzL+qNWkUdXESXpRnVoeviG1w
jGuKSQQQzLTrPs5uN576piJPsJnzjNaPxM/ehwGyaqh7/zHC2QiJdmazujOzVWiSC87mItK016AJ
sOTMhXlnXqzQFBmPpexrAWsWEhV4k6hpIM2+du4h/mDXOIKCPzpNuZGgeJ1mPXQ5ZHTyvGhqzkGF
/XkKa3Kg5zb6g+gC+DuqHnSI0CTvKo+0B1JM7ZaJP5yuF9kQAqYQ9/4hc8M4lUWCx00OeXgzGBYd
7GfuMGQKQapT2s4Ru0ZKcziLA7zV2EevCwG4h8wL2i1e5+hZ8ASf1jwS/H2r9T8rRC/ZwyyorgE5
gOej0P0Qj1m4x1/qX5LfNuzNciLJa8lz7yGPQroh6BPM5GpGZ8dTQZBTt4pS0I5N4ZTqfRbmVKGu
aaS5huBBqKCabm0FaX3ZB2myTVpBPBoqEqyk9aSutKzvrDBCm6gq/8YBtwMAGGR/P+ipKERkd6Ca
oQWNDHzyfmLUeUT4edVDnY0duao+fCLx6qdSZdjODU7yWyGZ8sgzX5JbJOIlp6crhycSjAne753O
R4RTkuoaLfOko9KlAn7ygo6ahDHZkoHW3BaRJkimuEbM6VX1xhknegPQYneXXZLrRMxoCu/8rvqD
B/jcH8xuqeONQc7CH+ToZ86KMJSMp5qzdG9FA/xwQHCcPdIikVygjq+3CL8T3U/kDa8VWZV33thA
EcFK7RSThgR6rO2dKBUA7BSL8Xbp2jB5rE1CF4YTSfExRlWxIBRh/Bzi+3GW0V1uqVlk73y6KE7X
EcJn3ltUpZHRHtFfzyURHp7Mg5uwrRWpSKW1Ek43PI/uiNp5Ftan0OcaOJY3dMY+OO0UMgDZwl13
QhB9FhRCG+rh61DGeOuB4NJLiOx0R959ztebPlCcIGQup+NKFlA2jiKktTWrfF13ItglUTqvDNmh
6Ud7T2yWnW+yVFxZBE9dl6YgOqN07rE8HjJGruNSOWTVmg0Mv8k4iDiJ972nlyJfDc4cbAq/4Q50
itq8MdBEeXSx9fYasl/tYgysl1beEHONBIzmKTUee3pNNiMD9b52eZitaGWqr7y27i+tpM/vZ1E4
zE+l5+69pOjuDdWelogvZlomf2Cu/IShauVlfvruN6WzoT4kQs+atB+N3spuEBDLdVsw9sWTKx7o
euHU8nNwGgX3vTI9JCdBSnBVMob+GlFAtxr69M52ikflNNk6pKVnZZT2IenCe49xkUgLkawDvOLr
JDYHdwUOjWJ98XIiGj39bpfjRwwf0cZEW3MhqRXfkrY77H0rse69SvO82ZISkN24F7S85ZRLEXBG
NBcTnatnu1pPeXOONMvOHOdJ5mSBRXoanPRcKPtOfoRr6a+q89ioziMkcAXjZKwnS3OZSM2N9Lxp
Uj2FBIQZdNHTaKrn0lJPqL2eVcfz2BrqCTbQs2ynp1o6pWhtZQO6yfXMK5tcU4HWq+mBbfYhM/ik
Z2S8N902Pw/Otp6h6WWAOjkP1l6Y8W5b54EbMEa9xecx3D+P5LGezlFyF8cYNc1t0vrj+6Cn+EHP
87me7E094yeO7HdNy9wPKunfRedlIOTjf0p8d2e5vXHj6p1B6O1hzkL2CL1RtHq3kCJ0HiSbw6mu
6Tac9Q6S6W1kWDr/AnFTSySI3laIpWJxsaO4f4j1NuNHrf1q6w3HtmvWI731+KJqcbe64rZtXUoG
9XbU6j2J+FJWplxvT92gQOgAbY+tmwUHU29ZQ9Kmm5Ji413ACib0LhbrrcxIe+njs2dXC/XWRpwG
lEmgdzkzq6Jdrve72MqCT9F56aNBpX0BBooJYdFboaX3Q9IRamzPLI253h4xFSwfbb1RVkHCcoka
lkVTsnLWevdcIGiPEOgspJlnJtxvekv1evGA/cjaLXqHxe6PXgxbf/S50juurbfd6Lz4cjDVB57o
02uk92KSlFiRMaJNiLbYm03LWYg46jsqRbpT1+OHB6e3RdexorOrWKsZKDM1n2bysoj+nGQTf8ZP
pHNgutLreRKlpp/cLmU00Hhi9/m2F169me1hItjHnJZ3vxu8bZDOwOFYRiR1dg5IZ9OMZO9Gc88a
mH8cmc73gBZUa4bQO3yU2Yamiuxka0bJLeRlHxrVpqYQYv3PfPxf8ckwm+J38/HVa9G+/qy5/tev
fJ+QnQ8uibDSNfHtOsoSP6JkNDG4jsW4i/IZIA1v0PcpGWX0d/4YjTXia+FDR58bG/6Wfxgy+k9T
sYIKwzhAnR+h3r9mbNc0o2dJOHlXuVX5Yk3styDsS6BAqtd9a1RdvZJIOGCH6Dsqg5uymHkEN65p
wCAsHXflQ1bWppEjdfZAJbYGbh0nOPgBdzT86eC2fCuzhSa7yPF8ucsbdIHjTUefCYaX2ZJMB2TH
eF2469os946DU7dvBFSfSFeQCLMsQ66dyJO7zFEKgW8dbrDwzA8UMmCEIMwzJnpAiQLZBudhsuxR
U+h20klk1Da2JgIW2RDgdchqv6/v8OqmD00dqOc2W2zQex66gi/ZkFRXlBZGEMuzejJsZCdcYvaW
7YSNKt6jOTVxlM5FviXIxb9N68J7rqFsN4Yqx5d4cHjigG3vyn7G2dtEBOInFMjxbLcjA6CpNAjf
WPLsIumz6MVr3frJam1oY0Gd6Fup/Ldsmm98s0nQRaYE8/EjuB56z6aeMDZJ2ZZi2yW2Wk/wk/w/
BPee+oSqsbU5z+amG8nvIYVWqnzF6MyR6ATevBqFOxywH+Z3PUKqR9wqoBoAi3sU8fNJtdZ8yYNR
M9Mxg+sq4MA+RFkSv3M/uKckJUZjO5SWcRvlBWJx18PDVU4CercrPkaLZASnVfiOR6xcD1OIC8Xx
O+vacQfrs4HrmgiQ2rJvSyfsN6piXM4l6t0hFgvOVRcpUtw7/VZYRU+pJqfhaATTzh6xjmcO8a5I
8evlxZjzaufHmbGviS27cHDVvEFby4uoFdXDAkh40xt1eSwpE8r3zmLMt1O/eIMgrGlwOo37fv8n
/J8DHGy4Fob5dWwidSLcZVBO0VwmVRsSjQrHN2bEAZPDmqgd6ngIFuGP5moYsVktW0xnwnz750T9
705UPCS/PVHJ4+zf0vkniQ5IAb/0XaIjPpCaKCwUN4AEWobzXaGjPtBRoI/Zf5ELOgri24lqK6pt
AO9oJ7HxwVJA/uMJCwqiMJ4ILC4mmQ9/B3cQmmf4wedHU4IJ8OHDe9i4nq1fE+htj2oMnx73y0Ew
8axxRcvTSFUV93jR7eOafW8wvyTGiL6idpwR1bCviBEaugMGhWFv16LewzGTQfPD2/gfKBLX+gUR
4a/Gi+NJZFoekY/mr9qhqYWISGGGLiQxk+WtYhC/9RdiXWAcA5fk3Z4IO+EYDjG2FJaGqBqMamjX
OQtT8O4XhTi1gH91s61mmcvPS2WENyimx44DuxXPOR3MdAlnQ0XlLJkzNMG5uIs16O23xsbxOsM/
EOy0bBwzLbC9CGq0kZWWjkybTxF14YxOBhkCa+VmNQL5Nps3TGKQ0shb1CUhmELLgJLt1KiPnO4R
oWVq9O072r76T6qkGXBs6nxYcYJnSKLGpP6S45IkOYk+Rxa3pkoom4ehhQTWvWFDYEXZZUdeHuXA
FIdi9cYndCLJhgiXcEQMSBd3EBr7Jl6ayzpMxL7v7fYtNqPmVuUYj7ykvRJheVmVXvtRFjFdt4pA
J9n23RX+8+FyMgZjE8uFEzeDl7mpSdempRJug+QMdphelPeGo55NO2lXBjxMuVnSLHrCJFzJldm7
47WB9uSEmhQrg4zmdjvGw3QM5fJAvXR228x9vJoWBbzdjp4Id35qOF+aNk/oiIva1eS6TK89hdze
vUlvyv0QFzb9apBQ7rBIsg2QgqfX8AWt/SkJEWSC9ce3y1JvWXStXa2y8eNsmhPWarSMk1e5+yzL
i10luyhdi8br1y0QhvYEi8NkB7ooWhkrezHpHTcrWuWWblyLOvROvOv1le+lzS4B5r0MSQy4VMLz
LyNhZuEmKMzsCe99+7GULL71KMgWSnsDuKWNF6xE1nS0B1O+hzLyduhn6y0aLIJDiCFfU3xNI0Vc
dh6JDYOzW/CEIwVOq+g15bbH/91MazB/QDdO/XtTDuMN5N5w5Y5tv0XUrJCoRNm2M9D5WmNs84I6
m9CCvEFltlirsIkjbmkC44LdyIpCkDT68ieXP2RtTBnPUl/1W5dqiFeKjKJ1nszzV4uUwusaO8PG
h/s64KxAlNeBYDzzJCbLJIA8uLAGL2k25WjP0XrpcEvseQJDCkq3bf2VVefSQmNFO9vKxC26ycIs
1Cn/9IG6U4tsxjGyjobURlwpyihdUgjN7GKQ6IFXuciiY8iOfIVTgXePsqVl7QwaC4Nfy2bLpbPe
D5w3JL2jR+Dq2Hxcxqo46ipP3r6lTq9dFIYYuuELLD/W365IEy4h88awZ+e2M5RV5NVKGu/cvUxL
7yLtmk8qGpcvcljo1hxb50IRmrkCEANjrIRR3nASjs8Eh/nNqvLJVFzl4VKITUqCtiYTinHGytLI
lyKQqt+4+EMSAD/hDzeo1pwLvMWkO+XA22h5hy7Kj3MJuLNS8zBclCFMBRJykjSInvMzXGulR+dj
HFq3CNLGk9cQrkZeZDQwkhZtdkuoR4X4zo9IqiKVzWAvF/iXKjCPG4/jgDxvlRHaGWT5I4NQTX6V
3dHlTsrfNeED9dEgHK/dSK3goiaq/CgZobKN6GNnY2qtl8c9qraNVoANi9tcj1YU3cXWmH6qtFLM
15qxkE7JTV6NbO1nSZnbpulbEuLiBcvTojPAOe+ujefMeMK2uGhVEQo16yxWk2fhWkjFerNztJ6t
WejznnMxPod+hIpR694IJSVPBCncYnhGswq1Ps48S+U6rZqLFNHDchyaB9cuEdVR8ROdhGtZn8sh
j+/lPOXi0DZteAf/Dss3UDhJWQiG8JcSQ3u+cvCEuERKo+YLtK4vonaCKDYxDdcdikpEpmJ0I1T0
PhKQlE2caCCtEnQH/Dxo2Whk5HxHdGdQqFtLr33xDMUlQmUuR/w2NjVvNmWOqTVt6xF1ImfDdJFo
xSKeEsEPbjrOeb7kKVodCnwpz6RFiTxbdZY9Ji4KSHEWQ8rZ0sLIFo0kYiT26QHc46ojRuP8sRGF
EF3lbBPAfjYvchBy20beW2Ij6xl9h76berIfUbtVFwnLwp2yI8FV8zcL2R83opvat5NRHSma5chx
s2M4+wGKTnJ/JK4GzzVIpRS5sfFNSqKrykluZreUe4fFgV9YJuuWRArEiKMWlmJHNdcWFr4NLdqo
yxp+xL5pvFDPVJ8ay56uHLd2sjV9vQhXXTW8DVrMmhJRvmnwz+z1XPIl06JX7lLXXqPkRwvrnHWx
s5bItuWAxp3HaXNl+1pm69oRelrRLtLZ9rOB0xP5nbJ3c0MY7wbLj/noJV1XbGst2MU2inZ3Put4
Q9JnArJXtb63O2t9/UiO7NK+FuKd1cC9FgZTC54+MsLxcUWvtGgMtwZW+fvZ9B7SKXD3yVljbBPD
vRD9GdnX7VmFjBDIuqX6AzFdF5UvlGp1u04Ll1Hy8nmR7IuemTbw4sXGxsafidzZ0sJngHZUdVLL
oVEriGPLcca3SMulw7NymrkLFXXmd6ghpLTSVwiu59YQxObOwkb5mqjqMkH7KQHZfQOoHRVytCYi
kgROqmzy+1E7dEvt1XW0a3c6G3i1F4X4SO3r7dv2PlS6mdf13evILSPk1nzFjjGMmrtBioUAa3Ri
zHNu7qCT1InBgfYSo1Csv/j0uIALLYa6RIQ16gHTtZot7kgFCqiNyY32KPtnu7LSzuXubGKu4gz7
52QspGrLJBmOtVjwd4xn+3NztkIznjSfrbNBerC1WRrfBm7Es4Xa5B4Itko7q4ek4UmA1aGoD2nN
+7mZxiAKeLRSGU7ulu0/TNqpXZ5N2472b/tNykEbKbva+6WXJdcw5Om05mjPEbX602Njqfoe0a18
qYm33JceKlitz8HrJAKD8jVZF/u6bSDIjDA3bRLGFh4ZtYz6fZxX4o54oyi/JDRFYZCV1R+qMJ2Y
9tTQvKj8JDPXBfGuq9buCd6dUAjb3ZXnzxZE0D9r3X+11umEsB/2kT8F712/xsXXn3a6f/3Gt53O
A+bSsi2PLOezaoy16ttWR5MpK4tEZoYqHOb4BzUZgQYEGlk6jM3yCW0EQfsGmzkIzWCmXaL8hDLZ
/OTfWeq4xM87nc4MJu9Nh7+x1Onq1h8jlGaFU6SbjYVEWw64rTtfA+b+8G78p+3sT5eAunUxowLr
sIOe18of2GpSetBiWGo5kIGJdcxfGTMdYR5v6b/J+//HVfQL/eEqsFMTPaRcRRYvrfFSTl8796/W
zL94IRqA/OESMi4dvmtcol9O0jwR8VcvX37/Kn7BMOnYwhopKSSgWlbQLvPLJTymrmIwfFqKHWR8
aJKoX67KU57XeyqR8/3vr/anD/98NSVs0wdu8H4VFsrJnTqey81hLglZMFt+xLmkDSKsss3fv5Sw
SL7Q+Q8uxeQ/v3dm61UTzmVeWOSHHyfKKwmjHcS12cGl/v5Sf/IR8apQ4aGOAEXlir+8h1R+E1xt
c6miQSCXZl168BqaQYNpmVZ1OOV7uJT5794bXNQS5MDZqDUtXEw/vz7iOkB3sTAcZqz2K8vhh9f4
JGwY/Pj96/sT1qEvhUMKcNExPZDmny+V2ka1VJXRHPDx2jQxBeSWGzXRyanFJovUub6rZuK3cSFH
17R5T39x/T/BQPr6OMUchZqFo+nXIyN0qshMw/bg52Q5egUv0KvHT79/kfpF/IQ1cRHUtHALpj4i
pfXzi5wEjbqdsppD19ViL8dojFehtIObzKIvfJlhqEkTnrYlvv3d7y/9n+4fG2mPpTMwldCH/49f
c+U6k8CO2RyYP+dtZeM9AkXCDywNU4dGhFgh5gi35O8vS2ygvkl+ftFseQ4v1uKhgJL0l3e2RYub
hEPdHFyjaN4oSSYZJDaJdJQjp44bYEMDLw+gGvvg0m7Nfje1Nh9BMon9PA3jPq6a5tGKFltg1W6T
TdPJEyEGg7thHRyPivj2XUnuw8buKMQUZBY8MBUS8SRJjP44pz71a4mkTN4bJIEA1QtWCww8fosB
TQyHnhAQlvWI3AigjU1q0DWfVdWMhakvVx5tGVde0ycXkZnJKxP87dnIESyQUzJH12ZteFfs92AL
ptFuI8PF76F1djh8SDkABOqP9MMvnzCYZhtCq2g6k/WbR+jSZRATWU/yzLChUAdU3GqPTmp1n6il
dU4j/Mze6GW2Le0muXBy3RnRC2fXppyhcqrEtW+m+TYh7Y9QuGm4t2XHH0Khz1EuJJaWi2/NbHyt
uA7wHh7KhGM3LPvoFCTD+KY63DXDYvft2gsmboMBrMyIl69j4QVPUYU1YkM+3fLJG2GmMLuIr00z
UTXptk73h1HTt0viRtY9Kiv2o93kdc5p+B/OzmQ5bubMoq/S0Xs4kJix6E2NqOJYHCVuECRFYQYS
8/D0fUD/7qaK1WT/XtgRsiklASQSmd9377mUepb2fINNA43GaGokO5B3Qg/XtDgo+w2+f18nIdDA
iejTAEX8U+NRwYFlsyePlcs4MN6amn16Pzbtr3ga7o1Je3MRVP0cNFQARqtEPxqQ5jt1RN+CrJcX
Ke+Nt6kpKncR9uXkxSUrRpxKHoLpgzFpVf69bOD3iAc72WeuWT9E89RPh9I+yyhLXsis99e6WVEu
ZI+OckCLd0Gudyu3ktWGOoO6pcBDbjUfnGDpQsdfO8OoxkB8nQD6raF5lDQZQJsIJS/jZguVKPFi
M+5uwVC2tySZ88OVWzMxsMMc0oATj5r6yR7GE04UpWjXHc6wK8fldi7KOXMnq6S20tg2XTa9G8e7
WLMy4H50WMAMRDBz2soXNxSIgsMYROptnLfJsMDnZF6Bdoy3YRCoW2FU/ouPfAuNl6b4l1rvgtRI
Qttu59M/EAzfN67GsCLyKRitJaI4Yw+eoDwvFVvciGzqdhZY/Wtf0ZUth1X92iZn4Lw3zAc/K6cD
US01RzKzU702LC1tV1YNR/h2QMZAC9F/aTA1Udnsiwb6QatsycN2fhtx4vwG/dIsaww/ZxXCxJfQ
VcU6aEsDkyH4C5xAjQvMyZ3vh49sZCWm4Vda1tzJuiMBOgyk6olajB5BDdo5lnbjTsV6svZHh148
uQ9i69h5tTUplf1wNL+jOGWGBzUrVa9Dz2CtjHYgvtKOOn2BaN15FQmarTJrs0soGf1zBQX0Im8D
94rylX6Xug3ZfZT4lPVQEtHUa8F4jTh+2lDGca4xx+fPY2j2h2qE9jrEYXM51CXp14M9XqCiMs8S
aOxbgUR4iQLAupUUVlagzCecfArER1OFy7wokcnBqtPADVQkMuULXH8JoReWZa4iRGNUwXv1txFZ
TbYI0yKExdLFv8zJqj2AD/U6gWq6ZWoQcY4tGfeqrLdNQUDGqpZRDTMqpDygGuVZ2ltUccKiDO8m
LeMEHZDFkvHShBb0c3q7mp1Pe37b4E6DWrcfk7E8o0Mw55T6UbmMrVzFQJXF7s7hsLDhFG2tABS4
O7N2iw3w9wKxxFyND5MIHZilMyccEMMbDgjNGpNbtVMA43MZpTNuOJQqhKW2PmVhNXWXYDu4D0PB
Bkfj0Hmdswl4QRPSsIx1yQFov7MNY5V0RFaBJ6AgEwENtu3hc+reaAZPGy1wzDMtF/m2L8jkWoBe
kbhoCvFC0Rb0YupG/u+aVMCHscaNRjuKCOv5x7XcMhEwGtVuHALgyJNp91dEMg9X8EBIs3QSuK/M
4XdvsLMyRADr433IaJKgA+EJkokBMQTzRNqoL0nS1I82kVKrjoBltG6VrqzfibQwWWKsKoF2Y+SD
/zM2wuKhi7Js+87dJdPGX0eTUGePGUKoUgX5O7TJ3iraZ3pkzc6x8ZZQGIxNMj8Tdf68JyyeVXfp
Niq37x2vWgk3Iu6Tqp5QGigloygGr1BcalKOFPqOchRCHNXpsj2SS/CKdoGPa2XE0+SBOOYXVgeo
kC4RareCCvaPpu6mQ2SgB1jImXlqSgfuYz/zXCfZMiyqF38/wDpdiKrtlu8kVNA9fb9QBh69oyMN
KGzQoi2J4b9cwU8naYxotLLMMx8p4zaw6npFNZ4SV8l+c8tBtNrpUkkeepfSf56X1u3Ms1ybMwfZ
oay1DRIXyOr8satdysVKbA/XvWUra11ATCzcmjqEj4ZIB8r0TJIPtCrJBKfGlOwnZvSSwFsUZIaa
v5Gj0e6wgtR3dUIQExMpuLZCJSDFtnWhNUHnsIza3UaVzLcOms0fDWfRBle/5oOkIzBsWZOjsdV8
ZbgGGwkWVFG7ty73lfts5tmQmRGLlUOI5D+fU9IM/u9R5ZcdDL3fqIYUlyYN9bsAkdE1tdFxH6ca
PXhziH7mbe0c3KIDhEXD6VFvR+OxqxTjkXjS8ZIvlbUJy1BZjVGkrBRphJ4NaO1iCpTqBrJIvtYq
ZBIY9ofL97veEKC1KmrHudJmb2qeF3z46vjMrAoBKAzNQA7tZFkwETcDhskzuwzzde7GzS4bG30t
cU8vh0qF70b1f9y32phe+WBJdoLqJ66dmSE9OWI6EL3rsK9wiOLALXhp17m/zlI7wFpIqXsBcze5
Uss424Essn64Ph2LBhqniYeUjyF0Px7/VE4XSU1kjKBwS+vB1TMUFknIEijETahEL1UyDpcsCuNO
k35+ZVfTtIoKE2fiWMvxAcSaCX5vQr87oQ3b2CKBXYPGFkO9HV/hGaXsp2vJ3sAychb3YHiF3Str
v5LDVWnXfLoh0yCmLQtFp5WX2ckKUYsPWUaA4eHb1O3cinr/wjdqedE3aS6WAHiLu7YY8k3LgsMe
KLfpRBpaQ9oFeUtVa3XLIEyni7EHUlL6Vr/RNaGM8AZy5e6fqH9K8uyYDSTqaceyob6TfBtTkklW
RygynY4IcOqNkIlFnj6oLdMpkxPbajcSL2pgANAm1xCBcg9yltB7fGsRFHXFqNG717yYEd2D/TT0
06FKbHtv9ca4dpqxQvGrdZLqaSdLujgW5cGmK1jpcohRB9UaeOcVPSX0xecPd4ZS4qhzZ3tf2yhI
U/nR61inpAuQoPQ9MsqMbaTq047arEWqbbSdr+jKDgdtSbBbeAlpGdxvG2W3gGRI3nHifD3JUNly
tm/gKpmj9jSSURzzbShvERqONCgi5Szwu+uWdvcCAyuZR7Hy5sD3J+83/wFyXSxSuFDnXEayStWC
ldMM6mrjOFW/LtJA2/p+1BEv5TdnmK2rFtm5iqmlReMqJxO1f0gQoIyKZVJb2audK6/1ZF4N6IQ2
2tBn876t3FE6B9w3RXd9EU7LylECj9Vqy43ollgxiWPyOd4RhfVDyVFBIxkq6LSR/LRy+tnZoFcN
4WSNsoM6BCTDllwvbRqDXZVmGazY+cUg/QuZhwEMdQIVrSgluqrQuxbRUBw+BS1hjwn6KtB27dCt
B2cqbiU5GJB0AxWVZqaFZ2FsyeucZLAfSkCIJF/1jMK5bF9lZ1u3MHQoFKeOTHbwuqa9RnQXaOCw
9Ugvoo1eBKVxbTjVdB0HVnUrUeeuuwyw1ZKuabayJstao6r0ScEKwy0JpvGmKxOqcWoa7WnLj2Bv
G5ib1ZSdCUTsHj10061WfRHohAA67ZAkZ3X+wvZe/CT+wrkQbtuoy0ozi0NXxojGNGIvr/1pLHbN
SIQlsUoEdjotr2KWwRtK6EnNCVA8RWInzRdslGVPktw0XhmiiQ+5SUBNG43VT6tif0UTPdQuR1KC
f9LNt/cJDbxHf7Tn4CHsIg/q/IW0RCYXauiE3pDn7VkYOcZFmNXNI41n00OH2+8xp3RnvTImr40R
w7MPBQ+3aBv/urNl9iursTpg6zSe6zou6DohGtgLJE/nwF2prigcsHGz5wZn3Rrd1ag0xr2e29k6
8U2RzMCF8LJQxreks50fWmHnJDVOEDWDdNqYdUp0FymTaAjCiU8hIHvIbBjtV9ZYsZLFaexBmYTq
adkqj5ev7X7kVAFuSp9QojlwWXGk0WW5U9IIZAXqwoBVfkHN1lnl7sihWMjHSo/Jd7ZSqheqYZd0
e9kZbwvXyu6KJCvOmynVdlXls5WCgz36Ac2rRDotqMm6VzKP45KlvJFGBH6iR3EuWst5IPloxq22
zpZTTL/QlAhjqa4053wU02u2ivHzIPTiPi6T8ods5WBvpUKTZxH55HjTgJ9d75AqSFdTmvxg6KLP
l3URDU9JZcHYaas+3nda+xb0Tg+uzhHng+vkZzo729dc4m4nJaheWUpyORUdrftaV9Jtk9jlsudR
nUPSx+9KN6e5pBAYXMZshhaxkcb12nHM8qIKLHhxFXp63v9f6NbpQ/JNAzRCW2qh+820x6vfXifI
kVZGkIYPQ1XrfLhQDYo88w+11IsXymBPBoFfT8Y43E4tIO0Nzt5upeS92MblxMouFR104wwSdG2U
PGFYVgBb0zpb+jDGrLBVEfMQ02ky42mKFsY2RJ0JRBRwyYIEJER5+Pw9mBfBCwIjGGishPQOFZQo
wWDfcdThewJj7MkHNb6SgftoDEZ/ppIRt+VfISlwKJtbIzJ+2eTckknajC/B5HcAXnsHIpE+xhcu
UMMtfFLuGFr5LUqcAUSey03RffvR7kLjLuoKZCUtNkeNzO9Fn7OnGkM4sSbQukYPtWvOIA8syMnV
ICdrX5YWBMa+sdYyzf3nwk2mZVr1DmVCPb60QNzQgVM4xWgVu1vEUyUhgn1+kyMfYYerUG/Oml3j
jNnBjxTr2i5V0jFjS7sUYaf/FgHuiSImZ7Fqo2DvY+q5ys0hPCcU3rwlWNPNgyWgPqX9GedoR8Kk
3mYst+tO6vTnm0E9+H5r4UZBtlgQWL8daejeNqy4+FDoGLtup26rtL0LWogVg61aez0oxm3TV0+h
m9teHIR8sdgIgkS0FS/T3e6crZy970HkX9ZBmbD/LfLfeCu7iEB1+aKXMSlATgPUcBGUYfJSqHGs
ngmSEs6cHpsu1ZKeyVZrd62mDONSASbtXkYpROJlkZclBCfS+cxNmVNGXjph5V7mY5Xe5Rn24Mwc
3W0Y1eh5KWHdWVr9NgxkbakIN8ky0MmHnvpX0hyzvZlq2ZJNFYekshtxASTxLotcMTu4POKkY0zt
joltxHrIAvbGho91jF1huqLc8VoTs7JC5AUcOub7iqneawfr2eYIMsDmNCv1wB5qDi2mTKS0jng1
3LQ/MwpTX1sl1HPUadVV4AuvcxX/d2jp5jUCaO1QD+7vcjDw0PLq3RP5UIUrsy5Kgm2qwV9hhZvh
UmaxVQmlR4tU5it0zgBLcioAXxdCP1dBKf0aKPkMStx0hml9fay/6rVLQnNE/RX+QLoXWXePeWXy
AovTrWtTyP96uFNNEJ1mC+E/s1r9PRTpQ1cnqEpVoI5muLox72ASbjkBoMHA6vZNu0XMleM/67tc
mYu7j204HRf1uLI8TX8Vta2p7V/r9yL96Le/cNUMCwUgFuQvS91azqQ+h1D4vKanHvf15Z6q3sNr
s2zL0DWDcKM/725i683UB2rl6XZgHExkMhcyoE769SinbiqPcK5hqzQ+3yvdH26qAWm2NTJ6MO/t
kA6AzhJ85YAvLpbfPL9TF2SoAI0NndKcOzdRP06XhAA/5I09nSUyL1daXzwRSPX09eV8N8ZRdwc2
ombxtlae0Bpoc9XWcLLD10OcnBzMP3SBTEUTxMif1+G6sdNXGmnbkg/YRdCq2l7DogBbro9+hAqt
FgKE1dmcg3hLp/sPZfm71s7nV09XVRCBDu+fy/nlqAFhmBK7b+FiDxUY1hoEh0vMPyW00phQYEAI
q68v+vN9ZTyQgy6LqSbs43evZG/ljFIvvYxY9zPDGg9oBu1v1pPPc1Gnhw7wiPrOHBFw1EpyA+IT
IfhBAmmgHtWSDNdCdud2TEHz68s5MRIX4Zg2+hdTN+yjaeLWUTSNo1N4LG2kQyr1GVS+O1nFD1+P
c+IxCRt7jeBZsXK9kxQ/vF2WzBLdrezCmyJ1XaXPipMu4yRfRuQYfT3SZ2G1g4r7w1BHywUHVbgN
5AN4bedSvcsN8MG9/U8CW7suu3y6H3FBblG0+9WqNBpnpWJJ+UnMn7JuJui3MS2grVZzls4qnSpY
ZkzJ3nRiiTgZ2GPQh9OFn7IZNMpcx6NIyZjNVbNONZCAe7sjtqYvWspYY2ulS87a6BhJIf7mQo9D
bOi808qkuI+M3hTY649eP0ydiu7mLfe0DptHFyb2peicG1Lgo+dsajGgpaRtVymZUEMSbGzogDSu
rJ1lYYY1ac+IUiZLrb3PfHZHjQWKtsjA3TrE4HG6JD+6XNdJT9Ehwh/uV7GO7LYvEDx12H2VWGmX
g1EYHg2uftU0jrZknHjFOd4+Twy0DHGCNokg5HDlBv1yssFbgOdLiZYPNJRh4GTVFxut1jcfrRNz
TXNpRqJgwVCp2XO39MNc87OupA07cl9i7M6dcPUdT30giLtC9Qqnsve+nnKfO7+6rpE1CX0J2QuQ
hT8HLAtCW3qZFZ7rNIhho4LwNzRT55Yum63vBM15SP3lDlFzcPb1yCdeX9ra6myicOzP4gsCdzsl
bK3c46w7/ujwPT6VFH3vYD3Fb18PdeIi6fKyGnHg4T/HPXSaI2w6xzb3sq6iNIqhguCp2VysxHm1
s4jfc5Y1XTZMTxqVu68HP3Gd7KvgR+DR4yYf+zhs4G+cPfPcI9o+2paE0QZDQL83Hqu/vQ0w5kWK
WCZULa45u1Y+Th4OgnWA3zr1NMd5HEcyNTWiA3mLdP1vT1O2GwimEEYhw1CPzX8Sc0EbdG1Kc7El
2sKi+qLHV31vWhtOn7/+7g00VJ0L02ZbDT3doykaRKnMjbTkssxM9xQ55gWNBAq7daon9Tf38PML
yGBsbdgamHS1jj9fJQ3i0Gozrkwx7kJdeSwn51c86HdBb32zB5nf5T/3pwyFPsfi0ljzzaPrgr8Q
jblCN1aX6VqnYOIWxA7aaUfib97tqVV8txs9PaLLVhTLHy/d8ecFjx+5A4xYim6fuPK5GMWdXsFX
bEOLSNVWO//7j46N92wUdfl0Hn+izZpzR+PbiQd4Z08EjWcYCTAL9ZthPm9sDNUk0g8WjM3u41hZ
RXz6EEX80x48EeVOsdHzyoEv4tcX83kVYRQBdIaVGQf/bCT7+HoNijZAjBCJV+kcaznuLdO4/W3n
1iEuG7pqoIzh9X6zSs4u4U+zZF44bBNQPavl0ajwAxoX/UviuSYa6D51OYvnMiEN1aVVN+V0suoR
mxLcBQOmJI4ZSe1btbfNUAa7lGbSBqzG3TSa5Y3bJskqkJLNwbwtKAvNPEMbY927Wm95BIyZ3/z2
Jx/MzOehIwD/6/jB0JcMU8qboO8J4FnHIxGpykCx4+sH83mF5cHMbmRX4Nj7tOXMDKI786BIvbyx
EQ4Xnacm4s6xm+92LaceBYBMVJWWBXvo6FGQ6afnssxZiAap0832Q0xM6rD5+mpOrUAWWwAHNKGF
6mu+px+2AFOsakPQKgkKghqrmc1najDJi6vr9KWLESN/Pdypm8clwTaaQ7nwkP85nNNEFmYHXtEx
8X/N966KrENW+Y9fD3Pq5Zn9gsRhI2QjdfrPYYYauM5U8PKkkelcJ6Ogzu6bv6i4FpsqMJ3XPpXx
DhVL/c2n6tSahyLWYF+NZPDToYf6iQoCoUu8AM9OkyvPU0wSZfwg4+mWF/Gb0U5NeI49xHPDkXI+
qQVTrtG2ZJ14MpDJNrNMPJtarKy+vpkz3fLTosBNJMPUELj5jw/8bqsNrUndzXPaXn2IQpUIeBTH
C5+Uy5QCvd3fx8Iplm3RdFflmCeXJgFjW6iPmNFGSR5wAMdClD5+td6hKdu28XenW3HyztucsHkz
dfy1R4+88mvV7LOMr81gUCtsymfRuPiydafeRbbzCEUIzh2YlvM0J2Ix6TsCDt3iKaStCxmpgYyc
GTuqSO7CIsYbtxjX8fWNPHEfaWyxBbXJi5v3h3/OytTmdyDKufD6fPolJ9FsVImiyk9pYo/PX491
4naId6GhOStW2XX/OZYmsD7icGdr74tfKgWHVWaqzyRg5p4N0HyNZrj5Zodx4qUTgrI9Oxq+WJ/0
zV2Vkq9DvLbXx+YPstCUpUbrnmJmNS10bSzvy6ovV7RkO+/vX6sQyDmpSLFBPF4pDcAAUeXUhcdZ
7bKECoU8Nz0gSwaClgQPxNYFf3/fxoBzGQBvsstSdnR3LVoOtUFWqKIG5RKLGq3JXG8OfelmXmZx
kP76Ck8sm4zHHmpOUWCzOM+sD6s0cV5GGBXc2qEjEjo1qn5F5nK50pHF/TtDkfgK7JYNo3P8EZXw
rpuMwClPuEV+jRdxWlR2Y51FrRDfLF+n5qjOCzX7EGbJ89Ec7dDF5BOVAa/O2rs2LN5Ms7wDXVAt
oqA8OC0Ymr9/G3VMF5qJw50d4tFjEwMFd62ecm+aw3VVu7+p2molqQN8M9CJhRltsWrqOpVnbBzz
8/zwvOTUIwPxOQKmgfkYDERST+XdN9ei828cbej/GONoTrgK2DrDYAxUvWKBsUnua7M2b7TW8oma
6IHlksqzMPtKrmorDu6LvsL+ZdKwaXE2UfxrlXWVR7R7DHA+pOIIYnbG1Iv0ptqDogoPGrlMpO6Q
f+xLNd9mNQoNTrfjEi2cvwtNctkndSDCWlQI9jB7iZvJJeBYzUWdbIqsrrZqB8OEA9QQXOFnYndY
RIRdY5e9ColU3MJAGUmJRqfV6WF20SlV5zkkGkVFUi+5w8kmo1ZEKAdqIQ+FEsyQfpJk4YUmisGk
Py8MnazpKG43X9/eU3OTr7gtmCc6fYqjuUmyONQli7mJVvC5HJpnJ5RXhq5s9KxYE1dW/BuvHXtu
NnuU71HGH41nhmNOVMSYezha55rTZa8lu77Jv9m8fvYXGNRKUfizN6FM5x4NYwxJCP3GhUunJgdJ
3DTCIee1TO7pRF3QlV62pvYUVPk3R6ZjqiUVuHlcqrTcUQ7XxxsyV2YlDmGTmkgxTj9C4HQLcrSU
A2p30hJpnHPGKc3MXzdJV65SmA10uHIW8lLrdiZSXzPulZ2uEtMuGiNf+qjDmHByi/GDNpYbv5Df
xUF9QA+U2FOwchtBwAtm8lUg/FuiI+ulM5mQ6ZrYSEiwk8E65vdZNal8Q/gtrsFc4vEc+nKDo4v/
PZtMEMJNvLYVW3sodfO7R3FqTbcAD9kufgQeyPyoPqwR4H7NLE9ABKrN84h3aEH49TYRTffNzDq1
Fn0Y53hj1MkO+qPb555jzoZC6g1LiBfrr1+XU1sbS7c5rWr026w5SejjxailJouSlDOPphOpzmTG
cxh/LBKM6WE9fmM6OznYHCLExhd32/EhwqpYjPKUd0UJLRgbxbTtDLlBBoagsom+uX2nFgKLsj9f
Cyx7nza/6TjqhGg2uVfF1UGrbfD//vhYpNVbE2HeCq1v7qQ4NS9sOmscYPFS2cd9mqmWKfeXfVoM
BxurhyaI+Kr6nUYtflXoSgiNoWyWg3T1m0j1Q28MUDYHRQQRL3CSjVsY472NLwCNth/Agv76SZ/8
9VgQKSNRv8XH8+eTJkOnVkjZy7y+lG+6GzyEWneb6jST/41xbHLN2VFas2/mz3HqThlDiSjH4yQq
qeY0z/mo9Kuirb75kJ7atlKcwr2mzv9lH72Heu8i40aA5TUIx8ManVufH6rCxC8troCG3WWp+02h
4tQE/jDk8YY1ngwSnk0188DpbKEZvLlGisLV2ldF982ZQz81fzmR0iRj+8hZ+Ohc1Mye/2mwM5YZ
bXxqQvm7j1xApKlwlpRvg6UilQhWjpqvo3IWHCtilmdVKH/crn4EbhU++uUc16ghW8bagtkgbKpb
YLfFyslJOoJD5WwGu3ceHJNVk8yNeuaA1wNEmLm0WWi/1V5D0144q0GqT3HRXuJJlGtM8G+R0/WE
VurRmpwb7VaivORjDyv969l06i64s1OXEgfz9rgBm6ayBlEr2flJkrCbSZCubTya0jyjZgqLeOy/
GfDUI57tGTgGbYqtx7ddxiIYSzZDXlS6IDRlW8kNdFuHSAI/JRBmFqb+7Uvkuz67jV2MOJ9Ol641
OkA69dRL3MBYh9VoXeQhO7QxLurHuBIToKbw5esx3/UaR5tQtDcaN5VXlKPt0ewKiOOiM5tmnkV8
xTLsW+vWCEW3zPXRPAuLNH2QWubADEWy9a5TdkLifLJ2atYNWqKtQpRE+M2tFyeKmKgSqPrMqzYI
be3PpSMYzEkSEsXSMfno2fTA2KBK0ze1X9Vb6Fz6gpmCfMpM1y7gILKB6gT5tfFXTMv/me6hn1gr
Z184cgxY4zTajn4RYl0DK2uiDN9yrNMamcXNkZ5OBwSWuXnG47J3TYwkEZ9FDZmGIrJQCOchJTLs
rnu9Vzfj6Ks/QoONt9ZM6g+2xfk27JlS2CaACA+uuUWX+wZ4bsGS3a0NKw7XCAaNVaXkjRda0OiJ
sLVXTnCmFYl+m+j5cMVrixOFkKLpMXRad5+q9k+1HZNvDuanrp8OGB50e+7QHxeOKLfFad3oXH+a
DLch/lxvsIboMRJKuPl6Jp4aCvUlWgPc6Hw2jjYgNJ3KEthN5rlwDFeydGZLzyCTvRumwePXY70/
t+NZP1d/dU6vfAaPj/+5YqVtn0UcDjrTh5lIwxjHx2SIrS+LbpXbqTgThepfN4PWX2qaEhy0RnGX
pBvJrczVfyc38yJ6rYq6+N28xwe8FnKsgEc07yz6//3TXYH4NPvyR7ZvxeVz9lYf/9CcSvA//xBM
+79SCmZkwh9/WL+DFw7tWzXevNVo+P+Fw59/8v/7f/7H2/8H36BRwmKl/x+UwAl8QzWmz/mvjwSH
v/7SXwQH2/wH4ty5MaxynKQ4wEL+L4KD+w92H+iOaM3NdX6m3P9i+ejwMrNdY966fyQ46PY/2Etw
vKLYahC4C9zhX9d//c8p9FUcwPFXxJ1L5LNJmoIMx4TjWZ2ruHKzMAF8EAiTVI/OyM/p5473GWwi
1M7mdxiE+TX5OLMZ0CYnlC8Wv/nninJDwweQmDV6w8B2l7AbDD5WH20/PIS/LvM/EAdes+ls6v/6
z+NTKKOgyp1N/CZL46ePY0OnrivNcPBItIngVw3lISkq1kbbkGtV6dOFqClxEYGk3NS9Pdx/Pbzp
Hn8h5k0lLy5SKEfjGR8fg9t2dODm2Q2hjFZKSgw6lU1qh/ghEUpAlw6rPaRvvhaIoTOxkL7uk4cg
I3ZKNV3WW1L4RLAofAdDYw/ZFUAUvgRn6pPNqCX8LBaQjDjpVJm6xSBxCGInrAGuorsdf1NZSG70
2CH1B0+CFwIhBahmlXsq+OUPLIXj1u8yTGQyEOTZzWkN5YKC6+Sp5SDu0OTJy6qn6YTfGVuVjmG8
J/D72cnIpEfs3Y2/QxD7m44MvIe0hctWx0N+7gt8y9hz4Of2hZaT46hS/o5G+VMEKn+xHyL3vC4H
bc2OnFiWzs6aVVdLtdhxq/IM7JPK3/VZfPUtfGouU7VrDOx4VO7GYnRW9lCEVybybMoyLiIzrCSI
7O2oOhRpB0mom5XacQNlu7ZQBk36EFGIyPqV7hMun7Raeaizxt8jyRm2VinSXYnMaC30pnuI1ax7
KOPJuuXpkHzH+ZJMI3JOWyD3ryMJhMvAZucR9fl4j4O/+An9jidTst561uyxJ/8aC1CTu+cWpEAP
Avn4u8ckc69W/BWg+fWjhUr73B8CY4dxR9y16cTWqenz86Eo3PMsY4e1gkJLgKWRIeEnGWFSYTGk
cl1Ln8zPvNPWRUlah7RCJO8iQK2rFdWr4fPHIEEguAwwRweeMtBJzY22hKzF6+wozbi1ojbdEfQo
L4mM6eH9xGm4qnVIFwCg6nQncaZRuTATzKXKsFWEn9wESPg2FhnslwYCqGXqBt1bosIYynHbUTtT
VRYNUTxFQ9k90O6YLtyy458i3nsrgSkuxMAVu70iL/1kftkJ7rlSArVD0sm1WEbsLho3zJYdngIy
BMK8exNJNG7B8BpXgcGT8BGPkSggx1WmwF9a4TjnvgK0f7ZT11xCWYrjVTMoUY6/wvdvLNUvX2k+
Txd5H473Gh/SbY4HCURhSWYOhM1famyJO9hx/SqcDR1C4d7WAc8RJjG3ep6iaT50byMEyM2E2YE4
2oknYVgIyQGQj78hN8mfaWD7+7ROfvZK3e7DqCJgxPmttq7aLSIlI4yg9jMNOK/5hOMYzjHK9YdA
Y27iu0iirYY1amUY6ZPh290boSvyUsYmk3LQiEUPeVC4KpuNXxrySma6ceU2vXnVjr64y6Na/mxN
q3jCucJstfHIVppfPOnIyc9iTNm3gzM6Enemg20z74vnwMEGyPZwVJBlkwr6fnFOyEtA+qhyM4wy
J0+elIYLqrT1o+QYfjMWjXAWFGPTpSAtYj+kcba0ejXymoKUm+XgD9EWq2T1SlGBaCWDaDQbe4FT
/hARbj9swzbicU0vLxsLd6f2SPGVjPGfXZH3zWtUtcbPCFtGEnidPuUGMstJydcI7fr2YiTmzdz3
gd4aNxgzsegZw3gvcAYvgceT4SLMAdlgOVkb5qGpLhqK8vmiGBqWpja/bAtXW2APcveGklw3ak0e
iZreKGZ7aWQy22AgMQ9TRS3JtAf9sjKDW9/0LzOMDiuVGp8XaFO4y7TkvqZxuQZm1q5bY3yJnKxd
G137Kwm1bEdS7uvYGuEunOgH5aKV5wX0tHVqdsOSAknzS2A6WwdRfYZzyd+gNhZYdhN3JcYKOIJt
kjSPsevSmPANKq7sxmWFl9CKnb2SEHMSpWU+LaTrlzt0N6iUlcFYYqowF1mUUJPM0vR3IKfGofae
25AVjHEJxvlmJOVnrWWKexZj4b+gRN9jW+GFxfcpzqIRnXrrOsFuoqy+1ESn7tRc6bzMxl0oG90h
lVQhVmAOl+gI1d2GKkJFTcnUs96MXK8NxC0ZZe6G4kp9LnJXT9ca9/61ln1vLU2OpSgXoY1C6k+b
zsPPZ28s0T/lQETO21pLl7mmtmg4XUGV1IVNbfoz/N+vX/Wib7eBGfDN4wPubLCTdYsQiPg6zq3y
hvaswNeW1BtUWyEEtUQB6uoMT47ZIfDUk+EsH2Z/QZokP7EqFPbSGqxx60Zd1C/paDsr8pZQl3SG
TlKUTi9IaM7GaEnf2VFn1NTVyCKCIzqRWr2QvFcXRlrLs37yMb9rqrZDM0GCbRjyVtXrIEBzlFNw
WYyNMPfSqob7qdfjZTUbmGlCeX260jul2IvKmp5lqppU27LpTsaywJNbu94wme4ua/3xOkr0adX5
bblPAHouLS3F8mEl3SIlxGZdG7pxsGtKzIU/qw6CCjukKp1NqXT0WCCJLHpyg1eGq8c/bIvkckcd
e5iwI9Yst1M2oFwLhLLZIRUK33IIMbso0gd9gXJyFSiB+wBqQ2z/m70z6a0bydL2X2n0ngbnYdG9
uLzzlXQlWZYlbQh5UHBmcAySv/57KGcCtpSf3VW7BhqorKrMtE1xiIhz3vMOecIX71pVfPCHEYc7
FdmXFchfssqUdlt0o39l1PN0xKcUnRu+ipgdELBQfLdFfYX8wLsIRnjvoa1UQ/YEvDFIOnF2KdvZ
OEimLTWGw25zyolgeuwx17NxdVXQc028xU8xqY9+mBqp/l0iJ8pxOy7dca2n+nCY6zoIZaE1ux5n
+0eV90kCEJSkFzaB1l8LK3X1S6O1ByZwBhFIziOCIB3rqIzEYnwvYaFoY5ltvdgZvlSpUYVdrpa6
QNY36G5ycumGstog0k9O2NfC20WemJI8YRbxAf58cxHUbWXDsAU4xBXVSVAp4slMJEzlnCczSvZz
XMovpvS1NmzklC3vRl+9lkhpanEOwavAs6TFTNaMHDZn2X3zk0hJZiW00Fs9azlwYP9OL/TRPvND
LbqVTB1YAxllghfpMloLp6cgihNyfGLpnGc06Lca2c7cbmLF2x6bQHSGTILCgiIvxmZ6lF9G2TPd
iiFboPzldIYWjRnqa/FVJ6Zxh2K0/SZx8fHXJiEt1MnFgiaN02RuKEPdjyPWhi3627pG3Y6h6DqN
zfwAcF9e5Mi/97beqnVRYRLfNSkR9YU0EdzGTsvhHhSVdluKoL9PTEucRUGlUTquvBLz608R1A8W
/qvJimTzZVOei+mlw0BolQQe5UlQ18Y122D5zZIuXbAmQDtaysSjS2hRtCoI+CE/Xk67mFig+zjR
eXdGrfllqBfNtBOFO5108g025O6ptVhEYRXF1iM80yJsp6X8RT306HVjjicBtwCwA/GqGKcXhAbJ
jgTkalOmSbAyEoWtxeREukkGo5XjnkUIwR+aiHcwExwmqDcL3xCLiWVo9yvMRNANVMoJccqI8i7E
llSmm7og+6GaRr6KBEZsEFvey2BOwx7HErHVDPMZcvxnjBEshnwcU5qjxLqHEX05NKb9OEhUzcls
ZSddL6wnE47diIRHlsMJAbF/iFwjW2MROW+TkQdZ8Ar3IsDpRjdiFHtjQZ2QF8EFB/e8LUdrOsEb
UOumhjdbLW/WxDnodhCN+1FzvOml8IWOo1lp2xhft3zbWJJRb6gqP/RENB3iqKJWokmhHhQZv4j4
BF59gxkIAsOlRhrLub4p4cvyLtE4rm3MUR6wGG9XNs7dH20rkxtzjMjVgNpwkfY1Z79Bq4ehxXAv
Zk3AbnfM/Kmx+sw9dvns4fEZKcFDSshx18aWPFhHZLEe9tKKcsSzxBehF8dVSSPNmRsqzfsqwi2n
rS102p475+KAV2uyJvSIfxBRSEVrHZWbG0YJRLsBPpJvnpgstUg3LaLXbEUt1ehxWq4xP+eORRng
kszHjwHNSAnljXiPaBPFFW2MjpqMArD17fazju47RODrhCSkkuNVBBKuJIpjVIS2/DKlfbZtki7Z
9QOnmp6peY8XE4VcXLr9fZfkT15D3T6Phnz0VW4l62ZKBop5nl2w6EiP87xgf06s3SKqtQ4GC/Ym
I7BpF8GjK0McmPND5/jV8zhp1bNNmBl1Vm6S1zPyPq3Ob67pAPyLqdZRziuaLTcv289lQQ2J4al1
0MeueuqWmrqMg5wItA5vWXvOx2GF9KrfGrMoDthgUC2WnrXizPJuCqvp73WjNzdmaVbPTtskO4RP
00kadC3rppxZeV1ltBiz0sjXxJ9edfj2YnJrj9VzF5UA4X5HRRrZNmrGyplZI63eYyg2GvzLTp/r
r1U58lSKOV9hDIOvL8lwe+aX9bGWJAdzFLHUx2DZumJi7rfORPpRXpj1AxRU/8JQtLc4NQUXgoTu
YzJ55YVL9siOWc+0K3XTCSu/HO4ZQdFWqSnZ+UvnzYRIXhUZfbmX0J4wDJpffFbpvEn8WT6SI3Y9
jJ780vUdbY7ukCBV2ngJqHgJBucPLbWlYFl+6tEOAA+InePDqJi3XEyWyg/GslRHOlkOkkytJU3q
k0Na6xbHgBQtNbOSDfledKRL05CMOo1TPNr1jV42vJkq5Qh43QNlKUosAoU5YZfs86lSbNBPW+iD
AbS4u9ybTrNwp8txANV4/QyxaWQDF+S/7cdewwdD0Gla7VTfvHbaBNfliwYoD10sPFb4meQHXDsS
Qk44yHLmSxd95DIYX9oyjdSmLx10WIJvbBb8K4AyJ1gYZZJGXMXxC5ES0+XMcivDcRIcAmrxTvMF
qIEux+y2llBPVhQeweJ15cAgxKum7rH3wFiEVywUjvAjlk4r5qUmzfPMEmSYDfQRuTGwS6Y7oey1
aoMJMG0kgInalJh1hVhB4v+V4V/EQaM3AA4Ms8DaQWJwT6kfZosIOULeVf0Vr0pzg+vH9InAZfpl
s8kP2tLUoiRiW6OTio6vHTJKUhISW7y0QqK0+ZMKkya7ntniLIPLv/bNHnZBl2MGZlZWsX3QdO27
rs9LmeJpvL684JCqW4gtPz7NBMhI2rTkZWVEt4RhlxeyMrM10gD/wu/a+qEywC6MVoBlQJssLxRU
/vNgU+GGQu/Y3DWz/YZWqHoaReOvG70OLpTHPlupmEcYO3XzVcfEDU11RhBFS9m6aV3KIuz8g4vl
e66bZRtGMNKe8jYHCQoSj1oja/jtQVdPpwQaw128oI2qTpdTgML4yfD5JOy5b7/1dVQ9x0Ykzl5P
hobRLN8PzhFYQYD/5C63Ey2ow2tZ4QcgU1htZLcFaQTb2eaYdKHh3L2eDUYH9Nb7Ij57bPn0+4BX
g+bYZ09oDkeFCvyLOuAJ11Nm3qlmGsKgwGTKrahAbNqQMHZT4066mMMkPS8yAJg7TLleXmDyV144
JsVDsbyDmHrpsYVsJrfNXFEUKYPdzBbD/aQoTyRh3Rd6lZt3WlGy2bKPPWANJB+RLkRH+kY3fIVi
hg6wyMdf5yiIOFqnI0BGy24iQ8rLbCv8kS+kGvGV7SgyX4P7OssCfapyFsWkD9UT9toAgwqszkoi
SrSOgsXCdXNtAuptOOz5eF632dHjadCxT6eGnKLPdFOTJJqqWOq4dqT7b6zxuqFZ/iQ9qiWNqIEp
HAhMOEMHSHbxwDrKAotTyx0ktbXFt6bp0e2owCnI2yuSQ4kb+1HJHPBm2SoRypibJrOyMzaKOC+6
iQPagLmaVZPhil8Zy1HMDaggZPjpEso8Co/a6797ZTTuOn70VVlnLNyEwOs1sUryS1s0lBx1O5Mw
VbLIEpnEZxzWnobB4anNnmYdCDRgqQwZz6DLdarQQdUPVCWpverHCTsRrBoC6pbeSa4UjmDGStWU
E1UVWSFJCtN66HnhE2nzl5kJlPn6t68LcypSjhjN6JuvjuJMJYzbPpRzN15jCzhtizhNdpWqWNCJ
XR+F57DJMOMRZ8QsjLZnJ5kvpTtTCStvwqEze+ntuXI3xBNyfwtA57VYV2AxeKuWKmAaa0phgsD6
HQ0cd6wOXp4i7Pftx7kRMY4JIOAdjeymdzwullW9f+yi7k/8MuMtzWGBvJFQIYJDAokx9DJq+Ilu
1FdWVUikI3s7ARwOUak7Z88lV1R0uI5NNltbHFB8d0Ifrz2BMi9tHQxpKA5EVNK7lOQytNYwnUol
64e+t+0z7oHjJ7aE+Q/DvHdj5eWHXeT60EIh8L9z3GXAl3mDZrV7LbHIs2pL9+Mk6cV0I43PWk9j
AlpBIWoMNEWYylFaAWUcM2qe51QCrb6+7N8X/K8j+19nIxbUORsKEHQg+x3tSGAvYQaJaPdFYdV8
aIG1eCf0NQGO2rBrmj5e073Pm4lZJIVOD8iWSt6uFy+dHKKA21TxUaG6ZTeInOob5vbeje8KTDE6
DDsjranI+OqcPxL4/2nc8ePte1CI30lWGjPIKiG0bi80sz5GsE0W5J7qsU7rBgfBZRJh1f56YE98
aidOkVKV9IV95/w1e/lrGPjX7OfHiOvnYeHPs8P//h8MIf9n08z/VaNKDMl++uD+YVTZts9f4779
3nXtr/PK19/5t+N88AF6hwvLwwHtIhCMCd7f80rrg4MhA4R/n7Ga7Vh8Bn8nM5qvU0ksCPCWh4y5
WHT/bTlvfDCthUfHl+FyGjIA/RcGlu/H8IseFAGGQX3CT/eG8RBYE85BUpN7UvBeYlrOHdY70YrI
jz8RbP7pSiYaBuQeDLzeEXRzkoftpW3a+yYOc1hdPUmSyFdkOvR/IHP/05W4BsIS6P4YiSz//qed
kyCbaG4IZMKxI+vDqNfP7UBKlVvP9z+98L+Wxs9j0X+4EKsTV42FK6FzrV8vNEAbCKpmlvuJcyXL
sxdCDl9S/vffuYwDIxcO8PvhJ/J1ZPDOKNlwVLAJfIaLJMTkYTYm/8aj41uFIIFAmBH6W92CkHph
4/4miQcomotR7ymDK5NepEz/cFMuz+bnzdkna9RlfgD9lJBQ3F5+fXbkuzNDC5Tcx0plzOWm20mM
9xgH3sth8Ne/f4Jvz9LXi1mo8lCSczq9lT5rhlOxNiu5B2oE5KOk2ad+Ha0qLXnWfdCqBGfTlTHh
6/v7C//TF+K+eqG8sq3eLi+3qUBlQC/3nCvVxx73oZUT4AWKhYf1BxbV8sDePVDOO3YF6HKs6l8f
6Nyn/YQ+XyKmxbS8YE66IRQv+vhv3NBPV1lOrp/W1sKwGDSGenstGPGobcb7oSDakgC7f+vR/XSl
NzuTyoq4YiDOB5L309od0+e5ohf98/J6b/ZC9eLgbQR3Y8kHf6syET0TT5vif9+husCLq61W3QjR
Uln2Q51gaQVuyPADZHbrNExIMUD4g3TU0d9/KOgBfZ+P0wtsnB2W5fLTcyVv3vGLShYwlMxqLfVB
I1VKUubOdjFtAib/ayNoDFLyHGevN2NFer0VUNbb5RFqBoIYRSuOuzeuKg2zwK+vSLaXRtZhCQLZ
9l72MuHacxCzMVxKr42gR8ytuzIDaphK8ksIZyo2IF4mE3psAb2xLm6mJjA/Z55ZHZwojZ6Gglpd
FaOzjzxcxasJq1iVsqQyb8RgvJ0IR1pR1FGZ1LRZXYest8/ycgNxrvyIo6Z9xPZPfa0jDhqjc/nZ
8Sa8mVK7Oim/HdIw9vy4ItA9J7sSP1PEivw8GpSu5yLiprOhk9sqEPLMLLFad/hkQI21ooh0tj4P
RpD0Lti5OJ5ua52BXFoD6muN1MJC5+7mgr2zwI8rBKI34XCwv8UiwYoS/zmsTolqhHBbdeGAyORo
F3RUiOGqk6F3cGcLakM/KLSQTEHzs4gH5zQKI30SfpXfuwpwtW4t+Vi7hfk54t7lylPAhLKw+5mf
aYjQ0Hsy6ELLmthuRtcG2tGANe5bheEz/Wdxo2lJ9xTxaDC6rOXZ7dMX3eCd9hi+fcay+GVsVfSx
c+fqoJbdOW7b6jTly5ijofPi8w2CPMbT2x1v8dSxDxwqXQg7JdkNIrdWVCLJYtLdl8dEYD20ssn4
vhKWDM6pK8oXlzCBKwPT/Z3b58gtTE3RI72uvLzFYh1Pb/8idnlkWcJDQNeDP7wdT2FRS3Hnz/gf
Eg2RZE8BbqyrolbVGu/yFJYBvqszVryNm+8SBpXy0gBiDdZuHA0PcSS1YMPMtPVxaskSUgcBzy7I
8Jg/+zid3TFgKl5ML66O3OMEaY3NG85SvbdTI7ivWNx3FnEwaYjpmoODJAydDEVoPOCVOYKvN0iy
UZ2YvIIuGjMHU3kpyO4SmYbe0Q3u27ph2dn6rIWDzSk7YzOLm59cDAmxxovv0QaLYdf7ZfocQI7e
BiXrCC8eaEVJMOS7dohGWshgeJibOdth3tQhntIaM9mm0nLmzQx/qF41rVD9yh0z4wtS/PabObO2
bI3Z4zpXTvtp8Dr5KFLbOXlTzjYOJuzAQ9WsI3y4hDmkSrTQyHgTTiyyp1qY5ZHk0JJZQmuGWZO+
0IsHUIdc68gPYmyx+J7W2tTSmscwKK4wm2ZOLfLFeZQ31FucvvhMgSP7tBGE9kQf06HBjjSWY/y9
lIGzLzMXaNmNXbLxjP5BttOwQ1WFvXbQ8yHMyi/x+kteWphQq1rD7rQ18h1Owt+7vvHWcTt+LGsT
hsPwpY+n5FiULohpJN0Tp7F3E/csSubd4wY0bbgcuibYiIx1jhw2WpnSyz77hpxPmN1tixmoSsyj
7MJCZW2Gdy6x1laX81GzK47XcQ6vpezT4GxR1zIpZNVnPfmuwyAjRiYkTMwNu1uhumFnLEe/tLlv
s0ifk1bzzz5a2Od8xKfaGjoD2rsCWCPW9Tj2fFH4HUVPfQB7Q8+naj0gxts47cwyKvw6QD/e4ySn
NTmRhy17TkysxY3hNjWzlfzZcdgom4b9A0du72ZOMCw3m2ZaR14NLuxYvX+D4XADEE6YCmE1fIZ9
0NS7XC/6dTqlbGJmX61dxaUbMOp9gociTANDfY1RO8kyL7E9bTFqxZ5l0yT52ZKYxcbK8nkJhTy3
9VLaV2Z1yg3JxwQIQ6ppYdhIsHg6SRQAq7lgjq+7Ljy5xy7zje+6Yrcalm/E0WfjKou65Cp1RrEd
JuRCOEyn9UrTOocUDGfbAqeGWGSSJGrN7IhdNYbD7FafYDQF59mLyvWoe03IgaswxejYuXO9abCX
cMu7QYoo9N2yPEZzX9y0PXuPJtg9VMCiz4aCZ07Y3NZKUYaJckiurMjUvwQGKbigjpTEVX/2szbf
t64+7NIYfUQRCO2ya5KzlVjDg5am7Xka4+4ySufPWDkrGDQw4fwJ9x17Npz9HCQzkxXy/Ij1ia7z
7NGrsQZmBvxSicU6r0s+sZ7vm0EXexPDFAIdijrsdAu94QQNg2NR7Njcv2hO1a9Mj0NvYfgftCTO
7zHlLY9NyY6jFz6cKd2Qi5wd/PHHJos7O7oD3sGW9k+tMpeME87tMsRWb+z3CC3sZsfcZ2UylVCr
rg3SkrFPzmaW0mfWfCJpUIQQBLNDqWo9wHfZWwScRPOsp6GeiQeWVlIwi607HYaIqhcvfPNTW5jF
UdVWcSTfVJeMWmBMkOzYr3sDoUcOIjxiXnCalDkWM4dP3rD/FZ6KbmsGO+ibsxSbazsZivhIfKGF
1TbhDIN/hNlTlStyOi1SHmkHYNWvZhzTXtopjQk3II/+u3Tg+hiJ8A4j4xz4jlPQLKClo4O9j+zr
k79wtolM6Lrr0vVwSE5tDMkZ6okUZULc2CAivTEweDbaJz/TM0hNY/5RpdYIpdFwwVyp7+FbSG8a
jmWeZutE6l9sv9/LNIXDMBH/bDvw3E2X9cXGMdwQSKtdGlapwYfzClwhbXPasU5Na1WlDKx7Ahz3
Zo37xlhHz1nsZIQDmRkxEAxWyQ4wHlAMjFdEMeJHD9ivr0vb7MkIza35iuUqvorcg3SSGa3GNGYM
qG417ZCMhGtvPVGwv9ku27ctqE5o2EjxVliIOmvJDe8zhoOMLSdn+APb970MYimICQhzUH9iaPO2
C5T4fJGU1Wf7uCjsYz+0xUtl4YW7Up1q9WIlbEqrPM95bHFqdFdLOO/KyBDcSoOyCt7eMwdXefRN
MKrJpNVpEwkfNZ9652TjyX1RNmnDKKMNNt1QMyjpwNf2YnHAssiIqTa2V0Qf8UW0ny0XLcUq4L92
vmZ4N5D12G6jaUS1nCTp0+seWJbER4Vqzsw/alOWNuOXtmrhPvt0VIEDvInH1K+FeTsTLNO3er4H
sGbvNRURs/hBeshhqZlIkUmuJjR+MBBnaqwsIHaJzc85dVYBWcgI/tQ3Q5d///MA2GBYgg3VOzMj
TxDeQkZivm8K477XGS1knC/KS57LvL+NJo7833d87xp1PgbcIbgSGaTATm9YExB/nEIwYdgPNQVp
Sc4JhzWlSVnG1Umz8TH//fXe6ymXC3rOIsbCB+OdO0TZUOzZboaPjk+8zIods1onbTkQfsWH1WGJ
uclavjXX8dX16xGsSHhwd7GpjC30Sy0km8t5xrB/2I3ko/yrfTauscjyILyyQngub54HInPlonpL
9gH99s4hNP0kbfWnNfgOseAqABU4w2H4iAb7TT/YJ/0QuWWV7F2bytXF8QdbJ7cLa6BhDN0z0g+m
lMqdSezw8PsXYC5Iwa+fPPUB0Lm/OHS8d86cjMwemlyhW22ViBglw5HSoih4Knrq0rZSznQONCe4
L+3pPgum+kWTjtp000DSVVeVMTnxoiFZtc5732JeIanlyEreU/xCSoAy9q2OjKg7aBGWHz8Ql//D
qyFOfv+v/3z+hkyJz52C5Wv3C+ps4Ef304t+j1cnbbv8B5OAf/h9f6HVvv8Bxxt2Od7/ggm7/JF/
odWB8eEHSG2CXfytq+H//gVLW/oHhIzkXRFDj/LFc/x/BZZ++/lzmC2+04ufw6LyfSsm7vXOj7sh
FlC3y/nylW5mYSiQrGzyToy1LuLmKxV5/VWSX/IHMMb13255YCj40XGOuJYVgO4uZ8JPYAzBWrWT
YdN0IO54viRuGu6E2Zp9OBeQgpyOQXdXL4IS0+iWuoLZtr0aFolGZVfTpxmyab2qIE0gOclcaAuB
MUEpySKTcW/CYNXDsOiRxKVmNuExJv18ihJv6jdlK02oCR2sfw/a0tLLR8Qb4gJx9crkh0do9WGN
s+22iS1SmlKMWm7rJRSuSRng+kqBGC00lFfBAHzc6Fg5UPnR+MJE4MdkBoctqXzGXnXesgEzq6W5
PEz9lBorN7Y1sMp8kqJvPhrU4GQij7EyVpPGW/o2CEu4WxV4mnmvD5FINkUvxiYlVVtzHmM9oIhe
Rv5dfKo6K+OcVsAC6ro2PUSjniAn5Gom38LfVlh8iVusr90trMKitvE+KSh6zHbo9LUW6xbxCvby
KwW8Fu9hbDICi9xad1cCFhuaZaLfsjAyWk+sDeXPlk9X7Bq4Qa4KN2IEwbkhvhTzJM6DN1WbCkoH
Hv/eVMuVIWr/Ye7HTtuUhho3jM6gebvzuuPvVhDomDWn9XDl+anehpkurH3uWgYdG9CcItvnAbei
wA/yXdEUCzfWz8GFtrIZ/BSdtlufmoJYebuW15jbm3ww0oO/2ZO/ok1BdDMQEvQpk072oJMyhKVj
Sbw2Pgxhl2TOd60c01sfFt2KkX1NeoUWbGMoPUQABNYjNFdysvDAWideUx6SoOyOdsRZaRj5bUxV
ezOMXVmuPA0TURoAVCfKPbZVeRiD6Q4mDM5HWhC0X5yFvlJASVuP0BsOGcLXja664uSRyYA6xi5C
sjjyT9UAb6bWjHgnxir46kLNzlcNlrnXg+bWz2KgksTbYNKvgsmf4xXxUNoR0he/a9JL/aZZCKQK
UcG9ZeZ3qSbNR7IIpQjhSn5NAG7uXZ9FZQO2bqHG2geRFQOzmhEOm6W+R2jVn2fgkk0gsdpH0CK6
52ZuN+mc4AAeK3uVSXUa7Ng55zR+W4twSHQ+1JL7RtjZocL94hLGOnEsZg/J2ish0JuqOwRpBonH
noKwt6v2ru0rcbaUU+0zq7BOKF3GqxyLkX0hpIPzSmxcgVelD3UZp4+80Xw3jr116qs53/dlCV8S
k4CvkjZ2CY8R3jFprPm6drrhougog4sEjtUqkr53O6VdkdMxW2wrKKou8bu3boJZdymwWRL7fGwi
bSX9JDmWUHHPvd9j9ttYyWcyzGBxWJPSL2U2JJddnNV3PY3AR9TF8mhlAEEaqrBHLCVSOlS3O5E7
hPh47L2U2ANvNrdGERfXjh5EB2wG1A6RsljraeBvm3pwXpwBwAEz7enzmEIDEgFxPpksYCxGl5A4
4Fv2JI6qwBk3RikOZiBPk0OWXRRYKxLk+m99qcyVlWGDqOOjtCILCOTaaJm3J6W3NWMdl4HRrb/A
DuhPeq2SbW7T2LmlrW7SyoHsjl/Rvmp66yaa1PTQgwF+dSJjuOGBROexkv3n2ZuMBaYr1qyTbl0V
Y4oiwE530k5dAN6+yj5hlZPveO2sFm3xiPEy+Q02dLebISC3eCXr1gZtsw1nrunIhhxoXIigWfRf
QwxpzDFfZjMONIhsUc+nTE+IgeAdJLjhEqD8Wg5dcGVWpnhAd5rvkBvUW/i72rCCuqNfukmmXwZd
FlxpVWHeEAjbc1BgxXlRVQs4lo/nvO4JsjdYqMe+F/SvsA8JQ1HdeEgyQxxlBb1V+C5wZk+eY1+T
TOVZbDXgPCfNddKjWdvGR3cqHDPUGXqGbe1OX+NUkVlCLmOTrPo2Tfct4N+XzEVWrqdkg41ZsInq
ynxKIS0e8tbJdzVmVHdGk7a3gqiKK7MjHECD+Qv/dMrqT23ZB1ej482XA6jWs6x6nRPNULd5UtVi
xerxLkqlpm8QWkmEyEQNZlg66qiJYthFrYFZVNdYR1iu5RbOZn2vwMKuR2eK1tAs5p2VjPENJ5t8
dIO++uJ3pfcyJVmXr9yuFeC24psiO3WhVmFiCDKoQCdOE1kpaybuXUgKKWltgdZqB58ID7XS23x4
JuHPyMPBVBbstllLj4vX6D0mX92m8mR1wPwiiULHTbMXcovqLfYZ9WdfkFe5sStRfLGE8HdlPUaX
vRH5p8EnPiUf5+YQBz7FfwbSA5eL8yS3u/yqs3UgdL9oLzODqMUeezscVDVwpk4jltLOnCuVe8NK
G8r+MyYUTF4kfh1hizQQeaWl+hspWv9iJt7wu07mV7+gqxzXzGcEkZeddhfHjvtId8zWk2HnukJl
RroYmzaOjfMc4cWk+xU8vNK6wmcG52yyGNaZn08GaamOv/PIml2+CZWAwwQaWJGBlyKojv+c6TOG
PIn1TK9bXWqidD76QpCCqI/WheoCm21wMq9xyNBD2EWXyws81gR77+auB5sqk0VmaV4C6JFAa9Kd
NHFZXVfCtD55fjcQqqXl27qunJ3mpiVujS4Zwi6HY56R7alVljxMs97eoN6yv8IpJGnO6Mh06tUQ
fDScVG7LujW3etwYd4yiYjssCAi8zqIadpk5jAHRtIi1wCyrUOnWhR81itdOKOJlrRuXHWqNY9CZ
/sZItPo7sCcZv9qkgn3U1d7eI2ATv+h2Cstoaq/lnEtMSGW9Z+Zn7kd0YCFMMi1Uag7mXQRh8jO1
gHk3WkEKDATx44X87f6xQGe8jcgmc+rc22hpcGOZMLG5P72j7mDEBVykoMmnXQpKJhvt4JZmS4Kj
7TYRh3Y9f01kUzDgR79yNPtx7VQcb3i4QR8Udrst0sy5jqhNtwa2f6ce2ma6VX7jpWsLL+o0HNmE
ryy4T2tGGvdYFxTnQQ22DKNZt3ecd+V2ANphHgN9TksMb2/CbDx7hjdyKnjJIwWa24bIHClApmjf
yzQi4C9D+ucZyDcPTi6MkC87v4Z2N8TMWsbUIUSUJOByaCeMbzN16zYN0UizpQ6uPpXnDmYg68Ry
Gz6OwPtG4RtvaAnNXYYw8BIjJ4pp0g3HEi68rj4Oei4+6VmVf7JNakCSgGY7dJCxnGXWBac5W4z+
hRMdkND14FF6CusMRXrNmHaIDjTPzbwehZUe0y4I6lUyGElPiRlU+6I2RfvdYgjYBgD63WT4OHHU
qIgHWGoj9HtSgeL6xtVa69K2m+kqqBtjHWQJva2ox2NcqnkjKPwfZtc/pbZ7J1zgz95MrsrEIanP
so9F5hlPiOPNFXYHeUgqIjpKr3AfjHkwDxMW1KtBxda67qFmSmt+bmJkkJ5240v8nwKIn+t8NqD4
1pB7q65UOx2HkDAD4R5pEU5JbhSbHItAXou1RRxvhwF5sGsrp7ghAg26cWJdorJ8RLiF3Ggg/khk
Wb7OMr9B7JXzYAoVQL4Hd/YtS64qj0GyiGtrW/b+NhbldERxf44n27y3mjLPQn+syKt0y2Zr4LUQ
zto4A7T01nqupm5VETvh+YAtc5JajxNm2LuUTFn0Ff4uiBzvPLpxFkq3zC5RUWfPGr5NpudEd0XX
unvJAOzomK1OLF2erAeh7HD2G465Nk4OifT87dR2cyhbOIWT3asVQ1pxVWo5J3uWTmdH5+ZwhCN0
ljRxt5ZNF7oSecFPHfP1DwzkZ8LP+7bUNfGPgK2CAuu9t1gc2VOe9H5ySLFKpIQb0Ss3s88u7aCG
+UgCKx0ptVTJkQ0N9vcXf0sRgLZiYoKAeYXv4HD4lhA6J2XjTrNMDsaIQn1OMf2DkBgz7wiy299f
6i2XhEuh7uGvpfv1vbd8maROUneMoRcv6pVywxohprKcRPX999d5Z8yyXMj27MVqBysC960zXFZN
k02KiDj0Mpq2jCDtg9u/qsWTDpp7huR5CGI94aUXz3IBP9lVIJtjrr0011HMT/f6I/0ffvQn/Ggx
/fnp7b3Dj66+q//YPxeSFdfwmn/4vRy+/dd/mj9+59/+LPoHJgaLpTagMZ/w31xH84MDpoP8jmXj
+a+2LX9zHZ0PZERgy7ug2n/RIP/mOpofiPrml8OCNhZf/X/JnOXtVw2OxB+EFx8aQMDltx+brbkj
nT9E+6x06LhnbFdNV9z/9FD+YYvgFn8FT5eLEOkFhsR9vjPsZMitySBAjUSBSOC9187r2Bu8kOao
+/Gp/n/tqt66siz3Y/NYPAJyPJ3xxK8wVQUjpk4FsdHjkBDMmyfZyTQt4Hl4RMiMkm5P6JeGzNKx
UesAgvz+Tt89zsViB5ssD6djuKtvNwkzZ+NTrkmRVKo7s/A++1Ryv7/EWyAO3h7+ULj2Bzrvjd3v
1ztsGm3q9cio946h7kbHum8D9MU9Ru6k+dXff38x0iDevjsfwRcKXtu1caQC4P/1coxEKRODtt2D
RiAmyAqDOWigFcfMiYpjPtif7Nd5KZrsZXZqVSnRuYTENqvidb7aVmQpe6YwAuZiPhG0ymMWO1RD
UIcon5nRtq/zWrM2mN3ifsUUM0D7nhbWFzNVOzG0Hb2ID17X/D/2zmw5biOLtr9yfyAVGBPAK4Aa
SRbJIkWKekHILQvzPCXw9XeBsrtt2W1fx33tB3eE3SSrCgVknjxn77UHzSDd3Wu2ltFYhjly/kvS
jh4m+dwMGfyolyXD+J/KeI7BdTtkBFrQrJ8lBdor5rkafzB9hSjGRW0P2Hekjat/sroSuzqb5wiE
wI9LLwq3US8ONLuF8rCuJ2rNuzET094sy2+WU1zr1PqXXN3HoaMCmC23PDea+hxzAOclMoknlr+J
T3wN82ZtD3m7KXAqncjCbP65S7z25OACgNoswhS97M4yMNLO9SwvSpnbuU1GZyM2XxwIKecsSZly
9E5D0Tb9bKJHQvzTp+GiZxnNwzZ+HqQFRMbNA82b4tBhKO/DLJnI3yqiXaap5K7qcaYlKITg/cw3
Nl3GfDd3YlgwhC+xRyctG9U+rR3vuXUQmybQgQLDTZ3b5j2Ismr0SMeO23Xyo1U54jXJp+4ewxd/
x1XKeCapYLopunQ80qjEuMSwo/QNCEk3Udl2dzVAAoyW0FEosrhFyjZ7aGu8PdlMtOy0jMZ+Sgvt
xaqxlDOUV4FIUmN8G1Ot1WOyVfVbQabUc5q0SBFShscRJ5kwIUmUdkaqe6cVacIt1tfusVmr7qHs
+tvIW8w3jgDDszWaUPVFot/pypTEuXEvAPVI9+NQqUNVmm8JVjEycdMx3meOqRj0pN6jxoz8gNSx
2wLX64dNNGP043JH369pAw/Kwp4s2vatljZxz/SbmNgrOz10njXecFxBKrwm8iF1+n0UYV7hpO7o
NApiOg15cuLXXtUUo6qL2lA18yNOfmIION+LKUM4UOKZphYkKziZen8a4/lRRKTHGmYKwVJjALmU
ZFDZTd/eLLDasETEdn1fLuwb3NGGRCoSxdqjGbXLl54TV1Dw0NwSzy1uhlgaTJa9BC+tQNWWAfLd
c3Z0wlZrebU437KsPVpyQY35eR81yXJWwo3e3HwAXuwiV4yjaL5RSAUChwTnQNLHRvRFznKZl6Q6
WxqdkGhUAS58zzdJGT7TP9rCek13H20SM3DwWVDmjHekk3wxI/PV09eF8digXVO1aEdjMnEXR7ck
yMVPea1Zvu5wpU3y1Qar5pgd5R1mSDGEEU68sHX1zRaU3Ym+bR6zNirCql2/phA0XD/R8sV3o3g6
RSIeoRRqj2oZ94MiwDQT9KJqr5kPK3oZzvOy/djpwilZnmYBi69DNccZ/ks/4WSrk0buerVH32c+
23bjBZWe03qunKl/GEVjfmHddk9pOZsHXO2cUKYEuEEy8g3ZoEwvUZEPtAQjwE217ha3LEgrNaxH
EW/Yb10N+Bzyl/BnN6qDoomMsNeSWyyoh4QNwC8nbRr8eDOjFqVeXfrSPRWT8RF9sOYbkV4FMWc2
RFwiXFcRhVEu3Ls4yqFEe2gT237njIb1ZdSwd2ejOd03Vl96qPp49lgS5H26ZOrWkzhnEW4SxekS
7Qu0fP5Uq9n0NwoRKwnn/CUoJA8Qyasq++ZlonjVEdg8o4S1Hs01k5y+PD3QizLrfaKazINTJMNO
cijmOZHqa1ku4j5vK9zRcINyjuwvNrqt4+LR0glaInbxI4OiyajJd4XbFodxdaxbPOZz65vNOt2X
vSuODMxk0LbOv8jWIKx+Qo0WtpGdndzMdaDxK/1Q2Wm56wy4Nc60pEdg2hsizEuOjCCQJxAOcrQH
276XKYkriYhjQC875ArLoVgSLv+UqI86KxdmffrCXKTi2QRigvxLp2Mphtx4slq5k+hPXkGjWZ/V
hLJQwmJ57SszRMA5p37WdN1l1Jthn5fQ3gegH0crRxpXSG4yNs9vFVwO2BQdFIM46k/sj/NpykzW
jO9So+G78MjYREjvW/3/ivy/LfLxIf2mKvrTIv/8c9f/vPy+wn//tV8rfPMDkQyS2tMCX+vhT/xP
lW9T5bOgOQYFqflbAqOlf+DMipsN4cQWp7KREX+dHLs4pDbPAv8Ps2echP9kcszJ4IcqDgQk8hHE
C9imHOsPOUxG27HFjXZ3BM9Dp7PqzGHH0bXLb5AaI9nWaBM9xXbPaFRLk/E0wUR8TBp4P4ccXkse
dCB4QBTkHn25aERsNDLiNBoVA3BEQfZI21Y7bG1W1JYtS4wSM7JanX4OCrPoWRmV/YnH/kuhU3Dw
p56JVLCfiNZeH/vOe64bmPcFIV10cPEmY/7XaVQQTr/ejfM2oOVB1q+9pIk6NIP2yct1MAMIw41r
Vc35ue8mOthowb93OGaYZjugxuqC5qoPdaHr1wgd9q7shfetJ1Vco1ti0pqZSprX8ZQh3GUKwAx4
0gfUu0QarhYUn/cLla/MqjbuMN9/Ggi8EEx7iEs52fTs3AP1Ohk9WTmeVsIsAsdkwuD39twboQFR
DpNV6ZXe65StbRxUhauRnc00WzaTBwAEX3ypYa1GRdadsJHw6joja7/K6EX26eARDFGbo58MXmdv
CRlYmOeeA06XudTASLbF2ziCc6TLXG4wP1O/7dze0w6zrRcvS144OA/iUf/U4S4CraRopLNrJOre
bQrxbQXEGyiTYFYwLclXwWJ5afCDHN7fX7+9K+5sch4xznQnoxj4Mt7hBI5kbLjXurE6jCMW9trF
No+QVux66Gm7agWb5TtDarBt6SNkh3EAFXErjShJjlGhAwSVSDrMfWI72ATMdSs3smgVfiXqnOyO
+jR1FrskEekslWlsfMLoTfKS3iyuduBW2fzoJfeCCyE3Q1AY8uopTb/eThHL2RAuAVi8dETEPiVN
t3xqm6S/dSvTe87WiYYefWgZUoia58oe4xsQeMkrcQymj57CvuHImqK7zXJJR5Tqfar5kNlqi529
GgCMGRcyZ7XbYfalN0ifaKb1ba3m5QBTxTsUhWF+m6UJcSnqyrL2dXNVSRgbWQrePtOG5JIXNX+L
5PRmL2tUdEZgmTQpU3/qagcFZ5z31wgWDzCdOQ9MthCc1lp0V8oyRUAcz+6BeCgdk0Nigsh0Sc9y
lagRyMJAoW2blu4h17X+aaitTyBWxtvS1l4rVy1oR6d2TvxsXMW6m/LiroxBuqATlcRRumsU4CJs
Avp1NEBhZRpwCNzufl2L+qGXKypkYSJ6WBampqmln0dYM75utPGuhCN9XPFk7/CnrGemS3nh58yb
grmwzY9KlxwSy4VGetTh5J8Vyn+rz3kwjCqdAqSz+b4aJgXmbdgcviiSg3HuxaFtzP5uZLZwr1zQ
QpWY7YfBjo0dDB6GYpoDeIWjW4F22hUeJYLXkkQ/o6v+NK0ivYt0HYZel2U0cepTt/DVr80m9YD4
TAqHXiPbXjJTAnLid76srcdDLzKEd0d85O1T62mgkeZJT3ZjMpmYVHKihZnXabgY2oToF/gsq9bU
L4whl4PROujNmX3WA6ShRkNWgQwRH34xwPtJKoS8Y0VnfGah0BHNzlo4SdhRM/Dlx0St/avH5zdP
VrSq7ARbyelDucZwJRj0cP4F2gkljUrcL6ls+PztiBQnwXsROFXTBV1hJM9ogrWVUzaqEAMuy800
ZDkwhW4zBmSGxCQgG/Bh3qQA78UVCuMSiaDWopNfjFPNWeBSY196pkvO4j8aQC+8WWUmL1EMYA7c
tXvo3Dw/OxUnRpAD66MhJ1alXo7R2/vK0uZD9M1TZX4uap5QQ1917ftT1GCoelIra1Q3Q1eXQmNZ
xejFpBnZD8OyWlYHBZhhE/EbFo/DbFx1e3shZmEqZEbEOykm+AizNk+Nn8zCqy6mri+XvqOLGtY1
hPZ+RCwF3OGXnMb/lUt/Xy5JekD/HVe99UTfqBx+KJa2X/q1WNI/0DwgDHdz76Ib/W2x5H1w6Odb
gIABFNB0or/3n5aoRmPPxpFIFU/AEK29X1uiGpBrj7pLB2P2vfr6/7F/v/ffGWnQ3qFp+WODTZ+A
82lazPbjIqsK8iq2781ubi7v0Qe/uTR/0hn9QzOP1yIhHaHYhtbXf7RZUjQJigu9OjnmrF/WadEv
nMe8l4UrcItAyPub/uSPw5rNVK9tXkqNQRtF6Y/NQ0FTrHE1Xq/EMOXPGvxcP+MpvAwKI2Q1RMyg
TYULY5YAkf/6w/5YhPLiVKEEdOLpREj7I3G+FVpPNcYxecWx8JWIAKyWhT6BlNJXdVXR6r3gXPm7
j/wnlxhYCJRs3O9/EtA29ACTZtdBOlXq6iHn/Pl1qkrsdF7aqYdYW/7xC9K3x9PPEAdjOiSD7Q39
RimZaUJB9Ow8TpFRfeNsSq6F6m1Xuqb4bEaTfPvry/rH1Eh4CFsrmGkBF9f40Ta+9Lq2xpGajmOt
CMwhOq032KtbGHDubOExWMZUv7jQBk7OkutXNE3VS9U0zgxoKF8xSDm9cx0WwyDeYbLHyUfaBW5V
eerTYrh/cxfY74nsv9NSQ2/RDZ59Gsucmv4AhGf+iX9pGI+2A/0QNpFhRzd9XGjtPq43WVgLAevM
jrwUsd8PNnSUKl6ugEe7o6EhoztjcDBPzGntL7HZd9LH+c+91Ee4uMrV1S8qTXDcTJpRlDvkffql
NDSuQ5vbq85UukegKrrU8OfFWN19Yyv9IjpHdLuRmf1NIxZ1xW6qHqKUToK/dgTd/OSyw+O57lY1
7XAtGtlNZ9rqQbJKyJAEmNw7gg4VrwCvPfw/HTvuqYvwtDPl7hck8bghEl3/mbtUoXbQMWooNBje
ZD2qaplvKy0pOL6QEUb/wqLkel8IugVuMcPqXj0IVFAPXt52LkjkFjJzZiCY7TTzRBztQDcdOx+k
OXN60DDXlIEH1CsNEDh5u0zv7C9up6lr3RW6Qf8oat7MZFBXgYzx2R5wBKdran/BCm7Qxlo89Sbr
AXWvtPSauOTIVtfR6vik1N206UnEoP1ZpdGLkeV5F47ujEVw5DqCWeS6dbC2Ro8vbcUD+DK3q/1F
Mmq6Qp7xdi2SQnOPLnZwA08JPMHvRtHv92rC9GYMEho8412aq/5rkUEk8C2bD2ssEylR/TwVayBI
60vOnhOl5SlvRVsO0OU9d9wNyCNeQS95L27DehoO+YgJvGSmKmEMS+tL/U7AihsefkiXtx5+7peG
DhW9yirlzuAYKCBFqvqm0xa+frOp1QNHHCBzExiwNODpbt7IFkCZFtccDhkRdHxJXgKIEO8v1p25
2T7r5kvyXU7Zx/frb6nBDkygSbskd5yQ9l7SB23laZf3nxmiqArKRctYN9bkKPisj4kzTOEce95+
bHtu4GR7POSQg4gg6TiKbhAR4kub+nkM81a53hUkh44zcXBNyuGBw2Z2GWiRN7bvlrmhnlAbaF0M
wEJF074Ane1HpuAXqiLVtdOsDw4etbgUVXLu+yEVh4X4BuCHsVjgwzYVcetJTcfTr5JxiG6N1VsQ
qBnz12kRLXi2rF/Thxmtw/zac/lpB1fVdOipeJFBoF7xhTuJoNZyCmh7srnO/TNIzGSn0gXeUAV5
1EOb1iatOjFwsvaNm5kX0JC0eqf5SENf0bmu1bNE0RgkDcMlCfTqYtm5DHon0T/1mtGG9Kqlj2RP
vxcyGa5z0tJTH2h1fB6s3LO4v3qOJFBH1c0E0u5ouajbfBJma0rper243Rh/bXuWTc5azrmCI3wh
sM2L/BGCNiTqueQLVxsWgXDkDdq3Dl89ZhNz2Avc4yE3N0jwaFBVCB2i53TkONGLWfVDRTvC+jgk
RMumXful0p3sQqqkbR3b2WTJ1h0IoX6nTdxSS273XxOdfwHgNaor2xz3shFhJzlKAaJ9XkH2IQNp
3myOgi/lktDGRlRe2r49TerKkTN62dTql8bCdg+TBefflM9fVO3GLxls95sSUh8aZC0jX2nlweLs
a54irU8PKSCuk9t4Gsw6kLgh22jNKA1kQIoKs+djxHvdLF0bddCqea9r3+ify04I0qkSa3RPZtkh
dwr0hla52eldfpaGaf60xpMtSe3kTOA10S3c/vgBRVhyil3v2UmS9qUYui9LqbbVP9VfaE3j9UWt
e6F7zTpvN3p69urG+DyKiLFDkWzaX292nhh45E6YTvMJR6KYQnNu9YDn0rkhNLVzMagb1b0aiYKG
2We8lInbhLXq0Rfh0CSrY+HYhlYIpzyzu6i6MOeyfip0k59v2LG6j3jBjegnz53Tzsf6FdX71a05
fhlxPqJF6nNxi1hn5NKVEe5VDqifFscl1Neq0JMlphZmfKSDA8wzD+A492+1cqlFGuint+bmY8/1
ia+19bxulxa9xWJhFXF3oaWznBbyNi5CLd5LVzJnDUUh+69aAQHRjmyWt1yu3DScBNW1jzXIzIrQ
AZzyUP3COKn1i4nEMfVbabCmZx5/ZzJ4N3LAHQ9TwuQ4VXisg+WITsl3GBRCtrP4D0lecQsqE6uS
LJq0pI2Rs94jnD8uycQ6iMupJ5bKhq3JUEwEGcCkYnPfsmghCVAPjcnLS3umg/9u4q87XtiMVuvL
yql7DN6XQIcBSUdWZbzd+rhpkwdiK9zKH5vZup3HkQ5jYeN87AbRf61MzJV0VTruCGNtbZIa2B/7
1GadLjkSY+2FT5gg6oNUBDnVxA73/W3plY0Ouk0yKolICLYvp2O1bwss1wwiSSOBCfdcunjN9bVA
9UVrhjw4hL+lpe6wzcIC1DqvfpsNWkr3hj3xrtOy4bPO08pLVpyfnavVNgUyRhxqFoO/IiF8HJa3
q02OA9nTkucx7zMQ5a29PEWitt9korOwLp3IbpFBKnp1xZj1bBl6/Dw7SMpYNwt5a2Hs6FkXHf2p
qIV2bsZEfBu61jsk44xJnvdMlZMKx3sx1Mxt4RYdO3nrDQAhus1ZGm92wn3nWPnKO0m3K9oiKQeh
vrCtj42Lkp3x6VCRVcA3ClCcr2ksN2IFrt2L0FtODYOxarh3beTPKaMZONUbqchCV8FW6cxP0kzF
+DRJVciGQJMkTtwr8yVPslU13oq+zo3bJd0veSpi/WPmUi3jEZ8HhJOELlxR1tu7VLMiLC1FmYbA
JUGvysU4EDdADeKgmz/nVpdcTGi/QSqSZcc/zFEtmzCwbG2YOSfttQZSc8qnRHxSwkvPYmA2PsGO
Ciyy5ohfAPO/oMTdk4b1PmKSYUUgJQ0l7wbrehS0pfkYuyzpZhcDEtZiPYQhUfqdUu2pBp3px0Oh
X8FPR4yUWSR8WBG4XHMqkkGW+TeRWvbenero6K11mfpDi2mWJ3CGsFR9qzqsggXmQWXNJ+5rCoOx
1UjhaLR7GmVTOGmkYcAHPjKianfUxtGTAg21z9hEQzpP805BMbS0wbrDzVE98m2zL1eqOLPzlcyQ
c4GI1hwCt5S72CvuRnJkfey5y72GqeljI+TIxNEwLzVEsDqADU0BqUAseAVj2enBLPUrlR8sdjFr
32xJXob5vU9ZGjQyaQc7sxW5R5GtP9ut5AuBzx3ne8RAcxKWZOOSaYsJANkGO3APD37aVpBkG1ez
X7EaDll9M7YGwl8TL9JdnxfcpGXCapPKjjtyBRNDHDRRov3Dks8ZzVjK7u/zr/+qHGLY8nuREo5m
Dhz4uw2akH/Q1SBCzUDGmmCp7Peif1Lgn7ut8P3r49ofTsFEbmEhpZfBsZ908h+Oh16UDGNWD1jK
KsliPGL3e277TpBwoPT6Rlrb0eV9Ofzr1/3D0Z/X3QZKEL+YNHFS/P2xlCN5YWY1xDSVFRLLMLwv
gKsER82wHTuGJ9VyBfmzeemmrcr961f/gy6LV99GWZIHnDfxo3d36TO6J7qsjzO+FcNHyGo8u9uq
i+aY1X6IG/5XazqOJVvlDcGSxf39LfyvY/e3HTu5Ufj+omPHZpv8n/BLXg9fft+1e//FX7p2nvxA
/4Y8SjA5YBWMLev5FyEj9lgC6Phq4Y1vnSzwi//u2nkfNDp2cOh5prYhJLflr107+wOYO81EyAag
zWA2+k9mnJbz+1tsE91tCmQaWAZtQkv/UfpH26npQYMYtyvFdLweUkKpBpRcBsjipb8TnLV3TUmV
4E8uXkYfQfP6JoxConNK9WM/NeI24r3vllaU+5jqAVXL2t/VcXVMOnM8Y713Qsy28qYeK/HU4kwN
6ipGSkMcmY87UD5NbqPYyryBoqVGwaM3LeE52zYve+AY/D19b7RtioVlisxD1npRwPsmXsaOj3ma
3Elq5jOjE9rZbfQ4r+296usQkSjBUGWjH9ue+RQI8xzgljzrFtqOkZgfiouvI4LAcMzo6JdTRy6M
WS13uO7i3Yx9VE3avxJBy78terEjzQq2mbauB3tzK1WxcYAoVb3CHc52fbMNmgprh+fuvssXa8dq
jsHQGEzy5Uo3aOwGSUhJ9aSXOkKhpbXCoXI9kI9jenWoNMNSJ36kATULgm1h226aCZpNdt8tnoaS
LV/ZyFLmHoSywgFqzF2CljOMU2Fjjx0VxuGiP+epc5fonLk4ZFw9ItZ2Q+QcvBI6ibUpq7BO+Qvi
OcZmsRYakXYQaYYiI1lesBgy6Bi2D4E7IhxGMLeQNuKgs4WkWhl/Kntkg0qh28NHetNQsQWmoXb1
6uxFykTOXtsqRMAu/JQOl9/a8uhF3nlAZhW4uYEUb43EC5m/tc9R2971dQNsfVRqD3/bQ79VLieD
odKzw1zw1OvuFDoOpju0KDaWXrGEvdIsrKy4nmyXwmeU+O4ge+w88GmNaqwbYkVOSxWVAfr7Nhz7
bvbNIj6wRDvIQUhtKgqxy7P2ue7li6vW28yYHT+epLUXVartaAsmB6cpv6x29hlqsnXIiEXijD7j
kEKsc24N72cLF1g4TJ4dck9sUhlfztwSbhc/enWG6ClmZGRs4Vx5DAPO1dfA6gsNJ5J9ogmmf14g
BKHcIXlK5D+ti6WIanWbXZZmy9GugEmta4UMreBeSKusDZ24sY7JahFvhZ804PjShrnefRL9gKTT
UVFIrU0yRb20B6RR1q7Gj76XTOj3kZl97JAn39ErK/em+9NGdjqrmKAfu5HimfTbsg+YNVuhU6Tp
tZxI+KnAHvlw88iKS73uWdtIfIwl8uvKfCLs+/WOKXSxd7N85mSdSLLYmGDZqDl2lcKCMxhCe6AO
WXcaUdA7nM1JALzZCJPBRDLmZPKkG10UpLFLAJURYwudjJteaGMojKT5iBOKq+hGZmhYGSFRMUAp
Gw+4r9k1SYx2pn2EwYMXWpDtUUIj2nB7TuCN5DtDTauecmEu2JtG7awP/WxjE5NJGpD2kexk45Kx
N5QyGIsqZ9yIB4q3Ot46SGP5QXELLgPLZy4vwsp/SpEkBVnlFqepBRc00ooJnZXrCfUQuCFWaR9U
9TcVJYRckzp0bibM+JkcnjT8HVjn5NldISdZnX2VtDZ3s2YCoceS7a9zIYmZUwOST+9fcN6u6UIf
UB8fyG4cGDemOnF74ufSWpc9KT433eDcpjM/3zvVgbJ+8YHhVhB+BAEkGKTJ6KJWTByTeD8r/dJC
HfNjd33qESMena05UuTOJpAbh4BCa9kZTP8J7UA4qsWyu1sMZz+WxhePQBXiKxgVTmVvP0VGEgel
A0WMiDqNR+2grPbnqS84UKxLdLG7DMleoevniGSvfVYY0w7XG1XrkDcgt0r3yCn+Hqb+Zyn72yy2
slNvqxd37h3fSaGRFIspTyOBF8+eN70WeO5AEzk/S5iuqBUR8s5x8Wzo441jDd2lcY1zWqMVtuu6
uCOH2qc/91AktFsiM3ED/F3fum7UUAljWrLXsT5Y1kgsjL0Q1DMPxS35Jt3BUp2L+DryjgXsq95M
PuM8954XC9sw2Rc3q0RuRoZPux/cYgqVyytW6/rcojd46HN5m+lsQrQLFFNlFHt4bYt9N9q2r5X2
U4OukLZjm94sbX+KO/ydE+wzDj6jwcGW7SUpW/lGPvKnORrHo7M4X4G8wtaPC1KijGEmYkeJPVEf
duCUE4yggi51TJRKa1nbG5/vmpaz1kCXNyija52t9Y4J1B7wEe1wxM0nPRGvo9dk+O7VVzNtUE8W
43hyp7VjrUm7HTIjeWT9Tc8JKmwi4FnlZpdUgrEjXc5FjnEglMjex85s7g2AX4GyGv0QO9nrPKU2
8mH3eRn6m54Ou9+I+JspGudcVEW0Fw6RZ1Yj9b1dO9glrVI7uw3HA7LKiOJgVd13YG1D0rRWs/qJ
rkw1fLTSIUKaHLui9aqjAtSB4ZB0PreeXzgHlQ6PIp3ZrCBHoGACfk8LB/av7yRGvj1kNHjs3jy2
Ro1TL3AahDMfzXGuTOTAy9L1bryz+5rVO0fI3Mxp7lckfV1Jr3Rk91ZPQEKgqplT74DQIhLUsdEU
FRyTcS013dp1d/8rr/9f8ps3/hVF7X8vr5/q8U/L619+8T/lNbe6Lm2MPdvgexsF/7a8Bgdt0rhA
d0MR/p/ymhraomuHH9HbDHjIDn+tro0PUL4NSUUMzYHT5j9SEOJf+v3xmEEdPGBNA3xGZjiHgO1Y
+5uppqdxT0dRK25gYk2P+EVoA7MPnMpihfDWjH2ocYS+EgwwHdzaWnckmHpYz11aj3k9Py+EtNyY
vQGHrx1cal1tsn3q0Aq4qY5+XFbJLh/ia9yYSGIHsBBAYAPLql7mMX+YDWtgZYrdQGw8M11mKoh6
i8SdctMOWzlK89YqjKehIragaQwnWM24vFjz1D+j+MI26iC8WUhT+aoJ2AWu+TGrs2/AIFsfQePj
4i3DNUOPf2hn26p8MxvLKzml45m6DnG9g8rIh/6bH8gQTQENV+p2QWZ4Kgnp2WXZCnKkI6hy6Ecz
yJA1SnqkmnbpJLZPCHXY+iel8CCBEDYT2AnVctz6ZzutsSIq6ta+1Tr3iGrs2mhYeUyEXXdlrt+Q
QVKSyOIhbnIJusgTNOxt60b7gdl9wA1DjGCl042Oc7q1cxug2+8CvqzyZmXWsXds4ZzLLCM3DKCy
P1pOs1dGjKxJEZRkB3av4l1erE/E4bXhvCQvwISMj3Npy5OynOmt0msDpG7rhdpi1tEFJZ2h7Yoa
EbgXbI4K7WaqInN9QitJOM8uBUQg/pUXSndWvy5Gse5HlrnOH6u6XwOqHgvHvzWAbhjsbLkyIHUv
XuwhkZrd1lTYg9GmHUpG6EfcsOrglBXwllS3MMyW1XAVzqANPsVEmQzEVffmRPsgtW+dvENapKs0
34l8hRVNVQtTJBut/CKW1GxEKEqFouhQf1//6l+Ww/z76sgf2tbK5vvKCZRz2NbRbU0FZ7+tr15f
p9ty28EMyObHaMhLWAi168T3JsGJ07ynuaPBNbbWphuuhHoZi/wIkrjXnsS0SFZs4WVE21FPc8jB
uY/OUjE9yCW5nupuTiv89Xs2wgrZe6Hpr2gq1eOs2rVEmwYvds9BlRZdLmIVprgHo0Cge/R26TKJ
lyS3Uekbq1MuPo1HBXQBz59fee1Xe43bNSR0NLpWRSIaevI2m3iWA/GNbDjCF5Ethh6UMGvu12mW
zAYFWrxgbBM4lTr0nDMwpORYVxw50pW5fUDltTx1UUIhyQRRveZpgXmcBqD5uU0sIAZxGd8TT93e
S+JVYRo2DZBXJmcH3oB2t2r9pq9vtZ2qIMqkS9U8SMQhL1STavQBRTKVgdiy5UN6OsrTLItOiSsj
JlKOmH27Hxx210HZm7x3WH1Nrxy+cmp05g7msPj6u+dC64frODnVQ+s28cGBqpTok33vZVP8HBWN
uiEnyCDLR8Trd13G//pNf9dvst53j/++Id4DnPhdn+n7L/yyEbraB1vHaEi7CJ2Ih4vy3xuha30g
/ANn5X9iPv7dZ9I/eA7bHR0lB0s4v/bvndB0P5gbz539kWa+s4ms/oE67A8oRniPOlobexOhoWL5
UW0TzTCvk8q2TzSIiUg1sjUHMkV2lm2R4WUuNtJNkzQhWgrEiM1EWrmIJd84qaqPdkX4liWz/lVj
FPwa02L+hwIv3p1Bu42sW9sg3OHdXP7bbRqZbqTPnnXKJotMQzBpD62WVLfVO/GsTQvCARuS0fum
Rmv/m7LmT8RssD9/XyRQopiYDKytTYjP1zK3HvRvXh0DetHIMW1PURx9KluSrMZ5TL27DQEqQ9nY
zi1e00pymaRzQ7Rg+lEn8+6zWqv1qzP2LTFT62Ke4yLudzm09cNQwN3eMZ6Sjw5thSWA2mSforkc
bvXGhKHI/olABwBnBtNcD5i1l/eJsaCKgF+kBxrJIAtqfQQX40hmou8yLWvZXiVNpkwab3iq8HMx
ffbX3kWuxTB417FtXdHoVqSgWhW71WC6xKAxlE0ClvgsIFhLexU4sVACOc8jABxKlbXlUOrIprp0
FnuqSMTMYK02p+MiyohFezV96oRx8VdnnmA1k/4XNAmgs9JQy6cKUI7tC9y8t/ac0QXpluHVnSN8
EKTMkhSLkWwDXdmuPKKAXvZzUsiD8pC8w+Cdt3RBo716o8geGd6nepixuL4VtSbDunK0LnQT5e3m
0ezS/YTEb2FLdSSyOzdGjN22EqGTlQzP+lgnO5LQ5vG08dxihLZsusSq0PfQzZmQhFTq2h79IIlQ
FZsg52tbNjqGi3g1CcXuNE7qcWpAak4oW1AVWHytmbCONEYMeEGWhMVk25+cbHF3iS2rhxzA6b6P
W4MqwU5Y97uBYywhXvoe82m37wbU3hD9xWE1XIQZiTHtcy3dewOB0jyp3glBaXldEQihfanH7AxZ
Pgtde3C+oKFpjmuprTvv/7J3JsuRG1sS/SKUYR62iRzJTA7FuTYwFqsKCAyBIQAEgK/vA0p6Lb22
7n7aayczGcksMhNxw6/78bLpj7PoaiQWu0/ZcOcc0Kw7kC3iETn3QIbCuk6MEC5OaGHXyO3hGOps
5bTQovbT1eZ4a9UkPDeAu6qfRG1wtLB8dtAHhaR9GIye2Mzj4sEnDTo/3/LZe8DqgYeFsuSB9W6e
VL5+sDos/M2mDQD0xwnxzDTOp4Twcdj0xQ+ZZ4mgz7PLD7ZZ6x8FlG8L20ZWYY5uZDOaF+axTryT
mKUMJJI0Kd4qBfVxGRbnVJpOPr6uLrPoPHtUmy6s/yj9iYap41MBjf4DZO1acRr1LXFJ4gFiB5Ze
GruadPAF15ScY2UGPYX0o7GIBwa/eT4yl7FHNhLJ9reWXZVuqQtLaYqLNOAPgqUrmWn2aJZMdWEe
ibtkHAW9PHeZFs22RSx6V3XgnCwIMLzVJ7M+zXgmvloBD810gui3KUB63DJ2Q9waakq4qbngp3Xr
v40uDo+BY6EdsyWphDg0uuqlF37ubjox8upRApfjZ1GhqDXFiPSTvenRhgkZeWMzbjPNB3mnzGEy
8PpMw3czR1q55KLzQPUlmt1XYzf1e6dK9NDGoB/081GOLM7vyc2piqUrmqVdYfQjJkN7eS6VY4BX
KrSzFOowJbQpLFtOAmt+94ahM5urcKS7s7kqcHGh6gOeQjLa1Naix1eZTqVQxJg8+T7MPbvhGYzf
NfVJ/k2rLF4xOfna2OuhF/nGpbPj0IZ2eTvLDJeWXwsba56VT/cD6Zhbt675YAl0q9vOK9sqlilz
JRR3OvsAWvX2htBoVp2pNQ+g6vEKeO9S/36SGJPHG7ftpnyDQpIMW6m64BtULk3sR3RFFJfpQni9
Dn0a9ugrCDvWE4F+qy2jvsn8mVgkSZl6k4QmsEIbWEmhVf1dWf0TISv/NEZR7q1hFX0/wMUut0bh
JtwTs5B5zKKDc9zYNdOs6+XJ3iJ2csmcMVkJ+rM8Zwhcj3YxTD7ayOB9eLj4CO07VkY7aEGhT20s
cYll4OziFbxOsjE7D8HSKTbtSJ0Tg59HRL2zrsH1wzi0GZEZHxNyDZwzC//kaO2yb1lTY2wIbDyY
irTwUNs2kZB+7auU2pl5+o1+3kEdWNLYSz13PyU88FXlqJd/lJT/REmxV0v6n0aO/5HEvC3K96yu
/rqk/O2L/lBR3C8uCQ8mQTg9axKTxee/VBSHVaTvs+S3TRv3Of/rD2RvsP4foDsMLvZ/SyiOA7bF
8zhQeWXr1/2twdHzGFz/7DCgSc4JIpvxkVdgwRL6t+moYxshJ99qr9zemLaOW6L0jz1IiT6895gD
KBSilwHcl8oWb1d0/mA8ZdyRfyALr46tiQfAgke0ikRyMEDUdo/D3JbXJPFFfkdXRPcN50nw5i2U
CGUouNe9zu0t3VodD18hqity/ASLi2hk45PLM82ORv0maffhmU/r7aGaEUT12jy8ZHazr0bdRW/U
ODvhMTQzCgb6dvZfRz0N4d1sewGkCZGxdiKrtXP8UcqYGqKQc6k3sle0FlVBrayLdN8oVmnn3jOz
Pt0bZWW6a7hMZNOm0rTK6xs4hJj39yS8l+aGpBD/3GziKUTUiCak5Ngr3+lwJdWtCXtE0nEUIpza
SWR7Wwy+VXIT2jCGNVtBfp/QzeZqQAxJQJazFB3HgBR6lljmh9alAlZWZMJjpirAYoAqkUi4RVwN
3WLMG3+QeLZlaBsVei2yO5bXcAEruQW55y5x4Y+pbGJSXXbGFRRuRr3kP5ZknpVXxD1QQI/AJYAQ
LErumB7sYkq6GzKfxsnUgCnMPEwoezAgAUMe2eQqk6fMoH0z9RqbbQ8D9MZRJp5ELsv3FhU4ez9q
5vegyUF2lEMZz8WcEXZUOI9x9Z47Ir2HWrnVqa774VDIEW2llTXpirFcJfIphjUMeKOS9dbxs/SW
2CntGVk5bX03LbZuz7xC1VF9VAss3q7S1Qt1qT1NrklJ0xHendsy95+KukrvIcKoO52NwT2r1fEt
I3MIEhVKSddk0z3vh3o/j7XgZJxoCrHr+QWfnmHH+PcYdQI72WpLBDdRVCTPWTM5xynzjVtjStZd
UAfYdww655z4SXkwckMsLOtYQj83bYgxLCn9p9a35IOa4d9uqiRLp5hlvjPFouqCKa5naC2SJaFP
67OqdgPbp5NmQD/oskif8XI719GyltRa8Nkf3chiLR82GPVZ9nblL0u7DMLIOR426FpS6WTXywZF
zINSvQSnTnuPOYwMhaxEUZQzBWcLFxX0QnqC4Uh3w3g7pKl9bU1TfcSHgws7n/lbD6Xq7pnY5XOn
JnkYk6D5rnGqW203xhi1wyv+0tWO+Kkbz6oJLwvlJveJr7IryXbnMSU/+jo4S1WtGTz7I68789pY
JEd52zrBlS6naO/mzU/AOsmRhEq7y6aCkGAS5A9REQ6vsHTLl5kB68XRvUD5a8PipTVktNWcxviJ
++6Ae9zeRYHu94IqIsqKWUnSgnnIO2e+lZH0rvSkoFTIucgbqA+RcWsRaKVTeOEGxbVQ3Mkkn+CE
NMyaNVok72I89ZkXYjwW+Nu2rtHOu1oPTawTIqj8XvpNABYiTg0TIVTpq9qM5JaLtP3sYly77Y3u
SSzdQ94YwY/JqwsGmWg00Zo0MlZsNwtLdqpPrivs+md8cM2GG3ayDUR6ilwVXGbd4dSrB/WwQC/e
ep1Zf/gD0lijl/qOpdnynU4uGiMso5xQlHVznbLYe0oz14v9lvDhyuyeQWlE6QVjzPDWU28r6zIF
9leZ8VLgdmB+J5wpmvSd7Zv4WWpGZTW2Z3tI9M7z9bTNxsF5tZnsj45BZeFm0no+04AO6Lnwub/1
bJr5xLmZeWO1bMs6piuc1/BL74tcqTZueivafYYsRiVoRyoTRPRNVul8OtprmKPWLmVhRaqdh7FP
wu+FrrCV0ZuAYTUssbNCx5m/0qwVnqkR9N4BAtTXEc1wPnOOxXNuMCnfTi2Jd5nrHgwSDSs0gGv7
OFuGuglS+h026eDoreV4YCuUgGFTMeFuGnh4Z8Oy6xuA+wScgUZT/zN9tJx5Xy32u6eUZoOYbwox
IIdsAUw+ojPanc5Gv6a2iUl9uHXn/aoN94doWvtsBaCf4rnl0o4redd2lD2JyiguGoPBJUJsPmdm
zSiYLx8Zpv9NuzoN3Wl6qs3uAdEUo4bVZeBLuUEIXAF7gbR0MMUS3bdWV+8M384c3AxaHVMjuymL
Md2zW03YInfWC75cDBOpZ+75vH/kmBi+tjamzYxB8TENyPJaWddQ64MpoMMnWF48is/Q0+V4qSU9
SIaeZtIJld8fiP7V97xzK7ylkb4Tc939aCc8AiAUrJKxxw2fUz9xr3iFEIZ0I+Paw2bDjtur7qrE
8PalTauIJXuwxihJ21mZ4mzA1IZiL+tDP0zD1h2m/o32LDzPIartGBTfemV9z9umIKtrL+eR1AJF
a0pnd25Ix5FUNXjPKrPj2ZnUL8sZi91gzcNDbvreji0qtsAU5YN0RIj91UgeWEWqG8Sf/qAjPCmz
Et0tNCHHgj1OudkGjBUrmi4zTnq4BuufxZ7U3zvTLb+1RL33ZNaLHxXW5R1kW/6uYfgtC8ufHcDb
EypyEJtBAcXH478AZEabmXjdEZKbeTLz0t2OwkIDJxNwXhoj/4jykNJ5BO0DVAKDHHlS3ud9CVWZ
AoF90+ftiRASreQAyY4OTOZ9MDF5GVgbDqyRxmtR1RhLywkvTW8ZBhsOQvBTU487J1Dyo/e0iHnt
j0ChrHiYM/+oRwfLtndZXDI4EnMtpsXI3teW99Gazf0wYFenAS3ntsieoTONDU04r5Zw501GReBe
FAsTRmn6u8Ksb4Kmuw9MjPOqPSwYn9i2F7RGZfIrRbBADeol3csOYxHpc3tDw6C9cTOSOUuZ7hO3
vDiVYbBnAFle+kN0RC5PqXyiMbGQdzMx7z18BLGWaMnYL2cgHYO1LURBM18PgrxfGkmPUs0CPhsg
5LDZ4iEcOLdGP9nsDYzgsXdtcVxyIESRZ/2E2Qr9YIbwJioQs7ZoPA6yIuM8cIZ7jWXwQ1Rzi4Of
tx8k5qM/jfLeN8aQwxgO/ugNKHJRM5yminxkjnduk4olvKr6+b4U3jc3CZ7+uUv9R3cpbjL/513q
7qeUagb5LcVf71O/feHv96nABTZpI7ozfK/smPBPYvyq0/Poj+zf9PZVav4jqm1/QYL3QUr+cQ37
bzGegDeLZCLcoUXScb2F/Q0x/jdX9l+zpCtxJ7CIkbIY8P9djS+5fS9VY2I1C2Qx08tWo3x6pXZu
bLpRaYbGouZwZYJYtde931ISp7ruxBMNDXNpgbfFWWkabDJVT4lYhh3P2OBIHhDHPhpO0Vvtg2Xg
YmRuXUHAcbMQeGLyNBR9C9YMot4vcQMaDnmoHRaiBgcUFw26BvNsOawnIgPf3LE+AxLBjsLk07Es
T4ltwJBwyyDbddFKluDe2z6kxcqbMD/ZE9YnhuKTSFF80ilqfyVV8LgpMNVjkxsyeRTBIn5Ct0k/
9Aq5mPiaV2+u84FbHxAMyMFrC+wnGyOgG4UTfkVm1Cs8gxBueT2uQA1RU/03rpANa8VtJCaPlk3d
A+FAfsYDFaT5yLkGpGPiGU5yFnBHyS2UWalJYDasYI+w49cML42IC5wIcy1pgH1NGBxLHFgQO+I3
766oEGjh1V2/4kMobK3uqSCp73K2FrfZJ2eEuU5ecX9uiBCBISl0RkECK48+xsVzkQElfrs58Bkc
aT9Z8lh65gvifn8eavdVeWn/YEESCw+sQWCg2EaekiRY0SiyG5znqSzsPbna8FABHFpLGJPkAnEQ
lKJjcgGsYUV43qi+Bj6xkZ3/mXVYUw9qzT+4BCGC8a5acxFKu3RCpOadO6wdJrjSnBtGpOFtvQ08
dZUz3Y4q9+KI0IWxVlJ6nzmMNZHhrNkMsswJUalc3ntrcgMa2Qt5UX8L4q7YQveYYbuT9JgHMh++
4VVHTQzErK0+Loo8/0qbjnkLKDvYJmtuBKEPThPaZuXiMssGmpGTz6xJtMZOcmDT7OCJokRaf1hJ
ZOxrd02rZGtwhTc5KtYaZlELsZaljJydBcV0Wzi2ixfTu695t8VYJq8hDGZrq6e/Jbr6ulR0zixr
dCZbQzTeGqfRa7AmHYjYWAMhvXKN3bgBLONmjeJ4ZdNciAhFV0Go2m2+RnY6axrj8jPGM7a8bz6z
PdMa82kQfDENZLgtPlNAbJbQ8dZo0LyGhMZUUElw8OmCJj4UJuUk9ixP9LqOsBaXmFH+W+hI/xZB
mg3SwQ82wTX94OEJJajktUVmPVsu74Wd6eXi2u/M4L4PsyR7mdyFAM9gUSm9l9EaQS59MfPzKdgE
HGuz5KN8ZVMS7R3jDq8eDE+rNrxX4IYyP+ka7+emRBnQkIHMxZWHrja68WEUwtWArz6XAennZqAg
9pm/FUXfLXK7jIXEOJF5VNfOjR8t21GxHtryNkvTt4o+SPq+Mwu6On0HFVEcDNbs0IHLpPhixLS6
HfVMAxBGwDDckV7qi/Q496H7RuWk7j+CIqIViLwo5KFxUw59fYVGT5SdZU7R47+QflKcctJXSFHY
GfrkURaDP8dmy341tvuOK7xtWNNvm8t/1uX/z7p8tYFhtvrf1+W/+cfid7aOQv7lrP79S/84q8Mv
Ht8qIOCz2r1WIfN36TN0vpBr8v4scf6hfHpfVjOXFxLu9F0UOzTJ3w1kjk2mIzS9gBGbE9sB0/A3
Tmq4dX9VP13W86ZnAjYPeR3kn/4NPUK7BFu+XNTHCTFO7yKQvTqWUhBblC0ELGm71I2neXgfCYdI
oi2kuOGzS71tmYUA2MhBPuaJcF7QROa72rflw6j85BtgFfKlBI2bY6AX79h0Dhe+1c92LQyidlDp
6NvVEwa0LcIrJMoMnZY6jJJLH0crTiESv87VsLRlu2sjwU6gm2eNC5ZLI9U8SKW/VMXdfhNEs7sv
DOXeZqxd7grg9xStTKOxM1vqqLtkZgmIyiypt3AyO8MjoPDK1rN/saHTNnFvUz4/VI7DOQjCIpqE
KXdT2Y5vZsWL2hKs7H/yUyw2x65kn001iyLw0bQwmwJm+N1nPJtVoU93Gpu7Yic4zI/CJB6zcxaz
+iX4gx/JA4OmoG8m3VmLSH4svkf9WmFp9dIsBmJowit7cZFbXqQ2i69RYeLWBptxq4dEPjaswm97
oHrzNW6c1ONqCXhjg9knXI/+0kpi02p5/C1ZE95PBa+r9Rt+kbmVYDIzHYGR2M2ntdF5ab5ZaRje
JSWAqA1KnGltE7I8BONLXe8D6mHwNVNy29DGXFhtdOeBW0dVdqnZVvz+9iOLwDNPX+5IWabP2cCF
a/qMHdMFUz9YVhveG7AbbnD5g72YQw/IN8GDKqEYhfZo9yRQ4K7ogHBP2Afq26JrR+Nh4eTY+UFu
XSEB6LgtiXBvBc4KdVyMquffbDl7R4r2u16q9q1jIfTCpOk6cbS0nr/ugNQPy6jCHfEqAHA8dqP7
qeExDMA/erA7kd5PzoIVIJrQNWMPlC1DqVKYkQ3P3vYYBN7DhYhCoazo3DROkO6H2QQHPOVSHJOg
7ZcT4AkKdkUyGGc7MUYdazbdO8ecQompkfGtP9Gx67Fy183wlVW4hywC1veuoRqWBtrO958kc+ol
Q27QaeyULrJDmHO3RNyyCOgfUkC7pGyogdbNvDH4RRDr9kQdvpFUXd0PEUo6xFsn4e+zmhrcyBla
vSMKRhddZy1syYnXG/1V7xNTOJVYLsSL3aiov2K94qGv8/Z5DZLUeECLU7FdJJegqrh/j716ydrq
hqqs9FwOlYg+cpDco72xnap2jau0MgO5DezSfPIcNv5iARNhLv2ySwCA7E067za9Y5andkn1s0BK
2hpRVl8wdLQkmfB0DhZaOR4vtoe5bYWYEjL9zGSX4hb3M+NRpk7CTR1H9FpaUzVYRqxmK3IoEn5B
oTfylEp/eJLXcJxNgTdtHOxhO/fTdG3A1zhR/eRt50h+rZfw3KM84r2xFIpWPV1pkQ+7AI/fzu3p
w2U3fdCGa2DI40lDNoAalOUAbiknHGETRG764AZp+6FfFBjvVK+OBO/Z6lb+4jAMm2Ue6lsy5F8t
x7E3Y7fwZ1MgnFOXzM5YotuFjY82IClRyj15bcpG/czn4MZc7OQNrKzGid6WD9Ifw9t8rBW7hNVn
V6rxzhoSZ7+W2IDTJi3j+suNaEP4t2SL4yyjR44WVDqbDb7KKmCCgviuG8qUlrc6QYidy+AW4+Ol
1wWOVuSVGIJ0d2gT6lFy8G4XVDJ96ys2CoLlMAvX9iCFFe5EMid7MopM84mn4hqQ4HGpCceU42hQ
yiKs67mcR6Ky6bd1572l/xAuVzDLrU031qbEj/kChVsfzSrtn/Kh63ljaOOQdtOvofPLA53s867v
6K0fLTv55hSeUW2IudCskbsVMKDQNk+DzzqZXJvrXUtS8nsQDEx9DZucQ0Nm+ipMaHufDGrqhyaL
CBNwNNF5IhCfXKSb0V+CG2rF8KrCpBP5LmzFagJtk+eoBZrheFVCSmzIILaH7XdZFzW6OW7V1yYo
K7beY7dJhB3uK9VHh3oB5tPoxHxBVjNwTw5IglouN+ylamIYmvQu6I17h/9xIfZo3BIIeA4g2pix
FbUobQoTAaOaNW2QBQvrypvy9BwVVRjREu+1cdmLIYgL26GfsvXZs9AdN288YAX0g1kOLfIM+wuc
UMoRG0lKG28IabKguEJ2xDtCHyauycF4JqmuWBcp7MNiQDs3nW5NB9X3E7TKGycv5DYEUo6bi7eB
CzJ0slU8Wdl6NaTgaaTtC1BSkP90WGH9HOiP3BJDrhbyewlxp8715ysZcGLH+dx6W98T1lOdDePX
jLXGjykc0l0DrPHcJvY3Ixp+CSHTVzQLqNSzNCkT856k69F3vyg4iE4BSwWEKB+lNnlKO/cwOfk3
mtg/aOb2DkuN0XxJWIE6Yn6d8bBv+5JgURB0720F+nt0zBOkVDxplt38TJNg3BS5QaA/dPLjSAC/
jm1ScDuaNKw7qFQdxcy6uJeWfyNTvDDwZodd1duon3aKshnrrNPNTlnVcrPmVYmoqh9Dnj1Srsco
xXxBagVOpDOWx8CiTwDQAlo31UY9FQztOsy0Ydy72B0mTrldJhPxbhfFo2H7bPt0a37L7EAcaxEG
P2GwYIa1fkHkJ+EnQDgZwZss0TZaDx7HVJjBVTQnC8z/gfWlA9g+pQSNm8KVlkXCs7NpdiMQ/22Y
js4xn+bq5IzNCQrmmhOznoSei3PJex4RlLiM1anoYOc9PjczP3Rj2VzV/fTgLpnaW0smWVCurQT5
8qNn/ox7Z6gfkpALoUDiJOFZOTOxTTmyQIGjOUtV7acBmEZnhB9Jar9a3JHfzNZzbnGAlqyqPJR9
6udt76OyK+skloEuqUw0140cPxkDP4NKA2S1figYXhmb4bKJLan0MWxQSpTbuDsBGYSIsJ8dmFiC
r0At0i0elHxvMj3e2jJI7rqkvur4o9dldxDsa7JZ0cUVkCnKrTAF9zYRRbNygCtN/gRPyv+aTNlw
wEXuYW22Zf11yMAX5Qo0w+jzr4MO5nKkn41W+VsIq899Lg7rsNla8hbvThq7OrrGm/TLEymZIHzt
mWHeJlrdrh2uZLDgeJJAy5vqW1dSrLWo6VGr4a6xehZo8sK0RtjQXwC298kUz/MAVmMkEEthBou7
sMww0jnCozeCkvUzZsTw7FethBDXbewZgxbA02q5s8H2XP8j0f4nEq3jEJf/vy5+j0i0P5X6+fPP
Zunfv+oPs7T1xSd+vLpZ2HX+68IXmV/IbjjYQpBund9k2z9ufP4XP7Qo+nHtT7A4uaB/3fjcLwSJ
fDqHotAL10DR37nxucH/cAPjdSEt5JqW45v0+/yb3yWYOygj2pMnY2TCbQ4jE2A+7hJDU4fKZoLQ
vAWNQ597myKBSrFitdRERwBP1WNbuWKTeAk7fK6t1o2ih+aRB1Sx87kzbdPUp9BEdw4ZAn96JdfR
so6iwPs9SqV1shuTPpTIY6zPUncXJAElrE1/Gh2VHrBqplsi9G1ssbwgn4xpYh5Nk+sdSyKsGZPa
e0ylAMlD9Mx8rl9d7AfvslPVaSBAQiukvx8UnmKzH814zEV6S+d2eJSzKB9ZKrIQ5VhDV0MxqV8z
a2gPNkbKK8oj1mENd8L3JAyabDNVTUk5Kyn9S43f96nI+/A85Yv5ddCdvZVlcM/OJrpQ5tduw4pW
AhgoLIU5xY5LMIxsc3jWJrnZHToSK0ctoFCxq7+vmxqzAtbdvW+QGFp46t/KILpKZUF94lTcUeTB
wyeBJm7NOtxhuK43AzU1Dx3W9J1uXTNGtXLPUT6p06AW45gYC1claq2vSiUbjBHtEmdAX/BCmPWl
9TO07DY0KNTReni0IEftbKxQ5zSpvANRy2pvt47Hd1XLfTPa6hIIgyNlsB/9qZo+Zm7bO6WxESRB
oe6Xguexnv1y74O13OInYHMt8uD7wOOrkfM3sxLqgAc8Pw4j/AJCcsnzGIp6T1DE/xEKv5gv3J3y
S4r0yqaxmTL0677ahRUJWIGkcOR07vbQsJB/TRR7gLT2mrICmTV30Xe69vSvlEvdfllD44zqldzx
uXHv3Vkrgrd588TeLH8Kp3p+NzBFg9FbPPMCvny8Do01H1qZ/JFFlDW7JuXqTIaTZh2ufFeJ6ctb
xxrrC1iUpwy/BN2bjtseQ4p676e6pWVcUsxhsyi7dlvBNNPQ5tvFghtncByMQcz7DpDCuIkIOLHg
HSZ9xRi3z6U9RgyWK1ndbcLY5pBcbx52dZwHyjDlEnm0tLuDKePSJuruYPiyIQmluFosPKiTvVR3
eFKPEfroJhtke+l8+70u2yA5t045ZdcsrV980QVfKzap+KUt46TE4Cb2oSQUXwSbMdIy+gCV14pd
mswLoaJJ3anBDquPSML9OrtywGPVD08eHiAo0kPGXESk+9FNVL6LusHapaWMrnQd2BirE0X1TpP5
zddmMqocdtI8pnAgCH092aV2C1pBWR30wLf8oIbYp7xQGYDActskneXze69GAPWJnyOdsNZOTADV
BKhjk6zvTTsHlHWRx6IpYae82bqXRO6SH3nSqtjDMbDhCUdyyDXcncmQwjvXw/oFi4K+J2CXRTyN
K7TI7KP8e0Bzo3EM5Yi/2atLbWxok6JedPzERK6TgHvRtEyB64NgWhBZ4Z1CwVFKyLk3x41s9XSH
A9/9gdjQFwdEgxFta8Ytvh0NQcoKs0YS7aRX8CPZBXf+pppM6F4poj9qQonjxtSNOPDsw6LaFwne
DmzQpLhpNMnx5NCRTisuMnbtQ4dtM6e/LjCamTCzR3aywRSkO9bQ/u00+tPec9GRTLMc803n8TtG
N0jmx1KH9jX5RtV91ozig6kifchdx7/IyG1PhYj43E9esvUwOPSxPTjBYbDs7EBNTnioKau/k3Z5
XnCPBZvO8urzlK11UU0T4Ozt3QxdLgz4UI34QbaDHCy8VL59FQbdAXE6Xz+rxPGs1Be7Lq0dY09X
q/kQlKzTfJttRuxoz9j4hpQ3OIfrr+EY+DcsAcc3fMY2A7gTXeNtBPjfUmdaTG566DuuCTQHDyAu
KrXMH+3cfueM6m5W3u9eBwkmFBzd4cY2W/MhXaxkD2I1fAI5o+5dvDUcDrKkuCVQt3UfwhUzZvNq
hCn2sRDtvZsTa6sCP8XylyfHim/1WgSW2AI5DN9GjD81nEq7OeZeO10HtJNfXA+zEC2rxbbRc840
73CZa2sc2+m0Z7ZzN1NvsgrrnQxTSj467i5nhr/zo5y1YhEdFMUaT0tQ96cZOvvB6iTcl7HyWuQ6
hK9FGYA7CXTeBkhu+bab7PBaODziKVLFBg9IZqP5+Q9T5Hob20KJTAFl3DVzCtFgyYqdm0csYvgH
4PMsRgJ72s14NC7uq+O0sNBGL2rex9DuL2RCrZ/oJ/Xe6xdnV9ApdvRV67wYEz+PHo1021B/tQei
2kCIpEO6MHX7PPA5vHCt7+5w3UZn/COUD2cyP3MTEwcCteNNQYMSdRqlfyyX8VsbuuI845V4SZBn
bpLEivgmymcSoBMCcxMUl7pyzBtFpWcfCz75d14eTAe23d17GEj2wX6xdbjC3nfwHSroO6F/qrh2
3VOvsFxbZHy/ayIrm2aqTBARtXmCof+SdKSbLMktvOTOuhrYnR3KdxcS34FAJxNzp6G4XiZIp/jR
FelPTn+gdZSMbV0uxfBncc0b9tCHIF+gKm5ckJ8RnhUouZPPohrIUoyEgLcIbg+9cFVog40wC99K
+W6mDhcn5ENNI8qW7j3v3Z6Y5SeXWxaNxDlPgg5HP+afEe0seHDoEQFgB/NVpNmj8udG3P8z3/9n
873l/j/z/fSu/jrbf37FH1525wsdIjyDqLUNgmBdwPyx0GF+/+I7Nhj3tVxm9WX8y3vh+LDwff6X
7buuiTmeoP7vGx3b+xKubAFMBp/AeTBdf2OjYxGf/OtKx8L16tosFmB5r7sleyVy/Snux33YGOnw
gxvc2t3LaLjBhmP6I5zs8maxDByoBnyoqaqLr4EOLwoi8Ks/5u1DU4PPMjt1NcwUw6z9o2zhB+M0
J46fHMY6z+4YO4x34HhU0Pm12R7dMAm4qHo0Vd/JwJsdHraiYDQw0C+C02J1oX1D5YhZP6mSnBKi
XrHUzgH8E0tnHL5mkMfmqJcJxEk09pW7SRL6evbLkpqIOI3uuvapDGXPJjSQ7DiuANv49mY1mfe7
IDNpGs9K126uepcPGnqHLHDAMC7NIORFlTMdB/WMaXVOFYPTUls17jQ3mXAj2MHsnTAKeHTjFbMI
8kdGBIP9qxUUY7sFqVy/5zIJf6R+zhxGwcykqOHIanP041Ctxxqbk7xhaVC66lBMtX0dms6y0o4i
jsycEu1Y91zT9yOJuXG31ITrtmGdU1JfQ6uWgjbGUjo9TXdTCLgn9N7mkR146KTZUSjxkBIl4481
5JcWgeKY2/o5rzGW54QINlYVwSfTKdm8tkqzFzEJRoJ5FCfgrpfa7a4z/N0vKq0kKCJ151QTcQE5
Rmy/Uv+jnxINh1a/LTkCL4SguJicUzoVz9MIKm2Gw3MVhu73FBTOzqFB+2EJB8U0bVQHZvhnw5H1
Bn1FH0A8kxKw5YG759dxEc+4b36xOO2vF1UzixXpDWNdgJe/f6srdVWNtTwWPfGzQDjbaansjWKt
ft00JsU57XKXpXTzFHbx3JiG2A6oOruiGn/itfMp2lmSOx1hpMdyaTBoEzNVkMQK1JODO7qI4TTQ
2Xh0tuOIyz7FQ4tQQ/4oGcruEvba3gWea56ISQi6MxdvAxmTG6dqw++4csdDNXrie5i1OKZZOe6a
1jMgYMwuiYT0J7nA+tYz+ge0uelBVnN5gPnAY1804ijpe8faa/obsnlMOdKjJAksx4nnQrbvOjva
p5WHKpUZ/8XemSxXjlxb9lfqB5DmcPQ1vH3D9pLBbgJjBIPoAYejx9fXArP0lBnKSj3V+E1kMoXI
y4vG/fg5e68d7Ht3+Fk5WXFkUIU0hLVjhcQpIcVxTL5XHHoB+Jakx0dIOAGtNZSBFsmHJemgzmwA
KBN9Tl5ik6x8OT6aTilWOs+ejDw8QveCB98o0lJb49mZEARZ2Zie4trBvafs5NNCZvzWzR69sRbk
ALU6O1kN7YxZV3YFo6s7u27LGw+op95YAMk+K8wsVKmANB0IW77AaZj29K5gQhtE94nuwoR08B5y
O4MaIGRRrupQJwtNyd3R0Pa3IUd+xhQAdNnT2OFbYc7RPkkreSq7SJOJYLV8Gg8WGvkQWUSX11B9
w76/S4fMXPc9j0UU9DmWzHGcPmrForqNPHs6YcYrDzCNpgEBM48WSaWTK8Z1zV+7WImH9tOsa9L+
IsJ8du7YdfEnHIOAd22AyU+jr1bDjfSd5pU0+oFZV2yTrGP2hTjHZVDsccQoZMaG3MMj55tlA7kN
qbv34opVYiQnqhLMBBx6/ysyEBduZm1tkbEDNY4Aokt/fhmx2D95iRpv8tQgWDN7lnMiwLxnFeg9
JnVGbd+kQmYbkoJS4pSSj7Dx9SaRKnkqdIqSGrt2ci2hcaB262Yy7aH93TGg/oYiPkPRSeTzlbLz
6mQGmJg8q7/qmZFfbCswHjJ09+8SDDPwF4J+ORkQF9dFMa8x5gW5Daty3DHUEdduSAhzG7ZMddq2
vcmbuNrye7BeG2KiqcFbizvBvS/m3tqFNWRiBpRg7QBI4RlKQF80h8EUMamJi8S09md/NYVueY9l
77XsKudg90XwQ8vm3qMIGhD34ci2/PbF/RKyCrgj0uqPdm76OImYq3G6Uu1niERqmxqtcUaDFcPv
RTpbihmEZAWZeYIIjALXZD3wp5sEVfPtbIj+ekoCQuOmDgh5iYZ2bKB19J78SiWA3BfYIwWaJPYg
TbuVMvWeYAjNGtxeBx2r1mzBQcNCxpMIOf7YZhTc7kDuW2QOl84Hxpb5jPyrRXfMdwsO9TjujakO
jlr0IZOzkSaWGxQ/pkXDLBbqb7fominLkVt9iZ0DXzaP+MWgH/oIJmt4lhvCHI7oBfF3GepzrL1v
MO+r7Rwg2BaNgjU3BQQu2KBm4nIE6NUV48nI6o8le4l2cofZJcc9PixTJemVt5LKBGcDN7YUU7ob
Fv32vCi5jUXTXSsc93jFSFeLaK8ZPt+5y+BgySJjvavdt3nRhpeLSjzO2jdZZdnZUSGasgnYT2jh
SiVWz7ziGSANYhGZD1n2ibE02I1qfosUvzX7kqOnkxNeh5UZMitNWfqzIPoORXOAOshZIsxkuI4X
Rftg+z2bOzpOV0S4Wp1PJko/7TbJd7lDwdCP9nOB2Zmo2gY6vc+vmjXeLcVo7VN3tqSVn+KjYhEl
7AN5PVmn6X0gK3UUX8L7rOUyoMfvilBsWEyBRoL1eiaAnA2jtR6ShOCxPmK4nI4+67qb5N/lIvYv
Ftl/B1p0l/betEaUXe5g6RZX0pTwMKfZXvfW9L2Jw2nVI7tdDQF/wxBnGYjH2n8iDWG+y6ym4oLS
+CEqxetGkr4yxZ/ft1n6ymuftQxtS/+x9hx+1hJwXbrw6ObjsDbyILrvAJTdOW2YvkI7fHBcd1hj
frmxZdUcrM6PQKnFqQJHFnKh0W7Y31AhDOvRYXaA8mxrz6ErOVF5EXe6H3DSLKaOxO0RuESVZLg+
lozQuc+LH6K67c25PQikhQdvdPy3IWvEK37tH6kK29tZWEa67fu4P6SqtYBkuz0il3QsF5Io4Cj4
n+uAHhiNRMfhiRDFpfYD5zJMOCfWrJoGJYZUcu0AsvxstOVzgm7SiHsKP7laTZ5290qZDq9MicTm
wBBr7taYaNzNFFkPKpm6NQyiK5/p/0sD+/Z7GdWnfIjDeZNW8AXryPoAAucwZk/kD/xPOAlRJNK4
MZAQH9WwmI2SLEamOzrT+EMstiT1ZVBarEohi+c1ysl8H5TuHWbOc8gIyIMELqvxYBpzyuPs9t5H
GHlkgsjGAxfuJM9gWe1rs0ucDQ6+fOuAPFqrSs0Ma2s0I1VrVRdt2Tph/COamzGTPlqKsMJX16oO
54D2QXDSqMPqtZi+IlOnu3Axgy0tqq3i76I/4hr7lPZJsa9hbD6zmmXPbHHdS07W3gP96/AgUi85
Cmeg4g1r91SXPT3hxGhCwHXukD9FEjbouTcm+npzrE8BEF7EqAIztwIidKIH16/jYjSz1WiXCgY5
ol94Qfq+ncf2Wfhz9wHlvz/4TYUoNU3bWzuK9bfKcnTG+1el7cZCpJoVDhpMqqv5KdAtiQkcH5oB
Jx0r7JpzEsHxc6AsCLS5mvptkvI+nJmKFPSIF6PhEPqz+xJliwmx90d2Vr+zA15EjVWRAEGUPXZm
u3SGsvi19waU45XXPeRzSewMrk7jGkpY8kr7u9wxHSCtvJjHHEVPSQyEn0b+yrYzw181i99ShGN4
T1MGLlfB8qqL4AHICSzHsu6+l4tz04i9dOe2c3TWX97OL5tnW/TFoxkP8YrkF7kfFj9oujhDp4Je
aBXV+VoZc47ESitnNyyOUsRuWm+cGaFW2gPL6lOTZMhyJohRpuWh88boTpLJMl18L9XV7RjFQJYC
YDW1m619hk4UCwUSiGlxyXcSoc8H5WbCIH6VefVgP1Rki2fEMnQTcCzdIECOSZceUsAY53y0DWDI
qbnF6VvqjdXErKOjj/MOjK11aGPXeSZ3vug28xAp74DOW5nfcRuEG0HLLLpK+j6p0VgJnW6hgQwb
V3bA5TOAVaw+ra6u+tZQhw4x8GWsW84CIC/2s+PGm76doN4OWh01z+Sma63kSqWEe4ay8z4LXdk/
RLkIYnSCHGXPdOaxyYIweTVNxIkFoAtUBC5ptM08o0RofP8niK7o4HYFJbiJomtd0xZ/QvUrtonL
6rxFdJ/tGrqR74LC+jzQ8l3lnI8rT4l9xa89zbJu75VK1Es82sVlGEznNKtkWMvCVhsnNpH0mnFh
baMMqyQabKqDeoFNZPBttE6rG9uuaePzN35rqCK3KJOIry3NdBux11GcY7gcpW63Xe4d0XL0m4qD
+wVoWrDTmZDvjj3ahyLTahVmrEw5yLuVhytgn0RWv9HVkk2SFC63t4mH73mAVxlT5K01xsGHKHGA
8ZfgDRcS2Y+cDrWZg/Ttuugq40hLIEVgL2Ixt96pYHS2NZKjVclDCUQ4TeLtEBYxbBa28RCE8Bsw
P0USu1ccjARorjGwk5SDC0MYjlKzNoQxYa6yrF0V2nSxAs+4ba15uqghPnRIEa/HDK2ME5WWpgI3
8i353fFPpVz7OgyThIW2jpCrgavJGhb+ThGGmhPRDsMHIx/kQTadYbqnEx/c9GMEYAIpwyFzE2eL
Co0Fs6lQTAvzzvfBVjQNmXZEZmD79FB9lhWcWAq72r/JjFqv6Q1mWzMP7VWKrv71q9NtDUuUU5HE
xauhmlfMu0xZaIjbzmiKVaX6DzGysfqJmI9TAVnF5OC5NFHbbjWWyL8nlPkrXBkQleb8nTzEeNtz
t1ayHF8I9zvHEYlzcw1GJn9pUjCLjHlEte3aElrNaFlbnDtwW8k2O6VJwwQCp/aqiIhQp2YmnnMJ
c8+3GgNrF9ljfYXHsuRpaby9KTJvLTW91TyKsjv6D0JsOhscwLaHKnXTtNTbqWCcVC/tn9Fv1DGo
65xE5X4+oO0VP4eSI1pKpu+hsFsCWo1a4tmDu5cp/aONx/bkFcBOBGClE32tTRxPCuSbSy6JNLIT
4see2WAc7aKk/s55jVJsKhMAHnNaHMtO9Rn50s30jHgIJFI/XFuogZ8opR4To67XHtzhc+wiPa7H
mcKxioFJzYuMpjP0puy7t8CsrwdzslZxKp9KgyUPlBY5VC65a+SW+c/xiE2CvjYCVuH3jDVC53Gu
MhKX5kyeyym+SozytVVeAxA9ftCu+Wmxku6GieqojBRAoEqSvmbmaGdK+6PBSbsRkbYgzhRPI+yz
T6UKsIlR6bt4o3Epr4kUJE15dosL2cqwLqsoJdlM+eFbLzoUTWPfaxoU03Cp8SIjifND1Fo0IIad
09gTFooCOYydjxgfOyu4lCxY7UpZDvOfFC96hxwobg3ehGLrigwEPTC9YU5AQ01RuOFWKe86Sx11
C4yXJoGJ+QDwUQbD3ZUY37e9n5vNthOxupHYtI78F/4pK/1PGcmLnVYsHn5CYJsS2Wly2FxhSf0I
M8VoPDOyaEumCYojj4wZJx9Pc+JlvOrmk2ZLAu4CiqCTSy9QlUhWAgDonukuoVgtVV6Cq1c6VMJR
I1kS3FGTFJZWcIj7+g1m9GnkgV8znkO5FRnXYYC2cs4x1mDsPSkTBMdgZd7Wy9z8pBzaf7gtm3VJ
qY97dZTr0K6vdNTfEz71wdSZJz6cHES95X1t46CkMeMdSxtbume08Z6zCw3EuTBugZY+g61szm1o
wI7WbrKOcqvcx0JF26QqTKI4OJxpp2tI3owEnYu2opHvfCD8C+47EnEPaYgFNa6mtyxCUyrbydox
8kxWaWt9D53efBh8J9u4I7raNSCK4afTeP0Dax92UdcB9yTq7qRrmlECyqoZGvZ1rkESbyySxLda
ZNkhcMtru82bdThbdreRyRCgWY3MAjmRiLMTaCskhXO1y5JJvTdmVb2Sv2ABa8fI9gMfLQN5IuKN
98ot9K0ncuOQsuFpKAreePCzVIPm5IiE6iSNN1CpkE7Z0dYqpuk7dRavVgSjHnK/f1sNVng9t3H3
w0jcT6TFkyJWz2gg1fvB/TyCSnUSbyjXKhEDc3enu5MytucbPfoVsXteUe3pghYoJFrmKRj2iQvH
Eegh5U3GjcJTwAQdkx54AzCytgiNGzPRDvY2NoNDEvaPU+R8o0JwHuowqmC+Te2B9wChuG5Q4QX+
0+ADYAbbJh8igXisia1b32zC92Isyb0qQh+rlERSkC/JO+dBUtRcMYBrVnXbx2dqiHbcASiv1pgh
3O5kl6w/K7fFA7iPwmFcmkR5vBrohVHTFBirSg43lHdDpYBnu5V+0squz3Xt+5j/Ky+AyISBcT+p
NFxPrAskN+JBukFrJh57foG78etufu4ypjy8xiFNIxrUDPFKUjGsTkGL5+mpGYQP2LrrMsFcrZTe
sGEFq5b0MComHFcrU7Y4onS7VEKsMq9F5npvGLd8Xu0ubQ/KjwlAMsaaotW38UFHRt6vYQaOD06n
WppPAiUcmg6SyZQ0gqf8S1gdw1rYlFEI0pSe2nSZsn4k7ZwXbTvXi4Peazh4j5ItmhK0UJveUp/4
zMotI4J7AraBVmHnOinsEBtHdaC/k7C+H6NePqcLp3eDawZfm3bMu6auTNRyde9fGkezn7KWVXc5
gJNnw066kxXX9GUKpmvXejLaZ5IgxQ3BE9NeKt8MOLw21j3KAu8SMONHh4iZ7mwYsfw+5Ul2ahu/
x2Fm0QwdZcdbWpUsq6vC8TFu+02MEN1p0HCQl8SO1THNJYhJB1F6Q4efYEAUx1Z+Tk05ObgjB4c7
XaTbsNVRuhmz5m6OGuaDjOjkFvPZ+ChmLzqlaCDWUF2nz1wV5mtoNhRqs8v4kE6HvokDDC2rKE3q
5851qt1gsOtGlc1mxiO14bCTbEXUpHtloCsnGqw463D0jv0g2i2BKtmVMnESU9mb4qqaq+EbaL4W
+thIiBMOBnvtalJILNge9yqr1Y2DnOhQgB/aNv2s9kODhtVSGU+JoYf22sey+0L31mATG9SjoL67
0lU97LqW6p92pkeXxogvSLb7tR9EwOqZZawj1RTXXRv8MHoTZYhZACyJnXZjYHy7DnpeDWB9MdpN
61jFpn8HaIkAycnpT67hzcMKnAyYG04dHRXjmn6zPjXQCa9hDmRXvht8L/3R3PbhBO7Bn96jqYjX
0iYGKfRT2opmWNAr09MTqJ1w52lS4JVkgG3woO/jnsyVHizyMWsITV1XWTnJVeDPm9gazQ3CIMC0
TkUtK2b9muT2tOaoMB8mPbrMZE1kmr5X0Qc2gzzflI7s88vo4HucYjab1FmE4gh9sivDg9DsML6h
xwoZeqrinYn8fhWQWOlkM/+7CO8ba5xuh7akD9xnT0EjX6yIxRrBxDYh8WZDp+Q9KJGMBBEDjwGP
5KYxcrEh67DaSTOzD4NNbFiUkt0Kga6yHVysHTiiKJpvQZuglkjrZ9XU6R0eX1Rh8kBh1e57MI9v
xsgYREI8IP9K7MRMhTzWBgJ6yHMrpNrvRZDW90NX3+OmyaeVqHy2dnM5CMa5cYsoccJ/jHGqLoW8
snvjwza87rqSpV5p1v9VwhiMRk9gv7QDWtqoGK96pcajzuv/obD9/G+NrV0pGCf/v/2Izz+b9n89
JTrCgPdnO+LvP/kPO6L3G3Mk1w04eDrYBxcY7D/8iBLVKnNrG3WoaQtXMib/BzpAMNjm2fB8kuH/
nPJueb+Z5LELQQd7GWy7wX8yvnZ9PuSPODY2noVCYC/yWYYh1q+RZNFkDzljtvjYFF53rvwSCFZJ
M+NskfPI9t3CIKNYNi+NCcWjiNBWMPbcwOUeDllMSiM4nc6DTRroB3ChlN9WHjwl6Adp9LO8WUkX
VOdqdOrFfN0iEcti59iEs6d3XdqFyFUMe+A99B1omHbmMEUMJuSZqhgPNTAY1KdMiPXEhCAq/Ogb
OnVsWr1D2Ezgpi/BMDyZTR7Svwqb6dsM+5rhYz7tkt4QmxZc5X00VOaprYiv5eTYLPlJy5Y8GyFe
bKR5V/wIXidG4/2ekfx9Eqq02cRjOhy0VVfX8zCVtEYt8Txr3Z9TOsOPoaIEnXQT3yEoczEiMOhf
4YjPmq0s3AQseYpk0wPSuIqHqXiIYpqw0hox9Df8M/WoeQ7M5Bv2F8Yafttf+/bEeCVv10aNbz3C
coYfPbHbh0yl3h3de+s+tDG8rSp2GnNXTd3SsfONmaTEMFj5Xo/QVNGBcIHh0TTiElpNa6/tCpWL
NFDhhKNF+ZOpA9qlK0Z4cm928S0nAyQyoILtfOPBCoc+OdCYAAlpX7VYtZnt0P4lbGtucSK0BySN
7Te7mdJ0pZLZ3Bq9JHoqnZiU6qZ0uB9OdzX78tCm4hX/mIO7gClMFrZPYYkGLBj0N8htNg5FUb5B
nphOZqw8wsnISHCyiV2tdbBtR9GlsUHQbXqPSBg/LeqbvCRghatcxN5KFZV7G3WNS1vfCJeuYP8a
6lDeE1iWbh3U0FfTrH620qLbXk6zuw3rJLqbiWY+jQHqn9S11qCtRyyVWDpy0wUlURrhvWm1L6iA
6Z1AVj+i+w+j89Ci+rsfA3LZ3xEpN2+osXDYYHC7dwvlnGEMWw+Za+N3dcruCnBm7a7bvuCSDarQ
1/j+3obR7m4MKr6tHMRP8ujfvGHAQ0avsz72qd3RiiBSB/uY2WwKPfmvfhR3j7OxOCRIfty6dZh3
zBCZOx2E3Tk0pV1A9CishuEtRvMoNkCLEkw02CdQd6QaSgd3eet4yH0T0qTEfV/NJFiJWFypOvAY
WJgT7VYl7wbHfJ2b4FXoboX0OdhqjyKTQ1GigrXtxbXe005gFBtJ99kJ/ccoVD8Fh34ceSgNtxqT
zsHBqebfIs0gFzvwEwz6rjxErDkXfgNQaJqcCNiTM4XGcByRhzU8zHY80mBpBnndBA3DaT8cdbTu
iEAsEkN1F91OyCJFs0uNLrzD51WtdJ0BUOhpyjWLLrMTlP22Rbwp5UF9L4EjF4cuRKyxBs6fngEL
gAxMGsXYDNiuc90QEbT1LJoecRGa21q1VEYeZ1BTuf6zrYvJWbXzuRSecYjAUO4zPycsnI7vzglx
4AViGnalnTLbBqXxMjr4cwqMd2c/8XY2mRMrFU4mzQSaeKtMp849WBO6+i4tCpgdxdrvM5vYm6I+
pRm1SNV12AJsUnJ7s4iuhx7D8rpLl2CiXDhHp/X19YjM6GnAgtPl505k0YbweQVLDm7RFtVcsUvV
2Z3GF1SykK51I48j/q2tw//rnDso083cAsrs2MZISgYZCGTWYvT0jnAcfVYqXd9b1N2PvgPg2iVR
axM7NNSBL8wT2mZGL+sgzzKkK7D87NEbzpwnUBfp/o04W9B2fRePiFMCvZM46RdJyE0+R9NnFyPO
jnvP2xHuB1GFaXwHIbj5wTgbb6mHfW0VuwtWV4ruSIGZryvy2a6SvHtjY0Fs2ub9oZzrgbeUhuXM
6W0YAPIVSftDluw2W8/2miu7IHekj8yHyHP9g2UgI0iEB6Cy9NN97uF0jGd9AClIv5UNFipLRQFa
knqOmUccxbTYwYMsProD4W0ucouz28LGZMf2d42iDuuwFZ/H0ktoI+eXcHEReU3k7QcVMAJAePGJ
Gh0j5kSi2qpQrL2D2eebwJL1sQ5wtq3SiAG0WITeZrU45uUiLLGn61hFyU2C82md5Yr205wFG4eQ
i9PU1iHc4/rMNKQmeW1sPpxKI7Ep1LBNkSpdtZbFOaez46Oeg+9ELhbHyAGrFgCe6bLhe1EQMSfM
iZK/Y7uBBHf0dRMduiG3NhzTb3ozvLRNidOxIEjQ73rnnnNZsdOQ7qIpvXSiMe6HOL0bua6ncMQc
oEV+w8xt3o1AVNkak8gRKxcKAXGBjd4QLR+VK6cnkgwE/PTNzhhtDx3X9VKD73ChkrdTdw27LaoQ
u6JZg3KwEDtaYU2I9O0vlget7lls4zBQ8wPdpsB4Gb4IIInncaTgBAkC7ndICAjMnIA8rzXNpese
PWQZeXQAC2ZKGVJ07Zs+M0HTVw5OcAI0IDQLyOM/py+EOUkl9a2spBFDZ9fzs8U0+7moxHgikNck
kBcgej0ZSOT7whtRtXIyPwk3G1j685Jr0Mfg1BewulmwYvqQS9+nBbtO2zY99SLorJWzYNmZ1yWn
YpEVQezd4uQcdtMXxl12BiQyWETN5Nc70l/MncXcpVwVJctrVltcIIzG4w5lbYSuLkTFlS49CJXh
nAsKi5bNF11ezJwFhqpj2sHuxnGvspV11qpjstBKjaQYD1sXYDxOe0FHlL1t5U8xbojGo7U+Z3l8
mhoTW9DsN31H93LqznmcGUeONvBARUiXdSUsO7g1CZBs11U718kuc+pgW/nBzOnF6hg4LsR9Ev1i
cwPzJb33Y11f0iAF7hi4U4I+A0V8Axthp4FkHOYvoH+dkc25EpP2mpWHB+g5D4JgEzK9uiq+IgFy
lBQvM5EDO0bKewu9BcNjPEtwS+FSIw9KQvhDiFqIzxyw65N7urUwSdzYE2LCpQJiCFhgFTsCYBLP
2HqX4zQoH0A9aEB2yM3IOGiyVuDobtsXFu8Zt3JDzGlgfqe7wNjWcwRYB+otpkPZ0uAMNPGDA0nG
E7o+R65baE5qbbtxcVvWjW+u3SxG9eLE18oZ8FIzyyTB3XOObuyT4lBaWDWbr2yHxinzvb2YMuCj
Wyd0f6RA5KU9fRBNQI4dNfc3MP3eObQxJCy+D++qIY3K3YSRGQXXhXCstZy8lxYW2PO0MLndCDp3
vnC65eiIo5bTTCQSGUivlrJBKDTIQQ8JkiX2Ehlc5+k0/ZRGGK2JuDPfWU+TUzIYMArxnL30mNcm
TFWFRxAcGA5/g9oen1BLIOVUttYF5piFhXMAeTd52TazQZoEY9FtHbry59nrB2zh0XBpaNwiGh3G
NUd6HB+E77xj5CY8UVaVvTMTVG+MjpTe1rJvgVGhM7LCtoZTSSql7IX3IUs5XqkmmW98Mt8e1GDi
u2c9T1HMmch6SpG/RKYgtAFKX3Cq6N2fEi8XJ5JKahrHTn0WdeTeW3MLSEKo6kiIOx8wL9NLz1bb
CcIWtT94QgcO/BrZQZyxNBflbnCB/aW5UR5HQS2ugHc8Vho4kiH0tlU1GLGIXleaFv1N6nnyzCLR
b3gBeVk8BkINhOlri9Y1nrEa91iRutuJxhzs/H6qcUotNhJtp2dFh2ULIbqmgGrzH3HmOvMBPuxA
c6dzP/uWQAQXeam/VnkwXvdSjtZu0Ha1+x/Z+n/v/P9F0fub83/S/KhKCLN/kq67Xz/1D1uq+xsL
mAQsJGmG/h4I/X/P/oH8DdmmizyXjsAXcf2fZ3/vN+FbkhQ8/kV6KN7/S7puk2YHPV2gULJpT/yH
1lQsrn84+ZMUHTgetBCJFQlcr/trBLtELpgh6nPPnGv0QRfwgxyz1Id5Ao+8bjF80Pf4rwv0F8k4
f/WBNEMEKCJH+K7JF/ujUD7jWyupCuds4eXZIF1N9nPQQejJfR5zdp6bv/+8P7c2fv+Cnu1yvVBh
Yg/4hbUUpC5HGtJJzl4Vu+9pwAdYKfG+jdMn+7//qMXE+08A49dHcau51+j3hCcWk8Ifv5pGehJ1
mWmfs2Jw3lG26wPWngQlnYzMm5YRzJOX4YSHkDte/v6j/+Jb8iQRmIjQygwY+P35o4ealUMY2j43
MrWPRCuZcsUxdHH6RUzY//7DTPNfvyhPINogingCtjFH/+mLjiRSUwYlNlRslw8C3Sp6NC0i5/DS
emy0pZWq+IQTGQbzpOO+eQEIlzPxInRzLSjYr/7+L/rXr08vzHddPCCe69mLB+SPV544NlTmUWif
/YFDNaTBOtkLI+M//v8+a4lVsNBqmDw4vzxQEH4FE4bJPlvNYN50ttF8cLYeL10q1e+xaT/G/x39
rP7iXVmu458fKFcsfnYStnBdCWcxnfzBVJK0Shtu1dnnPow/mSMS1SsL49/czb+6dixCJgZ1Ii0d
+cvNhLdne63M7TOpLdU59ftFKAbBam3OyL1Wf3+jzOXq/PqVyKU3JSYZLuGvRniyn81+hsZ0TmUC
A9rq+UxGsSikct2oV7/OnHcoJ7ykSQDdkGDpY0Q8/PHf/Bn/+gS7gkYZ/C9eVVv++sCEEvZN6Gb2
eSRJ8mRlJZ27Ogz8K2U0PKF1gPAtyySjgWnukLB9vbwO5caeFUQf/v6v+as7ALo1oFXPnUZY+efb
nOUBrm9UqOemD8eLEIRGDUiaz7bSwfY//yiXZrJjemwt8tcnalS+rrRXW+fE4fIGQcQrC+mdpd53
uRN//2F/XupZvtE2B8ILbHYWjsq/fpjCYAH/ShknRkk47gwyO15LK1ev8+CPdz0zV//fPMtL2uwf
Hq/lI9GEeMKi177c4IXo8Mc3RmUz8SXwOU+Co/ieySsIp0Y34wUG0nhJmpD7ajnzeMeBBxlMxCtV
jC1ZZ0aphg1OeXBLNdvf1wrSIr8i7XqWCb6IGMs/Hd3q310k52uL/ecr4bDxA1NY0IKBsCxgPL/c
fqZtqT1ygDuRJV8wKMIAUSUuEdFmk3WI3IppjNZ5jv4QWXuqJndLUot7rzXhIdspXaxKYN25kSHM
14+ZzI+PEZsl3fSYafBK1gYrLwpBEz2wOXAm4Khgv9exP15yt9ZoVPkxjasNawU/B8NAWsdBpvVr
S9uVSBUbnF/KBVyRdDDdYfgy9BZLXvCEy8AAGhyEtXkwSfygWe2B8NkUQYxWKNeI1kDkJ5a7z8ua
z/C50l/Ewrpe7GLYhlAe0K0EaRGTc71StqleJyptaMEhgoXToKzq3LRRoTeTNsv4xOm0/UAgX796
igHFCQjodDHp4N4ZsjX61ayyKHkzp4Bb5s2Wy4FtgNz7BKieZ6/N3PcMCyrDAXrS75MZNB/QOJYd
uu+d92LK5A81h/LQ11590S6EWmfwUEolEUGtrL8IyIYAZTsNAIIADAYDZ3uxlNphZqyt0eaKhkn4
NIEK34eWhRi0YfhsVNJ8bGfJ9QmG0Ls0TTQ/yR5kngps7hMpaMGTOermIysiiVrFaoPt3IRghH3o
C0+dQmG7YsoOJTEs+S1FOpmPc8t1A12ANOdrl0MhtZiOyZRiQhPr9BCR5ZZzXkU1tbFjF+x6QQ/c
O6Gd1QcDh+8diKzgSqRyvGRwGcct9GfD3XAINW/qBGsJ3FvhvHsIRsj9SJGYr/vKn1Dni9BzT2pZ
L43eq3Ee2H2d7+Uo+WMsx1tiAMi3+HArlNs8wdEUbYvZN29io0DgNTnE/JDB69fDxsOZTNPny5Zv
lhbPcp+ih2gEtIE9TAR/sQOPd8pcssZauvGLV4Z9edUyHLbWCp//9UwmebQ2k8J5h4/ovLsxWEQm
FhrsMfwC/RBZszzMaGi9jYxc+63s+/LRR8pyjf4h39Apr8xVamB74egp9CnJq/4YkU/Gb8nHcQ1s
DPmdaEL3Mc9nYthhymDc8Jx0uvEFTcLCjtHcFFkQAMRvaKkzzlpP5Tw9ZoFwtsQIKmLPxOJT5plE
vcah/b4FLVkSgtcVGNJ0++nbM5AE6XU3geug25zGFDlRl7EyrWcg01tOqQgpWmNSLy5gwmYHncH9
Mc4eEmtiaa+qRuhoJ1DY4f7rVLIhIJd4laqrbgLGFGhH5yZ+iywDlXvV0j3nML2vyyk8m2R71Xu/
GdxXlRQth3nMIy4js5NlE+JDPoc9v5V5nXEWlvO6oaVJiCKiKxDMQ/mWMp1qUQzGzSYT2tsvxSgd
nLFuYD/pwtjW1IALK7DY4dBul4UJKhby3UtH9+pYopU4phoQ1uR000/ERgN22cQgiboqXpKst9eQ
r9DolQlYzRrr3f/h7sya2la2KPxXqLyb0jw85FRdG4gZDIGEDPfFJWwjtS1Lsmb715+vPSSRIZwU
ctWhjooXsGm1Wrt3d++911qEDzw7h37SEavOyVCjQqEoU/VszjF+Sk3XtVEHCu4f1CCIxpQCQ4LM
ITVlvZlMecCkRmzXj+WbT6ordrpOHyoBxIoiUVbkEIfcCDTQ8MQAqHVOPVUGV1QWnKziJambeVzc
U2JDUVIZZWcF+apeFCijkHL7b24oNFhOVDQcO5TsFiH9cIf5/JZVaQUSFvd+ZRmLCjI9hTdq+9r0
isKl6KOSFwkkaeSqeh2LHZm3HObqdUebMiUy5Pvq0zjJgadZ9VBGsvQ6XxCxwxv6qYJDilcuyiTK
CpNV8tL9koJt8U+dgqDPqRSXQkoLvaiyS+gmXPU0E7GroYoiakhNQs9ehmk/J/XikCwxKe6npJl0
bRrK1tQ6AWUrQDtQJBlLHq8Yb1tzjsoA+kBQR+L0c5kYTP0iMEEn17Cd9k11BmlfgtnKmIdMH4dR
+F2LFz77uQCqEFWPtZiC3iCDp4s4oZM8LpPSAA9pw/wW2nl2Gk2NajJ3KhQhzVnH/Io8C+iuwM36
IeGcoBvVviBjpk6Dh6zMvWliEnwy4IbuwaK4yL5RzFR0PolVEut9RwsIc1Nn1rMoTzoNqmoB/Nda
nS0dyQjh+pT4wcRa3ZNTnt9ZfvKohUAHgXvfzFDI7ONXYVXTXJhZjCLRxn4e+OOVENUnv7B5c8x4
dFlKpA27hg/3brcMhJQnDzP7Apq+LD6pK4qS4B3Dj8OmSxSsn7u1cmks4uUAxn39zoIBsdNN5yDv
uhZvAeEM4glfOhEq3KcwIVDOnabGDTSy4c2Cavm7uXAWPaRxSKOUFHcTiNUfYtcqL3MrISxnDjUB
XNfRRY8cPXV0xapyu/NFiLuABp06WMe4WFblw5B6p09V7s9u1aKAm5JQ/v9nlQXJfRoGZP6mEZVi
i6XuAypfikFKruui41YuCKrSzzyqJJPLOZz6p5EwAcBZClxGBopTKUXSS3HWYTNL6ZKqaWjPIGtB
DBv09WcLMEO/jPQVKKIAsaJlsbrNUbHpuqVffS/CfEHOIssMcVGLujZ78FQAv3WGAAyvrVqpkg9u
UGTg6KLO1dRexfeKAHrR68wKILBEepVZv8B4ritW+Ee1XGSDIknKDzUL4WU0zeZUv7sBhdFA4vTz
AOf2AXClKnoJO4sOhdN2eetrJVHlaDpEfga+qvT7rM51qhBC8wrFS9woVQAutBMJ8pAnGqi4IYnY
WBvk9hJ889JdwOjphLaBQ1RBHWtWMTxzOwvKmRPfOAeqQPFaaK36WWGLuwxsxn2hLrMvTghpYlmv
YDKaEvicIR1AfWYQyITa1D7Rk8qmDHW4CijBpZCdlMkSObEOCqjoMtTsrFecU1ASt9OeCe3FjabY
9b2SVp2BKXIyRUJf6GcOmnl2N0oi8ww0GuxgsSbc7EOB7T4Ow6D+mgDFHFUmdGGVlSPXokA6D5Uq
6pKwrsehDUWno8eP8M8uxEkaQMfaBzv1aAZgZrLpXGeVE1l+oSNRFHfjGEpMCEoQIDbsFL5mVueb
DkyCp5piDXMgNZKQa7UEYKhQyAm7QWHkzuWsAP0Il0L5DWXNGKiZv5reKOCZle6QTO5NRJVYTqVK
3bkNOjpvLSSABH4jQQKs+FIDJgdusD7U/Ge42bcPIgUjkSYWqMUUk3R5N8mYMdmO40J++jEWUf4Z
3OlrvvRyQ0d/VF2l6YrOUfhH8PBHp9Y9fqmN0KPPxXjy/p3uSjp3g1CCjO9xcSAM48jfftxBB4X6
KqAINoExeREI4Ia/DNLvhuHlJ9yM58vfeekJNgN0Pn7/jihS60EwjsFBE8Sgdmt9wXPSHAT12LIM
k20jYbJ/cRBGcRHl0hghr2iEzDUZK/0TQ9hroWEIJuZkw/24fkRFb46B6x4rKmVuMsqyvjY3fEOG
YJoupDF/MgjeeC6iE5xnKkY5j/lzNtjH0NAQ+1DdzSBg7U1DcJFxtQm/GYT75PXWZoMOXGIzRTdB
0tf4BMM+NlRE92Td5Pranw4ack04DUeBq0deb84ncNaQBEPtbME4JuxGlN7YzPn9CSF5k1RyTACz
3tzz2+s8VLvHd45ZDExUNrTnp4JiIhFCsNDCUXCnN+QIVOS7Np1qMQeMY51co835ZDMHnqyLqJkB
h5Rh2bf2/DJY3NYT4gMIpkKAR35mfe0tBwhQH7MirtMQb+75DdJqLWe/oR+T7bQcJtLm/TOgjZVg
7QMd3OSbm/z0WMNjt5r95Mh5bGLpKouqvPbNX7FZAlT2jcp23/jWjAAGTY3kRatRkJtjDWQhGenN
JGBNaRiByr7QdjQNbMKfP/8feMof54xeIMLx+oQhJtlzB5HffWG3s376+XZXLbfOctfY+KKUl9rc
++cB5K/Gbmnt53/5cOf31/fZ/vv2AZ/eunGv3VPt/tgXk9RLR8i0rQ9U225ee3NOKf8LvQdv7v1a
JMLOA5f0syfv3zX6+cub/4eGs9leuzIh3bpdBLzjpsDW5pzSvuGZF2VNqkcq/XBCbVvueaF4jNM9
HM5mU9267TiMU28c73opjW+zR2nfMrz2o1yMCjbym8bWjQMA3v0urfJ11nEyCb3KSye7lmTLjiM9
fttu7w4fR/HjEfxGxfyhCX9yETVrf5czRl2Mm+YNczherG3/P0xiMFvNltknciZs23KfERdi144c
cRj/ZRq6bcPnYy9oGOB2m9i63RApvVhkux6uu8zZ6AD2dx6NhbfnRQxKsHa3er1ln8dV8+UZrsOe
oe1YXD71TdQvHWC+XNKzYjRb7rq4HmR5At394fVDcRUXUJLuD7OrOQdYXgaeiBreg0TYIZaXgUeM
3IvGu6eXw4EExyFe4cDLMm9E4H+S5w2bptTHOMSQiFEgfK8ZvQIrcoAZPhBS4yTOG5atEao5wIQZ
iCyTP3AnNQadGswDtR4D4t9r+iAdj6N8z7i358O2k/168pB6e7snYqhAaVv7ketJ6TXXrW2su32f
q6O+N0+yQDSXddqX7NaHaP9ikmaThqciHKUeqPHBpBajxjK2jXUdouff43S2G4O1SwHIfADnfY3e
XnD0nOgsNIfqwW5w4s325z7VYAfYktwEojniBtayG6fXLzw3s5AdSfNUo4FFP4CTvUkn/n6CYB0T
aWslH5GRypZh6e0dEyhk1g7Q77sgHk+OzrMna5tN+qX9iH+Ki98Y4k79+Peghh+BhJeOk5sbPDVE
2fwB9oMvini17PrnyW8EBFq2e597we7NSZ+yjcu0NcQvk3TOytZomaX4AGvxs2wUFJ0ewP6+eqw7
KDM2p+Y2ZdN2RP6RSqPli/z6ElSnbdvLmIyc33ibmyjmy6PyXKTpRyriafxpl3R+7t+awTX5jVE4
8dK//gYAAP//</cx:binary>
              </cx:geoCache>
            </cx:geography>
          </cx:layoutPr>
          <cx:valueColors>
            <cx:minColor>
              <a:schemeClr val="accent2">
                <a:lumMod val="60000"/>
                <a:lumOff val="40000"/>
              </a:schemeClr>
            </cx:minColor>
            <cx:maxColor>
              <a:schemeClr val="accent2"/>
            </cx:maxColor>
          </cx:valueColors>
        </cx:series>
        <cx:series layoutId="regionMap" hidden="1" uniqueId="{C81924C2-6CA1-4ECA-BD86-7A4C093DB76C}" formatIdx="1">
          <cx:tx>
            <cx:txData>
              <cx:f>_xlchart.v5.4</cx:f>
              <cx:v>Sum of Sales</cx:v>
            </cx:txData>
          </cx:tx>
          <cx:dataId val="1"/>
          <cx:layoutPr>
            <cx:geography cultureLanguage="en-US" cultureRegion="EG" attribution="Powered by Bing">
              <cx:geoCache provider="{E9337A44-BEBE-4D9F-B70C-5C5E7DAFC167}">
                <cx:binary>1HvZctxGtu2vOPx8IeecyI7uE9FAVXEUNVBU23pBUBKNGQkkEuPXnwWW5COW1ZI72hE3zAdWEAUg
d+5x7bWTf/8w/+1D9XDvfpjrqun/9mH+x4+Z9+3ffvqp/5A91Pf9szr/4Gxvf/XPPtj6J/vrr/mH
h58+uvspb9KfGKHipw/ZvfMP84//83e8LX2w1/bDvc9t82p4cMvrh36ofP+N77761Q/3H+u82eW9
d/kHT//x452/z3784aHxuV/eLO3DP358csePP/x0+p7frflDBbH88BHPcvOMM661YpI8/rAff6hs
k376OqCUPlM6ZIwp9XnVm/saT35Pjkcp7j9+dA99j008fn5+6onEuPjmxx8+2KHxm5ZSKAyXmtw/
fPzh1t/7h/7HH/LexscbYruJfXf7uM+fnur5f/5+cgE7P7nyhSlO1fS9r35niYuP95n9rJT/3hRC
POOhIZoJah5/wlNTiGdKGq5DIj+vejTFdwX5ui0+PXZijIvdX9IY/3T5apv7z4r5783BxTNmOGMh
FUdz6FNzIDKUkEZJ9Rg59PPaR6P8AYG+bpbfHjwxzD/f/SUNc/Mw/fD8Yc4//ImhAtsIRrmm4qh6
wk9sQ9QzSkJuSHhilT8mzdcN8+WzJ7a5ef6XtE1sK+vuP/6ZlgmfGRNKSQQ71hPo/0k9IfKZFDrk
CiY7FrFjuPwRUb5ulv978sQo8Yu/pFFuHsb7j39mIkOJl0oIycm/qSsKdUXyUIfh1xLZ9+X5ul0+
P3dilZu3fwmrfBuPfAm/ntz5n8MvSbjUgutjuJwkMmOeEboFi/lUhMTTqDmBSf9erK+b6OTxJzv5
a2Cw+L7Kf7Wuyf/MgNHPmBRKGWq+nsOoeaaoZig/n5DaU6P8MZm+bpEvnz0JnPiff4nAeSI1+pXn
tvH3fyYwE/oZ4VxSo8VXY4YSmEdIyhQ/iZY/IMrXrfLbg082h739NRuXF+4htc1np/3vobLgzwwP
Vai4OlYYc1L0GXkmZUgpBxr4suh/X5Cv2+PzcyfmePH6Lxkh/7rvM3AI/k81iX4moG+pQ/317uXR
JEqERNCvFf0/JtPXrfPlsycW+tdfM4f9a7EgYdLPzvsnRAwDTDaKKSq/jsmIRsRQgDbyCbR9XvuI
lv+AQP/GNp93cmqYX/7/hM6/p2d+Y6129/5+/0h3fcHQfPvbx72DgDt59Alr9gTsfNbuxcd//MgE
ysZvJNr2iic56wQzHdPZb8893Pf+Hz8GSj0zmnOF+ENOpIKAPJsetq+AG56hNqEzNVwCZYRgeRrr
fPaPHzUFUBcaaA+kAwPH09thu07RU3GGgmcoMIcB8PiNYXxpqwWp/DdtfPr7h2aoX9q88T0YPkDK
9njbJuW2ImXEKMqZVkjbDAK0H+5fw79xN/1/FS1cQ6dSPoQ08YPZs1a0QRWTdszXt1IObXkvAif7
Q9Mt/SJ2ns0ym+PAJuR92jjRBLFlc6kvTSaXYVeaoOnOJ1NX/fNK1m2wRLacZftelr6Y7Q66qgoe
p1oL+qBnuwyvq2zW1X0Yyjb5wGveqZtU5V3Lo5rmPUQRrXT1i4wSPzW7tJKubCM7ybq+pnrpIHJa
13S5YjVvil+DfrR45guTfkVJ4Hae6MgQw4RB12Q2GMgIPOJLHWla50OmsvAhmWxTdOe+FpU4r8TY
O32+9qnPp3jNW2DTiiQ5Sw7fXp6CdX26vtZccyY4OAwFQLN9/4WN1oKHvSIq/1jQkpd57C2XPIuM
YUFXHNw8pc7vXOZTkUWBCNa2eTkJvvQspmJVE7/0Kmv6MrK2447eGBl2+O7bQsKFv5RRA4RxEcKF
FBiyzS2fyjhnecAyx4OPKnAjYbt01anuDlUoPCdR47xS70pJEn/x7XVPbLOtK4zQDIw1MyE/Xbcd
FqttwMOP6QKfU9FI2qr/ORMJa9JoKvIhf9Ek4PZ9lGUWvHb07eWBZU62rQU4wZAZIcGL600tX5gm
lWMekDnjHwNd6Y7HciJK3iOQAn9h11xXN3lALX3Oy24ZbsuekDWLAAAqKOXbkiAjPJVEMhRwACsw
kNAGPzGAVzkplrJJPiRmbaQ7s11bJ8s+SOreLGdL6GZY5dtL/n7zYAmUUDIkhqApJU83n+ksqYqF
uI9CTYjyw0LVSsuDdNPQi30eJkK9cwO03kW9wtThnSXL6Mx+zC1pp+84Aj3JZJpIQwSiBIEK5pyH
J9KkZi2kaX3wPsudroPz2WdbQNSzzTBPGKZCrCLO635hbTQbxiGVzEk23NatKpa4Cahrbk2d1a7Z
ddI69roe86Z//22dbfn0i3yrAcOIEAQdiUYO5+oklwxTEjrSrfP72XkHJyBDSaAsMk9cBtHs+Bjc
tqzstqDxk90+8jYd/lNlUaq0UJwoEwoukNqemi7sWO+XXtn3TSUD5PAC2WudonEhfpFXPJHI+306
uPK+LmSDjOra2lF5HgZFMJZRlyHbbpl/yfBUk6/VeCXmsrX1d9IKPfUxuilJs23qBAsrdVKfZj41
rWlW/r5PmArqfeH7thpedqvP2yaeuqWDcIGuR3xnl662yy4s1yW4ndo2ueiNq4o0rteVLFd11jU+
iRpDVOLjQZKgeq1qk651zLiZkRJZUCy0uSSrqfDWMk+mrvtOmFI0OU8cACgvNMooAjyOAY48yRjw
zKYbm7F9p6WVhYxbEkq4YpIMxriYrjpAak+WY/asBoHvhsd00tIkxFfz5LnqDsPEvx/Q4jSLo0sG
GJGGUoYW7nduUc5lXyeZbd+1DlHU7XlfhuI5oxlfrng/LFCHScZqfVtn87LoaMjc1GUxEv6kXqfd
mgTnrhbF+tYFQ69uwlxtAGEWY12Zs3KQm3lszw1caBm1HF+3rijXt2ulyqmMSFVtRSuH9mEg25gM
F/mCWc/bsJ5n2I7LYsFHv5LUh7tW9rw/KD1stivnNAfA6B6XN2EaLFMU2rnAKyzAAyTPg2bDBr6V
dXk/96rp2oMZHR1vBberv3auTFxUVbVjdRykST2fpwLF9ZcmbBLxdiQjhZPpMAXOGLvGAqJ8Ozec
pnBoXxOtQfEJrSSnJ67Bk6VJqWmrdyute5dGMyO67aPJFra64EM3IVF8e8XTbMQ0chGjqNsYnpjf
rdg70mdTzadf+DpszjgNYkt/rNclircaO6neJQVf4YQTG3yfPtdILPDTb4uxwdknQcG1UkyjcElG
mABKfpqOVj4OXWBU/bYWTe155O0ggwfbZR2yUVb2Dd27RNv85diHKTJOm0mb7tPQs9FGodZTNUae
pd1VlYTqduauCpeon6gaX/swIHncyXW2V3AikkUFEUneRiJRdAv2jMAP7ZgBXVwkRem3yB/Bn7/A
GFy3S8RLx+fx7Ns7Ps1rIUeB2sbo7HH6gZ7g6Y5LlWTN1PX6bhwaAhArnWMAseO6+a0AyBLnGZ1m
uO1cGo6P1D8i20C1m0vzoZhYcpvManNp1uVr7c7zlvEtRXZrT+ihq8a2z89WuZSIumSqN0xNl7BG
dGraIYy+vSV2ktlCIKAQZRNZDRakmLg93VLHm3q1RcPuQp9xxJZv000AH/BhC93HOMacaIFsSTZv
IY5cuaUU13YoNEFGAePpLLdLtiv78r4yhRbn+VRteuiWyaqbpJtxV57xbYtLWqv+UAba8UMbupH3
8YJ6ge1+Z2snKBNbM5RjyIhQIVIA7z3dmp9LqqvBLnc8HbdM5V0H11qrNbcfPAlL1kSLt936VrNm
q491YCkMMqu6Spf9Wivq04PhwTDdAaU6qGPSBYf38XFFNmnywMDFxFS1W3YbkDbPc9ZOSGseiAQL
5j4h+As9FoUq6lRAFd7rLPCxrIYCIZEZVuCvo362VFjef1sJJzEaAi4AXWkmQ7Sd5HdQl06rUIvq
gjdjrS2ywxHesiycxzJGZ5mlzffSwkk52pYUHMCeoCwRBdT0VO2ksICQ7azf9AOFh/jFezgUaj/0
I4pWWLlPpsDOfaQqvkDh1Zg0gCxIetDS5ObKv9SqD5PikHgRIhkgIMfXDjNKVIA6QOD7uUGh+mS2
tJsaqHKuwgaxgijazJGW82aIoMgpPsxSmPE1sbWFJLIsUZtK5bc+9dvaFoZjc18gRWx+KwJIEhST
hd93VICDfZCSeXmTZYuqksgPJW/jZCJJcaPYKtyy7zKn2jAyjJkii5zr8u6SVAOfZdQC7QRXLq0D
8TypM83jbrJz+oHkFTmfkkGoXakbW30URbW617VVNQ43rbSaXoiRknndhUVjZBt3wI/9cJgmGY43
rsuS2UaqJjW95sRRs2saZ2hczH5wSWTnsFuLKGtGJ+Y4ncsRwTCublqqaA5kIYqDYXQQt6ryi0hj
MtNhGs5aM2U0AX5LUn/hMw1kFuu1mtYVbS1csb2YyyUZoq5vC3UYjU75TtbBvL6ZlGX520FUabLj
wjMaL+hP7RKp1PdmZ3I2lXEqq/RcM+53nSXTepWYhpAzOtGMHdKgDzOyb0tbi7tFjmkZ3BlL5vnN
7Gfunwe9b4LXqBh6+CidUu5u1WPa2Ki1lmb9KzOvVXmW5GA3DqsVYW0jU1rOsli7te/C97QuwuZj
xlo7zju4ytI9mMFPE4nLauppce6TppPhDn2ArNRZUgelujFUB2V5NqqW9VX2kIUN99DyTHnoxPOV
2xEuvVLXt9krrohXZN80om31xWCSPKuuGzmXXbovxtRP4/UkkzTPD4mop0G+ThrGuwtViCwND/AV
xcuoHVeCsl71YT6ZKA2E6vwuS9xaLBdT2gdZfjblNapNXJpJIMGObT7In20wKNlfwDmmIIknDthC
b4YWqMtEfuHhrF5UTGt8+OPFIM8rfEcMunoXr7YX3ft16AwbLwvl2pSd0zkItI6XQpaDPpubgtZV
JMW41UUigxzbSblEUbmfk0URExcyMzJ9sUzt1OqXRRIUU3XQJQ9Ye1EOiwnHF6rgMjdRZ8zGSWjn
ZVa+1WmSBOuVEFUPTQVLh5T9HFm7y+RVwBOnq2uadzmtXhbFVITJfiqQCNK9zSmH7EhZm0jLGFSE
7UmaLXm3I21ZuHDXeBLI5meWsgbr1UVlzN2Qhl0XO/TB0CwLhxwVJKYq214C+QFZoq4zG6YXWY/d
x21GG64ORTZtGuOVL/Fh+8wHt02tt5QvRp+GOjaTt3CAtQHeOPPG1bivPW4183KF+rpC4we1pE+w
WpVRNJkNzTfz0FZkTP6LVvOm50aYAlxSMAQOpgiaMszEQ9ehoekOLs+BtOIppIvu4jzM5BDAgmLo
hre+aIa8gb6CbLVn2bAKOj8PC72JnMPS7Xqr4FlYgeOr7n0SzJuDKRdslpdLgGuVqTfVjCPFrSix
YTdBhrHpsWz8aT/Ocd69B+GW4ZqcW6tuSykSw2MxGRBAUaszCl188p5k7Q1eqYtg21zil0dlDPAa
F3/CuEaucvuL97J8zknugttPqg6Ot39W8vE+MAWsfK5ZW0MA2gTZ+L7MVZu7s7zhCzbdsRVnSqOU
8TQnt2jAU2sieTSUXUcPV0PnPbj0oqFmSWREy2xc1AtTDxZaGlld4RbWgmNzMWiOZDRRSZYN9Ka1
ZLhY6ZR0781Rg7ZFBCGvHfeUsRw9WtzaRk30fBnCrTsnR9Me3UMlZQX9KJHjib3U1bb5WS0Z/DSl
blsmE5nCxcV2RGd3a5CLwV9ip3xT79GR1mEZICU2ub2F5q7Hcxg/cXhX77NN9KNCg3Va8YetuBV6
HxDZlMXFyqSe27OUgNEi+ykfLGLaFOnGfPQT7JuPmnXvqUobuE8vgVixeTcC7L7owWVvL2Tj9iHG
NMRH1ZAtHOpVbvI3g0qz6W6o0irND00a4r1Zx2nKz8t+0dRf8aOv5EVvvD77pHJTjA7izDkv8RJU
AIvFizYvUedH2q2K3AG5FeG4a7vAN3lM+jTB4rLIcCJh56sW3GYFwgCUDcyUDRfapls4D6ivuFYu
gyrCQwmwOC+X3PTVbM+9sKSu48qIqh6jpE9BG1JDB9yf+a7HB0CjrG7qbsDvpZ5AokkyUVBFHbj8
6mYsfQJSYHIFVqdZase3qklmdAHJsm6+Pxmk8uIw844hw4Quq4ZwX9UosfV+DprE9BfSoFTNvxA1
F8g3aWVtWZ5/opMLX2WuOAxZhX73wyJ6wfl5W2RQxxl/jJnOhhUU1idTmaxveRbayd91fMomde6P
W59N2kNFvJ3XEjsq06mXe7USiiznndjUR+d28xrwVZuLH/nTsC8naIAObNuvz3OGDwcHx/1dDio0
iPJqBa9sBCsbE4GyWFT9nLfU4Q610K2HHeXQw6+OJMtKZeWSw9B0LmEXadKteMd6pN4StOVgDTsp
SvClCS3R+tY1eqcm9hWICXlVl2qLJy+mHCR8WoYeqZKrZEHN6xdkmuKAznZT3pDzjSpgQ1iCiy+q
JsXjbqmwy18mwLMkuJyS3rn8xvBiIyntgHL3XJcJV/6VAI21JPs5KYIlO6iplVW/A3VBlYg0SCD1
TqScoiVHMTQw/hqIFbtSTb2VjVomm7s55iic76jJwlsw0TwnOR8vp1XWiX5VrsMU3DqAabAKa9sZ
9Q75Fv4VTO0KDRSCbHtI2iZA8kd7ubFUVQ68CmRtaju175RZso6+F3OlqhulunZJDoLZ3ge/Tjkt
5mSPisYrGfUV+O8gDiuq3VswklPp35C0K9I0TuTCs/n1pIFtuo9mzMeO/dInIaiJM1cOY23igK19
+XYVAxM2GlAdZjT7lFpgSq2lGegAL68Lw+IRFwM9RnrCZGrefdrJ0ZZdW4AgjnH0bdm29Zhuqmrc
8p9Z0i2bAP1vwZv39XZH88jeJwXbrklKAtyxpMt2Y8LBTtR7dO7bbCOvkhahnAItJjerX2i7LxCo
W1Saevvmk8sCUyITGYlhD0YAj3z4lk6DNHbz4riOKHMkfDlkOp1sNJEG7LlY1sSwi6lrtihPg3Wj
A3vMifAhAMv8RbcS+LcgmD/cgLfcJC9zTBrffVpIOoOS1sFVgttjx9bkxarLqGjaQbwqjwmrPBKN
XUg3Mjqouo2E7J1yQuzqtO5sEmWdGoLbIZct9uwnTPHGy5ylG4zLxIw19FhtYg2PARfYEnUkSuSw
BXnLtjHjrpnmzSd1srIyj2TWN3W9z4oK0Xg4KgQ88Jb0ShwuwXtFT4PiKmO80uF3iK+Thh5cDvID
PJghuSn6O1o585ghgK9mt5m1ClLrNJ0RDZNFmu0CsUVQNYJ4yaIx7zbZv9PdPe3ttuVxWlxJYjDX
x/onja0bZhtMvQZVdUyNBThgSIE+AJH07aVOCHREE8FpQqwFygq/1dbWfzGhmsKyCxNAyc8+QsrZ
2rhrEyFeaIOZFTKyyjajDnkBC1vhBEz2KTl+W5anFAJOL8B/QorDpQrjcPg5eypLMnIG+rZIb3Ga
C2ksl3TD430far5fLaDz9/T8+wUZDlZg4B4aBnLRnPCKZeYIrWqSvO7mBoUiLVHxL/RSIs19iuxv
b5ButN3/Ne3bDsHdEqkpCxnFOOpkwbkqRNr4Sr3+lDGmbN1I+0XxRcrDLPpwPBRtsrpXw8SXYlcP
zZbPuUNqCPpVoB59R6Knng6J0EqFBsVLG4kTJKdjscWQYNIL715Xx6CagOsQ4/NQJsjreTjmMEEm
hgWRaTiKA6BFkG2CFC3vhjUeO3T2B1lzK0k0I7UsMVJ9h9sRHwm9yReOfjKejvOs9phmv72JUzPC
cIJwIjExwb8ghadTVtTdzrM5GG+yvtwy0/oIhNpeNsOrJQgHcf2frycJDLn9KKVOyFk9A42wkAw3
n8renGZdERGLzGoj1+fpf0StSQLKn+K4NQKDI1R/lw74lICJHvPi5liWAJI3a+iyQlw0fbcVjG9v
cMsvX7gpHALjJ4EIxHkUAUbzhM+clnXO3SrLc90ErpSxrmvN3ymHgPleCP5+KZguxAQvFOj09Wmq
qxNWL0Oq0vMjFBkl2BH4EetqfHx7VyezNbwdJzQMhvHQIvoAZNan+aUhPkuKuTUfSAGa+lNYMVVu
UNHxemsnp3Bs6pjUwjEdaVdh0hFVgKJ97Hkz67tiIkiC35HreETkC4WDw4QKDA7uEI7UhtORTyUj
BPMinWf9mVsZyfo9k/N2SmLAf04M9td+bTBoj22fgvM1UZ2s6GIjL1NP6yugCBwNSmNbtmCkrpkA
J0Je1olMU3u+ALNIe5PMeUnnJU4YRmG/9F1Xoz1zBRNNt6+rYWU+Jpaovt6FToICvOYztVy9NMc5
Y6nQJPEXSVPTbn5eptlocJRnGFVOwdUUOEJyjgZI5/WuCooWLvIJOOkAj2VReYQ76BxCFDH1mF6P
LVD5qM0pqxlKClrWDZ5MIwsAtC0L0b80bIC6Af3UoG94X20gMzhirhZDW9iNtCFd86jsfU3XqOmd
afKdanVVDNFnKqZDOc+iTwDrEdlh4jdBv2sXbuBCdyMYL/Q8pWL7NrRYsi7R7YyXBFOUPI2rue7R
52HOUBXVHQccN/xGLd6I9qJQJNhIin504H+XY39opqXn3S4rhxp0MJghjelHVGQ+tEkcDDadSB11
HKea2EvTmVZP+7TDOeXujVzMuNo3mINskzZgU8LUjfU9hhtv8hYseLqDn+OYwyFzHaVFXFOA4V8X
tMR9eCnVPLF3VM6LD29A5yXtq8aYomT7oukDgg4dCW32MY6YYca/b+wC2+6mma1uiUgAxmSMARmp
DONFLMl0XZre92uEMfmUo8s3ocO8Ns9IfyZI5af3itTlku0SgUagiWrd1O7nBoxQMEThcRT4KUd2
mNOn6jqsUU+KQ5NVig1A94/4D4T8hl+Xxm/F8Oga1SNKbXRVopV0Bid12mh0RNUUGTa1GmKwsmTR
VAajeYPiYsPbtjFBdahzmcooS9PpVi65LHZLPiVnuRj5eU74elG7eTwHw2Jfa6dYPBuZ3ejcVwRc
9ujeJHDqc5FK20eIvux94drq55TkdjcbmqBHrrg/QxMOqos18ipsyTtbIhybqVXXasrbnRZZBuuS
wB0KPYt9YfPhxVpUnuzRLfh9uBBewWNV/SFrh1tGRXvlRJBe1WPv97IHNY4DMun5aAezy8wUvtJt
1uG8QZt/zPsu2VVZm0aLaJqdTEx3Ga6sPixJg+l000qBV4dLE4ui0YcJr7wI0Se+d7MdznAeI/nY
mbI6K2dardFiCnnICmJvW4GZQVSBOuqjgNv0bprX8L4KGgmKYajfTCHL94R5cimIyfLIBgG/FqAP
D873zUNf6OQVSM0c56g8Nx8pRlDos2hLX4+syPJDuzTBnva1f92PAkQIUsGuX+bhkvduKSNZT2Gc
aJNk4c/5yMxygZMRw4eeiYLu7dB6tF95nS3RyGX4EHqp612QBO6yNjgmsRPUF6/mkZfo32p7JXtP
uzgJM3tPir69nvHPAVe9opuHJnKb7abjdDkDZj8nuhwvwMoHl3nJM7YLkf0+0mniTbSuIc3QzrfB
L1PbTQ9dEMwxy+l63/eFZTjp0OJY47r28NysaqsIJ7ncsGvXqZwv1ZB2aURom98sVCMRo9WLx4lX
/BLHrKv20s2dO7B2YFeyqucIDPRbOS0fyJAkN4IifMZ+8DtQniSP0rke9U4ulu+F9s1Nmwn3y9LO
wIoEY/e0j4YSZzPKWOepbKNg4OIeE3MbcVY1ZxYERsRI7V/NtClf9dniy7j0Pr3rsqX72c1tzaJu
HuY4oa4togLyYRIcggtE4M3ZGos5nF4a1mdV3KxjcV/U7Rph+FS/bWzeRW070lcGw42LlrkwHhxJ
LkXeiPs+VPN1gTnEiHGIGLBo4qNkCDp0ykN6rcLA5lFFS3PvAoCtXQjcWESy6LuXalLlAYleqdjk
qz731GYvcX4IZ06mzN0x27Rn4zDTs6Id1b3jyd2E/v1u7eo1POtasURFV6cPCxRylnk9DHvA0+XW
OyOTyIkOk+Qy9RHJxvFCmbI964CPaZTq3tyZxpv3fG75m8Il9v24juvDAAffjdqy5wIHHs4IKsWu
mzt/C9wbRHJqxuvA9eW7ldjmjFc0wYkx0Nw32UIEatmMjESKPARPJUt1rjEwitu+Kc5KObg7nDnj
kH9kl5Q0/FAo3v8CvrB7aZrMndOlMrd17dartC+6/ayRctGe1/lNI4i/dIOYXjZ94t64MBQfeDki
ObBuGW/EUiN4wLW9oNwPV7PT00U+zdyCTwqbs0TVYoe2HSc/QceYizVwyXWSZO7VysLsLgSl80u3
hv4NCn56jmDTz1caeJytUvmhMom8xuSd8tjXptqF69Jw+LtrDmsa2JclRgMv09m2XYwTK+TgpqL7
pfWDSNH0r+u1M2K4wgGqEqxFbd+kfDU1cnY977kuw3OKWWQ8tqt4EY4px8TABR+DhOFs3PUixZqb
eKlnYPCdHkC1h9el5KP2e2JdWfmoMm1yPQVt+hLsT3UTiKV5W3l3j2dSENA5fdvXQDDFoIub2RQ4
Fipbml8a27J3Q5AMU1xlE3mOI0jDXc7GsTvLWMVFbDKqr0RiXXgwpG7MZZ2F7Q7zZbFGI+bwu9Cs
tY6K1ZsxqnnS3NgA5xCulqDT0LUik3fXnRkxgKKzo9NFI7r6BZ9F8Eo3Jm9jNbvM7jPTutdFmo/1
HqPoJbuq89Lmu8A1Eic1k4QGZ3rs+/X1EjZuyM426EF2ppvxD7wltGantLz8X+bOrDlOJO33n4gJ
SPaIE+8FUFVSabEsybbkG0Juu9khWRISPv35YffM2PKMHf2emxPdF+6WVUCSy/P8t6rACoY6tnwq
l9htVDrfgOKUY2wrK3tc/K1b486svWtkhKmVLBYl4tUEQDC9dwu60oF9ZJCT61E4ZS1yp4t58vyz
K7TZlo+bvaZijlbdm6E6CzY78zJwYCpOfb22Q5LPo6seQiOrSpRBWR0O0WCkWV3FhhPqh8JGzROJ
3KnfdqtlbKeFBriMTb8X5vUSlrqNxQC/cOPXbKcJwr0t6UDczqWYihi7XXWejFWP5Zt6Nbxwsxn+
1tRNAn7UVLt6TAq3eTNNThlMyeqVXi0A/seO9RBAu8bKWkVzcCxV59dVDmscNS3wc7xNum8ju1kh
pHxVVhdt4bjdIVvc5aYqgG+TUhf6ws4cK0i8wMx9oLpysC6rbJDQpMr110gssPLeJKZbww21Hzdl
6oyR71Q2ECFY4ntLGsPnOaQ0sQe5ilPXpZZ9yOZcKBFTwuVGF6MZQCK3RH7u3a+G0/kUZipYizpm
J534C51pFBjp2YT6wDvkspaRm/WWDg9V41t+fpBCd657Yxmzp95BMjfpRdkHzks2zx+3Lc/eZbn8
mIXSLSPahOZhQXNySIN0OJkcHiabhDdAy/nbVb2K+nawC3Wc8yGMZS83GfnIR2XUNG7zMLS1lwyD
t0YqKBz213lq/piydDv6XQ29mOn0BuYzMGNLj0ufbBw2zl045vaDj7BpSIoZDIr5wISJ0Oktn61O
Vm9l347BYfT97Hrs2u5B9eOUHZTO5vQSNDvzI6PR4WXTlX0i2r4+Vn3qPrSVaR3CKe+uqtQ1bkSl
nSshIVO7bIRUD2mLEiHS+aVVvjptWog6Mn0O4cQM5348SMvrbtE1LtOlHJY0CsfF1HFfZWXseOMs
o9BqUrStCDXV5ejxcIcV8P1hS4ficwof359KeL9kYFEu0bZWwy2nPId/4VV1UpTUF9xCes+pUxyV
H3qxamX+viwy6yOIoD4iJgpPnRk2R1/65Z1RmkM8N17+ZLbNu7pEoZbRuB19kZbP3SKmLnLtrnu2
zXQ4K2GnOkoHXQZxAWh7TqXgoTMT5L3Qc0wTbr8paUvO82IVf1S57X+s0sx6qix7uZ5hlBNX9t2l
DZT9HlJAVPuepmVkl2Z/46WpTd3K5rhPQucPp9qb9LVt9lNbi/FTNwdGcai9AoIWkLvzLlu3Lbp4
HAo9wYFtHSCmv5RWbNfsI5FnFKV7U8tRfMrzfKoiUXMPUVn7eRBXfG4MLMecyFfpXjaeEn5CCz/X
A7VWlZ0b2U0fJF1bHlfSts2PHLzLEIVGsMwXxlR5ySRL46LoXfFu1zMcrW2uVFSshnzjurr8pOZA
cjzQeR47laLS6lLXvoZSHK7kitglGjJKmms9KvmpEpMu4hH4c46KudZ/TNPKWmFR0qcpCbr6eYZN
myOYwvnQlrN9BjzPkHIVeqOYR876xUHamh4bP5+unJX+LTIoR6akTnvDPRh9gxbZ3Gb3/TTW9bMv
Zx1Xoz0mtWn05q1afOsB1i8IUStRw0XetOT1aaGoOrP7tctB93leUsqFlJ6oS4zu1s4Xy4hVuisE
18Z05WGQM84HlDJMotjJm7x0qvmYzR4UT1PFZUWRNhz2NnaO07UvBDW13abbUzuqtnojOmsZE7qK
tGJLC71uk/FgqaxeT4YpytZ54yk7DaLK6gv7pUbOarTxbAS6TI8QeZU2b6q887owptvWjozUljej
in0OXHdNcni1oI4UKnNnTdp5TZvqag1SIJ14VDRg8q6eQa3sSCM/D9VxULIvnrKscrosWVgq0Du4
hOx2iGbdd950zKjV2kuVK6P5c+xHPbuHHF1W0x7cHg7wITUFnNBJIuCa2mRYHcMs70olK96DYyDj
UiUKa7iJGfk9j/+lMULfZBzHsl2TUObafXIHV+QP30BkQ+5EyFSHO2QrrFTLK1x9u6QAHcPOz7AO
N/9z5qSm9k7ovTfWW2+NYfGs5JIbedQGAHAGnW1aLh5HBNvx9F7lAArB9URBqW/NMjRXJ1bZqPrq
tMG68bY48squ/GQHqp2bxK0ntbZXtuLxtogYJSHGGDGO3aQP9uTKwjt4CGgL+2wq1a8d+qhiosah
d8j6o5RByX5sTF1SoY66EYjMKN1lyI65hgVFVOCcislv1lWCDs8gvEWM1EvVi3PIWu0U9UEuKIFC
sIO2C643Sr/gkBq1l8LOzWkoVWQ5fegc/HWznRN8ZPNeBqp+Z6D6mSLRYYqLHMXaOaCCaT6bbUWV
hSo/H6pD541hnswD+hkdbaKHFN08tX5V/5/DIpvvXFS7F+DTxXVnpnZcCU/dlNa6NgdpN4jI5hCC
Whr1Qxnqxb/sKeH8yG7l6kS6Xar2NEwm6kodyKXFNDRXn+VmphVbq9Okkcc5qpLJ3tb7sTAWTYFg
1AcqUDrEtJSuexo8Z2qStAn0J2NL9SojK1t66z6oispNSAlr/xhMiPVoLGdag3YzZrqRobTyA+XE
MF6o3K3mz5mhd8SFilq08Vbl2RH/2Jwax0ZZAaIh0YdtnJpO1x2c1RwvrLHzn+u5dgAs/VRkXQyg
WLh0qP463jaBZ6pEmK6anpBkIOeIBon6L0Zr0s8USJZA7wS4dZvReTeR01OH32iIQB0tduUf/Mqr
z0Y2dkjslYvpA82fbJCUiFWNSdC6IVSZMeUn/BS8GF9nRmSj+bvoZd2XsQIw+7QhpGBupOFbZZgd
z7nJo2dJfbfyshMnTIPwUKL5+GIgqgI8LGV2bbANjx9pLpf8rV82w1512aK4oILxzoPju8Untkh7
PdmzU953i53eIN/MPmeDxcgHy6aR0aUKZGTbCh3JwlzeBdpVd8tQ5zwC9jpYa7/p2E39BhNF5Yb3
FvChn4Rlt1xagBZFsqDZ+bDYDv5Gtxqdi9YpS2STg/vQp1l3nERrPnnDaEWhjz4yH+oN58C4rRG+
rPUWr6coEqHGGbNZ3SLcD4s5nC8zb0A1N7YbMtUsXTS3G9a7ZINuOJatv4ojzBX8r2ljeEyy2Z7Z
eg18GEU0SR/Zo52NPUVBu443tpLqOhPWHCSmm0n/iEBDPi7an1BDTy1PiUrB/+gMeZBFDQX4m97Y
K94xcII2oqZei8ir0hCZTNUXecKBXqIIAy652xoQgGjzpPQO1YzwL7HNpjhsveZ3MheZH3KWRiaz
Lf9cxrw9iHTU8TK567PPbjFf6akdZFL3c3A/usOkuJzr9jQEBShQI7obu07FVZDXlY98KV2baLDS
8MowcvFprYvqrA053qEhLGO0aeIFt45q4T/8cI0LdyyH2F+cYk3UspZjVA/BlB5UXgQ1++9g11el
JVb3OHmL+95Ic6lvQa4qGzCga9aolo31XIQoMaIGgchth/LFPPiLu9IUhAK3RZ+abnNorDJ/rFw9
LDHnJlUd9XmS20Mf7OPmvVnsBRjaFl16G9SN/dSj/siiWdXP9th0T8PUdRH+frBHlJ4IuLKZKV8P
z5mxmBm1lTZig8rjZlDYjkZwl49tpozLoWRRJ0NR+W8mNXXnye3xoAx+dQ0u4F8YqRm8BzEufKZB
5n2SYrMP2jHH+3lYxWU1dpOIyzlY9mrNbJD0tEA8/jgGF6Odt16yhQaFU1OE+tS6Yq7vcfEWyQC4
lQxMdSfubVcdKF+sq3btcjSLi/WUp6t+CtPJiuSoTCydbnVogjr9E7mzmTiuM70LKPdPlpNanzqU
8U8mv+JGhmbgsCI84QUKbjTig5OcJ1ZdoF4QTk93UplrGgVTZ1qsg+0uzIyKisZymhPnwdDSZox2
EviIZvjt66UXw4cSsCMJNI1Kj9d5i3Rude+NoHYeytx2mtgB1b+UsrWg6FCAVrb9x6pA/4dDJcGD
hk8cUFUzJ3DzuKue6Gi7Rt4Pztg57pupzHt2+TEIds3U0OPLRryg17Lp4RogQrs3zorEZz0tAg+J
SOzO1FN+aaq8KbdLBObr9C4t9OL+4bZOV12UXdBMTpw6gzkZSTC7zjKweVWobODa0G2UoVV4ZoIg
0NooGwNzLeKh8gZTX6pVg2JGntDu0XHaJfjote3EptLLqtY1+5ibm25CnYd+IjFWL8sQ2jhov5BJ
U8aj9lrxaLNokNc7LhLVXHZfzN5Y/TGBaEVAeBjlslY5TGqRVaiYZJbu4nbmYA8NkpXZZvZvZzuY
aGEKW3vD8L4LlnQuEwjigL4PK1Ohy9uy7EbVJeNCHIh1MKWtxv6TqrbZWiM+RRZrvHQOJVm0yZyd
4SLFvlmGMYj1/iSOl5lhfcozPfv9B2Vkm3CjIg0qfoZG3/f0lTGNNMxX5TqmtRdrMwz8+fhreu5H
dhnWkMAlD+9suKde4Xt7xc0V7oo1KSv8z1Und29T80340VRhzQs3Omip3xCVP3Ly+xWxcUNW7t5h
KN89YuB7TQbgXDCZ+CW+NN+uOH9T1dhuO0DNj37uKERws6kNLB9FCSn47ZH/yk+4+8Y8fssB+KOT
OGuy/K+w0X/95/+cvnR7fMT4NRTz3//7/+zZp//8nf957Br+/eVfuflnEurrv7Xfzb8+iZv56+72
DIUf/uOnOIf/EtjwLTP1v/zwhzSHH+IsfkhzwEgBKfzf8xx4mBz6/l9xOF+jHL790l9hDoEgS0WE
PkEAu3bI9cQ/wxyM0PyHg74ldHcPMqy6hxbnrzQHJ/gH9RoW9d0hT8bXTk3D2u6BDg7JkSG5X37g
WDRU7Gp/J9DB+nFuuQLrFZZ4DHV7mgvUOxf6fm712tBTX4/s49Jhd4nnrAHQGjCqn9LcbL0GO+Ta
dNdlZRnLu0K3zqWWay6pVIGKXvxiboWVrCbsqAaq97YV1om8g/IqE3htYUVa9mqQm2E8fTfSf83J
77Mo9jv7jiMXKJWc3Unvm4FwXfH6zoNRLTWOg+HKzkx9b+U4R92lDK+Bac3bxVjh5n59QUxIP10S
DZjlO2jB8ED+JE4w8OHLna298rzwupt8o2QPxDuN+pEuCSFab/QX1mDK53DpAWBj5cw40kJP0ea7
GUfQZeoXRhFts8+otF6qtpOYPH0XtAXija5V+o7jyXqshTVtJydtu6tytOjAMw6xGfV3OnhRP0Br
oGenAT9mC2XnleHN+r6Gvk6EtREogKlthPEAfYlCABLIfT8tmwRjhwVF6mFiiT3eSB8306jUMR2N
9Wb1CvE4QA0gzkGFCYnSFCfa33A4bJO0bocAQUvsZ8WaocIOl+xg7XdugtoOSZ9n4tGyjILe0h95
NrTP/bORr/ou8xZuQwv8AwfbFfJZzEu1xThx+vyNzhvuKFxd+5IyJ9fvht7N4e97WuVHmEJrvBJo
wcXtVi2+gXl39eQTOvI2P0/DyPzLxnpD8gmack8lIB4Nuxb6AyIAbXy0xY5dFKPmfvDb6e6SDgX9
9AwrsMWpZ3DpWs78VKqKuxPlLvbQW2/OEV1/md+lswUbAFDR5IlDy1MAiLTuS7lk6Xu1euH7Gc97
FoWLNTSIjL23uYd+OzbHnkEqVoe3QOM3kTABIyQvnA359oFxtFXsAnoXmIzrfkm0O/Xbw7p1vNZZ
uMK6yvCU52eYFfHo74MT9kXF+6OyuAo5ma2kqCfDj7d5Xm7ybNneGoDP0Ib/RqN7vCjTATaVRViH
wGMRZpLFp4QX9QF/UpbUbm/R1f9HdHpzVfeSlZN78xWhNmbful1mWd/ZdpW9CArrC5ykDqgiPfdL
m1XzBzSBmJqsjSkLeKPv5mWegjgvF0a8qdNqPQvtufrgdn74HpHwOL0VxWZ4iTv7TJuZ6rWIcQ15
wxtz0q59HN3MaOu4Uajx4aYd7Al2UjIjxR/LzvZEhS2d5c+1XJV85o9N+afUi74vGtN6BOKvix3j
dV9GgWwkzrvQesSNweupK6P3IiNdeLfVstXNYfM7+czIsLh8vCnbiWyCBZWpSYvxNKauvg/Y4oeD
sfnsjngtsc5UtQm1LLZcUvqNw0U2lx0cZSr0nWO7/d7JrvrabhVD73eKq3jUW1tksdrCg9Yl4+KH
4C+gGEN31eaVGB5pSA3jvaH8rb+exGAMd6sOuZN6tdl+EbKt4bvCgfG7p7rCMdoYA8w2ENjlNjts
EBtFP138RCVG9YP6gNiXjIGQJnbHtA5qTY2YsnpkT20Tf53IlTZ4cZ1B35F4874oUNnzKfDE7KHU
p+KxUAbMHtVJ7j1hd1TiTZmGbBRBZlXdHz5Nzm3uBWWGGqLhmpTnpb7w02woP4JeLBlchMqmzyCB
U/VhYIew8linmzu86Zq29QJQfiMND36dGcNBVBafhMCvPCNm451PNZL5ctps/SFQaV99cX3gKyTN
K3jqoTFnId40nD9bHwlVZt4llrUAEhutrmleIgjeBiTZ/lYhgc/Mj/QMY1QUWXDbknr65M4qjbvN
QpGc6SW2mk69WxGGH6ppzBMmxs6RZfmlDceZ2GkKlt0U8xJZtrW6Se437oVBRbtcd05J7/Ihoxwb
j450vbaMqJzSlk2mo9cIzPejK0VsN+ZHA/1eNLV1hdGjnaIiXzQsZyWyT/WY+l90ZpM8AXv6BnHo
tVqGfj1U9aDfep2ffYTcbA8NhxQk2GjfB33afrTAbo8gDlmKFbIBQpr8gUZpRQQgiQeJxFbVN0SD
1O9EOfpRaI7TcTMmHRmz1nEL9nOYm0W+Ia2hucY/pw5q8eu3bOvyYxmq/GF26rvFN3V5GkDHjiRp
aChs2G3iWYqHbPTqd0vjjBkCkLa9DjnAkrrqt3NthBVGB6eIZuyyNOK+z7Y3290jh458akl9ypNy
G9tjUJjdh9yD5LI4esIo8FzVxntew630tB3tDGiSpf74J4ktQwKd4VyIrcyOSy3ErZuNPvw1nqE1
0ivlQDIOYr7qabNPQd2vdVxiK7r0c42L07XelmknT2TxqATvmnwqq0Fi5cUodNmuqTUf1sZXt/3k
pA9gut4JtS1RNdCUOHuNLTiuq+fdGrhurtiw1wuzbXE+GjttjvHusI4DFblA49CrtbwgTsl7xKuw
fTbNurwK4VCuBoywdfLrCuWnYm7XaPIP9l/Eg+Hr1oQW1Q5KlAJnPcnhgnQfkrkWm0PIMbAZlubc
YWath4tfX/WVZJNCDN8ESUIECpEx5rzOm3KQHwLXu+G5r9lFC6dgY5CToMb49XV+bLwoVbmOhzKU
clmgjHxt757hCdQYZohJMPuzp5oDe3aLR8bF+5L9ptj7TxfzTWSvPgVygEr0x7rYYg0bGUXgOcBO
eei63Lkcc4/smIL0hV8/18+FLIFIAeNGb4da+XXES5+FvjS06Z1tTEi3raL0dsH84hHE42r0u+A3
s+Q/XM+iD7GYJugDf5J4WwEBIW3duOdN5+n7b0dQm5ucGC7q4SUZi5Xh/fUz7sP1Y7HOwwXm3jBD
Kf5UrK/ov7CaTs558FqqK9+AraYsSTmBWy04Ax0AXDs2mpk/m0bJ8fHrG/h5kgaYGRhnKKY9/euV
RrtDWmFqxINnpYrhYlkM+1JbS3f1v7iKTy6j51kuCUSvZg2A5dKmxeidswmlzlq0xckPcDn+/avQ
UGJJITKVhffqKt5ki96F5jyHsH+JR2xYLLT8X0wTN3RsE+sLAR18ccSPK6BCFIzCsHPPAib7VAw5
k2JecV4dVjC+Wxza8/ablu7n/Ys9fV/lIRfmT68erC1mDMe155zJC/SeLBVk580kWTBSdRceWoSS
IvLGjSny6wH9ebFj+CDPxuJpQxIrXj1qKJbC3KQrzpVidacd++TkgZlvpRf8xivwHx6RyYEYAkUI
kVqvN0u/XgYu1QjkhnmDasnqrrZxks+1w4Sp9g5O77Pm7z8fgnqS5/ZMLPe1kWY2cRvnZAWea68f
LtrGsS9rM8hPNDq/XelfVfM/LvUQdALziIMfKPh5peXBEJjsJ+dtGMMgwpDvLpHrm/U9qQEg6WWd
tyRWUSbrhbpuodYab+d+1mgSjNGhuejclzoT42cCE2yqzq2t87ug8mT9m2H5eSPcI+AQ2rMj7UmN
+57xndepLdwF7j9lhsMQ23FBzM9zqeF4o7l0mGplSFn/6zdh/bwP8S0trCqO593W9dqbktXgJUST
McUDg1pXo3CW0aT19DkYLI7MXKb7fCc95LZXdf88z+5mwcWG+r4fRV+f+kxtZC2hLD5hHqzzv304
QKSS5BXsAcAmWSo/jgl633ybA1Y9wkmKbtMtP1qZYZ/xZLZFtGAG+s1L+GnteaRUshqAcpiizusL
9sW4F/3rdp6dFImoWWa7/qhlmmpJN/7r4f9PFwM3wkdPkh3HwaunQxkdYiQN17POtL4r2yq8Nsl7
ITGCHMjiNxf76VXzZAEaS8u09xPPFT8OZVMZlhxTcz17KVEglK8TM4uFSJf466d6FaVEZeSxXe7F
g8vDAcm/msi1nRcaj8NCBTHk451JD6diIxin6l1qdNt4JcsZJMTJnOA6x16h6Uh8e4j6ej8Gu17f
50UFTmAsNEvxaG3yefOH4cIkPuo5BPWyj2iA9/a8r2iOUfCtd1PbhV3zdzdiXDiUdwCmIVk2P5VC
RbsGclconsW24kNoFSFcC2Eimbn+7aqLSzEHHMwRQHowJj++nSlDvT7rfDgPxAldBqQhoUzr+vBg
oJO7clr9W/xwP72+2xgdjjViCVn6PqZG86e31G6NbfWD65y9Xjtf9mghuOo0fP8VEMHJCqrTb7X7
rtNa/GaRkQL0+uIsL2gLmysLfHGu/ePjOnU6Fc5SlGfLAknaErMMvGo8rd6mbBEvOg0+eVZVOcnc
jdZ4G2YdK9AesuJCTGubRkKU672pGlDErdrxmn7w98ZCEbcHs888GgjXKk+Kz7+DzDRaPmkp3Itv
ok+rCuzuLVJu0sT26VUbHAandRoseYaThP0W3qjvXOTIKkZMBO5XARylUdHPmZ8E2UKOBhGM1ZCY
VtW8hUEqbwdvMk5oS7y7b6rRzm+rPeUEuu+bdBRY2mzj0XdVSE7FIK+nyvGt+LWKdAkKi3CI2kUR
oKwcDUWk+sKdwL7Neele7K1sO9aMRfZRrKRVW5+h4ytAcbxHdhxquYOha1bld/NKAuDBN/qtu/Q6
IMpTOOBiuPBIXkC91m/8dOv9v4rPGUmPPob1Xtf0krWWk6+5/glaTkRwZWUDjfs66LC6zAJD36NI
bXIYb3S911XWz9Nb1GC8EAHtPxzIo5HVfbeZnBeDwvFwtPD23GMYCq4zj6CBe19a42c9mjzFYpfu
9sX2WuXc4Bvaoail5jVrs+AXeXT3BRE7oCQ5Cw4SUlE61zOjOYNoKLC5oppIcPUklGcCDgJyNe0m
tFPQ4F09zHbKJyovh+jd8E5c9nr3CuuOAAakkxunVohhHQgnr+1RvGmX2Z3u9ziYManQCOd39Ksd
8Zarv8jYIFPkcp4HvHeJmmZSZGQrlwTCkwmzZcygtp1pJIS/FP61M6coqQmM2zOwtDUXt91Qg2kF
Uo3bSSOFEZEoQlDGTJl6eLRIv61PQeEywdo88MStUQycDV/rADB7Zt+WeUANudeBm2FiItwyBQgJ
etC2Tv8ZTlt6F2yzvvsGwRGwxs2QUmA9OqVwX4o0z9PDqMZFXnxbVp5gbzH3NbP4dhm8tG4B9Ia2
wHq0tJUXF6C9YPNictjGB89lFqHppTPLycgmfXTcMXO7HNWnteiW+agLcPhv1IyFoBfN4l5IZA61
XdD5zgsihR2JHYDniWSh/dGWCQL/9fjzUacNdznYlX/toh7ZiI+Bqj12AUGzV8SdskzJ5YZpqFeH
gXXS2cGSEIqseDu2PTdimWAnR1mL8b7drF5/VLjbjBmgh7yz+6ALtbpxdW09eiV6QOwgabF+CQyY
jEOJ6cx5SwQCKHC+UhvbrD90N5zH0AA50gjgCuaKA5tTsYIn2/9AYV5NWYRiZE/UrIsZpR5xqFsD
Nm/UbnmuhxG0fq0BJY8gaFsAJFE66bkxTQ3UBkI+BQBkm5rL5duJ/7d40v8XCvR7BvS/Eq7/H/Kk
Ll9E8F3J8lPs/fdfTPPvzPtvv/UXT2pZzj8AWvjOgj2O2g1cPvBb6D3FCt/YZlKsUdmAuFgOZ9s/
eVLBVxzhdYW7JOGeuEXO3L94UpuofJsPpHEN9vY1tP4WT/rq/CTk1iPOEV2CT4+In3KvLL/rFQCf
8a4ooMh2sYmkXlAMRZ1NZFVc+cv81jPc9Vzqua0OpllNz1PnzO8qZ9Tkb4Rt/+G70fsP1Odr1na/
G4dgd5QBlBGc7Pvdfnc3TrvKKszVfCv61rrNqo2tW/kdwmc9TyRIzYujnn2WRhENTcDJQygFuwEB
V76DyshvP4fTZL7hM8A/RV1b7zDyBxblgJt+scjX0r8rUV8Vw1/vmLZ377Pp9YLXZb5TIOEmAGa6
tTVO5MQjB+/d7NAiHSd/7VyQBW2VSeGjFd58DwnZWpn2qaE24DSbu+lzrsfRigtDugmWnQ7VaJPv
SNLgVkRLdZwZlcKBgxB0TAD2wvdj3l+RmQfjxPcCeDcAGHPzm7LK/7Go4qH2Vs7nRQCnAVC9qrv9
1UDoKevxlqDo8H2XBWyHTiWYGnJnchc9hA8yteqnX7/+V10M/v899dcHqviKV9j7bX339l1TZ44c
s/a2DTbrlkQwdQu/TsZamr//9ZVelaxfr4QMgY4VQc5et/54JdmSKNPjQbrF1uq8EAnJUZlOwSqi
SuYHkw51i21zDboYw+LS/G7S7DX4dxXzHnRAwK8rHKJI+M6J15cH7C6QveBs8/vKfWlK5b5UfClh
fXK3ZjwglOyi1eTVnxZYVEqoqvO/oLQmYTBcnWvtoZWO7QVaLi5xIr/DXSPsJA/W9Ys0ZpmYBvas
2MWqOFy4NpXwb7oZ6+cXRYPPtkFsggDWcvawle9elOkpt3Xd1LixVNq8FAgMs8gyqql1InslvflM
b1N9IpQMT+rWE96E+KmIhTX7f07+tnXxSvmBVK2cvxRE/nyeXZn751+/YgDf16OM/kOgAEF2vjdf
/qvWwBsgXsjvsm9Kh5yXMEimMKdSIj0gPE6zogTB1vV2blZX8a0IuY/Avz2NYpCn2oHOquq+uZdU
JjriBM8+LGXTXa4jAjTp9vIdfsIgSUkkilVXllA/k42ENC3H9naRxojgFG1illlhGaGMpuMXc95c
4Dur70WZ3WX4CCm9ld/fTmn/OInGsGEpBQNZrHBMg6M2yv0lKK/r3A2eUxOXC1ykdb0hEwvjBX1C
Q6LcWlwawYCIdFmDLbEW1wDd03/IsZ8eFHFIKGybyUcJ0StqHCEe+9xaSOr0DQu5Rl6ln0ICTLF6
tL3xUTX4jaUckVJiPL20+rD+TCHise7tpnoowlT70F1Odh7SQcUr44DqUYRv8FXpA9o+anMqvflQ
Ew2DsXEh7BHinzKxGe0B90j4Jk8x1CbEVk0XHDViiQmt89BA+vWTbsz8SgyhfHBR7p9UWBriiHt8
ewm8bjiMcHTbca6C7GggPnzBgrT8SVSEdGOCHUwVtZmYs6Oeyo7FsUBWZbMKjkOX5kk92c1Fy18l
5McZOgYap3FUjmVpoB9fiMDoXL1FzlSnsT0ZbYOwvTpkexzM28W2nKQYB1IFSmbSdLSnJRxP2vb1
tQevXadv1dJPTRPhWsMU+DlPcyG253Ex9C6yDge28u4PsTblZA+RmpSS5u1UTWQvIOLvtxMxE1OK
X7+AYi5F3T18raHL1aZnVLyDFODIDBGa53hAkzZNOQ+nulr6A3nxmRkP9fR/2Tuz5ciNbMv+ULsM
8/AKBGLmTCaHFxjJTGJwjI4ZX98rUroqVXbVlVU/l5WpTKkkIxAIwOHnnL3X1uObtNUcHNiS2oJt
4lz4/dnpaKmT/xHXejeFA8/CrSPSPL4ZuXWcJGy9Bn20bsqu3FZFpvwAcSLS9GjGxRUyuUbkFSwx
JQ1Qjkvpk/okNzCXdJn6dzG7gq1dJYg7vNVmxawMyWSwTBUth7Fbku4W1wDCkDrJvC8xIIfQNlpt
9EAKvMG7tnFKxsfKdHvXzsNq7tp12Xd0LRSmvoQBdBR3Iz1BX3VVtl0Kp2Qe2XVlE9oGQunQne2l
2CngpCLkazWeRVNeeoqmg6SEfzRxg41M4BpncvuMLMEvD6by+yKSgK/u16Gn/5NjOdARdqSdW2FC
NNJ+F6uxqR54GJtHFKCG3A4NRxDVfcEwGQHOinAzX5rpqvTgDESCW0VBsNCHoyLdqGCUaybDxmUS
3vwhGqrIrll/IMb1HXxmPR48MM1pe9C1zNojuZROCOShNTeMnOPNOsQS9fCkGh+O65RboQl8a0Ww
na/ipMWFtdWbGKe1mzJho0AHNnpIM50SXPpWChaenwt0H5k3l08ClGieMswx+LrEm0LXvEAM5D4y
rhG1ZIiSvNES5uNSTMZw7TT+Um8q9L9XTKl5JDF+lvyCf2klb4Hq6tUrjjEqxhbQ6LztJnvNTnC9
+9+rQmaWdDc8nYsXwCAVU9Q5K60UjByU1IUJ0DxEQhtlQGVfi2liZ0FndHxA3jp9NCo1cZChQoo8
UnLwsnoxr2MXNe2ESo36NR4907rrepuSsseJ9Yfoq6einiMQlnm2V1gdsRyjoDJuMoEmp9Lay8WZ
5223c4uORuK8WBSOWjuxd0TBxIHVeNP1E08w/xstNa7uklVSbVA5oq7qOz82bnMFfeDe8CofqaCV
T8NVP/eXzedFDGZL4cxRPZW8dV2vKFaY/qF00372lMrLoU+sTxwXAvxry674FEMLgTBIZU3N6suR
W6cpEpndVTB3MZcO7AoS/o411eir9KbVrQVNuNmkGl83VO/hqhQpHaZMG1rslPDPzGgZW2pr/kyd
zSdiAcFMdtkn91X5DXsZc98RgG0AtlZyXeDSfZ+qi1ZnVvTBzH6mOE7Y5uanuoG/9ODxtNh1lUbX
3k/aV6YHDs0NK82MY+0l/nAiJgNt/6LcFhMogK1dY3BaQ/pUy6cspH07Dx32l5bIG/k8OWXS7bGV
ll9gOS9rSNZSB1MHeGaUQe3otg1RJM9Ci8stqo0Em43FMreoKb3PoMOc8O7l9sY2lAEvsGDmFuAm
9r+pXCAGLIyK22QVsekfrKrW2x8lC/Jy9HQuqYgWHNdIbmNE2zLiGyMeMlN70tVgOCH1eD/ypDVH
ja13i7zHB7ciFrbpx9Wnnfcd/MfSEcaluyN0AYOXmkv9Ao2YoDodGr6WKRQI28Ffj2N/NVP2P+Rj
1wae2+2tEvH3fp0uMBh8uzRsmkLW9VXlzNZZ9BiborStyvGUwG9OQ8+m1H9kJ9J91+D8QIRxs24M
ZNpN2Gmm0Wt5CiztQ4EROnvR69X0kEixA1uemh7POS8GKCFKoWcnRxE300eaaGKEmds58pBBxbqb
OxGvO4XXOIuydeAOzYw+N29nhGT2dclQirZxM2rOlaWnkFoWdjddNOG/Bl2EqvPivHRL1o6uKyJ9
Nme1GQvABbsV9DmHas00mJYYs1YYN9iHn3+2gfJUca3xpPO/ca2X3W3lV0QlDUbjQw0tUzQy8/AK
Fnry9EDK0X2ycTxP9JCS3gJJUXjjfRt3KNaWhCs6ajKTb5PCAUVaZva0Ll3VpOatMWP5P8Bo9/lc
8yySK6kEvbWSuYURsBsb+quiiDl+BYd126WeTMEDoapaWov7HhEMah4rTl0yzpFR/7eT8i/jH//R
E9HpP7P//veK88P39/TPyPWL3PyP3/izjaL/xkyT/+lUptgUqNj+p42iE01sMgBgo/lTNv5nE4Wc
aApihn0OkoLfUwX/ITZnEkP6EDMDwodYGf+TJgrNl19Kjcsr0Mdh+MZmkILul6GL1OMWJELsXNup
JSDqVnN7wtK2GBHdh8V2sfsbpTSrI84Np3hYs8b2PxAd/Ujr1X6wwLTbISSyR6rF+Vm6IjvZLFb4
54AbxxTdjlcG/tr5JAea69Lfi4KUFzgi09Q+aVUbi4DdRmGWJ+ln3W4cizwnzCHFpji1hbfNurQ6
EINmhm4+II5e9GRTlYXFPtwDjJTpBuAsf7iTDUsdwTBTfEYR3py7gc3a4oztEVjV9J3n/ptV9t53
C9MYD+/a3WlN1rypUmqhZZfOAaLLu4m7k8/rpUseuIZKT+uSznsNMg52GU9cV7mI542LfyXFRaDi
UNF0HXG1NYNejlu7w9FLJ3vKb0SaGs80UM7WYDYbPZubsIPJdb90GMv6oWUU02vPBUz7pxkU2M1c
zZfnj/88z6AiRg0QnDmWd1aOep2BjnGtwMscBpxPIZCa7FwyyTlA/siu4Gm9o/ukEKQFH9mNI08t
xpddUYvxo5NufIBRbm5lpRc8UzKU47mn/4A+TH3jdare+0b2YxgMFfnY4F9s3cNOm2Sot1p22GFb
Ft6bYQwysl0SKmavfi6z8hnAZHZF/BJ1XjqNrzFGwQhLNx5XmVG/MzFkS4rAGnFhOULtYVpePrjr
bDlBrKXN4XJFPrWMCLakVmY4tYYClKHBjCdIXbfn6MEpEcQyAvIZEWFtmmKeBgx8enJvSV3e4uVa
b+Ip1cJ0tdpzahrsljNttnkXs458Sv8dwRgw06hOs4fJ6YozusblTBSHeYX+IN8yC5luKfzUtuo6
YAGeVVS0zs0+HKRovnwYUkOQTJa+A9Y/ndUaZ/sZPda5j721DmZnSkiFKERYUJ3tU73HtY/u2T3p
jU+jHO81podq0QJH+Suggspg8kVmAOkMOCW+mfMyTBDmcI+SCdkuiINd3Keg+2B4GHYoYeyhVi0N
/zSW5ZxjJbUQX45trbb+xEOj5aDc1mmOGFi7p0TRTwlGWl1f9bDWEWw+f+9m0jkrm0zHFfSnCXuA
kj5OmIUoQXcG6kEZmmwAtm6u+c/ZCOcL0fepiavsloIt3RaJrX2Mjl5swWo5n+A7VjRq5ZiGzogE
c1LCxvXXTy90bMxbJgjuRnM9AN20PJOwktNyqidh9aHnxfWR+ebUbNhEpdEyGOstkpWa2RubfceZ
IbDPpnHoDKnuCw2DNjK/4ZtNTtRdllWAxfJYCoAGSXYSjbkEdul7JZ1TPhJNGg9mO22msHQnhkBq
XCJIEjktExIUs8lbn2ANzDRhW32b2poHtA34NOq3+IpoDnUL+3oDmFs9MnR37uGp7VVlrjfToAHS
mIHqDNzWUC+M+ZDF5bT3iC25zUsDYtqkdziCG295gLvRXJXdaDwihc7fMk1viUuV9IEnNR28JUvj
Q8Us+mHOW3JoalTMc6Ndla6ItKqe7hJMjuclb7CwGJ52jQ2kCmu7wvxdZkzwtNbfJOakHdZW/067
xLlurLY60JsyDgAanCCD3hbOFeGDly8Zwz7tAwQ0j8JF8hwshtk/rH66/Ci1pglX4S57ZoXWHRms
l92EDhEF1USKddeWOyS+zSaLWcg1Y+2Jaxrmp6rQUBk3VRJCm3SumN0IBN0sRH4CWSmWvveKqzLd
U2CiyqSMj5TF2HmTUyG98hBc95bvix86muxgnlIzXBxr+CLvo6asyOr7rnX0ENNA0EO4fU/WElek
XhQbg23pzhs7oUKQW+mrsSZkvZXFfVfXwxEVVRWaSjUno0j6W6Iz6y3S7fVW0zP/pgNG0Ab9EK9o
LRy1K62adh6O9w1NsHEz4NT7QUNrjFDRfcIaGkPJmknUhJzSy6BPnFNhtYxY7em5mf0stPRmvXdw
gAMXqJ1XEhq4N0yn2axgMQ5M8mdmloNgwUqmYLIz600iMGIr3WbXelxVGO9r/X1CfbmZ+/UphsUR
GtNi7O3RaUqElgByskyfN422egfAXffAHg/sHqA8K/LfIqlhmQgqvG0brF53UyOTZzHbZZgPZQen
uErh1XdLFYg2mb5pidMeiR9zj4mXkjR0sY7vWTdF2PXauWPieb+uw+2AFAbtiVacCASEJ8K195gD
YDrG8N+4JbJd5evV2VlR3fueuJeLz6U2gXQMTDNOQouUhj2Kl2FLpFsRdQAJQ82L8ag1cgcLYjjE
yBuCatUw6TeldeCGSrdDWSMk6cF3GHMBN82Ly3OC84JHUTy9p5nW7AT7+NM6du4n+V3Fh+oacW13
ijF7aT+snvUEZaO7ln7cnkECugfVw6ry4AZFre2OTxQjA8jN8h30XH9IczfZtjKrAdMtQP7XwnVI
NUo6OOgx5uksse5p4te3a2uD1eHJNdI4u9OTxngVUzWdfZ7KaWDq8fisZ5nYF+ton8sGDQcIhy3D
pzakdX8jHevbLCYr0LyyiFD6xeDJx+KRUMNmN5CLctN4PWFAXYOKp41/eJLkLTIv0p2HhS+go1Ps
u7pYz6llTaeGccrL6HcZdvCxhl5YtBvLsdcvuy0eU8wadGBy90HGHEKvyz7k+IhPys2rkVU1IoXm
Le4sEZS1ld7kTX0usOJdzc58RlVvPRWtrI5tbloRkvTxoir1t9ks4zeo9/OO7rd6I2YCsZSPEBND
zngADzRsC6d7m3TWFThrOp63S+GUlFExpO9igBOjFsBDrpevR99fArx1BXiBEwMxi4FMXcK+K+ok
TD2tDlPNLZ5y4VQPbKrkqWo9HvW2HrtBNkkvv6nrXt8RGdVcF4m1LR2z2Xmzpq4APYCkn22xA5FT
brXUSM54hVh2jHzYJ3GeMcSacue2tZv5gClO32Jgp0TKYdlO1vTW6ay1NfOqZkc7Z71p4GuF0lb6
sca5trW9aX4fvNgrAhp8bFIAgtqBpHSFi0S1tbHrdf6soJO9OcsYamxz38sESwoH8lUOZbvNQdAx
MgDRTPtd8+CMSbFPVmziIfOTMg90S1ZXDZzU0JSWE01jSRinsJLvca/IESLLjEeao/qA6FyEIzK/
Yd8b9plWbCfDWbda3PAEBQ93XFkHYD6x20w9T9vHptC+CP+1g34hWnEgiXYDawdRTFYq3BgDXelC
3tlYcMyggwVyimPgW21l5AeNr/qNvmuyN+Y4jtxqoFWTLJ08KjQTYZKKbtNOmD0gRcXuS5tqyt/q
g4vze9Xu3IYHEj39JL/Wp17/nCH93qzzzIKAzy00Y2ls42otKv3Bm+MhjzfxCAf0MxvKkXyMsiJG
6NGdIQDBxrK9C/Nu9vz6cVpGzhpjR+KllsCv2CkHuXL01UzQAQFfq6ZLf8WHwLBhSFNtBKD6PhiT
Zf7BHCD9PvkcIXsE+4Xfqd8YFMbbxRibQ7zEswogcswbpIfZcaBLcdU2/HRNwC5YiIwIyUVteUdx
JX2/3QwJTLjMtZs6SJq5+q5iTb+qs9k7MJWEvDZRzF27g/O4pkweUZg53y0YWjF9prU5xbY/RTax
OveqRE6UO6U6irIp77QpTTeOWS8JFt9p2FtF711WA8K62trY1BZbGGPqyiBJMrkHHgibB+DySas6
ZPwaisYMm3LkEci+sZ2lBCBBlvhJwzr3NGej9dwBb5qDLmtgIHa6YD6nAfzTOHP3E6JzgGT98ool
9SbJPU6rVvjzwzz5yWYEdhiT6rLCXIRLFeZ9B3cCRBjDdDCGQxAnjXfj8RTOL1Sn4YBFlj1yh170
OJd5/ph4BSN4tp7UTN14vVRr8lDaa7f1Licbwk2+E35P9WUbZXot4hHYBU6SMXIYORzAhbQPcVxq
PX1mfnRYfRtmhqru+wRwIb2k9ptCTfOiN177UtXJt5iAnLNFAiOjokoTe9No4BmRHAzPatROLsEe
DyMDbADOcJHdq2FOrbsqbd/dVWEBa1aI8YFINQYEk8ZjP1sTa+KEABCRxVI851qTP0FeiXee4TMw
WiDz7CiF+iephuk7nj0zbAwrOXVl0pD9klTbXOXchDP6lwCZnL0ElB7sdYj8MzZxak8fQD01dvzC
7gJVz8tt6156O5VfZPcq8dmJtatqEUIPRtR5Qo8Md/UPk7SyQ7qu+dlOx+xQmr57TSI0BezscDFp
4qPw6vUJ7dGFSKE7fDhzYdHQbLk8S5YK5EIjWXZr7q43YqlXXFxNvOsviBHmfN4Gq55Dx8zqA73V
kmNM8keIWl6EWebX+yqPyQ6kLCNPr7psZHVbnW2TzXVWgbhgBUsiH3gh07wuA8bxUveTV97oMu/M
qKBZZV61Ok+BAJEjRLkhdToNbbrlrN8FIJTpVvdFvndSdK1ZNYrluUeEPD+uEyFxViB6Ct7+dtA6
NOXRMLiGi73SVPN04pRAW93WSZs6odnp9SCD/1NaY4dmSczXjCJ3sXDbR9KC578Z0eu/jm+9izQG
wYzLrozuzq/2oaadJ5xt+nRNNqG9ISEtJRoGYcRcMvFk9Jq8IW/fjblxNKW9FZba2qkeeS4MxmGN
QMFEfNQdcegbED9/I5D4dQD+89gcQ9MttB8IdH4RSJQ6wccappjrplHXbsNeMd5n499ElvyrNyHg
9qL0sRDX/3oC7LyHOOKP03VmEK/DPw7U78qtf1cj/Lcl+TctSdf1ueT+fUeSZO3qx2effQ79X9kZ
v//aH21JV/8NBZaGOJLqxDTQwfzZlnTN31yDvuCfRIu/UDBQd2EC+ilv5yD4lz/VXZb2Gy5Jx/bo
S7q0j/4zdRcXyz83Ji3UNMhpNMKkdZfb6Vd5EoNSMtjrbNzXZGpvjBReXbpWfmj3/cviyA9PG3Og
1Ss3C9jBUOZOF8zzIpmZyCbUeu+RR4s8CmIXr+ahOI/eBfEqHARaCpWiJuhQ5cgRlgs7DSLfurWw
AW/aBA0j6H1/2/giYzo7+HjCjbsmHhkBp1iHc8uTkd7CtUt03hNRwBjmesV7aq22yWX3Mhb+40BF
SwutNkD65R+OaLRNgRwb7OIK6HR01aEZ1Qv2bUpxe2QXwIg7ItbrG5ip+9zUP0bF2zt281LU2Ved
9AAVCaAI0T3dsWCizq74PGTrwlRW7Yuj5wR20gMKJsHHqxghhjPMyc0oKIqUdyDUpmcqzakZmZIn
PZuDNZdfhhRz4DicytpT3UZredFi5BQgVX3iI3AaNMrQjMc9w2Ue7jSpwrGxRJRCUiU+3qj3OTru
bU1a38ZpHf5WWneTN/TR5TeReXpB5lPirYZDY3HhFDTw+SO719e7pC7uaMSguqAUAmK22ifbYkuE
oo/lvOWATBqaG21Nngj+AZvqDt7Gr6uvpWqZzJkKGG+8yM0kF8QCfpF8xoXQOQ/+I831PjKrgsYr
3IjwQnnaMjr1LgJyI1QYiR4h6Upgzw6gb1GsW/CB637yOHsmsyYGN+7B08Xjz4skazE/LFbbbRqX
64AZ8V05egCfNB/wvj5SgvF/4DvvxoyDSnJpHUxx2RbnYPfqpJyPrt8b0chcaqP1/Cx9oOuM/RiJ
tp0RuWOah07soJRgPoe5DqkAdvJrrucvxOaYxQ0OvZiyD9Ny+e5X/pQDQQhItK82U+8BExxrfqfk
LFHWQB1xm/UK75Afqk69/Py+ywSC3FhwWZH+tW6TlEsGhAJffQudbnC84qjpyRc3OVe1w8967F5D
z+VSqS/3QtL2y1OR8kek/h+mzoFw53nB2MjseuB0uZb7uCBOiCb87wGh7vGRh/16lbrcHb7bvbjU
StjH+YY9tL6Bx93482RUDTfFJPjRRpYfRNMZUcwc9oiC2YaMwUVbyC4+LjQh7ssub0I2dmCrFVWX
2TcN4XaMAZSstU2pLE6pNnIMSdqdvE7Mu4RN+dlsY0Lk+9WIJIx4UsZN4Oh5BVKx5irDIko7o5JX
nsGNCjYP1P2YIrdYkiJCTf2lFWN2N6Y2GJvLBZKv617T2YjNVkHyb+3NlwTAOtBKvm4r9eUxSbVq
N2umjODlchtKFHk/v1tx2fOLmGYKeZgsIVwCVdP6IdT8BsrgRSzjynVbN8rfdSjGsb0X/pZ4lGIz
CS7nnxfA5QrnFr/LrBWY/cIy5gMtjKzVX/c/v+Z+QLndKy6jWRp9NOZ6/N5kttjbKR91ZfoO/V4X
e5JXWb2gMxICxVegy6/kwiZAWcW6Qt8nLMktDo1Kj4+aGqozQpj52p7pzk75h4A8Ewj6/GeKOhkV
LncEJQIlrs19ynxIPy8oPbauw0VWlWZ1FkBUw7Vi+XLz8h0mvheg5GDQae38tCDPQ8y8mD6NodWZ
lHu9ZoKtZkPcGp060MWHJ19hA50hiuy12jaJuksuCBzAKvHEVydcZh/xYNylOMF2q14tO+bKZMZY
4xjaLR+bPFZcU4POXeQ29b70WMFKF9jez7XJ8Gcj+nnToiMaQ5GIR147vbUVlwROoTsDuMnOiYUX
2PS4eexMXEzt3CD3Ag8va7h6yJkqpI7WfD248su3gO4xzOedL+cakpTcyJKXBHzvb60KtZY1991G
eDZLoGUjHChEfEsdiRSoxl7oxe1X6/KfyyGPuOkbxjOsJ5YoMtT06tMj1SOqBEVI3brf6PLUkRT4
NSZK0LrPA3PCtLtkMy4+UXSFvnHQhoH0mGoNp7dwhs1arG9AZAkwdWBcOZHv6R2xmqvKP4y8nje0
SXyKQ814tBMI2Z03NfkVIqnhmBFmTgtQQw5FCYhFP8rB1wVpnfW3lBxOnFBzFIm7VWB983CRJKzM
C7KoaLXSRg+dthXHJh7e4djW3zt//LRATjB2MWf55bWmWFHYCSCHITfGtIdPWW8RUsx0yZRoKbFy
uPplbo1ik/AogrXkxVf+VK9iiztyojNIvL17QPjSlft+WXvxsiTWGKYD/bhznPpmHyjMKE7YLuy1
r2nCGguxuFUs7ivCP4+p6zz+ZSv2L5TivxQHl30NznkP55erIb7+1flb+KRhkpg6MJxZlp1a069M
8nAxK+9xULXJZcVdZ2Vc6f/7+zr/737KYvhMQYc232Xmy9//RfmK/NZY/L4Z9vr0c7HjHjQz+b2a
hAzmRn797+/2SwXw+6dEaesY2AAuHv9/fjdMVVBD12rYFwsXyGUn4MtYRBRE2u+f679FwN8UAWTm
Xvbs/74KuGJTVmP2+2sJ8Mcv/VEDeMgM0BIA67pQ8PgK/9Al+PZv1Aq/ahK03xwdcppmuN4lBe3y
5rz+BYBnOsgV8AnzfRMPycJq/SeaBKCN/3ypsvVxjYsxHo4CsA/Gcf988SjdyVvkf9C20MeQWVsk
DuxlC5DTEjSONb5qSekS3WDX91mzVNfr5F/ilIFMhRVbzUjnKfWQ93JdaAXP8ib1+hwYu4D+A9B5
xxjHPPY8/oISoWO7sT0834DlUSBe5j7udknt9DSiEjjTCtXdoDaKc8Nc5NatTW9XEq+ECjl2d5Ys
GG0mpYg33SAdMN+pOkj0qVdDt6CGJHhIhOaApzIoiWc6LYXhPGeDUUNTJ1AtnOExhWY6jOQRGP1+
rAgdqFt6/kDIJjCi2oeUa/1OjKB3RZ82BoU7ezzlEW7RKnbmrbwkak/x7NHXdXzysdK41g505a29
VIb4xB3QfrkNczAzr7xDHZfqRzIbcct+uNFvs7QZdkhJ1b3VWdMxl7QzcHkAag3N3PiRkzjH3gBh
GtEVJih8NHfXiVbR1GpW8Vk5CY1pnRLnGmFadViyljHF3N7zSITFlXrjU9r0/YPv93MZFGJVHxfI
2YsSUvrhYJMA5DgJM3aqOvz1XgUBAc0hQUiZOqS2L90QU616bzFwDqFhTc+OQaYPkPvio8j6fu+v
Wb/VrSz7XDUKPCTzN2JN7CM8VNKb4nVlkF3QF7bdbuvOXmdslJMtpKUwfKa7aCTyxc98tr6cpYFX
K0W3NTo4xORBoe2oS4cPSvoMG+p4ODMWFfscuvlubuPiEXxJ+izJsZfhVDWmQdIKiO+SYk8n9wrz
epAaqJPpfszy0KKJvxosBgRI7tkTBosOfjAlmp2i5yI0m7oKqfdKxjmd/nn6ynIDgGgzXxz+VXER
3eVpdZs57PitdnHPiaJRZ68LchPllVdNL/KzIUx9CWU5MeuprYWYE7tu6IS6VF6BPyTWB30peP4S
DhZqUsVPwSDbr82K3g0oYrKpPaxLoKr8uyRe0nDyBNOjkqflMm4cZV9nIPM/K9eUB02h0pxyyM8b
UrCWnVWl82lde6fDiNhXT36dxy+idBJxjFuG4ZFfufr3dtI6DAvaNNyP61THEYID/bVHJl6FSdUO
dzrB3m8K723oN5P+LpWpxnBceiDuoK+8vWVKZISKcQDENzSNSHtnK4j7FNL2EOvmN0SQ6anFYPAx
OOzCmK9w0YauWot9k1TeW+5q7hU98EU7UFb5j6RN1CJciI6CpZ5eCM4N7PStl1blO05T/0ll1ofQ
UC04jTIxjTjLD7tRC21vjADVJYylesmTAR9UofLe5cuq1GvvWshdFzdvAAvXZISJcaDTi57rnBrE
bDS9uoMs4TNAybiflQZke/GURee+WcMSbxM4SgoJ0heySzUxMOLp26OsdZQIWgdk0EyZpirPync1
KoE8UObihsJvtB1k+ezeGIW9qzOSguk+9jGjPVdpr4ZMffZdrKijoTVL6KMryHdu3xSHhHzZa2ld
AOx+bfb3GFAsTqxb5s8yy9slaPXenFjRYia5yVx5oSfIDx/dBaqVBdcAmSwcqMDWlu7G6pT4rAmA
g0iq5+Pt0i6CxWVNfZrbOf1637LGrfDS9s2ZFmLbiCt5JSxPv2LUEpdRP3XeEpj2gsKKiWt7ky5+
zDzWaNgRp1MMPw71SqhrzQN5wM3Gk/50Uo6iWIFvtnEq92g1S78Br0x7gWHqZmR6cchxHGDJtlrK
svIxqexh113iYzKUeyN0zEwRVwP7LfT70YlabV6/ryDsiAnXUYfUjLRJr0qZbQFqyW9mTS/G4WQV
rVP1oaWmJnteRVJU+8W1SLh58QhulEaQMrSnYzUMC1lIMcHxgeHnzo3O6GCLKk3dO2Wh3ROYlJDI
Bdybnv96GJnc26QH3rf04O6pVWIj0LI8/jYBa3qhseAxy3Cr6Zhicf/mVY7BIjVxW3lZU91qw1ze
AmklmDkpbaaF0oIeUHa0nSh/c1sRq6bzyKNBtFC4G4R0tOgTyDrqyvKa4AoO15Fiq5Mjw4kBDMCt
Tic50FXnnCFUOszzeuPKtkkdYTTQxw+Wp5xDnsnpERa6h75vjNMf5iqWG4KphnLXi7Y+L9oSXxPh
1TxQr7uHhA/+2eAiOUyLspHqtMN2jltKESufKZaxIe0TvVi2uYW7bdZ7Zvo9Y3rJ7ATlBjF/J6Nf
XfwDaR2WU37bFgNUwZb8nLguOotFVsb30xofaic3rtRcE7ZQrZbLvTbUtwngSARMTvXIsEU/+/lK
kJsl3F3eKnGDgnc0I+T49l3hrynzWPiaGUN9cmip9ngfrV+OC7rxOwRL085ffP8w6kP3jUC68nbU
CbfgfiJwiQaDQvrOxImvKIExuC6LtunzCtX1YPotLh0o/aRMmJgzfFePUjvT9nlbWDeDLOOr1fXn
A0K+DKc4bfvK9z61OvM/9Q6GfWB3dvuSIVx5Q/ooD10tmh1AE8rTbGSp4fJLeUhbBSpNSgJ3m425
vI39enpr6M9sZK87r0adeTcGIUFRfyldA0hnRrZbJ/wRkVKGUT9Ui/8CVhRzw5jSsTy1eLJ05oYe
ciEYhf5rJmL5AN2ja28d4pW7vekCRSWLgOhept5Mjs6G02c8x5CRaCTd9CnVMg9+znwNWeRBtQnp
naa3bM3Ucem9Om6YwqGMwzyZ7lbdqPNTrwqqOKK10he7Me3s3XC4xTELSM2O1LSqBHioM5N+d4WX
C9vtrsaUoA1HLllDyaM7VnB239GwvbL3Ra0qRfWZj7Pxze8H91Gn9XuE0frYon+NSrMtD27bNaE7
jLAY6vneKdZXFsAvK0vf8955dYdp+IDlxw7CUjaAXRuH789xlesVt0iXoskqxZkvB9YB4WOHCuLE
l0m7lyCHppWk+rWmh/9uyIq9qpf+DsemXMJhsFIyGxVBWI/MVlVUrsZ6l9LbAVBZT3b5R8T4f0uo
vymhqFYu5fe/L6G2WFez7+9/raD++J3/qaC033gJzabsQbjCwO8f4m7P/Y25ioMPH7spcCmX+uoP
j7yJIly7UDpMDoB6ymT28UcphbH+As5mWcfyxn7W/49Y4r8UUoRpm/ZFeG7bF6KTdinZ/lrzJ/gC
Vq+ph71hDElPE9XHCUdkrn/RJfs04WxVnaUzZNXGT2mr/eVc/YtOxy89APsyu2GwxPm5IBTpUP/z
uxOttZKUPPe7aTDGyF1KB/WJUWwWNyv3/x9v5f9f5s5rOW5ly7a/cn8AHXAJE3GjH8pX0RQ9Kb0g
SImEtwkkzNffAer0CbGkJnv30304O/Y+ogiXSGSuNeeYM9rMtdF6nqZzN1aiDKhm7dY2IONBOu0p
4kfVGgNz/b+4Km4lFHi80A6buY9XNRlDSgaRjUZ5GGK8lFO9aoD7kkTkdvvPr2o2I/9mtn6/gTPy
y9ahcFvshj8eihmsSzPBDfTjAILAaGKw6py3QTmrsAgSJiWLfW8QpMCE7fIXOQOgRfha/uXpMQb/
cnCqyfMoxi15cp0tJMrAYv9GfgKqbSMZonXB4ukL+N6fY0TQi6akQF3R/BO+JkPPkqoOum3j207D
2CwkYqehdtU6qfIvaWMnbgfuqJiRFJgn6FBCr5gv+rcimKiVaaHU7rYUe/k4ps2ra5lvXoi8wMjy
M4doqMXnz/DP2yhMEz05XVP8FbpzUggLIirEgJa6LeA2sSxwa/Gw/HL9+VFOinvv12XiIiE8Q6eg
bM23+bfrstn8EAeUdlsLEffC0rRzKm3HEXcEsnLQKp8f7W938fejnQwNQBhEJwPVQZTbG4tZIhqq
HHM5ak86RShVmjR9+fyQp7Ss9ytErwYmCygFA/JkKhsjYtD7ntfOiBz7aJd29hASxQzSafJ2BAAA
IqpvXDV6S1ZO8qfT6t6ByL9dx1YZuaev1t1g9oumd6sfw2Bpe8TH/sIM2vp2wiVAnmG4NKAjfzEx
ndIF5/MmH8Sl0S5Arf4x4jxJ96lseY3invgasL996tKnFmqtaSgkaQGC5vXKfmVx99ZmNtjf9ckd
6A541aUL5GQZVqF/xGYYfvGCi78MTQufCpwByxT87+RlSPwMEzgpdCy9I7KgIrFC/EmQpudAqa9D
iWbMIvK1p7K0Qo2KBahImnPc1Cpd5UOraAYXqD4lgYZIdRYW1t5VUKDlKcxwPAs7s7lEo6jtCQoo
V7Cx2lWPZI4mXOM/dPh6H1pCRZc+FuFlw8J7g/ocJLXVeOuuHA5t2kia2Vm3bBHMLYZMnEV2eo+/
jqq+PVKosuA/N1aHolhrj6XvTrs6dmcsPc0cWHHBuR6N+iM4duprRaqRZT++paN104I8pxAYprvW
idojv7nYfD5a/3xBsG2xMOCt5xtMNfPj6zhIGmCinx+6RMyWdhEkEOpy8XDXTUGFUCk3/vEryREx
jUJQFO4833w8ot8MCoR12m6bINgbZNBkRvjDL+zzxsICj7nz6fMr/HPeRt7EbGNgpPdZ+pxMazL0
VcGzabfJSKytqex+H5LqtvbMZlx9fqg/hykQRSp7OnIluI3OyTANOwEWCt7M1veUOCu12tiXfed+
cQP/ehScdixTsINzDz/ewFzH2tv23ECNCCc4jCzkd9SgvavPL8aY+Swfv+lcDShPElKAxvA5+nic
FDu74VQzhWEwkOQaEiPSkIPfwRmGbVO6LCkY+HRwwkPjPeIW3paYqr6almaCyOlpsIQxhGcIKLv2
yfOr65KMbuVKBN6ZS7/ezzb49duN3bexR495svdGQVJxo5evWdm7N2mb9FvcQOoinybrABfiK+Sv
9ddzolWkCx6D4Z4+aG9kFEE0kXM6b4tOM/PECx/UK9eWAPt9/WeZqeGR1kH0A7ZO26lwmZRmtEot
8LUqpHiry5Iar+0uiEvvczx8XTVLzPXtINCA2ElovI6FYfCSuLeUMdcCXP7K0fxHwjTZ/Suhn2vC
yHZTSdVd6bfOyIFCQqiXFeAM8cUE/OdHmzRHhHg23wYHrvnJUBCm50IbZCjUSfZYBFtXJdlKm4gP
pnVufbFCMP96d+HzeDg9/T9FiaGtaYTqWXJLXF1BAVesfR0D2lS09WUgK+I43A4KJDiAZUaeybGb
s78cmr4ErhUlbffsNTMGdUksC3XA/ntHz2JZx211OxYdtYkWsiQl0/5QjAS66+1XoNi/X4APBJee
EFAya36zflvjBEbj56PXM2Sj8Qa7W7Xpeju8j/hGLKvaTVaBNHQMYE7LeqDJD8Alnr3YvZON4+/R
tAbLwWvUGgaBf10SL3Ln2dPrJILiYHmIFPDsjwiJEo0vcZttgHNUXzxvY36p/njpfruCkwfet2Sv
hrCVt6OWoKSd/OLQCoxviUZBKG74hFJfxnGi79GAq6WcvVCfTz9/mbZp4Al2njT9WCue7CiQ/Du0
0A25pRr+5oOn4quNEMeGDPLFeJt/08m1cqQZLmajNKU1+PFpkbeJFTIQXGsT3pFdHT6C6sRYlY/s
JsSYYtLXHc07BI4RfXGRf/n6OrQj4cKBhZvlih8P3YYoqoMELHLnjlhTvavBrW90O3jL3PaFLa/z
xQfqfe35x7UKE1kERFdIrifPlRxhOcQxExfb8OKms1j3jIG1GgvsZJaaXmFC3AHaHFbhWLG4sZHJ
KBnCTWW18vnz/euUAiuaL4sFiO70sxwD40QGzgjrPfoOekUnwQbqQ8oKZhsRJW+fH+4vH00Hqs0s
9mTv/YfO1/GTNMy7gYcME3UbVkawnHDEfbFH/Ov9NahkMJK4vTbt5Q9vPl6CkLp9JbfskZulByOY
2j4hhE7gafteWszRMEhW2lhTcgvwtFINyCABabSknK/e4j835YDX2BWyKUffLE5n7X7sxBTJlJPB
wr2GBgaEoZkuRkWjKczJ8q5kXmwjtyXtJu30L16rU4AZ+wmPr6PDzWbd7tmnY60NFSyUQm+2I/ky
L5U7O3DJCW6PMjYELC2ndJxl2fEL6Nei2lsop84EcOGKZkReu3O/Uhv7CxVZ9GvMtqWQK0Ihf34+
Mv4y0SAutl3U39TGOOWPjyxODFnBI663oFjzN5v21PVURHSENEf/Xx2L4aE7c53rj6kG3ztpaB59
HWHGzTUsa2dTjm5wljQtpb1/V/+ufr3Svwfc/eWqUD86s9sS3p/7Dtr/7RNEWT0eReHUW2cImk1H
vNPalgCq2aHEXzzov0xirHYpi7BExKx+WqkwpyBMyo6Lii09XAXkx93mYW2uWeNguh9yGxcdpuh/
fH2w5h1KLYZj2GJOWvz9ExvS3Ic0J+otAB7krGJAiYDLedXopvziUNDD+WUnsybfQt0nGQdFCTPW
x4N5BMJ34WRwM+2GXpUzopNYxpHd09nOA2LG6CSYK4c1eUa4req1DTvHblhPg2vl17kneLliixrj
PpBj9mBWCiBPU6Reh/k2c6iVYxZ+pl6OaQtzk0TwmqGBk4UBcKDgkmBKOCV+DF8JwLS0YcAICy3y
tzFQoGkNgzBKFiCk4eTiVic8yR6EuSE9YXDWFhFE5hMpc3H+SnfJRn5csYOJzuCXW8GcA9xE9zIr
jXGP080XW1AVub3W9MqA4w/XZYtiRMlLkSMzu7DbbgyuHQmdasN/az0IoUamCIFtP8XjCGIpvPBc
lAwrUM9lsunwft4qso+CQ1No5Q7fJLzRMWwQNvhR/JBLxyInvQNUuHdD0r6WtLyg3I/pnBUIB6Fo
zhPFdhKJOa32bCtl76crUD/jQB4d4LQz1BCBTt0hr8xVlYt5iR1jCHh24fNg6AzaYYn/tmxuKwGr
agviKBmv+sBVt0VsN+161GrfvdHLHHFKN6qw27PMGug0Ir9B9hiC5rOrcJqWcBb8bYHavVwjBKD8
p2umny5qjGX3pPpmyyHLSxj4dqSMRVLBWsg9pAJNvOmUqB6DysyeMsL2btrCAWOYE1SjjUm2tmr/
2NE+LGq5GZAg3wQuRVQ7gjUGPGxr2in9Lz/NN2GnDhY5KqiK5XOCeZdoNDNYdclgbWCH/bQJelsr
GEqcQ+NuHdnrax/G+RZBR4kom9R7XKeoYuxqeHFboD82EVM0aNXzVDtipywAfWpAjxFnD5Av1o7m
1FfCz5u1oUNaSK0eiDmY7zPswtGF1fM8WM/SE4yDh2GyxFZoBhAErIQAu4I9QqV0OSRpx6ICMUDG
V2IlpTtdEy68Jx+L8LJpnM2Y6TGluoToozmkEOxXk57isqaNtkiIoASTm+ZnvRWtYp7sVeDZN1C5
BogGgB8Qf07LUWu7FaIrczuxgbkJwqz6jnZXPy8iFzl8WzurQW+bN0eri6XWwu/0KFhv3bIU+4a2
6cItgmFv6TFYh9H11hQpDiYgW8JyjU0qxqcc/tdTEQc7V9i3cTc+wWAr1hjuKNR1wVPuaCHuvjT3
9qpzi43SalRVQrsDNRAcZGDFKycsPQTaSF6yvgaDmPjkurN7vIkbTV3VYePdSNrhi96C2zFiKc4G
umiw8F/JVap2ntXS1qXtTQSLp95sCcBljHtkIatUxe1EM66sC+yiC1aaDf1POq/tXVoSfLgwGTyP
OUo5kDA1u0k+pkwSiEH6bxX3/pJstZjyCEp4LzX2Op5RgHttucGy6p3xLyWGd253IEwxynMyicJe
fhujxpX0R83A7tPVBNPzG1bCDRkc4A41AGXV1tXM8seAcbfaWWlmdqvca1y1GFGHeOea5iD5TV2v
wRU7KoH+Bh2IpEhbw5druFOLNi2y1YS7/S6iqn9lZol5F+RFGu/xSjdrHLQ1zl0T71ysejIHa4px
USz1F0cPWE9S363W7gQqAG1Q86OVXuigb6a3noA7sM6HQTq3Nhz9N5/iPqmaJNayPZztMyRIDPf0
mfK3pqLxvhhzaXyHtNes2KiLo1+YhJX5BXlXeF63LSuWO2+0k28KngCDMQNT15r1YSLncvkOVwdT
Kx+pwtEGSUhJmdmojASk3/VTBMDzR13Z6YYwxfrJrc14lzRBm+0t2HebGNXVoyghAQLQ7EHXByJv
V90keTkyUwO/omMkCB1HLJEdWnuId+kKKIa5pjbhNyBbDJXv8gr07aKNQ/VQB/3MWBSx4S18rMUk
Xeo2sn7Ugta+KqJsHoNafwj9JLrV8yhbYDzvoIRyO7UHBMpcIrmAfkRK78SpOql6oIPf9RdhEITH
2COHqNTxdJSYWM7tiMAgwC3x1tZj51a1ppgWLHrqA05nXP69rL5TujORCZbiiE6vdtYFWaabqRvS
TV8OBLWDsg6PGWmr7rICs3LkJap5qXi6FOFRG+W+fXRxgLw0Kmyu7akx7mTM/Y6TdNxO0Om2XsRN
1Rp7PNMYmteVaKoXMe8wl4UzVQr3YhKjlRfxTgw5v1aDwGw0dn2ocCudQ3WoXloERE8YcU0CP936
RzknLACCj7itUOWCQ8h+edv5rfzp91IcbVQhPV5RPzwOsQAv1zt5Pv4EUmljwajM3rIzBO8AEM4R
kZrVqveTcKnh56oXYRElBTNUF2AnKHXjroJvdYxFGdxXThReOgSsfndCrD8tQaHRwgR+ayyUx3pV
dFgIwtarD2OjB6sQIuhZk3PxJIQP956WMC+G4IHe3UqVroXHzq+dCR+ZYAVe6B4dC6vO9k06IyZb
nzLDCrFMcIjylh/AkuDh6e6zltjFCvn7xHtOoaWQj+NI0dpzlfzphrZYBsEIZARuDaO8Q71Jz8WE
F5JH6sEuETEQ1s5JZkJPb7y2qZ6tJHJuNX+qM+y5fXQcnbwwFtIumqesnoYrDzTHg14NKRGtPG6z
CbxzFIzBTU34xt5ItXGDWBePMIuMCGEXd81LovFKD7XxTZ/Ad2gDSEh4Ql5wA8PS3iO+w9pi9fzG
ciLgwtCHezKf5M+ph9V5mBpK4mstj0Z0qRSilkGHZnVB1U2SUu1A2Vg6WomNzU7QYwIXd4IbO2LL
tSAsoh73uVJOxLUzkiatbph6HZuRxpwVHbM0KY1ljvH8SrMSirhqzHjWuvQitcdW7yHtku1bScwT
YAg9T6Bb9fWbVibGgx3C2FO9NF7xwgFY5tWrr5ktprfSTKpm6ZgFwZ1NIrpXGH+T4Jm5jP2q4rY4
fMnlVu9To1kAyzfuJqhQN35L6HTsOup1wJR+3QbgubrarC5bNVbfhiSor43WC4+Bg8e39THMoPm3
MM5HMyPQ4/1GOtU+1sCP9OsGiR1zfJnmYl+OJTcP5fQFe+JgU3UBNnK0BC6VvdbqaAhb3veJqMLL
IK9CBIGZ2tkOzJWaz+a5hUEKugah0VeOLasNQHF531QKbCdWhDYs+b9kVVVQGSrrRfihIDgVCGll
A1cFnFMscSs6W5go2OHpSCAhangPoRSPN0ZOTAeLkH5BAnbwAI/HXmZaedv69oVyZ9eBDv8FtAXR
GjCSL2vqP3oXqUOSV+RVyNQ56j2Q0Qg849axJtrreqyBKtGqYzGK4NYJzHLvD3EXMunmBPcWNBtr
Q+h7EbcHNY7ZKubdvNDDvjkvQrfAhkX4KEt9loA+7T+KfM++gF+bugU8jVJZPxFMHmpYTUxp4PYn
S9brwjHwTbX2GZHA9iPrbR2o+VC++P3cZyrbTUTtc18HpUu3LGJBSs7w+OiRM3OjI+tCbFztnBJM
i0/OdriI8Sp6/fRMFTj/lubuNEObuUkmoA8menY4S4B7doSPPpX7VEOErQINjExuYysCpnqWB92w
sjMzv+ZfXIrygXbX1RocL+AMN53kIJ0I3KsO5ibKNOhY7H/tZ9TNzgMk5WwXx+7DkOj5lqJ5xDqQ
pRyRuWO5KOM+uoiBsC1Lw9wH1mS8RHrQb5Sn6UAAjGnlxZ216hUvo6yidkFQuL8OyVo9Y3FhPya2
2BZiKDe8TkzAJXFCC5BD/tbPfP9NpZ35OFS2cenn/oRqIbfvqmhA+c4adiOYu7g0mT0YwnWvR8VT
EoqAho3LunDRtA0xAsNQvU60msxlFbbxZZ0wDOIC09cCq1jFtFah6CZoWi4HzECQn8FWT6257FyH
Bb0dJs/JOGDH64tdm9ZZshC2dl6OyXA96eZjG2s5AdH1BhonZkB6bCzI3O4yt0VwD+eUZQZS1ZQp
EK+x18Y3nt5Mq5RQ1zNJluQSmB16vTkz2GrEMa9ECc6m9w3K6tm0H8dSXcCQ4rOTE6/CC+cUhyoc
EujOhI4tQCPPuNymYFuaaQmvET00deEHbfKUm7azRVFX8MkZSr5YU0X1pIu14WrWxJ6PtDRmc6Yi
/LhrkvQAvk+/ES4gkMQddoFql8qT6UXGUz6TBaBwaZcZzdG+xV4r23PqvgjwZbIjl91/8umZss95
bgi8X+aRIBSowv+WuATwLJRqjSfIw82+NN0XY3Jeg6asv7Nizb4jySuZtKR2D4pE21iqC9et2+XX
o8OKJRsbg6Y3gTzLcICaznJo2CkT38VBs8qebCsXPfPOTQ1oyoXtlEetDyETF6NbHqkUYVEzCbEu
aQZlTEKlQfhdnifFtYnd4xo1fwpoYmQCTaK+/ZlJU38pZBL9rAN9wiWq8QtrVAAH0STlLQ4or39q
WPHw3GI2OVBbM74SGmljWeXxRSE36htfS2pnEwFFHa0f/qgMYvOO9TE70zSP7EOYDvJnnkKigYZD
EUGOXf6W2gVVBYkW9rsuE+MlfcfFIsMfrmQ9BN8RibIJt4NY85fVFMifmqi0HCOv8t31lIriNqsH
JgYZDX25ccNWlRvb76loQCZheERmN3tMCxDrkdMB2Sa3KPguDMHf8auBsCI38dMZuKEzjAprbFOU
+Zwlel/kUqsClZbLJmbgoElsF/IsnkTLvlEvFMnfPaCUcMPild88aR7kaLun/LiKbH/Utto4LwFa
OqSw7IbcP08iHfSS0+QsWkGi8JS0iU/dMhu64LtqVBQtwo6ARDyBIn8zu46jkhlPcEhvW/73XzdT
KKTByLwtA0uo1FGmucY0lAv2E+XW8gXWmJqogiW1IG499NIChSkq1G0WJ5R7UBbEbDDTId1VBlWg
Iwmsg7FpBSbysWnLW9GjqOAR0m9d9kHN9aWuoB7SVHqawGVRqdrmI8KPC7yz6k051EYXnSmq6MLR
jOguHZW5LToA7Lnhu9cpilac4mSG3+HUleNuoAwfHO2Oi96ZSuccWZVz1nER8PCcETweHapSZEue
Ce8utf9oXFGX4S4qreXnp4JIzZjdS7zgZP3zUSr5GsP2z7Z+18D87vxZoU8OsDksM533ZwHjCJd6
Qf3v0BOioi8Yh6zogLdWgJvQwJf4oLMMK3IdE8jEO8WGm48w369l3ulkNhWwDoh0mIh7OUbKgvk0
LyEztzCBtqINvDcS3VwTHK0f6Ek3uz7vMLuH3oBdMo0fpinq73sTD+V76fEfaVC3r+Xlc/4q36HE
Pwhib+Iwav/z/34IYbqIfzSlLN/aT3/qrqSlkp/+yHw2//698t/w4zkd6cN/rIs2bsfr7rUZb15l
l/06B3Rz80/+T//w//xiCH+hQZ0DYygz/7sK/UdS0+Wrev4oQf3XX/mXBJXmPRpUm/dmrtzSyado
+1984bn/81suk04QOQtBW4D6Nuhr/EtzagnkqPTcdfYhyB+oj/8T+55x2qjVaY/MhzF9AB4sO0+V
g1Frk7rUVNaFi5zhYextsR8tQ0MzP+GOHqO8rldDVR5QHdbGAti5WkN4ANENgWDbmbI+F2SGmE8i
oopS4lTC0jMoy6Y+Vw9i1bHhfLCUrZ7aNG9WbTiy0apGXhFfeYo6bJu0K+BHhdp2/WjQj5Plt0IF
6jgR/DfgXCn6bpFO1HhZKzf9Js5t4LNNQj5ek6pu4WIe2Tp8C2AaRcmQLtmE2gntJWu4ssfRdTbR
4PXhzreNqVsNaaK/JB3IRQouafqzJmrwGIdCseHv8+EYBKUEphsGXDuQLxCryQCjjGV8Y7MfN7qh
2oLw508tKSrzQMTyeFVThB/3oVaIZMUGd9AOHidICGYwMZWWdZ5b1ybK3msfUcMNIA91rLM5PsFl
D0mcKOTeQJbonvrG3QGRLOplYpdTiIWhHa6wj1BVhjtEKP2FlZr3bVWRbsNuOdDLtt4Fhoi7bR6Y
oeVuPVHAGXcb8pj11ZDkTaEv08IbLi13YjO5bEel7e1fgCWw99CWElp4BbFbsZdRs3mUFYI860al
REE2SFIqlllxoIbL9Fdix0wl9lk6hk2+qQCpspb9lfFBLZ7Aj4Dwq436lQMi5HsqSN0ptz2XcOGj
VVi/Z4fokk0/ESxRFqxgmKh54CAImwZCFQldSXqWaLnTZ+pAx6sjxcT4V6hJIyVVrnyR9ia7v6fw
VwLK8CsPpf2VjiJ+ZaX88wnv77PU75PUf/7Pprv/bub8/3DCM3wUVp9NeOdlF8v4uaA39xuF/dff
+i/ZvfcfHtbyOZMcovlsXv73nOczG87cKbT4DpKad67Rf8nurf+ge2rCKSczcvY303P71xRo8gt9
hOP+rJ0DfPTP4EWzfv/31hY2aZQHs+7eJTzXFafKSvpHfVfGRrPHIUWlnKwe40aP6umCCAtQOXXi
IXKuXP1Fam5wByIDPmReBAetialrN6YiENXFGaM7xTaly0gCE/Lkheel2p1X5cSpseuM16UOm8Ng
ijoahda9Jg2cE1aL2QM5nuB3cnQGYYSFiEokRMDCdNWK/FJCPEMdy1KbY7BiKnFuOwhKXxDAToQI
3AGa9XxpuA3cU7r2H5t7CXZGVaqq2g+NMVw5BB8guQalRMN5vi7O+7ch8nVn9v14QEn4DrKanVvO
H49natSZwjSt9u98liHMXkIKTgSIcw8+P9JJY3Y+Et1/aulIHqig/qH/76jfSzYOe9aUcmUm7KL8
EQYpbPb4FsKlvR2Ztm4+P+hJ4/n9oNQSZxUxpgq+1h8vjxWZ7PNCZnsSXPmCaOz4oHby7WV7IGjH
/fOjCVRpBGUjy0eb//Fooe/1cZEnFAD1XqQXRUPheHAao6ef5t99fqxTUdR8aYA3OQhMCr6Yp2qd
ATJsBIU/3tfRkFnY4SkIrOo6L1deY/BlB8F/7JrOOO9lqnYgeylQxxJE0efn8ecdxmjh0WknPJB/
nuqVMkNiUOmsZF/juotWgxwlzaUguPOdiv3N5wf7cwwJ3TAwBsxaUJvW0ccb3CC3tNrGSfaVMU3X
7+StVuMNrqIqjUDFxnz23cJPvS+O+7eLnCENvkHgg4tI6uNx0zBhm+ewUyj6WpHNwtPsra6nXhdD
6Pr8Gk+ORWwdvx/zEzkWzIL6qYDBBmFgqMiP9zHGulVNqgxYTb1BGA576f7zY53Mt+/HEobJrUSZ
wfL2dLbJW0drNMbQNE69sSoxLh+y2FLG6vPjnGh/fh3HcmYNyPtwNT/ev87JEBOWQwzNGlHyCswj
F2WPBcEsyhK3URxjgxjYfOLybKokWOt5GP3KYflvfTknY2c+B1LSmehmdB8Su5Oxo0YjjWvRcg5o
yFbAdmtzEeI8vghI5jqQeMmm3rHGL+bz91v4m1pjPqxJXCJATs/iG3qqwVIgOMopcGGNEmz12CRO
fmArO15WGFm3jVUVctFq5YB7dCQ/Zxn09PwBNhXDT5ijdfOjUn5+SIMi2JHnA1ccozcKyES7/vwJ
/e08BTmss6oEgx3y4I+PKBVW0BN+ru2gGzovI3S/hsyEzOcRZU7v7AqaNe5iTDTXpR3bpxe6IpJt
AQEs2HdpaZ/5rR/sh9izLn3Nke6GoIMyWZUElqnt5+f656j1UPjMFgw2X6iKTk6VWm1bkgQY73Nf
p7mQssdOl2RRtOvPj/PnmwiGczbhIfnkn6ffxlijQRpoMkY2X07XfjwXToq0FGeYpMXt58c6nc4Z
Jx7aKPTb1ErhQZ6Cf0ZPCmkPCdN52dBA9QK10jPUxRmvyiYwq3BZDaRCsO1xv2l5EW6HEtveVyfx
LoP7OFyR8ZMbhuxoxlieeg+zptJM3gyUBV3fjHs3M5lMW3+wqj3C1Olasxz95Z2FhnDzvTgT0SiM
ke3AyIfjdyYR2h18bPtXrfLNbiHruQ1Uk/BCfkAKqS6LINJFSE1vpswK3hSMyQdvzKaLKYM/u/Dr
xrl1a0rPJlKlM9XoTLgy780bASrm1okqfdcannEekejarUij0Qhq6KfrkRC+bkFMnTrmjd4+ZyRR
vbDrCy6kVrHV9YcieKOcLAhZz2uaIIWqgt0kDRv2hktXcGG5zbxGKFMbK05t2s+RHxg/ii637nvL
qmrMMe/l/CGw3zLV2oRLEb0RARVOoovQ4s22BVOL0aj4pYuYvNnAirew1DyTKAqWjdjYdHaYfeyH
Hdh1x972NqjBVeFSGfVcsHhFUrvfvLpHflEaCeONtz+kFV/6HL6qGu3aM0nnozfXud8m0MRso/3w
wp3/rhQlpzEKy17XcS/7hRtn2h1YivGC70z2UNdjf3y/vYHTt2uziPTryqqjFGq7m0X7wAgd62DS
Y79IQz+HGjBFCZKF99mqM8azpoV4siQOUftelCkjstSJX1+SuTztOoBC4Fngjstlo+vRHQB8+7Fr
dHJeTORxV2yXXRTbNr+HqFhKhW0VrmTtxi+wIInOCZpmDGH3+hlqFIx6t0loWfdeoRoT/Qb3Nsfl
9EKCmLkxmtJ+TkRN5iQvDZXogJ7Wtei1oV3ifhqudFUPx3i02ea6thF/zxzCNgeoEQ/GqNsonOZx
mANSOXhd0gOhBnQUr6bBYAFj5OW0KVTGWHKJ87sIe5qh5OzE1Clawimvc6HpYJ9z1jldJMGBgFLD
EpwnEBOWkgG21nHQPkfEdO7KwWP0CqLRrpogGspdRx4IDfNSu3OilBumh/Z4EWpZcki9bO1PGlqy
xh6OKDXqTZu4xi7sCaUh200g5Cib6xAAwF73muIM2Yu9jCkCrBxT6heGVUyHjk09CAER3IWtixCv
S5/BbKQXI0ejBy7cYz652zSmxk+M7bCFjWF982jALZDMb3Ws9JA8aFuBE5yWJnu+pYEqYUMiIvbn
poB5zl3F9h8rKjXE7CWGv4mi2tr0XVQSl2GhtNI6UDmwDRZEIBFhn6I8hkmPexlX7sKUNn18YX9D
rWNdhHl8pJYyN0oQA+FBpO3pm6Q/1vE9UM98PcrKPMuoBOuU7pdVW/RbrNjUUSbE79GkOyu/QkUW
+9GNjMYXvzKfq06T60TLkZE7djE3Csy9pntPlMRRFCmrypbj4PFV6yrze27ZB5L0UCuY8WXkxAjb
bOdOqeCsJE3yqa3MaR3RizggQ2ECtuc1Um6Ol05sWRftJGlFx5k8aAqRC5Lp89SFd4o+L09c6VMy
rs1QvtZw5HejUUJsosIdIFIKreRglHaJB1QL3fNOZJxQmdn4GjErT/disq3N0GdAO1pFjlFrGPWR
hZJNYp3DfAFvKqP3PIb3nan3t4SOs34o5VwCqtQ0XqRkOa2DHB6EnZLdleSAoYbMIcuh9nHQ4aW1
LppQv/FE39+4/Tiuranr1vP3R0DLrYgpgu+VX0mKW+SHoZnc25rNUsDEvbRsRtYiuFn4FhaOXKKY
jpmKin4BKp0vghv67q5K2Pp0jL9VzjJvQ2vIpqio7GrZVGZ+lHr74GY4wI0ehrZdT16yDLPSS1at
A8Vk7nDmpBXJdFMkqbgCzCI3jtuFjy1UizOLpm4bB4C3yBlqaXT1/ncrGYgJEDQGZsxuo4EubKKD
VbNuX5hYH3eTyhmYCWsHtgiZdk2HzV3nYwP1nkA0PW/Vt84uvDeKsCn9vcIgjSgX7uPQw4/Y6mg1
IR73dGbKjvUYaW+7apr8SzRSzjV8jXFplXBktbZ2Caro/R2EDhoDldE1rxUM2jXg1fFQtxR3c1un
VdmQ9WP7xjlq4oIlTOHiusj86yyo6cQGMMvY/CeRTZkC/ZAWk+FjkAd+4KH6t4Po0PpGQUafQlP2
j2HS5bXbalQN6kKuvBIyvucwBJykqEjzDcW2dyGJO15LYA+Iovt0lJBcWmkt8sBI9kFSmxfcwXhl
ga2qVWBslRAMbL+4cCgfLIPcN69CBPE7gWTvHMIGOKlqEreBqA2atH25zegcbjL0E89dyyUx0RAE
LfvYWnottIhFSijFNlKFmdFHhSIayiAkqHWwLjvdK4/6RGQGmq/SWVSSzu96TDHQI6NW2TZLC/cb
AimKOGUdng2a8EryB+xsP2r++NqyHT8Hs9Rdo+8ZwGpWvpIkcxZ80+kFoqoqlbhkx15tURG4bACM
8pAZY8vbRSG3T/LsqnJEe/TkMOysGiXJMva9XT5MsFM90poUGVdnJf3Ii6QrvK0dqvwlLWqXVKHK
rx/tUPw/9s5kSW7k2rb/8uYoQ98M7uBFHxmRLbOfwJJJEn3vcDjw9W95VPHdEktXZZpe00RSqZjB
DDTufs7Ze2102D6428iryHtoAaQejbGml0SU2nOAqKzio7c97sFyHXnoXNZDvMgPsyVVlkVgIEGw
JVqHzdUUSCNqBpL5Mp7QY2VrYuG33PFsW1T25wSsapPhyioAnjnDtk6S+TqIxuZrYNWSjDF8WGHE
HtilzrJHBBVvwG6LO8uUw9e8L1izu5Jdg0WgL0BboGUmkP5JmGMdDJ8YVkPSd9xapT9SbCEwkGAZ
8WKLmjJJGD86xgPXinb7TTZ545ORxPKr22fhWzJGoLvqmlg9tK1LCG3VA8AbVIz1qvpg+O58Zdt5
hIjaly+zsLIbs6jI+QpliTq5Y/CWIQRac4pKbmZ7DjaihFPq2F189JpSOfxWQh3cOjev3SkrN4Rh
s2c09gx0rxxHzBssTukIcKFTByuexJUFxXfcCNduWM5mcjNC4HzExXn2eAQWxzZi0R3iuSwjVp9h
MR7htJm7iMngtmVT2DtmK67aJRs/W2ojKgxQwjXpcj86MF/vsa0fZTpKJpzm1obbbPfq4JtO/DxD
pfgw7Nb4YfvjdI7DOXn0SIQm8JGPVa6Knqw6kyt79Pr3uHUzjpNmtCaY9YmDcYwtwjeBLHQPvvOc
JHB+54XlFWc2D1X1bHqYxk3CpAKpGIoE9bI2g3DnLuha+lrMa7cwKzTsKe1OdIiIfdC0htTYjLeh
XSAD+or8NUV5TJ0MiVw0bJU6s4bs9dGfvuOdj/bU8u666+1oV1hhAB3Pv7IHoFhWhpi88sYdUcA4
o0Lb2AQxj7OZK+s0ewhlFutjafngtBnDvT13xYpBTLl3Raa+dD7gIybyyXVeyx+w3R30GUQe+lLa
VxmNXfzzqbrK+rk8RCbtAVtpLEPbj3s0NGAdhRWtqPHZdTgIXblj424hI3fI/sVwNoXKz4Wl9gWZ
UCuHA9eaotrfiEndThhJSTFW/sHriQoyoZBTmrSEdoQoFjkK3ilrMFeizNtdKIbvojeabWs0y97y
AdJXXQRfD81LP7f+CQiRvVoS84he9H5E/ZH57o7Q+ZlzSnRTV8NVZXRvU7VAooqvROM/tX18zZJL
wwgC48nvlx95lzxjEX8IGMy3nKZJqyaQ0sym/VLQpAwEaaEehEPoTOMmMizvqdEplISpfyXfmYOV
kbDIp/axJOZoQyDALh9bXBTBtBoT/7OSEfbyiq72yjOoCJJpHF8WZ/lUhJ34OQLaLiizaT1Hc/Ji
tkMCkKwPiysXSdtqnucVueTO3lq2sstelVQD/Kj07HVPZijHxy7EvJMOGWbgJD0EWCDW0ALGV8MG
QqAmCZOTGuY8jr1x6Ent4zWfzSvPyYJXHxHlPqs6RBIDkdbHrPNpj065LieCKFX7ZrI4Qmd94a5Q
ICxngV6q36WVevBsP/rG1AoqntGWNHRWRTSE5t6W6FdPIqxwRKy6VKq70u7159ldkX/MNJ0nGhdW
LECnCZ7oYCrafqWnuuQcmTnxVmQ2ISsqOA8dAmcMjBsxCkIlBySO4Ds11x3zAiUnWatrxMfxW5ig
0x7gzvN0E4dcrTzSrnqOIhRSGztsKIsSHvtx07C80GfSM425GeO3MaFAiI2OGqNBxZVni0KbJSmB
u3i+NsjzW9sZeTBi7nzzJje8TG5FNFN2jAHL0gTubE0kKdUJVAT5PV/s6Tb3Z+tsWsDPUQGDXkYg
+wZclSZ3QkbvgzV4AmlyTyWSLNL8SvKg712LVOqSNxLNvE69dnjpSB3dMHn0zX1rOf2Rsz0fTboY
kQUNBfrGm5Nlh7uL+mryxbtfYnDKem2YA0l95+F7gOVfE3ee5OuFLf9oQ2VfZ4MTXzmpR1NgoMgn
Yo4egZ7UXP6+SyLC3Pj9MfYdZjZk/u1BFVWvlz9CUKX9YPqU/Q0qnX3gecsBOGj7MVSCGkz1Nl2C
0Jlup4Vjj0Gxyaxnqf0vMJPna6AcHjGrottdGsUkoTJGUQ3YeQgZhEpkLRiRDNuSEfErVulUXPmL
qPd+5Q0vgLj5AghmKtLe1XI/0Hi5w4divaIG4a5DKuR3nlR/7L0a8abSGnFyjw5LMS7XqsWUhWqT
74VqJX5sPcq+TqZts/bmHHOf0VLbj2OJhB/FP0PWbKErQvOSxWBE0hWbfbRpXOmhuIyR+PD8m4tx
jpqk/aD5l6Ftyekohssp6nF7AeGJBGFLHUhPMiyWZicKoC/nshPmjUfm5anJFyZki0fzKl6Kq8tz
Z2SEd0jk6xz/Rflc9iW0NDFgMJDK0L9f2sY/DEbWNEUos+7BVnBNypEpm8U/cq8U02LJZaNJuXYJ
eLwGeF/vG92KAze7XAdzPN0u5YQEv8mWne/yBAjX5LMjqT+wzP0viR0Z2wtFqy2JFBABIQyqDkxM
LvxIUaOeu6Dr20ZwtSxf8cDCZpmvJR+0ndEmeKSqGeZrSlQmyT8CkD32HushNTheWwTb8Ubqgp/c
rvjHgn3vJHOeJmeRTBiV0XzQSqydDdu5fBK2RhpC+r6SyKs/4tRUd3Oc8uoYKa+w64zMJicRX8Wt
1XwUwSCOUacMoCqDLE256svYeqA44BvWoDl0vldScAKOp3pPrLt9pm7pX0SkL29FhtjV2HCZ5NDY
D/j1cM3pF9YeivRbtVTtRxdm/NVqHOQVCWPxUdByRREWQuNbtG0WX8O96Pi5COMcU/zw6+gNcGet
jNJDtJ8o6Ek4YJi3H2RPEoHg7ggR87Ir3sB4nCM6FnW0Fz3BD0njz9cOLfDrtpLxWz95s7de/MU6
lYlt3dYOpjmv1KIrQeXjbWqWwz0iHZofjEXDjaefgqmlNee12gGJLxmvVCioCado5CnB/PI1wVD7
wSjSaNbMYnmnm96LNw3V6W4ES/QWuVypBP7tI8zU+EcQkz6/ioR+BnsTb3/gtfFVlthowUJnXg6G
TjYhT4qyL/RT+T30qZOJtLPU60Cw3Dt4F6ZQAwfynlZqm4AxwC2zstu8O1uDrG/QP46PmTmF31qJ
1T1rVHSFF7yciTBmZ3KzqdsR5z0Tk1LzBEjEbG+5D8IT8qnTx5sAgI7clG3WzL+3n/8tZdfjP5Vj
/e8WOtgm06g/Na7/ouy6/uD891F/+7PO4Y8f+kPnEKDMchEXMxtwtSrhT9quIPqN8YaHDhLjPSoH
mv4/ZQ4R8U2U4pxsMeqg60Rt8VPpFfym56ywVbwAJhU4739H6fXLjJ+/ngec4wVB9QSJ/QVtVZtj
3ldpsRyI38CgEUu3PicqmZ8qOCGIpuCd/eny/JMh/18GJuD9aOabns1vTp37y1yavkFKvKuP9FLl
/T3yH+I0/OnvEtL+MuTjK2nNgut6KDjtXwdswhvou3qpOmBwhBCrjSBFA4c6C9yWTJSpXOFVwePZ
5cYDWGr19K+/JCICRlT/MLtgzG9Ck8CzZHORf2U5MXNguZwDcWhKv1Q00HC2IVM1D9L1wrOy0/5K
5QrLCX5G2mAtXRbdxciI6BlYx77QCIIj3lCuXQ/0qDkuWbiiwmXC/2sX/NmymVHbOiDZJdEPORul
h4UaUnA4zz86MRcPTh7SCSRF+YCklRU2IEUYtnn3GpOEtNfjAyx9CRoqtGgO3ipmhwTidAqrtIPF
pacEfqTmUXfCGeMrclvaj7CqMnONKG3+kWqvnqxL+VyO2MiG/BL6gqmvj7Ei4GGy63OKFO09zbDK
oFbhByeVRWek1KSz+HiCIklXG4VzazZHLhWK1gRRiLXGxeo6e5vhjWYo6WSlBfX23JCwESi8Ol63
1OfGjfCXsRtgHwhABsAVIu1SBpNYw/CmoPJTxjiOyg6cWSCzxRkG2hGHG+e1+GoZA7X3wbvitYWn
bDlCPmOtwAKYL/4X7g5eNrQZWyKay/Xoq+5zRtW/TgIs9RmB8E+piJu30Vy4M6Rpmwd/IrUnmNjY
HFFHZ98ysgOJTPOPaWznJ7PnR2azH160Wf0cqwQnTyKsx5Em1UsuSN+BPB+dqyrkikR558JzqQhT
Wvnjgj4Yh992AIQPpl7aW1pqxQN2t2g1MiZZ53bTf7rkoOCyRdREcBXh2geaTwPK4bH7hGQ2428T
894HMnxsQm7uHGCVUmNOhTA4dV9vTR9hSjsQSSUW7ZKkebU3rLh4SMgTolmXdjeoLjx64on8Xpgz
UymAmTvwzyaLhtW8Z6qTz0CJl+uow3bWOimpPZXOBlJ8Y0w07U1c6Jfd6LzbS96aG/FdfNy+zPTS
isixgkdRprX8znR83s+Z7d4mLnfiYq1z63beVJSPFRvcyHUtOH7SpfTwRsc5zVrFEZIRbxw/4HHt
Pr3IXK6xy81P9oQTic5qsSn7rtjRixPfzNy3HjM21A1SK2oVg2tLajTM5lFfav2IliSXftfWh91y
SSbrFu4E7gZA+RbPPypTSEtJEF+VQ/E2GQTppFlf3SbhDwpvjl+4UnC5Qdqzj+ngvZu0H17tOB6f
E5tnE+NQgX/dpARw3fKdUAVJ7zBomcV7PJT6SKRSbpQfGGIXd2572zIguI3E5N3CGbAe62xo30bP
JwSXthLOS0ou0uKbd6fy5lPuGN4XFeoBgJFz7grrqflIOJrU68yZDc5okAIuXy5MeQmGZjAe1NzW
iG6zfLmewnl4ofVZPMzkNjMTQflKz5cAKVUisfUnMzsIfCTkX8cq23sETH+2pW+GPLUFDkaGWN0r
Oeq4DMw5cLa+DZpe+HYS2i9hEVmF/yabehKfWT+6b5lVV0VykM5SuwcM20a9hXM9jddkjsbe1ZQ4
o/tAei8Ee1fNT1ZIPdP4IzQDy1M9OqPF3/EcerRMUAYyfSCUfSfH+mZsmBMInrArF+eOMAfjvjHL
B8Mbb9yqrYgICLz7haIJLx29X/jP9JDjGxomjJ0CXiJsvOmxsounAanVdtRDkNGdv2YhE0lXjt+K
1CYOtE4+kSikJLj6uF6ssT2TjT1tS08qWquJ+GZlGNKSbCA9u4t35UQ4tVqKaGPR91+XgZdskjbJ
bgC2UXZHrZzXPRWSn4dXRkG2SVZiX1+15KMfkQiUGxu/5pocVw/7VyFpCJXljwR+Ct1mT/fuB5dc
ALd+mOsg29qVEZ3yNGmvBz+fdn7KC9vllXXKSEzejsSZI7jhRgILMY8mLXyCtKhqWuGE22YCD0b7
kdeytvJ9agbaj1OZJ0ziEVRO64tTxeSaEWd3xsbnlFuba/85tNPkr70uMpZVhQ02XiWlkAe7zVBi
WBMD25h+zECnrrbN8ZjgtaLDGvm0kTFSbuZ4+MRXBN/VS9jz2MDDnUzZ5nTuwjYH3fKAVtFaWaKA
B0LnQNGfJCw3CtV7iKRnNTmFOtUqkauwLIq3yMDkt/aVP8PglfSZAp+yDg1Eug6k66D9d7p7Tme0
LQFzBMeW9RWJO4tIuuqKFmpKy3t17ZJveGKuClTENu2jrVoy59KUt2rYUlh1q7rhCaSb7F21fq+e
lgnwJoJ0uQ6H+jCVG0caDY1gf/loS9M72nO1PLY5mum1NUQHtXjRsRrj+S4rnGUj41Hbt1sX12pZ
8bgXEjpCUjAYc9z7YABD2sSzRcpWDyTPbMNdZ8hqa+iR9eQ58wZ8WP4a+HjsQnOedm48kyAO5WrX
pSVWrKS6Ly2DvZxy45hlDk1tV0pc0Un0XIaJhUGHJx7DbXoMpYq30RS71/gmXYYnk/GA2CC8sboF
fD4i0ZIpeZQy6vf76rubdDdpvATniHwBf+1OkI1WJFx7jN/S4rodFusIdYCJTJb6/QmgmPM25sHs
rgJvCnIaoOVw0pkIIYmcufm9raqq3LhB7RPtnZvyuHRY8tvK6Pekr3lvhJhnDMyJuDi7Ihk+Kyf3
GUEPrlwS+s1W4r1F0jQPU1oQAm42eMu07bDYBaknv+IbbtYw3fS5oO3ulRI6AZMUn20oq+xkqBJj
YEwMSMDjV6XH3pH9OeqGxl33im7bCnNQdiBMIx7WeYZPH+pDdljSuv1qt9TGzBjnQt8bCj99RMpz
h31IqxRyb6jPkc0wPaxb8S1kiIjTabIhvJjFoFk0rMI/6pJswnY24oeWSSrvAPKLcxCbYFrhk3Ig
SrPq4l+9XbLMeDBIZuDrZk66G4usCDeJSSR4xSEv3bi+ar8q0olb7I7cJGthd55HToW/H766zLYe
c2sevmFByMON7RG7sbIqev2Ezc/2lmOo/0UVHccyfWCst7aEr5CnNjyGwK/PZU+ioouKf0P6I4tx
n2N6Az0D8CP1Bjb3qGqIZCOZ/jmzneSWYAtyEz2/vUmWy28B8sExfI6lcdfpRRlhww+RcybJooDj
SdR11h3LYP0Nj34jNwZ6NnZtND5+wkK0qrBFbxjTz/vUMsbnNKOpsbIwKNf02Pt5n1T+fCJxlu8/
ymlzwRI0HLbeaDlXWAD18Ze42rdAqPLIOAaWX+Jilq8U9v0ZToNa4gZZTBbR8JzQYGBnxlPXtE55
LOyo+xsZHI6evxQRqJRDikaKGVDlv4q+vNFAIjBP/UF1rCUg19t821XRDBqLUO82g7IRpU7wA/Wb
PKB2S3aGZX+Eefsy1YmzzTy2KcObks3YVs217G33TbZtfZ0tTnEyzcp5t90iVddt0tbAENI0pPVJ
lqVJ7Nsuo3G4r7iFhyTKvFvTAsXeq4pzQol7kI2btrGCtuSmnKL6bpw2jb6ztjsaD8AmQBbQqUDk
lJiezrmFdoCHh6Oki+x6mBpk0CMPjg67ooAJ0ce7ScEfItuDW9+jrWFYrs9Iql66+7rs9L2M9HGp
4CAV0RddXbAZxAmBXFYxrAWH0Ws+0s6WyJ7AyQFU0KJKzMSeXb73DpqtK2gAgTxr0AcXKWMgb6hB
qC2ZiKm5HluH7NmD4+QjCnvPFsbgbvhCtf3cxC7Mhc4hASLwlzI5Fmwlm3jR/0fMQSremAN2h3Wc
+VYoVx4nndMFmUAqpcI0SkLfQ29qeEVMI08CsoAfrnj4U2g2HKEC1EvA3jhcUcaYB6oeHm3Sjl+g
xjBOrC1vPXiIbtZVRGtT9RyYQ/yCX+d8BKCciQxXOLuaWUzLIaZzLDZp7Y/PIivfg55zO4Ki9i2c
SnA7/ax1Dho5EhUM4K+WRZsTvNR46HMoKRYv7H3hyGwfFxCX1qEHb0Uw5f5QqH4+3NliT7ZLG6+v
4n46IuzvqADC89yZ5WqcKLb8EupFjSrpBUCuczSVaN6FPlPXKeh0eBlyWrtLqZjulNO4s5akOvYQ
pM45wVQr9qzgvnL68dm0kJLRC20+PKJ99qiG51NrUbWACMP5vRJQMF/snEK+60qgDEEWoFdwVfMB
qYE4xlBwIo3h/AfrhqAteRgYLVsrZfEvhbmAKiGI/o10W8RbnMphO7n4MlPWoq7t6IbYqONWKtJL
1yV72JuJy2XU0L1OoJDO1kR5i6E+OidW219lcwA1g3QYAiGreV/D8FzDq5DPoQsaRExztg915Q2R
ub2pCuryIKM8Cad6+cG0B/JMFi7tW+FXd1IFYFVGQZljegnOEBKdqwlbluXyobWhDyz6t1au1tCE
WcOD0ZT6HjgTin/9qioqWTYS+FhMjdt3r1Mk8/RV7q9yk2jeUWZUpLpoyOAz1JtUud29WffcmSZn
C7isgW1NRIGusedTAdKd4Xs/UU87zKBoaPHtymA+LQmtWqBj4fnyGNK0ZgEnCcw8qNGYry9QDmeY
u/tLpV07PD4VQWBrmKFal0X1AVwtOxB5xfAcCOF5jAH2XMoyklu5DG5HRUGjh0uvGyhLRsBMgWZ6
PaXpjz5EY7TwutVrNSdsApOiBxEmdA1MjUSBHgQ5ioNHxPmQrXCE93CH94ymSI3NmMaqWSLH4xuZ
IOspnhdewQYm3KMdo++kpDYRe40MYKOcR5CBkjVt64o3JlGVd2sXvpaMmyYxWb4c0ARpJtLiFt3r
4rg0KDzsZ59JTqWLzmh+IuKVetnuy6OheTHIqFjWqKSYSOkKWY8mV1BCNH1nyfikyqbI7sBEbR1g
aftL3Rwgx7hWBT2zukldBGXGd9Nc9DElMLh9ZcUm1Q1msfv90UTKsCM5tzzWDUwYEq/qc9vYBCx7
bnhmvNy9Nha9C8aO9DLgpdXnqXLSW+lywqWrL1jcDSzOTRk17woWFyDBLjpPAetsMwEZWKUe0nCz
drghRTFa24Fj63bwORYJZhtEk1R3Xa+X4QEXJXrlkk5QlAWcNYqeH49EN590ftdjqruNU8cQaLVw
MH63Qh4JdxmHbyOcjo/UgqEUIPxFdKmfn4I0J46YNIF8vk6suw6XY0UY0ZlKcCo+VJOkekcOtvED
NFSXvYEg4F77M9PbgCWfep/mFUlrYJISw2OrmOCrdARJXXcz6Cp0x3IdVQwPfGTeR5cyZJ36ufXY
+g65gCM3Ejsv2p/SrM+LQ7iyZ3N4qPQ9SDkvvcHkI1i9XwgHqCZYTtAsJHZajidtQV/EbEr7EQk1
iy3r2GszhO0bviQNRmPZv7RipKBZFNqMGoAfTUyJaGQMrCaAIwxEaVpwvgPvhexVcMiseLF1HCTd
p6bkpZhN2bxfYFjkhctnJ4s5ogkOLI4P486mqbdls+fhuSyzKuBqULGjr23c5IVqakazZVf6HDco
qv8e+2xPsfzUamemQQDgjLBKcjFNlrdU8h4VSIFeTF+2nK1Ji24NM35QIE3f7VJV2bEmHflqIozy
I9BLpQ68we3uFLdLaBfcygysD7kXW6eL2B9SSlXeyZ6uYC2YswUazeN0wfhdY+n2pFGh4OoKXtwM
oB7MyKb9OlQ9R45uWMojSD8Oj22W3iL4fZeQEQmsCgznaIMTmmg5cQ0EiZWbWk7dK6cS0GqjYshG
PlwTcW4ZvYy0cJNFdmKY/9w0sbOOwMRu5MgNn8l5uy5sWpmXf7y8mFhS2WIMtHaf3sSeisfPPdYL
jl1lQ2KqUnBaaPh5oTMgWkngschIjyfbbQOQRIuXEaDuL5yEp2DeqaH4AaK08VE4UDhcGnRawuXa
VASTPgXMsN3kBnHouKeA4xtPCOXz6TCG7ht6DUAxugMuKGS3xLvzlxVoYa5ELJq/8QpZunP/a8s7
IAgJTS8zzyD6xcAzNk5TMcoSB7K1hnTtL6N3G/hCQ7eYYc4uS1sacfgWCYPMgLiWbT4Q7sF4/j2J
a2qXGmLZAMTxVE9tR9qe697KzFZPLAnL7l836C3mJ3/5ZYnNwPqHA5BQgl9+2TAIi0AaznAwMq10
HRjUzy21mGnl6a0xUpjQreAgakmKogJA3saklaHFls1H3ursc70K/+tf6jKV+McrqEMLXHKlQ2Y7
f5mNJCNPcpQlwwFrOIKzCC3AZgjH7rxMhtz3/ZhuqN6X7ew49CbikSZb3nJ3g1RXcvD6iG3loXJK
n9Ug9ppvbVYG96GftFtWWQ6GBsiXVSc84288Vf+kUgE2i5dJwwnwFl3oz3+C6qLNKpokMcQhASJ3
BRgIMnjAPgaYouvvUdMyiXBgyUjWxPdhZhepp5q6cBTeH7OX/4wqaUR9/6//8/Gt4jiWDaLPPsWf
p47cAJsC8n+GUJw+6uFj+Cc/8segEte1x9As8GgJEHlia7rETwiFaf8GhN1mVqgjkPA8/P9JpYvj
6edk0v+NdA88tbC4fIod1/p3JpOW+8tsEoEtcl4eJwyzDrjsX71VCEjCMk+Uf6popdChZBNnJ7eI
G+3WI0Ya0aFzJMwP3WTlNPFNU8+USb1nGghWFsGR4kvZdNqpNgy+06utsWBoiA9hPFKpjY7kSBl0
5ULpmPIyBruql5U73QhgLTQVZzvA1eAO0DiTnUBY5Z+l2w2fRTIh7s2IF7Zsg5OpzjoscVHOOwJ3
9Eo8fzHCZbHOyyUgsfs9LZG4l3zZk4Ws0auKxtU6H0zye4NL1GLZ8Zrf5TqBse/i6A15kpOu+0FH
NPY9LYsT3ocUdOkcvWJ7chv+itlftuoS88hmTIqPM5P+6OgcyKKr/bdOZ0MaESmRmXTzO0hBwa4Z
mRCiRQIqw5FUiVVziZkUOnGyWCo2TJ1C6Q8MCe1BR1NaOqWyIa6yVPMN3CyAtrKo5iP/EV/L0Xdg
L2bmASeftRU56ZfK0UGYUmdijpd4TPOSlHkJzWSHixg2EuwApEbHak46YbM2loqkpHF4Vvjcj3Y/
IztcyOSMBntG9c0CAs4VRegqjhmqpWWefeN58O4BZhDvKRvbuE0rlNDK8/vDoHNAJ1Dbj6nOBl1A
Jt81Oi9UKmR1azcU9jXTUPvFuMSL+h1Joxx1kDVydiB4Akm21KmkpfAIKM2wDWwtu6aNkhIaOxmx
2jmTs1Ct6HjTWSedGnOFTBN7077TOahuai+fps5GTQeLlFSdlzrq5NTmEqKKMna+VePiS8vaKenS
Ii1WP/9bFDB50mvDs1vcdplZBRnLtaSX31/lNKmm+grU2lSS5AEXO492dm88hIYV0qqStE2nZWum
sWV+XpaJ/6yof7eiksL2rxbU/9tnS/Mr4kL/yE+qjxkh/UDfgTketNVl1fy5oAL8YSH1QVwwWEAT
ggv5p/QjgOTDT4UhMgn9b/jAnwus9Rv9QLQaAVssmoPw31lfGX394xnIJGuR34uyl/Q+fr1fKQgE
CQyDKvyJWHQEiZ2/CidRlZqgBw3shPUmtIlh6AgwG/eFXZWV+SI4u1jbooZf8WhXrlj6FalmDMpJ
zu6xlTBRqbs2/ELt2g6+WLMGZJfkHeXWO9eZmPGjy58PuTFNRkqsuw1H7tiPZTXIYbUIfArtdV3O
9MkkQGvSwcOWmirO1VVjVEyo8oxuw+yiY8ydDvek4b8aGpIzNTJI1qaKGOzk7TmvhozmpRrBannU
cfipFkaf6Uj2b1QxOybMVUbbiTb2xFh4gU7nY0p6WArp4YSwNWMLh911xvvUb+1UQBvq5ZhRrtKe
K/fMhsu9kj3NeS9qUDHD9Q9uwCrLnEayme07w2j4TE0hEhcgkQFHh9YXlKJW84ryC7oouGCMNGgT
spemG9lE2bxR3FkP0wV+1GgOUgreJlklFzwSs/xlRYXdb7BCQU/q4SjFSxP46z7pWnVEU4o8Le5x
IJJEpQlMcYm8bCIRaT/YoKFdq5BbToRQmwarP09NY7WM+4MJCYBDeZAVk3eE9RE8R0AXz7YgNGmf
5W4HMXNA1crabrkbwxln877ziy1N0rraO6KMKZE9DUlHfkEkHryUNfwkGaxCsgGajTm63gocYUVh
GsNmYHAX7uxpmraTyFl5E1smSFswf9D8bVvU/diq0dxl5seCFAbUOG/jrkDGsTVx237Ac4vsXdRX
3p6kufYLzoL0VPiifG0Y7iNalda0bqGvHkqZJubG7jEc4rHajDb7aJ82DKDalIQ1jvzKkozwcDmC
uFfbNOijW+V17R6y1LgeOze5wn2rAnbLqvjik8OMoSQdy29mbjRHEef2UVQBueZeEL/zNvRyVaNY
/krIngWnfBCy2Ceig9BdZuNx6qtgZ5eSVmVUx8OX0JWfIDoM7TlcNnHY023kDcDpHbQO9V2ikDIm
nLfOlQ/mtEi98A1Dlb2XiMmxmTFPszbsaGQXM+t1NkPcPdJW6m+60Fy+lqLilN0l8zOu2IrWcMwr
aBhmBAvTwJknW50xief/piNea6IXlbPH2xLnkDcwP7Jo0D/5SQc0FAMWTrYseRFdWalVKOLyoXBb
ez3Qn9pLQUJ4E/IcQi0FTovx4x5IK8xvfMnRrgFiN7GyxBCeWpK6VqMn2ttej48H3yy/11YxH7to
aJA9dLkm7Uc4FMVnbmbuxpmnCX9H5h5yiKTrxrU/1DS/eGVPMxR/sCL+wQ6wqneOx33EQdql7ejf
TYMRJ/y1heePc/97vfufXfFvdkVgjjrV7X+uM56zPsnq7OPPlcYfP/TfkkjIp3yOTY8RX78uF//Y
GEPnN7IW3UDzZDxKc4cuw8+NEbUkMGJgJKbj+zapI/+9Mfq/8WkO1AJIN7ZNrfDv7IzBX7oDdOR1
JctH8lsgJdQixj+Vs6H0m6aZE+sQhnPN8ySbcI2zmjFKPXfnjIxEDPzvcx16TDzoJT6ZIx4P0oaa
U5Ym443TEF0S9RL7cMATv2UCE94x025PtIfLRwoV+uqWGx6pcR7x4aoQQ2f3YTJN6hnQcIGfht6o
n23hq7u2msjckrbRf2N3aE5NmpD9DDv2gxR2gKrKHrwPJqL8IQSe0bPwG+N7oWjSFXRk1HdN2Qjy
q2ygtGHZ2/bVQINc5ScTtma492VcQ5BxEy35Nkb3ZgQZbG3sFGM4HpAWxCWarC3vbEK11BcAELLO
3SC+VDdWr5jFFGn4Xhb4hk8sdSGXpbHtgwVJ+ZwzrVkzdqNbQc3YbGPiX72d1ZnuKh6Kr2611Kdk
ou/shYu78Zjfvvb5UG89K2aPQQELmdSZnjHrzQ9VwzYApG6kf9ZW7V2sGa97gLQuAyZpvFGhZZsR
a+NTiul9gx6gdHF0yS54bocMlG7gA8ndkonBLge6m7iaOErKbB0snMJvO+jB3c5AWPLYd6H7MbY0
ezkUTO2bm9Ap93XnUU0MCHEeW1yLtImsR3CtzKFme7IekwwSyKpsdUOPBiszvh7t1M2AupdUADG0
A+axuqzIF5C4Koir0ytx36FEmOqxOVl9SRvz8j9Li5y1dYyMxF91wEvZBdKKn0HXUQTnVg+t7GhB
/umxuj/nblhka29kdCLAs2erMiWSZ5MoL3oOmwK8ay3i6NkaDZGs+hCkF48m7XYbEG/ye8N4Cppx
IUKWmAMnFd4HMFrIpS6jvWyFzAFnB6U137OympOd4O6BRLjwhS7tWLvr3fwkiqVMr6hK+QUmq1PJ
Nkhyri7HGnRyEx3xFQbNotp4M0nfm1AFpbsJg8a3b2JZTvFuELGZHEUrOWQlTS6+5XkDPL5Y+Gdk
X3xs2nQ9Btw8F926MbAIyZXP9CNbgSrk45Wvv3y4iHxZLXbBFewZBkHxwSV8vMDTldKj12UQ7Zuf
jMbaNVq+RIxx/Q61ro84g7/RD8ZCEVPiO8ep5GRMAWZzfWEzxM9Tj4d9TbJhEmzcyZYLTTnL/aDG
HULm16o5+Wbf/j/2zmw7biNbor/SPwAvAInxFTWzijMpUXrB0oh5ysSYX383KNktyavt63e/9LLb
okhWFYCTcSJ2vOtgbo9RhzntmGS569wn+RDuCkS75pSJTCrS0IMQG/os+PsTQdrlsFSsA4hRe2+d
Pl+MN68/ZVDqITmWiwOmWlguP6yL80EBoRDguGUJjbEsMHCyfJp4n4tq7PQjDajsZZtyfUttc319
gnwx1U2/hM2Z/FgDWrfh38MlQ9cPwkR5gEYAtRcNlYaMx6uiOJXcoXzO3kenMq1lT5Ni+VVrivei
3GP6I/hl4yNKXCOoDg12iubsU6pEA2VbzJvZL9gb9aGtj0p70wORhvkOVnX7TvBJE8SIB1yFZVoj
rEMAai99MGya1g3o17GNbmSUUeFuAC0jNotU/o1nrl1g4RK+4c300i0itPVAiUGvo1JihOydQcV7
P7fnx5FPMczMoNprYdkbc0zc+yHr1afcEJaIKCTF4RSW82PgGeCKbckH25aT5JfhBbjg4jf47aAu
i0g3bq02/SRLwZhfq27DS8bqcA5d/zgBFP7UYZUROwt3qdg5MS2WUCUK55QktCiIen19FzrY30hU
04s3oNTzDSsyYpbrYCBM7GRn9AKKfBcTJsW/0p5wLIsDq5sU+Ycnxn1ttfVDOTZrEqpYmcCsrexn
fLb+3mA79cXxK3EVSypw8jGwPpeur98ECWQelr9YojrpZV9EN09Pg+sup7WOfUexEqj4zHiWuSHf
pLYD9aUrWAiUYZAdFgsvHXJLebFmkr4lrJq9GVQL8W5Tf6F6CmMWW2Z1ZmftM6m9Wreq1cW1FLk6
o/UzWYd4Q0+DlsV1tTq/YDtgAovZ1nng/PCGrf4jubrF3FfjmH41kc1Lt1zVq7OsxGJmVYY970x2
DZLkzqisS1lwN7+HR5GeiCgf+tGb93oUI+iWguj8QPluYQzxHZwW7iaLDxHNaIcHq65fBDbmZNOH
SlOmMNBw0xbs55/jVjRvprSUjzRA3eEH6x5w1yfRlCjrIYbA+1j7pNjKYe6D2w6o3zHz8QebSWq+
MFjOsFyDJ53Y3tsB/Ouhmd1GHtypbkKuD3Zcx1HSv0s31HFuQ9C0rX2n1HrWrNrU3ZVmanIA01BA
YsJx9ypd+4TITezKXHI8y9Eso3Ts2eaXk1mbW1ogJzLac4UZF69iDipiGKojlYk0bBvsIXej6JpN
MJv9k02J2rsMUCaIDlYct0POVF6ZcBlG0o1qgzvxPbUfWBpJrN/0tvke0E+32vMAr1jT3HobVmwQ
Wj2db0fk4keaCJ3zMufWfWF5/dfRmeX7BYR592HuzXK8zzwZJ+de6uKUQEnY0B34Yi86vk/Z3G4L
r6CqMLDmCyB6sWENjFnfYxWrhHErZe/t4LAna+lB9aUkJX3pdJZTrLTY93nWj++CzMPyBu39LmxD
FwltSvyooI6wixBZqFlHO73Gs2njZRhM494BjsW5dph2vFx+NOJ+u1pbHd/Tr+ls3KZ9hrpiXhGd
fAOnnUpZCNpblZvvLDshS52ri7G4zss0YS3jmltgXtBNS1w2TeFKOcmtCJrhevDlMRjA8Rc+hI3U
tAbumk07O5cJhDK/4apbp44ocfjaQ8/Dz7gBP2AfzCy9VBR8Hu3Sehvnjo9H1qsiaWMsxBhdbD2c
h1urHfkc2K2zS2cPf78IY02QFqmm9niE72GrmnNk2624D+Dc30Fb6B8b6dCtIeux4fdJewA1897w
+/EamBdH8CF59szOOq9tbVtrNScl9HLsw76qHrO8GesI22W5x3KUbWeKpdSuNRFfh95zwcWoNL2r
WANTnmQuTyba9HlRYm1o5wtHmryuuQNhRoPfQX6yCu9Fb46HFvwF/2o77VmwRntI3aocN0utph2h
Q6D76dRYV4OTD1SkeeZWxt4pwPl3aQqyC6aCTx9hZnuTDulLTv3OxnUtem85GifPI9SLyFczXfad
EldeW83H2UxscBtpsPcGj/cBK+Lkkf03Q03dwuBJSvRSlyuh6gtYZhAznGzg6VimIZhnvyoP7eQE
b9qQX3xsZ/kY542/p9Uiznc8DqdjkMMngUhXREEcR+YsiXjGHvw8CSeFjqxEnekNcCBFpMtwZuvQ
7CfbpouOr5nBrsxpQObQHT/n3eB9Dcp02mVYSXClhH35CT2/O2LRj5HVGK0Q21DMx4VSJQckFA6P
3NtlRtdihh7JGg7BcD21lr2lWKjfLGNHaxMcuXOB+fhGYykQzzzfiuu+LgVtthW8ibu8B4aiCrd5
GKo58R7K0BB64xohXQrYNiICA87HwrLNZB96dc0FZK7cFNyBtwkP2WQs5wt1Cmq3DEU4s8sI4nvF
GHBtly1svnoRyYtf4aNl75czYzkhWA6redA0lLcRRMV9VwzLxVWue9PVKRo/7k5jOzTucCWasj/P
Vkc5VZ3RNuX26imdqqtu6s5toOdtF9rdbUVo4ROZJRPpoZNXFH/HB5kEbxjUaG9RhJl96dzn9Afh
wiFcUuzzuUrKK3JLNEVmodYsIEAM5NiY6gaDA20EDwOcjY9zUZUJHx9EGhqX4JOIeuAFEbG+FFAE
qk8LDII7aC/61kgpQ9olbeYOH4O+fSKZUhd+JFkcxPaB+kVhnOLZO0BA8aGolW/xis7pGTujH1+o
gP2AvNYCMWGQywI+CydsPTHvc74Uu6DIU/8htB3XfJtV/JOkUY+KyLumVR09D2UkkRTddnqrU1ga
jpBB4t8ldtsBS1qQpHiCTscfTvJ333bRP5anrgffnzfUoOAdDu2sCE3O6b+k9wqGpdhTZnMkgM9w
72Y5YyI2bCb3v/5GfzYT8I1CD8YLx2Bh/xoTDCTDfIcJ41impfuBc2pV7fq6Y1bjbXA+KKo/mJyb
mXlUc8N990+/+0p1xBUQOOsW8lfycWssFoYWGGkyb+0nbyJRnHXZwihRSkBqBt/V633mQYNsUft3
Roo/236/sR5ZwfqCUOYvLzL1ECQWaGc5skDibx+nZHCu/QIBsc6RfreOtTrTRsqczn3SMq6YkooL
SlETvzwmDgG+v341ftnDEl8U7to3zyIWtu+fbQnhNCx2wmHGl9I5TQL5wc1S+4ncCJVu0vq78KbL
huOXT5mDVxdKslhJsPav/chlOi4evJHmWFcyvPQp5zXF0/hDYfT42O1m+JSWpuPcJGMwiJOUnoiX
jbKMtLrO3Zy4pcHdfOd15PXhL44WiR667K5Aa4dvxrQPd2NBU1Lk6DpmVq889dlMSO6i4rDReLQ9
A80f6qM8ZsPA2YJI1ofGHaf+UdECq/YaBtqk6MfzhPNec4iEZxfMnNKT2BUc8BIOoAWPiafKFy35
BOyU3Cfqr5ic60cRJhzj+k7x5z2bejGzcub5go3LN9YHpsmpmjjavSZRpvZhzmnxECSNPC78QXnr
NK3lHWRqefNOWUHz7lUAqYgyfoPF/itv/o28ye3U+0sbxa38kjT1j+Lm9y/5fetneb85OIooQ0ZE
RIjn8v1962djsUCmXO+eUFX5U3+Im473GwyG1Ynkr5Hu1yz4962fY2GrCImQY7FFGPXQPV/rVKgy
+X7HpgXlf6KHuXf+fHXh4yAe5XNZIbkBerV/QdYWatDFNITZXY5VjwZ2YZkzTV0JzW0hACjn3vE6
PnQNlka5j+OQz3w0jZm3KejEmWCHvPY/cD9CCuyzohcPafBaEuEGo1GYGDPpsmvHugA+V5vTHfAs
83NltpMJBlTVGVKqlQaUQjEP4AptUrCu46EJHXhcaP9Xq4Huq8Ds2ESh6oKPxiq/zF6QXPmF00VN
k6B59n754AZTfAAworciLKlaKzLO16AhBvrzbFkVFEC1EkudcCi2Mo2PwYxyADKTWl+A9zcgGgBb
a51fZqykJ390h/dTjuPcMdtwxVd56YPEJ0ZEtpmXu3HQcYi9Y6LyV7T8xhEdgn1AWLRst6HJsaCL
sWOOGedMcA0fs2nsn9XopfkNnlBjq7LWv82k6QAAyuY025TeGteGioWVK5xDRA+zz5ZH3+37ess7
sbzES1NH7GroM6EzOHn0HRGHkWqWuNiA0RxPnInSs57m+cXJqI4/eM5snhKsuDvSdGQ9cbNV1t7v
PdBLfibat/SQSVL9HVVr1I5VV4aqzbW5McBvUMU6uA2KyafQiZrsLsqJXUN/mlOl2TYqRioPw/e7
flg6747fxDbhnI0V25eSaoLMHAQmZx6NlZGnX31ZcmpJsuKoMmfYc4zytrA0B0a81L/vtDOTlUyL
ZGsvfXOPSVheLQ1ATrPqrHvDDXFZj4C+YgfEEjgo1/s8teQEZy6aGx99Dbrn0kAuiJIlDKx9Vxvt
xYHosVyb9UBQ8counCloIdzVpJp3vBAAHyvixe0d7myEOPqjLfhyAkWjpuST02s0VIqDW1xw9InS
2qKqAWgiebstAMFM3A+QmVJAUKP/WLU1qRffmMMWVs3od5HbqLUXhzbviJwHjFIxzz74eaibzVXO
45xQeJvAUul8TKh56TMmlsFSGZfRxfK3PkGaG2UE2WWs+/TsxfX0gcCZh2FTTcOObC62G8AMKUEQ
svUyMsjbpke0HLuBT+ZAruvBCJK816sPz1y3jHWSZXfZvFh6k3YjReiNjCuu7DjwY8ToJeu3FNIM
7EnjdhwvGrxcR7rUEZsm5d3ctuxvrQ2hUEk7tkE99p1HDRaZtmqo/OtZV9NNqVzzIAt/IEjN8Z1P
nGOslXNkUUrDz27Ygpcj1S8x6D7Iv57cVmUwvdiZag6gnLvkisDYg54Rbe/Dwfhk6LDmmqL0jZIf
N1/cm74RilbgjtgILd9L8zITGXKiYBlSuCyB3RycuJWQfkxqdKLQIJd+5E60PDo4iJuT7XrIxVlZ
2h5YyNTGHpvHyNxNK79OhvP8qpuLjDXq41jYY3ucKItvTjKmRD1oDessFERbzZL3HiM51yNHmRzr
asLdjPb6OiKOlB/0LIKrHPW72Aawf+fLbK2KqFC13vKdikNAQHDHtjlG0ua9avYEdvOtjZh1DxHa
HPdigOjnhbl9RuoLdyLIWVYY7GwJ7qWMdK12sq0pSpv3uaAS8aOkXvxDbvbGs5Dl+E6xBJE7bNsO
1xrlTVsjZ71bWZ7Rn2SylniKgbO8l6pEnvkDqEEW5CfORjYuhSTyAl1BsVOYj1g3EMJqzShfSmfc
zoMHKI8tLfg2TyZihVWPR4pb14VOX00JNjIO58RD63YIOCjF5ZMFV/YNnTxvHT7CdJnjM1mhNaZ9
9ILJvyccwIKijxc0gbQ7+SGMpR0maXwkBl7oTTNP8wPLceeGtM0woowCybhGo22uda+9/BB0jXjp
+vklmVmPRz32DmtrZXEZbMbR7FU0jJg/rgl5Wzd6sdRDlTc0S4Ibm5N7yCaxtKPcKRe9HCvh976b
swyIk/iqY0sW3LBRsfavQ/S/89TfzVMCmfSH88afCDo3X6b/XH2R6svy00z17ct+XxiL30ITf2eI
SwmIE1vZP2Yq8DpoxCLw7T/mpu/7YuYmJhGUddtFbvZhwfx3Xxz8xrnKN03+i8lGmQaCX0aovxyp
BL/QLweWNe8UvHqpfAivv4xUbMBqahRdeSRgja5SS9HvaFOXxTmNR/c8m7IbHxMXrFqD8DdgMaz7
+7QlsX0ocmstJSZETchsZfr58SDYScFdtNsZrlYSO9k9EFnz4Be1iJKwA2k3G9MNtI9UwBDACzXb
tfvi1eMHSLIEH8vqaexi97Ev6ApQMnxqVg5eWbdwDBvSJayRLJJs7OH09UC1G5avPLAelMfOo297
8yVkw8lSyMjsh7qGRackTK5m7SLyWr5wgkqxc4iB3FQzmDTLsFDLtW3sKmWEX5XNeokuMAF3a6zA
1iYjjWPs8IDlUefR7/QEi0875LBfX6hCYwyXfvqR9z/Dm6L46skagZsVUgcH3AMhvfTVcNJF7mx8
MfCFyp2UDSatXXLE9LAK34657pJNXQYmuhOsdG8lgLmsSY/UlepjPymAWcbAd8cuOWHQIYyhMjqM
pqyBYMipkFGRKYoQyqRweMo8GKotXQfGu2EQ7iNyZLXiWIR1kYEKzcNqqXpDd6mPqx1p60WCW0ch
m03+trKi8CZoS+MrTYurKbaLMe7M6WejVPMNey7W7uvPp9afik827T85/wvQrufNeI2X4XSop70p
h/oATGgkSUjwKcPsulPwL7hZrshEvwfjlgQWd2gEWsJ+F8+O0/QYl+xojx4mcrFPXZ8UrdAwoaM8
1gaY5qa40k5zGiWL76jPx2HfgzF7IaoTeHurXeBY8lFZE0UVn4WghdE3KLXlu2ebUClaq3g+uI90
0ZdvpCHKx7SVy0vXpuqCTBY+5XoM9qmwpbftqk5c1e6QnIGYpG9ZAbKCo2sJojZvdgCn2IuKHtLk
2PBL5to1diCJVX1wKRrCuNP1U+SFvcfGvtXvQM8iCjoqPPA8F18nT5CZj2VV4VQWeqZJzs6zglOz
2ac3Rdnwd4UAXfYea+bJRiIbeYejUYJwJIZSqIeYNDVxaNqbRVNAEejN+LryqmzejMkUHKw+tPay
TMUb2KzFoQpA9CGCpiFgYcqrg0Nhmeqxb5wXQrLDpUKpA1G4kNWGOZpG+aANqKVFeV0lhHKRKDxv
T8gz3ji+3W4Gs6DcGtqRHWVDIG+1Lps79i3VvcLjvYeFXoF5dBDGSQtHlt1xQPI956hJ1ezs0NFX
qdNRnluAHN1MpSueZ6BUCOULQPRYksWaZnyLjiq4MGwgvxuf4XZf9+MMqKNfMxpxrjcDNqlD1wp1
PYgwv50DwuG1Mbl3vZvYO1LU/WuYA2NeUpUx0rARQnMM11l+mk3/ZdRGds2yDAqKzHPq4JieFt56
3cKYqT0B8TS3GqbPJRceZxK+5oPuQi56I5dzfSQJ1D12oUm4faLHdkeZuKAZuqj18+wu5k7nXXoD
LF9eabNt3hieuxzszsd0Csmm6Ve7IPDFetEWoljZk9hOa/JjQ+2S2uJGYVE8PJnb0SP9P8X0LcLQ
VG9Dfn9sAbGeaXCqmnVU1wnrKEDnG2MBuwTnAlh1VNWr0mp29Mnr1Keb3q/pEMGrkT55PhvRDb29
xYbjZn5GOC+Iw0n2GWZu4wASXsuwHI4z6JSkBgBcfWi02e1ktthUEuMYbZbBeII0upIUbWKL4TQD
VfXrsieoFmh5Bwe3uHplTr4Wv9jeyF1JedAJX+8srG3jr+j5xRW8SprMLA3t9fUqaj1uWq89EwBC
gq1nmNxWR7sZuWssPGEkY+ZhJlp3wpRiO1wOk/2AHx88JgnJtWluxbuWIwk3Du6QH9PVAHjDY3u5
UbJoFjCa+jtak3iee/53XHotpP2bccnneviraYllRCM/fG5+nJW+fc3v8tMa1XFW8RpH3Gt54h+j
Eo45UjwAFig0DELb9VGm/jsrEbRktPLoFaN+z/7BdL6menjGBmhGLraKfyY/rfGgH0cluougF6Jn
MZaRbg5/3SDQ6NLSfK+NM/7RNcKAjZej3Atu7NeUw7fMQ4FpPc0PIE3Jg15Qd6ppl1TY9X06F5vF
aTk2hnFQiOsaK4xJlMToMfmyWYJ8nNG5XOT9HB+KgHRKhtlgGnGgaf7feDiS2eB7PZsIup3GVj1U
tHPTpA42S/PsD3wDNcCYNsboBXV1JRBdcNbgeMjgT8XxaL7j9B2vBKoetstj3uG/FbvASTjXBCmo
8/A2y3pczaGDV6yCSo5Pa6gx6ZSD1MbC5ceqepO4TRd8Xx38e8j4m6uG3QSfs/9tSf09L/ef5ut/
uIKG6uPP9tRvX//7YYMPPJyXkKjbqt6+SrHfBVzf/43TDCE5UwgMf1wof1xBgiMFViXqslhdBI6P
BfWP2AbFpKyR6DMLsID/U3fqa5by5x0cKDMWJOxHVtPr+pv/aE5drJrBf5nNY0EEqUq+lolxS2b5
BChnTVUeQTReKRNkUzy8WIUR5UJtf3jxvmvKP24Bwz9v50y+NbcXwe9sr0GUn36ExvW8NgjWUiG5
mDex87Lg4VJjARmB5L3dRmbfrZEqlDWnjK9bjh8Hgq/1brLfOaPNk3Rb482/hiMN3D3Y9yzSW9+6
oXk4jhx3jKyWruYRddhsP60Ah6xhwK1TpoL3OWiH9R8Xx2FeX56VbmC4q0gBYHbDo0P5MaCKwrt0
5lgvkTb7ZogMiQ8TOgp2dFG/IbcdST4TR1TlqAIb6djinAwTuQVkKAevJvcRguOBce26OZiGnnYL
VVxwht1jWhtw/65wmrC/98J3lmAkTxhpFD9BlWNo88TG8fwNnH7W/8wzTbkd5wpYe/EwGwRXwNHv
ClXtKPx4P3BAPWTlcJco/5xb9UedDBvmiA0o+vIAaSaIpp4BTNT1p2p2TM6LmOQWc/pUO2DjvEFd
cFG45NXbTespvhmnhELAVqIK7d9H8v/nkbz2xLKo+d93F4St/peq4+9f88cz2fntNROLDmGa7EuI
z/6+EmJbZK4UXkHpg+k79n+DYA5PaxMuL8JHgO/dWytcf18JOUgbjst+yTZdLrZ/lrTl3vHLQ5ma
Ty7m9XqmJYP73rr2/8Hv3uqmAE25gHFoEdk3JcUiYPRSWDMuGZ/l6GMjriGKJdALIvYI12BXjU2Z
oWerONCYEuE1AaSgH5liJ91Ro9Eo3/ukCYbvoFtQ5AJwcbk0XSHLt5l2ukujtPk5F8nMyQbD7YCL
y/JXwiehzkOG/vvs971vn1QXjuPVjGt2upatV+/SvqBharGhYheLB1DOoh0E3xWTwWJczAFQFyBd
qu2svNb2tlvk+3GwCXHZKQCPcTaXzYLa8YUN8+BG+FScfRjQGL6Di+6mXLlpdo3fcjoN5eAfDQll
fWwqRguZ1fP92BkHmyXRtrFDKFuzOKQGGRvuw2tv5rLo/O3sqnYjBtFuBwJUaWhl8phrS2Kqnwqa
H9iAlPQbRb6QLla7egVdNbhYN5q5QFucGhxeZVMP1l1mZ+4VoAF1B1Mx986T5bufeEXg8agwj+WT
9lp96iWyrXP2ZTIXu9U52DoTrLeDDAg47ezZnq4BWwD0K49+uViWWe89HazS/uSkaS+OOfuopgNW
WbTj4J/1MNcSp5SlLAsLJuC8IU8xjScSLOnJqgorHM/lxG4aaZcjZxjg+AsM329Zj7kwxqheflBq
ofsCBuT8GXW3zb+GuaW+LgDTJnFj18qtrEefwqe912c+lubWj/2XFjMipv0qHC+wDsG01wPLcl8W
cbpZyiE/ZU5Yi50si3vLakiCZQhLcVpMt2rBrGNmGamzci5okcEXsTFsy7oK8qIh3WXSiUA1JCbn
9BZX9/zQewOKemyUNEfQz1VvKChIroKg9wl9C17tjZ0H8RHfJdpXKRb3VKHj7WngUh8auy0/2X1n
CSp6QN1Ekn7CqA8o3ojIUUg0chVawCxQLxyB6SivstyiMWh4n+YOWQTdOC4Oojxzo4Zp9n0iHfOM
abjaVzM91KNwaljHprwuPdFSfWLN9zVpgkM6FUF+61ixTw1MwOG+sE1g+1bSTdFkq3EbFF59GqFG
3WRrMC2CZ+hcvCDXV3WsTYxF5rIthvQDP2O+DwCb7IcyYRWqqEcbHO+C6Ue9pHMRv09lSmwL0tGh
zSltYd1bXw2W3z7nSt+4te/er5/s29hi78W8VOO3sK41buAIxkO/CUTrEotubZQ/0ZpfG+oObxu3
SF5wS+mz7Jzp0iCNHFXJjmvJvOSQ5wTl4ozutLhr1Wd7KtSBDET4mDiGG7FXty9QO95o26QAIO82
WD6pudOje2mzzjjmuZreuh1Qoigv5umCkdp+x1Q/z9Gw6AZXb2mKBw+eG4ZtJb4afgA/pefV2Bc6
708DzjsMQeGGAnd4HwZrzjAqRs95bMU0swLxx+aTEyzJk5uzaYwa8EUf+6qBw4Qoxt/RGqcyKO0N
1YNGBGOKenHTa66KuQPWlue4WVlK7EWdBEey6qCqoO4FEXTpfI/UQg2ZP/TZ2QrT4YkjeLEpeX2e
MB3iicybh8BewCinpCqLOKRrIG3ZtYjOvwowckK3csrg8+zV6V1YBtlxjJv6s5+Z4bY0sTRHbWWa
3o4NK4hS0wLzlz/0lQxOixjnbcGn+9GCHVnh/F3sYziIeDP1+jkwc2tL0girLZbE7CYvcXk2gyne
N2UyRVU6GBQoW1RdzKbnvmMhH24F3RsPNBdkiFxyelukCpKjyJvVGVgoLLHzJ/Cb4260Rf81ASa6
QeUDqkoXK3VUtnixa13daisLb0e4gHdL7TZ7q0z6O1vK9hwbk/noW7iMN4o0EoUqNJvuFJyHDyyx
5daZh+YBhFSDE3JKxSbNB5KwVp98nWlJOtYj9W3C7rWx1Xy0dppbzibtl5H0cwJeqWZFdAqmFcxA
Cuza5ohIS5ch9k5i2c9JF7bnYHLTqyaU7V1npeO2Z87klQ3TBXM89lt3ZL2+obYW34C5lF2UWqra
xGu+2rJG+6QlhcYbx+6+AFMnOzA3YSRcu7lG4cw3oN3kRdfNdF+isVPDFl6TP3EzTo1ZGkNtMopr
bMa0Fdpd/r5UI1grVbbXLFyXR3Oy1BwZ6JMPDvTV4xj086mZ4wzZP3bgHUEqu5VjW7ytwqZ7mwS1
vKuhGsOiirPzMHfYzadAP1ukiimnaPLDIsdlFy+QNkzcrawi+W2JaGIX7091qZGFEn94dig+oKXJ
UfXWyNx647kOCDLc7Xed8gFR+kHcXNVsW/tNVUzLmb1uRX0nZsJd0DiC17GfXpzZdzFqpt5hmdnT
EzyP9ZWVWd4nm7/f2DRxnVETmE4bLzfDt4t21dF0NA/6oDaHleCnsr2Hi/YCJ7N9AqhN5MAgsIJF
ICY7ymJ2vhDBIBvQgnT8dzhGqc365W9O3gSNBCPr/x6O1/Xe9Zc5+/STZPX9y/6Yj8XKPCARCvCF
afaHioxvmhXDMS0OzLue+8OJewUlEPQJA6btX/Z7KyghtDzYMZzVbeSuf7Lfc9fx94cTN80YfHvS
qMRPmWZwvv48HkOkK/WU1PlF2kO2fHB4eK9sfb934G3gOOACniSdmsdMNKoyTo2dtq7EeuLXx2bK
zINnqOWzFGhNG8Mk2z7ny6jPc+35X4i0+dvMIwqhu2PdJ/h22IiU0+I8GliVA6z8jK82z8MSLCBK
9JIEvrsr8C2hNJmZ0fv3IwEsNKj2myIFzx95ysN+ZL4rv+lWmBQJIRJ6N1G0ONZOm3nVuezvolcC
8h8NzPvGbkjpgWhAOZivYAfrG+WB8k6QD+oV/xDkBBrwJH8jQ9TtKydCmVVtnjOg78MOjftTaii5
97t2uQO+WvsbvUy5tQu8xdDv29r0s2/wrH+lr7+7AC2ujL+6AK+zuv6imv6nPDaXxPpV36+/gGR1
wJXEKRP16qfrL/R/sxGTAT/RFulScv/T+ZQCF4hlWHSxKb/Kyb+fTwXFNiFyMrocebp1X/8P9uuc
KvguP1+BnMFN22fLzw/IBf3LFSjYjFe9wwesNo1mpQpYjsfoYdUxhQHW3O4KRxBgY5pp5Z4OLK4G
r+3Fl3ku2VdXOqsJvizqGp3MCRvw1bl+O+vScd5YFBAX20lZH5PATp6JMPqbLPHctyPc2Gso+/2d
nkDIs3vNXRpZUsOnh5v/uBk93F8HvG7FUfZ5ffZz9syM7/el7MVHYwK5fjapkqAUwbP7y5ijcD+L
Ih78i9KdBjdcetMAnBTrwOdcAyhg5zJvYuArEZy8vV4gaetCLVshTQYZNt/v8IZPoKkGyluuC1xL
OuowerX7Yt3HUtJQeRthU4i+a8s4e0Ym7CKmGlo5JeW1HilYF7QrELhHzxk4WxNuO9hz/plz2rLL
/Gwtn+kyQn2jbR9yO3taIDPeebkf50f+iLgGhB5XW4gOwD1r0ctIolHuesv4gIcSJoSZV9OJwKZB
Uj4UO4IahENGYItblmedu+NGpB4ss3Svx9Cdd1Y/rDnBMOywsuswfqOrwH9s19Jw2S92gA2rF8Y2
V61bQg51cNz7Ms5fxkmmO0PYlIFCE+A1aAn/cGq98sKmpBLT57UcqgmQhadi+lOWZTqD002CjZG0
6c7PiHp0deJwa46TSh4JtIFhhTwV2f2Ep44OP4q8FqYQhyXFPsBjgbBYsSLXAjyHVoZ+CksSzBFr
Mz87OmzOS7gIwVA/c3sGx4VECUDVYA1Qcjg42MMawT1BOK0r6tlL/E8fqHmVcE18nHuuW6KTKGdj
w6u90W5Mas2MOVKFtXXKRv0QkC6imI7G3qJY782Zy3DjNBwsUrbjkRx6RZ5WGyxOlWvTPaHjcSNn
Fgy14T8VM/B91z4lg7x2F+AbetL4QZu17RqUmlsc0Fhj7LX1vub582wY6f1MA1Uk+Tb7BHdeVI3L
O8ucKF30s3gfY68ziYadOqDhO+DtBE0rwzy1YD/27HXsq9WHh3PRQjc1WP3icc+oSC2JQQUNWH2c
VycT/hBvUEmadbHf1z2N653FSYPMGtFsbAlAQ9CAqOoU+Ull00fZyPJKZk5y7ghpU3JemTtWMIfG
wEnhtAO1sy2vj0FjRmXUm6QzQgMDJwtdfJtfXJiaULbpiYibNvI6E5aPIwmzmk4AR31YkkvtouEo
+ooOECcf+8xQKwBtbWR3WdnL3Lrjp8/POUITssPctycUteFLW1JNE9BxvPe52I5du+av8DlQfkj/
U9ed6sl97AS0FNyd2ooPoRzY0tr6CQEF36IKr/xkeqA8FlAoRZYUNuwSCgdkgvEuGJ1n1XX/x92Z
LceNZNn2V/oH0AY4HIObtfVDzMEhxAiRlKgXGCWmMM8zvr6XhzKrJGW2suta34d7qyzTSiqJEQAc
Ppyz99p7f57uE2FMwMz7addUWbcdgoXo6kA+u/aC6Z6s142VZ79lEhqxKEZ3Q7xP/z42inu/tqw1
KgrA/Z3DJBj797KidJLkHI5NX1k4M4U8m2SqbHH3FWtPDSNjq2ot7IBsyUULNMKIVH/wm+zLwmEE
ibWpblymy5u+sXHfB3Zywr2WQB61yYb3YuscRvV5QHRo+FwUKK3TRMzpa6Zns7QPPKrsSWuAgxHy
EovavSmrLlrzwJpdhV/2xaujj6aByz8T09cIP9Mh9NqeyIo6W0FZn7GrBeqmnzlFtUzrZ5zUnEcW
Vx3TxLsEbnPWe6Ad0wSB2RCnPApcbveBeaXfiMELcHfZXXJKRE8CaJd2e5MHtTPLuj85oRNdUPCq
+2YyL0tjdBuZ5C9QwsU6Uf07jii7gnwnLUvxViR+Ip4qmF20lrs3kx0pDzZfr5SvkYwh00esDnWw
niidAVPqHnHuuzuBa/r9mI73FWLK9WR1yZNnJE8OvP1VZgyv7aI+uiFRI71DELnVV8QtZRzRxLiD
Knws0UECFSR8MKnlSdeA9qPffCmIStySgMrpqBOPVeClDOAUcH4eZcOtU4/mKbLsS0/HJmujZzcV
gM6BipoYFlfMtFvXUJ+IKm8152Cd6rm0MvwHv7X3bZxMl4lHp/X9Iapayoif0iC0PmaO724a2+NV
MxBxUyohb5Mzfo14wRfdzhlqcduQaLOqB4o1a4KionU6Z/4+A4Z3jMrugM3mBuxQugfIG69DZcCi
Iq6ExSxbo7yHIzVCO6dc1ssveMM6zc02/NO8mPIMVwtmtNfU94SBGBz8BwKTEyf6XAGFWI+ipxiE
xbAYsydLghwkzkUNCwtrotRWcGgf5vZUx17+ZUCQQkP6Y+KluKm5HpdqYrqm8xzfDjN0/IaSmYS3
KujgOstpArUE7p+C1aZfIuvWiR0wVoY9r9o+tF+Csq8uNnm46Pibrqgw9TEzDbldPITG0BLi0kB1
71jXKmLFDnPpJBvLsqodhc/+ToBfX8ds/qnImKRi2MZTZIx6eSbTocQQbPjOaTQ98WwUWfHODCuK
ORLRLqkvVKL7Cyo3/6jadLmZBvtJTmb1GaOuER6CvCA3wPFGKNZ2Zo0U6SQCrAPrLJKfTn2hDv9g
RV687uTYXVqneBgLw1jXqXHO56h/l07xh7axm10/UeIigemD38rscYpJwTXQ+FlcHvq8rP7E9CqB
JczBqy6Cb0cnaIAcGGKL1zjaQ12DT4HEjMqA5GLb4UWFIVnyJs23cBhTTLgUUdE/+l/dnqSk3qkA
oUR29lr6Hm6JkaTxtPdf7NRB3+/n3jNk6nhDaRB3ghcljzDszdU0mu1eechsbHsqNxOUxnHHA0tW
JN/Az/ZhkieKrxc2NOby5A3N9ufZNLyLUsXwwW6Hran66AQr2tnMA0u2B9uGsl7cyGi9VI1cVWaT
3bbLUsIUp4i9YMe7h5Fx6FK6/WRhwF/GYnwhRrim4O9H/ZmYKV+LueoPqN4PZTdPjwPWciQRMdUz
RaTNHWL2tzr1vzA7Z7uapvWmb4L+iWIyQFBb7SvVzNAVjHgLLYYFIlZEjAtQ7JEjTFLVy0ScCmjg
61I49R0VeHgZXTvfgTlVBzzXEwEy9ZcszK11P2Ux8So4zt8zQbYTCiqb7qPbwUfYyyJsdxJ6HYtX
axQvtafomGJg2WXsBZ/NsbFnJIqZT/lJzvb7PLKtz0XmuJ9BlxCjtHSholBPgLWVsWHouedCaTMF
Ukg2wMONh1QOFZy5KWzxLuCgYvPeFg3Bg1psl7PzWOPRoCOMTcUiCuG2oV27A3gSvse53DXWPRut
dU7aAp2LI2q/tzJw8d0C1d7kXUXSFUD1I/gkwtInRwEgRePYyBtKud1KkWy7yUpMwMjiPw0ddSqx
VP2qIJZx42Qllo6gZv1LS6IUC6rVAVQkkLTZwcbTvoqaZLjB6bQNGvuURIn9FEu32WeV64ODysvb
pKPQnHrq/bxEu2yom0sTDXJvWp/BrbJhSqDFJ3nwRGR2vspqjNx4MDaYPKtN6zQrf0iCm8adiy20
2sNSMO5yqDygW4SlQTgVlgIq/yAcmU7oKKBrwEwERcVf0ujTqLo7lw0+EA9uMfEhT1NJvJFnKrBL
cX47uvG8SSw/33BUSRgeBsLA0KtYE7PyWJbyosZc7onY+ZIV/VNZzc477JRnKt94uMCkEm5ZkIZU
dZtKzsR4U/q4N5ppgHpviGfSzrA7Znn+NHXUQUE5sdTNhkQTSJEVq/c6iRwD/nxSlndEIz/ldTXt
yKMjrrsM4re0Qdg/ect5IRtzO2Uu9WuJEHfygyfPyu7qCGRVIxWsybr4yuYXAn3U4vdZynVkpHRA
5PAOC1O0W9CFPOGnjzcZgIRdLbFZSMlmR9Q+jUAjye7JFIRyNKb5TplOfXL94LPZNuFGpZO7p/cy
nevZM3aqdS36UZhoJquiCFMlp2Ka+5OgNpqX9bheUMitImnOJ0H4HIBWk/DiEmHfMAwrT3njnW97
byXnDUK4XoS/vIaVu/esFg1pxzIsEqBQ2XJE4jRsF8PYZ9FXw6+xbGC+Jis4qQ50Uh9gVpFzFjE9
RrW/hvxv7ujfluxXGxsk47AXMLNWdpLcgkJnAU3MGzP1n8DA2ys7Xl4nr/8S9CEp7Cnjp7TPfXfv
lcFTOSwdHPwi/GQY5ND0BBxA2l/Woe3dLcr/6FflplGq3KcsjisR+mQ7kl+wMgrTupOyOoPfmdcG
NI111y+kbqVoRU5pUI5sz4yH3q3pe6T5tLAkJAGXy0pAhdmoot3s++2xYQR/mpvoN5v2AIbvkZ6S
LYAgjJIgOQIn8pesTPJyi+ktP7FkyWU1lXbGBq9sPPSfTXEeO0EB3JjqNTjIdJ/ERtis6UaZ0bpM
MRSL0cJVOA707pyqfhp7PzsOiF2P7KrTo/KiYk+vUe6qeQlvR7N3d5isH2dQoau6VO+U3ycP8GWs
r07c9rdLFLs3JOU18DxmnaQdzDsHusCjLOZy4zfilTN8cp8WkgN+aCL1DYc1UdvhnT159rqn+HmP
O4oItWWa9nZJvFMycFoaCOJEHYPGvCGrKEAFsh8KDGnhRIM+r+ELQQoHOt1jkiugvISy99HoJ/aW
bnfwzrU6V/d8PxNYCF9IeIQuZNwxNrX3FP4LVO7z0WmGZdWMwwm2BNuKNkK6kqpPCBNAXPievUly
ur9GRWFfsq+kic2Pb9W47nl3Qndiu8epfycF0NZuEph3aGhRaiQElN2HlxdYD7J82GlJ4pbZnL59
7hTbDFV6ElXvOEz5lz4x5J6jMBUXe0pehlQpdtLSTO9ZqrUGhtPCaW7VbdEW/qrCCLARAf2CPqWi
OnD8wM9d33pzaxIflMUHIEwanF0liMtbEzhZ3d20pf21XkiVVFkDyS76KJb4ZDG7b+kMQcRoeIwl
cvREpSTCZhkSwNGwVm6JTS6tfeN2BKMdi1wQoZDfh673XPqqxZVh1eupYvjDntsVlrkPR+odKPk5
yzjRrIPY+FF+j8o77n5byurslt39rK0LzRxsFhokVBk4Zwm7WOeEgaD4weUeoFZw7XZtRhOzsmMG
hwiVwBbWpsOmZb6B2Rasex3OZvYdc6RjNUBmhs+Dl3yOPefoy/qB4KXpGIMm2nCEvGWKfq6CARBv
P205ajGSrdlbd0NL89iKzdNi9WLvTyNllIVFV3aY6yvrMifG0U8o6w4uuqSapEcOOkvxoZYGZRMQ
roBcMwB4lbiIOZy5IjrmcIU5efnjOmw4DnYGvWc8mz0VgY0VxONNhPBu5cjiM3pxdU5CVJLsZvcw
PiLYNza9R0s+eIsikbQCbWK3Jgx2x1vJpqE1z0bZuLpRSU72ksc8iH7zrfrULlBPfPcVf/Wuyl47
K9/3nf+VJhaSND+GYWUtAHpztamTAoEIKrOlHr5WIHoRvaSfotqItrWkVt5W9CUFlokMGfbKWxIV
bgoco3Tz6PQza33CUPbQREzQ67Zv3GldmRLCbD+IG4M9PYjBMIMYPnAoH9Cg8IdYySsAeCuU7vW2
aNFYbCJQuWPtQnixbhvTobOFTqyf0qzfUcUJb1iynBWaEK9mhZ7r/g5OW7OXRGeqFU6A5hhndfDg
M6vhwQPn6+RsjevIX03syDvwjW7e7nIfeMKuMdKxwesdUWqDQMRbmNd0M3aJVFZNlhf3yAkQucDF
m8273vPl5xaIZNrdgSZrqVisrkXo/+16/f638vSa/9b+h/7BX9hcMM9F3X/++EvMWr9/rnaX/fCL
7bWJde5/a+bLb22f8Ve/WeX1n/yf/p//9j9qhdmUcX+p3X7qXqPvddu//4V/NMG0OtsEDoAWi4q6
tqv9QySGfsw1hcIhewUH4D/7Q7iN2htJqkXP5x/qMFs3xmiNacWU410FrH9c9e/izl+5267ir++7
X0geEJnadOVsCaHgZ0x4WZdxRPb2fK8K7Czp2h+rmSAbd1TPeS7tYzpNACGHELpp68j2zZqJAppi
yKVzXTSHpsYJK6pyeuBcRJUztqZLNM/OQ14hHbFXZTbF7HNooZk6livPXUB6F8Obp4LapBp8xNpR
MKm8OvQ5s6z7Tc1tZoHxTicz5Tcl7HEcZQJJkP/VrihO9YcRedc0HEOvxxV6DDzWyxuWUWx4HHBM
emtF6YktjE+sD2EyNsst91La+N9BcZt8LBrSynSxvIiQGrqEinZpcsnbiRD8FOR5tK8Jn9DATjd4
LHLsIATZ2AcuqtxAbTQ+j1EeP9Iqazjbk/pznkq8zFNTH4n4CVkfg/5VWZzqOXBiqokBv65dE8uF
Il2dnYyaFk8UNwlAAccLVyAbyM8bR3Oob+nP5YW1TrAanaIwHYzjNJYjup7UCMmeIBV2MTdmmCbh
LpCVI7y9QODV7wfi2Lv6YJlhYOFpyVPKM9PFpdzS3FcY6wueAmViAZH9/8q7fh9/acq2/Nr9+HZf
x+4/X/3/h2YEgaTylyyRU9l00b+tX5syi38MEvj9r/4+N2Bypcnmwlv6JiDXXfDf5wYfKajQPTuc
9S6llO+ByVCRfXb2PpQPW1x1538ISG373/mjFlsu6EbfFKn/whThmX8i9hA8iBgcZhOCedP2ELh+
LyD1tMapydqEQDYNZrIU0ZGbpUWWRqW1UdO2GypAE77pRZzC2SWQiSUI5yIlqkWLIUZWvh0Ovjzd
lk4Z1gcjK3VVCoxIbqKitlticYgYJJpLEtAMV7d0MnnsJDtntKBkuHLatnV0B56LMQFHQg8d/2nO
ceVOwTB/gQJRvVTmAtqHkjRYpRHAw53F+//K2gciSOmeQVmErrvqS+FXe0HcYIPsW9OA2GLmHOGT
eH4QdaeesYHywSPGs3hF62W6XGm717mtYR93DFINvLWryWvgpRVpeVM6TemzsQKZ1PqmRQWYzPOV
FRXG2io0S4vDMzMm5RTcJr3iMiraE+5KiLA5mJZtPWqNwqsnpumhLI3+YA+R/bRosGphgwdqbRMV
Jeu9dQpFzfVXHsDaxM340XUdaxmlSuhEVegX35JGg2cLWYrHGPXQix0gYlpNdsMfgx9V3gJbdl7n
kL9HVDRfwLF0ZsJIfefBtEM0R4FGXPSgWGEkq2m6gG7mM3HkVC9ZYnLtKnNg4PajaQM8pMxQRF50
ssnpvvOHwOK8EVOuCuIBEoNKjwW1V8iJV5ovJwpADvkEtAnggeAOf3ugQMZStrgxLGPR6yc8zP30
wCNt24/uTCTu3VgRib2ZUs4jG6CBaXw2csEllOxgY8ZSxL/9NoMM7GQ992VMDB2pDOsUMd6MyBBJ
oRcS3tDlBNNUaR6ZHxq3lfYuyxecnwANvkYBMugV1gL1PGfjpVtaZzeTGQpgIYhpYGKbO3vwMiW5
rrVBNyMXj4VkAHJO16OWUIpdSpkp2M1VyE9aAg0cJcGL7xZRmXruTDL2IpeaHvbegdEgGkh35E50
kGZxztrs7K1e3meeB9iiClsGnyGyaBMMyE5W3kiYNHj1MdyaXWWdorHmJfTUxAMuK5rsvxN/06Qq
oK1y2InXqeKARpIOYilspoW6KwHgyMMVlGEQFASEF1zotIsXnYCRs0RS09bRoMWYM2ICi4jGaZJ8
JDsEnt2gx8mspuql14/Ixz9xzB1QWr4F5HONhizek8mrtp4k+XAeSOKopFW9cF4Lnq9DODY87m8K
q7jUL7uWuL0E7jBdRqqS/XoU4fwwwX54yBdREkGcQNG+ws+RBXHjOjKZ7XWV+QyY3jMBOxYuv319
JfADx3tqXtw8Ctk8bPY9R3Qr9QsNhOZQOxq5ATbSepRjGTwbiTnQRYSkiX26Jic6I+CA/hNJTNtF
wMvNImccVmOcczmEFXDc0qyLmtwf3geCOTk627zkbUrRngqhtB4H0XHV5sIMIoVpH72ITG8SkdXd
UmuyGxQgfgKgLzhimeE3lHa8NrIfknqAO42VZWY+DRe1MbPKO7hOY+5oxgJlq8EM2UhEG6ohKddr
Tw0sxKUFlbKlU8Qbhk+VL7TYzFi5QCl7mdsJNX/Cxiye4T7bqGUvqdKJk0UKgIR4Vn7OFZ6dpnhD
E7JKH00zsB47p+q5gzR2LxUDnVZ7lNYvKQTWgyJLdB90kXj0bMa8i5op2OHna5b3LbZFeZh6pkh7
4YInoE3LylCCB0VKpfUYmBwTb8LSQx1gw16MSDwiMTEx4VP3UuiN5shTyuJAQwAFU7MVzIwpXNQM
cCKxeKxNCzLQHBVv+FRAba/7mbBRZ9ZbpIbWCxjckvFitZDgSg1TH2kvgC1CwHyKNdU9zy2+T5JX
YbAdlB45VBrLGSV+w48XYdC+wYqO93HkMLqvkZQu4H1qr1ZySyO6OSCUhi9/HfNSIJpcmx3XTKVR
j//ec61THw/qGb2Zx3WaehkZoKZ3+AuQYu2A7DC/NW0HRSey9XhUmjBe1b56htPJg/w2pSWtFeeb
yhsZSg7RIT0msLZGfDxIPEYVYIYH6fJ2EWKvErau3F74k8Sc8Hv54Mvnsegmaz3VThPtrjNrWUbw
5cbIr5+tmHLT8xiGc/rBGW3mCVK7+KLWQPSs1Jh4hQlgS6pqfraiXqz9sHgrokkdm0qDZfza1Itz
oHNlVbZYp3EBkkTFE0LC2odnQBJzBGYpeifmaD4w/dhkR1shJ3Y239SoLRJlFnWbFy0MZuEFEKMI
S1PZeUmy3wgGAb2wplwdPrOUNmjnML7foBHS9L1+Yq7lneSIzRQD4WoUIF7Q1rpvZZE/l6HV3BDp
0gPxmdGFsg+xm0dBIEOp9EJEMzd7BAxV0fPr/QcLPE3Au0ueQ1MjsaCb3p0cnfbAiTNE30ICRIy8
JVuR6/CpBmNjiLK+a3ViRNN5a9NLeAfAS12JnF03H9uor2gJKwJQHswIeifRQR+Kuqd+C9vTgITx
QGYv/Xn62NgAzQ+zm2GYgy2cu8GRg07OrIpLhCMmRnvbxJBSmRW8CleQc4RvFqmSW8tkXZUiP1hW
jZUulhUdapnC7i0E0ByPPB2zp9rjIGGiReWN84BuoKJkNbscQaBKGTG0MCoXMIa9SN12tlze+bDX
btpEsczFUw3plyC+Fdm2T9IaynsDnfC7eEn9G08EjF6L5Go38nFg+Eml7XwT4B1wUbc0CMx7jzAl
G+eeM71mskwIpM6fZEKX4478AXmuU/QIRteOwPWXRu18YN9fSY9UnyMfT1w7Kro5DLJtTXuWKusM
19dI1IFD0oBsvaOT51co96VM0lVvt8m930QQwrhf7lvS+cVu6ceAdTw2t2E8Piktu0pjr9l7wfiJ
WA4NOPU+h/U0gyyei41Fc2Znp2DPaXw05xYQONufwt06Uz59wRb0aKCVQkTftvd+HC3nfIHxVnp9
vivpeewDNXh3gC84c9btYw3wihqgy85o2+Z1ed8tEJFSmiBrVF7VNmTfcNPnjXUjSAM5EDTVHlPV
y7vSRj3GTStgS9S4/EkroeJT+1uDpiH1S9dAt5KnD7JONh67Tk7t1jsWgZktH+U/vDruMaNjdw7p
SdhYkw8Ctebe1yuEPSNfmUKUHk7KA0MNY7y0qNc3SdUo/B0OMH00Kl1RmJe00YhmoMNPYhLGHUF4
yN0N4s0jKvWN+7kbMsW+RIjlpuM0TxG+Kz8mbN/Z3vX5EDO+RfoomsA/0Ik2TiaqnDUrr7dJfbnr
PXpLSZnm2Cg879VI84+ToXkXFn3c9dA0LVhrhg3IcPLv5qXr9yaR9WvHTwHQY07bLE7GQkQ96TgU
zlsVhZK4KmKhrMrUGeFoq2Z8MK9BQ0VuQzg1GL1SbNldkyuEd6LYzKmZbrtauo9BzYzCzN/k27gE
DwcaxzuYLf4vZBXzhqhC5CjkRYx3eCI8LFjQtlTPROI33LvOMS/0sjNrGzpZM7MXp86fXOLAwvim
0XQ4sxZCvt6Y/KkNJKLeLD65XIEx0N0Lo4CctTK0gz0kP4OJqYndg5/247ORtoLoVzcQLt1TK9pQ
473AoK63CIrL+7jlvYhxIT3Ti8yOi0t/jo4xodhgtABtmPwy8ZDNi8x8GsPJZ4jbeSmNmxhMIomH
aZ8TAInUM7wL6/wEC6T9oGVAt3hH7t0UjjyLV/A+J0LjI5IRF4YeZ5fuJq3rGYGAW/XmMU+RqN0Y
tbUI5ENILnbIwPt63CaWwc6JzpcdvAs6NbKbhcS+mhwswS9BnTGpB2RSVbj7x9lUZF1h+7D3HjEd
i7MWGaq7Vdga5gglCTOf/YKfh1VXa+1cOvO+He4Anjj5bW02/H5asuXamE5OhMeAMbHZOj17UHxO
7LaKsWUj4g6StUlnXcw3prVMpAGQ7MJeNMPNO7ItVwb7s+/UuH9hprb12fi7+hr1VVTtmDld1wfP
gsL8p7PzYFZN3tTRoXLxmLDysRXsCSIfG2/S1Ma2eI+Pz5fHuWQV3UxozNObQYrh0stBtSQEUInD
gMHmXV6XaatjV31F4FK3YjcBXpAtQFDqLYU+ehbKzJqNQdGcldJrJloi1Cnevu2R4xz0Wk9+Cvdk
rijVBTrFArrS9KCXlde4SNVdAVU8TVeIGtiQ/fp2/Nnebjmexz9Iik3TszwtBf7OizqoMDZsw89Q
6QxI1NQ89S0qx7Ri9XeUU69RoqOMnNr6FT3CfKnR/17qiENpDA76klM1/Jtv9FcPiPonXnvpoT6+
fuPvvpHh1MbSswDSLQOJtXINggI7aivPLbUK2vCGPseBd2/fJEDnYzWwUQYVSKiL1bC2rNu20ocJ
dui//mJ/cuFbyI4k0g+BhI0CzE8u/J60GJx2cXIISlpam7wEufVhkUvffpTzQpqRzBX72LJwMtpa
CM3+DtT8F88K3bjFCJbE9PItfvINj5FrlYvowoMzKZ/+ZNGGZDApKxAnC/dCyDElqPZE3kQEQ1TB
UuBRaINTWHTWo2/21kmW+Pf+5oX6i9sCD852TA58AHN/HkCF3QfQhmR4IFmW493EvnE7xYhE2csH
2RpkFnvmPgd3qBEDf4cOv76uP77O1Mt9V//D4Q1GxI/jt5i9tC+GhXsyZxyiE6ueK/YqtZ8nPJBo
dlCq2aNvP6ZeYBwtfXArJHmyt4OsK/FOujPMnZWZdmF06HTtpaqxnnxtA4fTb2GzRP96FIk/wess
HdwtUUxKSoh/IrJElgHafPCMvR0RPk8zfimiG7/XR51iYrpg4ld3iCYH430hFh04lkfMA1TZl/eT
cpmeQtvidOIs4OiTTPI/mZ34NxFPc4iGmSOlLTSnfKTdjAdr7MP4UIZUwNYxOpNwGyKJOSxzzqc7
gtSCDZ7zgReLA8Hb9WL/t7tO/99VovH1wwj4hU3rw2sbxUXY/Ui2/v2v/dGhglWAowPeADnhNhos
RtIfHSoh//0b7Bqlwj+bU5pgIOQVIO9KnAB8hT8cImAbJdk92DkYewy8fykr/Mfys/RZPIEvah4L
Iomr3euHNQMEdN3DS3fPOezDZU1qRH+mHK2xcWPdfvruxvzFgv3j/HL9MIBI+Mog0Llc7k8LVOhM
kspwh+rUINDqWkSdOw7zadyxBF+Z7iGkh1c1JM3h/+Cj2VHRJcQRxpP4cW6JjdSipW/J86KLa4Vq
9KQ2j9QQPF2woqzDBgIGM0WGFtRf/DdThf7x/5za9JUDacF840O54cH9/PHCjsNCJZl9znKDcoBv
DN8qG1Rs4lJ/3KRDzH59yTrD/s8fylBh7STi3tNuw+/3A0VVIFGqlDg7oqCUysx/FLnL6oZXSD1X
HV0BGdt8OBniYMsjfB5vLol/+8xwuQ81+o09hb9kOrRGQ0FnWciPcH2B5jZwBtO6Ha5VY6Ke2R+x
UrMsTBmayb/ZRfw4y367d9c4SVfQxaWb+uNl+Mz4/eRF4mz1BmOlp3sxZT27M7+d6AbEhDlMKe6c
X989OCV/unk4FpWLfYoPVj8NGKhvuJKcxjon1sDG77ogekX01UywlcOFni6OpEjseIq94LUc+uvP
//OLyY7Jh84KtZ5x8/O7MqCeBRwwWefrpinWL8ysKAkz4/8eWPDfgu2tvxgo2D15s+h20Q7XuJTv
B0owe11hsqk4y1hNF8Rk1Pi+NYQCm/4RBiX5Ophu9RKaJs2cb1Uzzus0plNs9f/6hdumZLakb0w/
7KdRKzCgq9oMTCR1NS+JpGZcEqacm8PquoP+9af91UvCDlC/l/wXtv9PGzFwSThB7UGcrzXDYo5Y
pq95hNfqd97oODrkZrd0ghjl12pcPijwsrM+hHEEXcpbQ9fXw9phu5Sawr/rUqqECMg49kTgLDfF
tYvi+AUlIxVhud79+iJ+2jldXxFN8ZV0MnECM2J/fIBJFga9PyvrHAQJ57VrOf46bqjk0Bxoctge
iA9eClzxdzmsAYo2i95fz6o+VFjKQ9ross722JvYD1uB2b75jTldfv09/2IW1DBhCspE4FB7++lr
GhN+ETeQ1tlZPKad6222qqZ6sXRdvM6avxvZegX94S3mVMioZs01LQQi1s+fmHdgTc10bs9jRc2R
0E/nlcQA/S+bbkuvG0aN7VLCpgNFRdwckggR2Tir9zHiswp41Ny92eXASNd1dNPgJYhtycSpx8T1
FrWsGjR/4kjB8fKIiKStfMdpRx6FxwUtMwmlv76NXMHPl8WV8JxtfXYBmPYzdWjxUwVUgoxDGPHz
WqG0pOiOA+YdXqm5A9XAyRaUPIHiG+GAu1/HA2fWnSJVAEUcP9tcz/iE4LQI5Pl55+3YdsO+j9y2
twjgC2d7ZQQOkWmmvRDsZYKwfKqMPOw2pleWyEmvOH2ygAknM4XJmwFCBDrIN+x+Qr6lJH7+3Gsg
v9/myZ3I/fKEGhs9ll82EFErkRkfEdGl7yzqYF/MtLU2GfsA6tWcwCq+3xC9zSAL3ZtujopN3LF+
31AXzm1tQq0eoCTQSJ2uuQFSRwggzvVrKBmeUT33RZaMGzvwvPdYJCNzVSeAzQiJo76JUiMEy48l
AHGZ2wn/M01fWkW4wLr0sEzA1FdAS9GICUoxpFChp8NQ0lO/qIbgxiSJ5D0+GfJ5PYIom7MxcpZZ
JU5XOGu6FNTR8iisqgfIThmKbYXnZeMnVBrCqGfZTRkjcER55a6dsDqP6G6xNaAJZnUc6a4N5FZJ
tgmFT+2fLSD9sAGTwoWSIn9t9lrds9StMb8NcFJizcs8DXhJ6SsFVmT5IFC/RTlQJaZq69rU1Elc
IO0h/Bb9UMWTf8TsAh42Vd0XWlYuKZ4iMonXS5qNsvPw1AjZ7BocVeiY6PTQkPvIYSW+EYMP4J99
wGfyJ0oKvQTeekoEO0Q95adctc7H0gY7U7tV9MZAmX4LYcPqMOSwIMyex7OOgq4gcqzCXGl5w5qB
ldMc5xQ84fmdDVCPftm9SRqMIETisHokZyNOb4fCR556UxSZyh89QC0mhGiKiKW3IUXeRwvfwd/3
kVZSNKKwl9KTpX2BtVGiN6aOP8OnzSH9WKr6aESDa/N10wQ54VyTIrszTL35WTgulqSeUcYxhvLW
xN1MGxeZ7SvcIDrJLcnGaADxDD9NRssTmwMarfk8UwAbkAqA69eZsPHMqASIabGYyqLmZxB8U72o
puXJutbCQwVOY6xNs/E3I3waZAUhedS0O5my8WqekRKCPl5mV74G5ICuwthkv9rpFjGyYed1Chb1
fK2etOSYHem8MvFI5iGP8sU2b6Ia1yJvqL/Oc5sfPxNUz7tsO+Xtt36uS7klnbFZpEUqHmtTBzBT
KiM4qhuYn5nOiOjL8I6FWKs6fidcoJavhpiNDyUofmPxdGKu73BzGvpMGX4FimyrJrKSU1/UTDFE
hPm6AqrulFdOF+G4LOqxwYx6nSPZw/l3gcMieo3MDUq/fdN+6X6tdMO3bXXT+vpt876nnGbXEhUH
YgWx6h00JfW1g5dSL2jeXZtZYYgkhXgZ6zTomK9rGXKwFsxqgijsa+/QzhKtwxAsz91UjdSq2T3O
gntv5TotmVeST0qjoX2LSwYDCK/2bWhmGvYEMxOanQ7Oq687eMj/2rcq081vFdYvSZqz+52QDV+u
G4UlrVEKTEnmvoqJ/f21GQ/wSm0n4SdvsCAIfI092z6WtWGeTC1pccvABBOcpeUdw4hnR5Akm/ey
ZuFBo3+4VjPMBHs8mQy12jpWSoO/12KVORVGsw3gW7+6rW51DiXqjmPdanHKwN9Bx4DabbqrjYYK
wnWD0+utioY4vX07/ICV46bRo8o3mTPjmpZGWhNlU8H8uh+xQN9FuYM3EwQbyctLwxes8MEv1PKK
Mdkixw0+Z8SJoXC4vkJW4CB/GCa0jJuClYfclPHsyxEoh0JwwwnCZ3PHL1VosQAX0mFuK/VRJY3y
eG8BXWNgojNwedIn4FPekcspb+3BcC/x3M+UuKOMb0s2bXOg8mudOj08nSKzTmaYsDKlSEaabQI+
6UH6ydzfV2NoRIcc4Qi7NJfQjVUPLgQSLf+5E4GuTHYy5Z5dS5XTEHuPSerXGf0M5BffdBLXcL0o
R1W4mqqc679OAmlmU/mOUUyt0dCoO2xe9rFWvGGVqz8+H6mgX7Oysw7VBnBvcqVDnirb/fpQBzZP
NaYAtMlYyLkPIwIMVSCOMcCWPkxz6L42fsf7amIL2op4QeiD31bd0dLhm1xHoiRntr29qipoqjNh
WCC34WqGddg+qCkgx8Uv9QNKasnUJKBpH+iUqee4W0AKdhxH2y0aaDZFuNnYA4kxzN/PJlFu+GGs
R2GQKLhWCccQOfnW42gTpriyxWwhWgoSRSs3VjomvPov9s5jy24jy6K/0qvm0IILBDDoQT+fL71h
SuQEK5kk4U0EPL6+d2RS1SLVLXXNa6Iqunx4MIEb956zDw+6cuj9v31D3kTUyF3ACqTxWh3fNrzr
ZLUfVyPRGhO2qBlLNwkGbGmfBsVvNhBsYCSYKm0lsap8rxjfXpvLanNHtaWFHCJ8yyYXLe1AN4Ta
OrjVTg8DOxlz1nQ7ztEun5xy3WlzOGnAtyiMDKIdep7XOiWWj9jd+cFeFy/eSYj/h6ErydkWoJG+
qKzg4WLEzeqYdlp4m5RbHo+bUfOkWRx40NelOi2ZQAskwOaLh1ljwSOO1qfLb6FPf/mew24kWG+t
QXKH/YtCNVazB347ledqDPjX5ZC66tGxXeBepZHCYeBlKcvyt7VvdnPryASeRZ5ShHwLqBA9+xUC
fprL1ZyA97XIbNzH3GVdMAurTogxeJcOxXAOE8h2rT7NMls+a15D92/3J8r9+JjTCMAlo/ziWg4h
twidZmLMRTGe02TR4fcbopqq8FsrRwT8ZATqk5XjByuXVrwgAaRfb+4KzL9GTeDGqFiMVMlRNWIk
YboNRWdlzZZoVBzyhDawEi1rYW2lcmlCaJHTy8zMF3pPiMy0KLcaUUZHvnbM5gTFhnPj+HwFbjnn
SaRBg/YByhm5sMwaH1yJ3vKAjGm+G/ImesbD6dwKFMf37NS5qW3LwaXQGy3M2wroFz3JkE0sOdl9
/JbjDkU22Xhy4rExLyDolIm3kPUEdrZjmqjH+KCskDFYPZijzYfeaFHUwucm7YJAaDH6w5at2nM0
k7yeiITvTRZFyN2NqAUuh69npHzUQuvj6ITZfOqHsYaviPOruWBO49xoe+QoRIh/jDc/3rid7TDN
RD40UIQkVsHoakKQVbez+b4ymu58Zi2PQzhXtxDE4QjFODGQLp4EOXIbxlXNJVrE/FvidXBHSU7f
eAFbagIkPB5gyEoPedbyRloyPKM9Lc+ICmUJnoscFZDIWi5oI6Z1PlpD7h3sGszHJlHkCKRAei9A
h+XXng/5EvuhqC7Y2c8nk8G+bAm2ra/jxmu+RXNJvRAYKSazAO4w3bkkwc1z19tnZRb/cw5XZN1i
caWmGmAS74AglRdW45rxm+TSqZK4+Mckd7k8umr5r4KnuIKCY9JGB3AC7jfpk8fMqUTPQ41TmZIO
cwcCrQQB2Zu8kDEqz4zRrRWEpV5OXsSjihsQbZ6tOTyy1mk2uQ31Aap6jnR+e5nEKev2ypy1+NpQ
Y/J2iVqUPOYdTvp7/ByHRoL5tjFMEPq157LMzfytZ01rglnGsCpNHqgRrmVGLTa1EbrTGfmig17j
i7su4S7wCtI1uZ08qCIu709NmCUa/oTVag0y9+ltHPO2bkYAG+9WM9XZv3kGsBOxqLcx4l0GzYxr
yCdjjZ799uObrLfpWfe04hHqjZovi63ibDXiECRmZcaDzRuIvV16ckWaffXHwO4u0avxxGFEQipV
qOjKeq8wsMMMFm/mqqgZseIdt+UFGzboeR37m004DPrY9N1wKGH3huxVmIHaWHKewhCdLN+YVYk+
D6dEkthVbjBCspN405IFxJg+pXSsd6syc0GBhAD/IC+j95JZ2NU3+A4gPSJUzoCzKxnug6V3D3xy
+pTqYf4wp8F6lfpL9oHg7oIkQhmxOrPbWcklcQe4jEFluwR2tdadfktNo5wmQc3T3nxyE2G9Dq0n
vqBFWL+WVJXfsFt0lNsTCcfUVe6l0xpHqYljK00wm8/hopl8y2tTqs7VXjWzgsEyZzcMa8JdkgfZ
r1XbJ48BNf68HSrkD4VJgVtCsdxEXhsDKZDFa6MWfpKoTWAcDBLC49a3IDlkvBMpGr2t0b5EY/Dx
ra3w7wnP33DA4NGbyd7/DeL7lT0xE54fDEjv/+b38Y6Ny0gwSgYG7RpTET3L38c7jsMfmTrFi/AN
GK/R7/4jgf/IBhH2PZrU2A9+H/HYJrdU0uQJGVkYH9K/AgEzHcz/mT3Q9sIb5fi4FRwGSqyqpkf2
hyF8POBQBLMx3QzVl6Qrd2n5+Q9n4+79R/0H1Ke7hnCt7j//8WOD/s8f8FOrXM9eWaFknW5Coq/S
kECW6CUbb7KIwuRvuvJvbe8fvgwRAUzDeIX76F3/1EJcICuX+Bcc4opLalIC0S33LcYC1iGKrk9d
PifhKx6hsKeX0brwpog1ENTkZ7peqJC/0M0IZXKbDH5qR/IY68Q8gPXwNQsxOlZXwzsTmnb3elG+
s6Kxfy9Y/6wmflpUfwDvJc5dnzvoihukhEuOCRXwgeFRh54GTe2OgTURIjR6uDCpClVaPEL0SkYa
Tn5Nl3DHQVSk+7GOwEMc3LMmsPrDwlzjsowVILV1RCN/QOlVetWl7IGbiDlYb0KnENMnq8FfhWWp
QpTfuxqVpDFg+ZZsV4gJUWo9TmzOCQ3wxiQGBwOqNzepHvIt4uPfq8b/B99pOrB/eEyMKfK72dG4
Lv/zH/9Vvnx+qV7+uGi8/5PvawbuIwYORjfgOKiXGMD+c80Iw198yS2ON9Flbscd/89Fw2PR4Gqy
njAICxCz8ix+XzQ8+xfX5TGnocKYmfbwvzQX/mnR4OEKQkQ7jssKhRjj55FQ7rSu33m+dYosy8dk
ly+EmkV+9/SHc/K/LB0/9ueBJvIxAE8kU2h4h5QBP65Nq9NpeJ6jdepWuj24wyELDXZ4W02jVW3+
+rN+nD68fVbkgBVD9AMOlUHJj5/Ftci7CDvSaXHAEPCyHq/J+/HO/mpjhiG6LP2bD2Su++PSy9dD
jIUnlfUXN5m0zeDtD0vvzNtdOXD3TggPY/qbFMtXjR6SZtNY9Hm3YWQEaCZMBT1xMhpkSpkvR3Y0
bn1UgkALMSJIN0QJRrGmCIyama3EEmn7cz1n+kpFRLqpOImO08quumJB2dYxPL9FO9V9WZQR01zd
f2AaVZ+jUbcHK66wYS59dkMWqqh3Ji/6uCibCj7plr2CNXLvWv76Fcb6+pwWvn6WbXJtQwvbT7Ks
t0Nb2qfV9Ypr3yeAAU60N9y73VB9W721uUWik39waSNvajsuD0IBiEdrDwyjqaeT3cQsfqvCLT9i
a9NqmfZOOrfQU7zukg54c6PbcKKPWHgvNgEtJ1CPaDq1BR4OaTXsvjmKESmiE3/t6ERckfo239Mq
SwlCUBNaKo0C1u5c/THDhzEVuznVslMbuUzJ1H3EPSOW7oo04/wga/JTt1PMfQ4soLGxuntV/XnQ
9GnZcYe/GqDBQ5TYUboFgxR9wSMAGMGJtMQK4S5NsbFIADhoNnY0VqG3fS7QG4pthi7p1i5HGvGB
nzRXEuXO5TLU03O4rJAI40zvXLfk3svXBONYlovbzHMe0hmaUmx2YinIon3n2PpjJRt4frPdI+IO
aKvPTVB9IbgvPaZ1+kpwXLtLMDJeJoA18A+uIq32HScnpbF1rRB1/OpjBbv36my9wsQXkvcyO8UF
mZe2tSuyHMqj1ViPPnlRF3Aj/NM4mRC4JSuu7DwZKBmC/nPhEJe8X0HEGVl5Fp05Bd0OtOKr6svt
hOHwhu4evTBZfqFdQ/Jg4QMc7+cNffQPgI+Qk8VtebRaHAqrVZGYAPsGtpJvb6M4C2gw9pe5pX2P
7gRhyIEd5i+YM2P+svzkEey5Sym69zPMp4d4Kt0rwPt3Yp4mBwaW9Lm1eXpm4Y7X7J0gZDnj17kC
OCMA0F0XgNE/93OzbLmy4nOLd+Y2i2p3V6x9/6AE1EQgig9KRdl+EOtv1gCOyF1JtmAW1d1Ycl33
UxRMj3UdDduEEIcD9p17PFy/Si9u3FNWhIBNQVqO6fJag9J2N/E4DA1uqIL2L04JQ7lYuxy+YVIV
Yh+4AMoB4Sj2KHR/lvmijOxkARyYKNvexJaVrM/EVzNg2jA17Sb2ZlajdvQQuvwJoGKYION38jkc
pye59LiUHIDhO7EY/D1pGMCMBH3TTYRWvz5O4xpINOB+ErJDKlwSGcKJkVlWWkt46HB1Kh/Ddh+w
lSIF+2EsBH/Ta8FG3QRKk5fZVLqe7pLASkJv0waqSy8jNNYNU4J4Eh/dNjW5q3Ydg4GY9By5z/kw
WeKgZtbILyShc6HSHj7lucC9N+jHoorrSh0hJBQfLdEWj9FIv1fbNctwU0lxGu2+fJYxwMht7Lmw
bqYh8M5iHoEnTes4DRuBnvooaOGdJzdWV848i5MLTFNu5mIBzYSFlXZl2tDMx9rDb8s4iB9hyE+v
gVvH4YYOVHvA1kH/HSs9OUkwZ8h4oMXP1q4+ZzMt/r4a8IVU5JfxsIf0DJTvs0eWo3QOTtBhWSfd
ZE/vrd/WnW0oXgvIKiuOo0+z5v+p3qofV1Kl8o2oraHdgaCr7mfPb78aV/IVB4KpvXB9esRLVK27
AQxLuoeo2lyEdhndliILXighOT6vHJ1D3MmKmSPTvm0RVhwbM2n+TFh99c2FMfns2T35IUUerKAj
q+YxqYiV2HSUEdiGwLQQOB6Xu39Xgf+vKpBLhIrh/947Xn6t++G1WH6oA9//0e+FoPNLJIkJfGe0
u5QQv/vTo18EA36f3SmSDvEmGvu+d/SiX5j8owuiCA2Q7ZEs+M8yMAAgjeCB7Z6PKN78q3/Bn+78
XAeG7GdxpkOiNoWM6/4k2UDZnWpiV5PzSP5OuvVg295PTrIePAxwR0Dm0Xm0P4MInS9angwCS0H7
PGBG6E8kj49HTznqaPeZbf+dTMj9UaElkG/z5czuE2sWzZWfa8e5A9dZuGFwIUfRNrdRVNi34RoM
HAPaBWa/Q/OYOb7l7zMdszZ7UB/bsdtWczTEX1gWnfsOdr3C7od7Sv5KCklys6Rq6rd+2jkfqzTt
A70vR+KDAfhYTGVEToJK1Ymws3Z+0FvhaSoQSUBbQuhAE5p+/7xrfFnoD+kyJieKtSqfmIGW6oEY
e/o9vuy8ykS0RqSPDM6+cZd8PxM0rcKBttU+Qu12tzrB8CFqED9PWlXkB5UuTadhytXnaqnsBz/2
IO6NPq7fLYQREiTCghbZYYxhV5170HDFIWMDiSpj8HhPqW5XUPwcwNs/z3FiHXW26jMMLIeEZK97
zexUQwQR8y7Iu0snac5tE3RPEjXonUMH+yi7ob+M43Q8z9Zo7TK5wgQtozy4Ub63XNVJerCyvGA+
MjjNg+VHH20v77D6dE0DiLuEGBXH4F7JjZquraSx7omUhG8t06XbT9k4XyVyfaQELm/1MqCGpBMn
cakFTnKA++l/1mhINhExyXhchE/yrmdnwYMdFu0DieAeaMOwuhPjKtNx62mnuPbqsvM+5Al6ktmx
MrBhau8vsQsKspyeFtueN3Xq1Rdz0Ar6d1V9aEF6F1tHByCM6Cjs11o6p9mL2z0sJVhqDJxAS7fN
hb/2GKFUEtxz1tUlMyt9yGVpnxNEu2c8K+GZ1mWZ7OLaLn9re6djkNXk35TJoIJQYLWPCsvMjVe7
85U32vJLAtvh4Me92leKb49Kpd+Wy0jyVtagxOW8+4dVTVAKW5xlLwW3PQM3PW977jTKimR6sOU4
3USuD6d26oZ9iZLv6CtCrHprrRnhQfpd6957SMmuOQz2iluGtF1uaSDo8WEagaVvV+xavwl+yNaa
S2sTh9HAOGtyXtwEEnSVL8tXCJzxNfNxMkFm2tg+Vstp2+d58BEf18qbWqbOBd0PNCTN5C0APntZ
L8exYfq+kaKDte2qSrpbEcFIpNyOll2ZlAkGoi62nsTc8Zr2yQW7iGbtXEataMR+5jxejJJh8wZX
dXqFkqe+pKLg7DHaRa435vu8GwFELnhVN3UY+6/V5E8Yu2AoPq2kBV1FJRPWTbuqwgQTxgfYCfEW
E7p5upANUf1g0R2PDOG8cudiqbqX9F8FjLImuCh6/SFKp/WzHNeZtLPOv4iCvDHtmwgTMfk/N6yE
00eqvxDyRhgsNvoQcJPU17qItslE+jaYKS0/1bGMhp1QGjRZQ2dgvPGqFkGrs04NiMlQsr0YgV5e
IWpBhxRhOL5okqARu45FpNrmcVjeiqYJNDKMxL3tSn+6ZytLBhLmg3HGR9uVtz4PxnEClUoWXTM2
1kF3DubEVq/BTcBycFml2PwY15bVM1Ic9ZANhADAiHS9azqFiIVUTzy99JR9m4V58ySJTy93zkAY
jN3w5wH3aLTXzpKexxVq5eSmKYS3qfjA6Kp+CkXvMEYgcLlqp4LqqGHxFV1RvOYJ9RCGWuZOuPt1
cIemCSFY6yUr0RpU4A8uFo9sL+0q4aK0OtAH366ir/jX1HmpnOljEqbldmTc/OD0ozrNTbtjDo51
Pxma9GS7+WhvSLL0L1N05PjYRv0ovGbNoS0E6T0AKffXhlrzAU4SYOxOd8kdfdOWCOylh5iMXan7
1Cw2uHmf+lActdn6xFTyL2zKFMh5Zx6v+7AaUUw5kyBP0wtNljhV+K0191axE2PHxzGSZGjgLtED
3rfpoGTQfQqsiI9IInu98lmbD/kCoV0XZMWpSag9a8N8AUA5/o3hqsN/uOlY53nIKVIL+J1NjVhh
RXMb2ZVbb3Oh5JWTCCR6cgEjsLE7R52jeYLchMJ8uOxDXM7msp2sML2sbG1R5Xp8ydGR+y4NXnPP
nnZT6KORUrP3nDmg2QFzy7vISx0+tXplKINZOBJEY2JYvqLXyZIjyqtkCeNX2EcQH4liCIQ1szOq
LBjswJrb1s9vGAbJo99YLf9gnd1bYC1c0ykLpxv8g0CGXczX+HqQ8mj+Q//V+pRPhbrXrjdf+kIh
P+kQI39EzTW+jl7ZXRaekDtdNZAeqUtQmhTNK3epQN+wyIylA9FjuF/SOL3qGqCUG16n+tILFdBX
4aFa2QLylf4e6uPi76ZKR95h0cyjd/M62M9B3vf1XgWq+Oz3MikIp6q9GYhV4sZkKVjLSmOir4hr
SOX0gsyjXI9tAWwbhChb9axLi2dKOC5X+kLbbLy1bL94WOzgsZhjQUwbQre952uJ0wIuxTVsfoIA
HQqv2xjC5QUlVvNpaeL+0A8WQ+ne5nrFSPjw4Xt5/ckTquJnZuMXlzHf3kZMa16iuoJT3zlXHcsZ
T1G3ABxdR3eEh2ETKVsSGM0NIt3iBXPGx85yAjaKjuEE51F7JqvPkhueOtCy3jITGEiw1cQ+n5CE
hym1+5smz5d7GpnZ41yONnzdzkGtxxTNQifRPSTRxMuaFKDrVDR4ABoesauM1qbYRXPXdYQlAkTY
iMpP9lEJ4THOF/k6IaT/HEaqHTd6taKz9LvJFJiCxMmKwf0ekX3vbzSEMRiKgWyQ1Q3BFULwFWR0
VkKFnK1V0tgh/e4Kj6yATMQ6km91TVrHlvJE/+rmZEbfjx4A5uPASx+bS7NORERKn5jfpgzOWE14
E/hZVqtToTifxLLFacyr1af+akovfJxnx981ShJq4DMPR/bL+G6TMrA7hk1Q5tc6XYqZtpusbgxa
7BmLrHpwvEl+UnGYH5sg0UQ60I56RctpncNGKtp7nQZZSBPfRlDirLwy0OoNBPK2zp0Lyq86hy1J
bskg229RbftAJOyEoIgwL+1t3YBW6bwhsHfzoFKvvwzCxW2C9yL73yPBvxkJwrH7y10dzf2u+Km3
b/7F7/NAN2JPx9aD9zVWhrf82fdNHaPBX3xk+jbEVpcIl4BNzfc9nSR5C0+o7SP3FpgfjEfoe2tf
8EcCzxRDRELT6cj7/8qeznjH/jAQNIeDREawO4Se7NOV/GleF8pxqarB9r+m9kq8KC3C2LN30+Ty
1t/1fe4uzzgKsv7QLUz2kMAsQrzOcUkZ5eDbBeTQWj6KCIN2pQVaR7Edp+Q+F+n8QdsE4NJn89tg
pf7CQcriCHxC+RTmJWmS3g4xU+feEkzWSt7ZdmtNH7AeIdEr6bnCbfGXiEyLDeuxCI8evlhF05MO
aaS35TRbYXyo4ZC16B27NEYx+Yft+f8ykXgLRPqfCSM2TjsyWDh2l4TtYc396ew0Hc7cvlvF17ab
RmQJFdV5Seq1zxv4OuJdy0fOTlZX31Sgs+XJN24qvXVpgPF9agcYwIe/PqS3TfYPhyRpEGBkYAkN
PKg4Px2SzN25onpMvjilLcjt9bOkOK/+wDaCEN0gm6APygzNLe+dNiTaNJ+RmW9ydivFS8P7QLFK
DnAJzvRoOxuMfJysxMCUM5di3/drSqNfB7E17wM0q8HNCvaCv1Yx8BFqYyfdIKO/GY782FjwJfwx
7kG0bfj2o4Bn4cfRCNGzM6a8sv5qT4iyHwVE6Oahwmu/3v312fuxTWA+iHcGXRRmOdip+LwfP2ih
dRatkNG+4FN3TdYbujqyPF2bJ3z2ZO7fTrjRPcq4QJRWv21J0hkfaKDW+be/PpIfp0FvR0JItLGi
wCgP4ID9eCS8M2ExzHnwZexCHdwIOMY9CUSVhQvqTJt9Jazkrz/xTydZeCRgO9ioHFtyFn767hZZ
ErIpJfz5Qelm2WGotsZiM9LRgaD+159lbsI/3KScZxYu34mYGrohE7afLqib1WXRZsL9MjtJl/lf
XaY1aXoRt6BawFJRo6WbcgkMyfSvP/jPX5J7CKMPmFdschgPfjytCJE7jQyqe50JmgA5zF48HIH/
WBln968/6qeBnrmE2HhdJnLC5Y6KfvYTQdp3iml0qy/su0QlT1kU1x9Kt2eNomJI4qS9naM1tqur
JtN1YO+J5SzW57yTbettKuBbQL9tksAAN1PTUIKlY+2WVwVGknA5DZPvE6r11wf9pwsjQkdE+B64
OjTzfl7QIEqGQGbs+hUvk+YosL4W+bfRWSyMGlCRGm8XUxb1f2eP/6l3yMkSsP4DRoCAHzC//rxs
xZZjz60W1udVWI6Luk6KDCKFJFxb21vHK92uPPGYFPIF2x3C853SWkeEkeAUG5+yap10jaAER85n
kDMGf4IcjhBU9JVopP/mLIU/P54coBRvjwlakT97xUQytboadPOZuAxsCps8XPr1rgtmGqAb6rNk
GYnwaLvgxvLijKepq32fl0EdLAuLZVT4yfLKDVjl38ga4Mzw+kP/O21GB0LTt/cF2KcNNj6IeUiC
37okgvhCpg2s6B70X99xdWrdB7yGa482QLxBp22WaIgQKR/oIhAJ7+O07eeP4JEoITZqXk3kspvn
Hos8HjUSxQ6urwTPt0pBRTLZJn/pK3l5JMJuvD7u1jse/0j8VrMHX5/12uQcIz7IqIaoUw/Ob8AD
27zeD8Fcrs9r78nxadQqGB8Q1xDnuUnrnBVkk6K85Zq5KU5xtcFhkhXLNvdaiwedMSMK3E1j53lK
qk9aB7WgnweeR23YR8T8FZI7uyo4inFO+/t+khUvs0XNOUtwR9ZEsuzzJOKjrWxiL2rID+bT4PS2
wQ1iTaiDZM8Am4z9UZE77yNHPU4OcPDLVFnLcB7mgZTBLWkXZuXL8LMul+HYkUWxsePevDNVGLs8
bW3IzBv4PvkkRXH6/gUEySN8VfBldHp2kHosTqiwa26/bk7MIlZW0raqverigP9B4bdUANIB7JNZ
/34SVIvRYu9lschII3PDZpo3XroKzsHgZQsfPbcpi+PiNXwnUBXmrPpFwS4G3W8LvwpDA03Jc13q
AUKEk8IVY/+Izif/trQIz5GBL1Lx9UxoELdLE/W8tbyiqblpcqKqqwfgbo2UxGoZVzqa5NzlmYLB
GXHXJC4+k2Xr0dbkX4WScPRDn/RF6J0tYueWV1XNI+ewmUe0tFvBwujEj2FpB5yTFYl4OZGHXY8I
Oel2mdotd2aPPwOrVJovwfaSbB3lgc5P9sChzHWX7sgqsKefg8SD/nds7l+Nr4dfMVxU3niOutHn
pzSEbvMoIDYO+ZWV9EjOaY42PYe08O35zWnIzbH4UYpcZhtIySO4hPimm523kpd7GhGecHikyIem
botHu8huOvzA4rdsoG9PWpC3SA4Lmrs5x2okdeEbbLeB07mGWJaY8FECgiPpZ5/zk9iBuUVNaT0+
tSFYsCflhCUPsMzxTNxQOiLM3ftTxnO+6MVA8NcUl9RLrjxtHmliNPmh2vYdroSAZ8f/9K3jjU+S
wTFnIW1k2y2ncba7vLoeUbvxA5WGZEaeF7WYuau9LNPExhTR6ojTHJZixgFqP0WASKJxB7BEmpUp
LdN8PQQ2c3DQlK136Isl8e0d9zb2kmS02/VOLMvM7R92iJH8fVQxja4pFKaGVqEQI70nWgAIyLdB
nHvZbeNgeYBFmEMDZbVizGA7B5dnGZh21tnY8TeYfegebuey66zpsmBgyTHGVse1UX6IOJzOiVPz
ZWoaAUnzGDFd9esbANeR4QmCAp3KPQsxy82+Z0O/IEluhyaKABUE4TxusPb16YnYPGKtkNwVLLPB
6zrhQkvNYrvwnaMctDpjUZ1CSkyuiobJhIQijlyGmyfLzZIi+2lRYOvIqORXAP067qHYy1SRXDaG
jNEelDsOGhOv8FgqO4X/EDV5wfWoNzNGgoHghClwWXJzEIRcpZqxHe+CZqH/HGzxsZtVkJjIiDvX
ztq4Hw+wZSf+JlsYxZ/1OjbrUmGPRsVCJ50bKSVkh+Wp9WdUhJd9arE6jJxFngXH7TtuqFFpD2cX
V18t4jLEF+SfwrJbOfB0tgY+2ndQuSP2QVPAu35pJW/5KkbJ3e1DvzQv2b4fFLfjHCBmx30BA5D1
YQlTy7+dQWIhWmeJAjnaKuAAKXHj2HY2a+WaEstm/ry8ViHIzevv+xBWfXNypkbRWj8WiHgwpyVp
Dp3uYsjXVZNZCFdsp2gtxXvfHmL1aNBwy2XW8PJf3mgcHLHMJ4uz1FSp5MHOAbJz84TZYM7g99u6
yibzZ/grPW7cNZtN4Rw0GFzbbQf/akVKz13p7T2pI00y6VImNs+nBR+L2V4YM3bdTCluzBsaLXW+
64A99eTWr84SfMLHVupHu5rLp8h1o5x7SKtMnQPimrEuNOPQvgK6VRbGmsryr2OO1AN/TTjfJ9Q0
wUowad2UX/y8XIFqodbRL9PKbPCWMVKJdoHpBrN+TzCWIFiojvCnMkXzEcpPk2AgANAsnpsN6vTK
ucIGlhV71Kyjs1VcIyaZRNwo2stpPWq6fzh6RlPSr3paMEjJpXSjTautpf9IyNXgPwYlptiEUHhm
k5YZJS5xAyGb7x9zn8ZJf9GnvMnKrVzLaV13UVautj7ELhMJwBpLPGyCvrjG/+u0hzGSCSo1CrT1
CQdGSpCQDAzVElVFCFOzd4l3AnvVLKQN9F20w7chCcSm+QgPE6jgSbpej/rVntbLmLaWfXQmUOKH
uCWSuN/0slwz7MGesO5a5ID+h6FTOm+Q8sqF8I+osef5ae5nr7+2ur62HpjvdutzjwWh3EBhDvSH
VWImI36kD6SmQzcLXKtgp7Ew0o5cy+IYZz2eirXxw4qmYtF4brqVeu1U+Nmp8rD+khK6QB4gkZeL
QgYnvGHY0oZr5Mb1OoGwuI9rJcLdUNiiDI4xTJfgBnevVRRMkFrK2vRrGtZeH5EyBm3QbXaO6Jc1
2AceqbzGWs2XyaGRv1Xf9lLGgfOAza7Bejg1mXmhthWDIfFhWgS99F0bT5rUzcaG5F2cYE4JqrHY
nnhg9LyYWhOHADKeI+aF0bxWIhYSHm5F+gzvWl7gPA6pH5gVrhK2qTBBisROzASinJLSfLF2Ci9X
lViUpEShjLx6kJLlvGUwtifuelzAZvfxYRCNqVPwMJidg8wd0vZwUYwVUsNBVRkjRKKGOBSnxcwQ
HeEK0GtoByVYJpkAUtkz0uUsHX1XUAVPNrUbA41lIh/tMg8B+E5Ix6Z44h3OrN3ej04drN4p8t2S
kqhGrsqaAgbT5otSl+Dp3ApRabMgViXhRgea/j6lCRiHnhPU1tK8OUMGqBypTlLJZw9ylc36ODJl
4M8aoBD8MDtvYp6lTjTQco9ov806WfgSZDqoBCfiiOqYZFf9EunI1KtRPLLauP0AsnOaVN1gbcpl
fZU0DKGcQ9+2ppaqGS3zg4h4NecIkFTQO9+gLgHj2AG+HAfoOQ4ZVA4quHjm3EY2NrjqmjV8MSXS
W7snIOyCt9T3N5jvNJxHuIymYxFEkzl6x4stTmSb+DkBY0tWsekoQeZQuIa8VziCobPg1Z5+PxOr
4hHaDK23UpHCtuEnNmjAKn9XOPUSMmmySnMrZjZ1wIOoGGH8BqOD3tP7ZeSF6TjPbP+G/ilUMcSz
A0MKh2s0YB13kAQSsTGlpIDndhx9HInazotTCqyRqGufcnR8WqVrqlhnbU3zSWuS2NKL1q5NUWH3
CFAnDHOL2ciHARP33yr6dc68zSZbS4Jl8WdROLukIrECNq3W4mTDdR/Du7VP3Sa7CmIGifq0rEzb
EDUSJcZXBf1KsVV2vnlEVKVMwwu/Dn8hHsHqveSguykPFerLmgy1IUOtqlwJx9qkh5m3azqOiBhQ
tKL6IzfcYwz+FDDNpN7sA3M/xmWeU1nbnIH8G1ayml/w++ZvU5Xo9Y5AAMnr0kk5LnebptKUhmiz
ElPMe6052vfHo+gRNT6Vw9RwUXXHwleRfIaw/9MYTgmKYDA6heSpVtwL5TZbqAnA5Wnf3Ltl7Ub1
NYhhcqV2SdmFznDmB1QeRe3ULFzbwRorPqteNV/Bbkckv6CxTWkd4R4fHxIZZfpl1EOGbKUrhrZn
cVkm37vyJ6cnnDUWLvcZTiqzCcxbwY7NdmZzQTo/orxk48l17hexLpcesAKMFBIy5XicXU8VL2Pq
zJyU+L3y6RJ7pNbomlDzbbM5KigMvu+IQ3LRKQzmJLHZfdWJIqbvkLBn0XuIEdb86o2DWu9sa0Rr
BO4gZTsypjrprFMYtN7wFKylN1hEk8FCvbPSyGy6YauYKgwzptnky0ibQj5hXD0+xV2ccNX6ioYu
48GQpNFtpkeBZFBGokGeSRHCGrA6iu3ehZItJFSzf+B2CgQfT2svXs1S2bImB6cWMDs6zVrO3Pon
JyRi/nUpQuqo90evHktTWpVWhacNVkNTduBvx7EzN0Y9mf6RFXuLuSWlHU6E1vozaGBOCOHl6P8i
q+dEojExjzi75aS9DlDhGgLNlAPzTWvQbjgQ1+4iBPJdnkI00p3mxWb5/83eme3GjWRd94lYIIPz
LXNOzbLmG0K2bE7BOTg+/b8ou9BWuj8V6r9uoNHdhi0xM8mMOHHO3mtTH5ij6lk6HcAD/BrfUg1r
VUrUO3dycbawzgw/T41YiDO+pXXaw9+9oODvnFVL50rIjR/1yynw58FChvPyost5HKZoxbdsQoao
iNJMj1aPqAAx1JAg1F4NcVFwSxOjW156ByWJKSmxO6FSG20sFjdyRXOEfzhPPFETLHueNcVt1GKC
oVtmd6BFk3ZmMoCmJ3s1y3E5oU8/Vw5mkEuhC5l+eSo/7xr9l54RTgyQbgx0XBR3Jw1WbyzxpaMo
+jqGajlnEpRBqsGaJNeaoLEWFCS39PNLnrY7aVMBNLKhGlmG8CicPrY7p6ooPF2hybadYZne/Hw0
pKctnd1/e6nFgiJwjzIwWgwaHy8lwNjMPd2Jr4kVLutT6VgmRJSRxZq16/NrnTKsXIPWsQv1C6ih
ibz7tE3Z6gZgFVT/X0czh45z1sW54Em0lRXzNWTGbbAXkgXKotGBiUDR3/Wy9uSqUoJzN12IZbLh
c+Rd1p6fK/Ov2UfRRMsRoUCAxJ6AhHzgT5+//D/uiklbmMJ2AdQRYKMvf/+706MJYU0Nrv2qEmPk
dbBBLcdCNleOUJ9f6o9nzqQx7DMKYhIEdeC0300ZlYiCAuoV4ZLZTftwgi70YMzu8hVxwmj4x0fu
dISCdcVwHSFsrsns/lRp2dSt6UX0719J/VrWKAXiZL7uElb220iAd5jWoU+9TzEx8efvUrh6c8Vq
l9uHz9/76cfM1NQGArhMVfm6wcX7+DGjOR1hNkfmCz0Jjo4YlelSedg4WAE/v9LppyxsRH4MYnWX
q9EcO5m5ZRSGAHxT46Uj7yy7UJVcjuZJyklt3wNpYK/9/IIfXZQMTWAM0nZmyGsvGsHTJ0il3sxi
MjUvTcGcKN40ZrgscyyKE/c1bGoJMSBOMGf7KzezATJsPn8BS0zehwkOpRbwEh0JjeshODZPVxYr
iqVRucULwKwpKjbMsuZsQ9cj9tPdz7Klb+KlNAZZuqzfv5rimq2WllfuQM+OD8PPDyfHW8RnROt/
4ltc4kvltDBLr2BLaLMBzs/aM1HQDkFiZIrV2h3sZbMkNgLFGhJ1nS8+Kkdm6OlauR3NIwNjwUDc
R0aLbuNRzAt1SBgte/Oa0JaltmpxR7BYaAuLiDZyUi/bOfJ4aht0t8sWX4Gb42W5Pxv0LaU9q2aW
iaVoSvGMLturMJZiOUyR7i6KKlxDS0JH2tCZFP0IleEMQCJt2c8//j8eOBeWm+7Y7hIt9uej3XGy
iDUIJM9lXJvUrFGlliOQP6ulAvjVsv78ksu35feR3bLU+u8zGg8tgHtKJWVQRpZP6w0Ex+NSNDdd
4jvoIz2UQkQKtDqvILCk33GIGo1wKQo1CSTtnwZFp+/cNLE/snI62PP4zp1qzAunLgbuZfycoTLM
j2SPqPxeZINozkWrLj9/z6cPOV5DTHl0ihzTY155ytV0yPBL4qptX/oaoMWDnbrLY5Gm1VJZfX6p
Ez708tvBd2IQIH6OfQEr98fVKhpGXcqiF/fksOjeOqR9qaJtRBuVk26SDuwOAQPvnP9xadjwXI4L
M4TDmg1spaKtSwuGI88yv68G8mfoI8zWUqgnEScU0i/4VsRlGi9trVFb2gCeAv4SH3rPWdrEmGz4
171mmLw5LbPZi6JIWyZFRg/Mj1OVgUGpPmga66jcFqUeWReffwgnnzefgc+6ovM9tcAc/zExte1I
+bkDj6HL02VnDktGFWg/QfXPD59fanHM//48L/eUxctBcOGwLf4B+R3Kip6qYYV3nlW+X6uzaZ0u
YY3L1sRSzxL0c/YuEenwKRRjsXRJf/2p6QmQTTgg6Hy4tuUu/UzOghUrncgh7Q0HLUs7bT5v+ao6
TLCqPBt2sMo4MG2yIuR4nMCR4ljya/DHtGgZImkQvPjuzJ4+83d9mS83fLZTrqK9T8fdn62J3hiW
Hq9mx8udJOUdTWzg9iz85Vo1ydJY/jVC4xvJs5sy82DfCxGO8wsnIx9ogXz+kXofb5/rknfm4gFG
sGSzF/7ht695B5gbq/Cb7E33KW0KW2wF49G9k3mVRY8/VtvIGv2zyUtkuK6ssNgTTSIfemh1PVrs
rmBoGpmBj9NsCbRR9X3I+bW9hqbRx6vY67HPEYmTM2r71ldWWwUOKtVpxSzHuertsDyLAWFcsCPF
M6f1uM/W5KObjzNz5P4YNkNqA77ydQskop09aLOmOBxI9OGr1m9IcVIAUSxAURfu1PRrVU31hpm4
fIiZ4YNnEUwJ0krRziuzgRGeMuQLqgn7bBrfqT1zrRtrs2rcO8H+/FrFpWEHIdkztDAiYgEJ7y7u
BtfsHhLTjNFB6ZpVrDX6ds+kEcI5Q//6xbHalrIo7Pbp2KVkXVtTheeQ4fIKk1miBZ2V90dZlBtF
pBYNmzhNHzvEu3TNic1bgysq7+YURyHlJ5rQAlf2iuDbG0tN+lcxqfbFcGfrPu7sbhWPTn6WuW2y
sWDN/wN89ONizQPBWJnFzKZUsASFwsmaVtL+cXEmk1fl6qC9RIgO1ZGlSrltunP/D4/fhy/0z4u5
COWWbZ4a7rQiCWeL0q7xizdHd3M0QqN+hyRb4APIs4veMjvOf1GZ3zAixA73+bX/ePLf3yZaHUY2
LOKn55HObv0S83P+VpNeDQlWViCnc9NA+Pb5hd5/03+24fd3aQmBPgc4Ohvy6SFyFHkmerQyb8ZQ
8p0xBdtFUHLgSfAuS/e2EHl4m+CPwJ8sbb9amz361x3xtg7AbYXsC7Gec9U4jX8stNq9Z79tqZPI
dH7Ic4oXoYocjpsyrBsIt8WPvANRW9CevenFJB79lHMquUeGTmJOFl2ZOfSlQHNzh+5NxizOGHwa
a40/vaVlpBgldM0W1bn+qo8KIhH37x9qoRMRHh/JUgZQBvG5mOzRpyWBobntaOGVfrO65cOPEzPe
4XmS+3EeXwvDl8+m5o/rjjRDGE/ge/ZYNzGzf35n7OVh/nBn3EWsiZ9OGAjHAMd/3MCNLMwZH8Q4
dDoGB7TTmiwYPfAM65YpiVr3Vj7u3VxBg0u0KmfaU+b7kr7VRV85vQrwq2tXsxFZe3OeaJw1uELz
ZAHFNpl2kUyFez6Z045sCvOOHqi8KjVuWuAwGMOOo0bGLmnZhiu38t1bysa+3KKl/jE5aXJpuvCb
MjrF+yQqq6vcRpkOxqztvk4y7u518iButAJPeuCMxpIor7DMmoSE3w1kS6WruAbG2Mej4Qc9aRmS
+XWNzcdlT/xi2Zp3nsST9WjQ1Q4Dhg4kmX3+4X6UJXGL+Wzx8FGDOpxm3VPwdkdLmPvuhvD1LPtS
g+n7UCXmhAG3LvRLY1iMwJ9f8YRz/n5JagOOOMA1kOC9Y5V/O6TjIcTuxNb5nfh660jbDMZEiBUA
n9GcbhlEKFZ64MBvlanLhyQa1XmS+PqN1mMT+Py1OH8+WpSaLJ/CI4HGMU7FgM2Q2y1BWsX3aGTA
wLm9DF/KZkYdX+cT8FwdnE3Q5eXCVLXpFa7T2LH38RITQ5/E9wGFagD3m9JxnxIl+6X1Swu90Nr4
InOSdl+b5njpdHF0iIjBtgL4V2IIWsip7wHdeRc0hleusBDb1U7jY9mmmdIucIEuCd6Dq507bTxd
T+PAdpaCf9tGA7v3igyv7DxnzEtFaeb402UtCyQlQ8oMl6Hng91zNKUWab8oMRaHOJdmA+oOuQxP
IuOilUPX79r0k4KRK4q6kYkmcyVF4G60AtNVXQyV3wLaSyoHXa0nSuOAOGVodjrMr0fVlMkTKAX1
wyKPhlYPVOl/anz9uf64FucEFNeL+xUT7skuZwomodk4ZN9Jk9BdIqX89Csqj4mpIbeMM5X7Nrdd
CEVB+zr16QAi0OmrfyKW/LcHdkkHIhIH5SqsmJN2B0qpNsevIr+HgD06fBfcEGfuYnmeSEdt9bn3
7+qm6LaTE4ebilzG59hr+ornBM7a50/sSYPu/duzEKwWnpRAa3mq2J3zbuhLsI7fIxdDS+0Y7a2Q
mrZ2aeyesS92l52s1bGyivxAGLNxoQqXjcyVarxOYHMjSC6G/jzROvMHyvnaJucyyb78w6v8eAZY
XiW+EhPiCq5pgk1OO0Rwzqfcr63uO13vOrqnsrCx/AprCjoQqZfC6TNmSu3seMQe2uWPGGxdtmQJ
V8POdMv2wfZldK67WNlEY3VMSNgFAPA1ko87St2VVTPu/bky/c9ncTdVsJBe3+CnrZOWQ8o39cEJ
j0v9t/v7J0SpydACvbZ//szf5nn/L0g+YNd8EmWE5/9GUfKtv1hWyYaDkG+jnPcp8P62zzt/MeOm
Y0++DvXFO5Xtb4qSCZXN4F9joYeyhCrv31gtkHd/qCCWFiX/4eBEe5vTtX26zCMcEVYlYL3a0iON
2NbQdxSq381hPB5lVNt7uB4MDEtCB94gD7vnNkEMiJoMY7gty07nsa20V4m/+CJDT8+kMjTvnDRN
4MdXTrGOWsu9jGXf3k5pn9wxMJe7jDHqIaen81LCV8ZX4aZH1F0bNbX1V1pk6R4bRZPQzWRwzJSi
mr/pFQjWJIwcWo3EgH+hy5cd/UIWZ6Fryh0u8YAJUXGBtwvJnAzztZbm8dHo2+FQJDns1BwW5Fpo
kXvMaxBBQSjHK2Kz5Y4waVKw2qjHAeyM4oYRqn+J1E2/MKZEv6AA0nqmtyb5g4QF75hsR0+Gn/iX
hpZdG6PTXYSwP2d9ovvhoEaBT4sfW+fM+4NyAYtfvoQWGuioV6QBqmsfAQpoFBf9j4WhGJ9a0u1s
qVdvw8BFzAYnZZ2Ary66Mrsn6tWpg5EYsV2Vj+neb5VaYx4mB92dDE6DonssvSS8Ul083Kgymb8x
UZ+eiqYzb6IM0bY5pc2lY6bjDWJokJZCJNs6tLszfXQw7BNes0b+6G6rXvY718h4G+RvI/Qs5L4v
BsIGIFS/ab4ZwLpFjelXZ6KIDiQGj3TkUAxl2D6x/4YXeVblB83TDjJzszXoVdg+KHN3dd3bPyIf
R3KbquRMOdawI1YmJO4nzq+ZDMxi62tpdqSVHGobk4PkWYVM7iEC1fzs1k6+SROnOoaVM3yp+qG+
80MruZg5YF4MrY7iDiBO8hgqqz1PO11+sUqr2uVUd34woOUhxE5iXIZ+bd7M+DAvIuITt+hFIBBA
/OEEA5KbZoCqPVYJsz93GPxd+4CJj5wnnHCVzpb81o1jdRk6jtwTXGieObTcd3nlJM+d5yZPdQUQ
tiAy4CZH4bUfQTtfMus1z8Rgl/umK6MrBXD/Lp1NQgHyVh5yrTsQgTSEgV/Y3qWoK0Hwk+Fc1JGV
kVsuq30Kzj0nlr2V1NWxfSWr4UzEg8XjWDd7TVcb6if1ytADxsI0ZsZGVKH7WpvDdyLD80NE5GsA
ksEG4B5aWzoS3npyC/FgWtm3aTCrCIOfJZ5dr7grexMJYVtNu1kv9JsydhxEhEDIj7bG5CpgCqcT
E8rpezVoTv3ahk16jQe1RtUFnONbEnrxruj5oWhO5L2X6ES5mgiM4QTnZ2nETRxgHR+cTjpr1FD5
F9ds1VcKi74JVGbcITw5RGJwjhi4dwwRkSI4bo4ZW6bZDR1peWuHcu9Mgzo6BA4erCwv123VEQDM
YvmsSj85uHYebqfErNds7eMS2JDeVi1Wsnmsy5WZcYCYMUMuQoDsCVXZeO9yzrypRA7xWVWUgGSG
ijXFQ3WtNeN2kE59VjeMg1e+v7VVmu/CdtAvmIDKXS1v+jDsn7SlD545pnGT6pEJU9jTW6xg7OaF
3jffTDXxSlC1Dvro7kpjGDe9JCtqE7um96RcNJ5BpRN3EwzuVCJ1mKKruS2zHWbtGZbaZLurph8d
H6gYJvwonDYdMZ0Y6suu89a+399H8wQET2acvWUT1SxznP8CSRTiGbLD+oLwan1jGNpTKjI6t1E0
m5tE+oCIHISzPk6QFWnwj1Ci9IOksb5BGF8HIs3Kr9KJUcKVsX9j57BM2pZA5GAJY7lJFiu56xYr
JAftqwPKfZdiibvWWyfHppSb+mXvlfrKC/MZAZcnnQ3CDpDT7BqXsxXHj5DQknNi618YIjh7dsSZ
HIu2v2wjC240Fft5mzrFSk0aqUCd1Vwr3N0XKbKyBy1M5GWb5dWmJJN+a/glocCCaGUGr+YjjTKx
dxTvkgTichuPqfg+u1FHQoBfvVpmvWwu3Ww9Ufwn94gCexlAxcLAkfrRDgN7hvQwGlaaEcbXBtk5
weBbdtBH9QgFhI++iO15PU2q2rREJZx5kPZSeh1lfIVja+BBI4vY15jRcWc7pGmR2e2glahFElvd
S1jmCY6GDerF+TrD/rupesTOwaT0mTR3rbACOxq3Tl32l0YfCagdUfYy1CJbD/hZEBGz3SZ8xc9a
CsM9U3IEmVnd+M+Z4yTrvBj0JxnC9WNlwuKkxHoSjn09d6n2rcIYc6yUp22RjbdXOAXlwba0cAsJ
rr2R0+DdM6INt4Ze61/iPtG5HHmWq2nSnC0W9eaymeqvRTtP3/S5Y/mnOTMjuB6taDeag0FouWcG
otXOIARDCsExQpp4gBYJWeZi4NATVrREv2Ggv3gq0zS662wKEWAwNWlBBUzSmzqq5b4EQg1rpXIJ
pJ3bhkOMG3r1D7+pskMvYxFY46Bh5M438FHz674vsr2yu2e7ISOdtbam2QnY7mumnGcsDq962P1A
v/nskfNRGDPm5nmgy2nW+aEp3GmDjPZO1FF1rGLXveurTIAWH4pvkIfGR7Qyz15fOBqPeoJRKTtW
yEz07ljVbd2rnXTGenYIILeLyAlI2dXtTYIXwNosA4/zUQAG6Iax865rVU+Ya5zwR5dMpreX/cCN
A8sl0EP3c78iN2bXTVQ9JFBXRD1j0yifKxZQaq9FPD+G2bZGKI8DWyMFdum5rynyMsg4U3HsmsR9
tie7fqF5EaXXIT26Mze2jeaOGIk4JEAmk2C5xnaAph1EsFvfvHhstXsbjZwN7bAPi6DUkoxoDkKK
14WmTzv0TsW2d9pHKG4DeqRIrvWJO6ki63HUxLB3QLOvplx1l/zLcetLl3ISXHrSWOedL+Ae6lpp
B1nELqO5EDWpRe6LGQJMzAn3yA6ifYm1JDoH0QebozCmyx7Y3GXD3TxCtAlUnAyvVuZPx2aJQW8t
rdsZxUjyebeUW+YsiFa2oSkkyYETEeqnad2DKkB4jo0NLzCKSXBNODMswtvJhUprLTrMFgJjoNjh
sclFclR6dO4YUq7IL67O4Qeq9RS59UtnOig0R3sCKdUnW5wU/kaL9HDTJLLcDKFV0SWI8SIo9Jcr
7FPevtMrQZ9f5DsbivgPSDCU0fBxkjEJwDEbb45XON5jq3ccQ791lltn9n1YW0sHk8Fwksv/HeKA
lyVq+odDHLL9Tw9x6+/ydXhtvv9+iPv5M78OcS5QW8u30BdZtMJgwaI/+cVA46/QIpCaymyY4bhg
GvH3Gc7/i54832oMpza+TBjZf9vlTfi5iHA44mHTpH8CqPffINB88+MZjkOivUB66QRjH+aIedIM
ytI+pm1FQMvkTPGTSlVRrVEU0k4d4esR1tvkalvV07UsEc2vIFysgPj62Ft0mmrwqUA/mrPxFCZd
zuiGrK0VXcXh+6gccCn8crZwziTwYq4LZFxB08kXSyMVyuzouhWRT/SFqUcbsIoOqC/LTfZhbttf
UjUU5yNFzKVMbb7BHlynvYshzVrEC82RBmS27soQJqErkQ7HTR2w1jZnI5J6/AWkPmijne4GXhxA
qcapDu4MOQajlroFO28dOQW+pG6tPSXklt5FdUFQej0WOxacaFNhKAJ21FZX88ikNB/bm96L3mwt
403iigjQ9d9YYsq2oNniNVE4ZLNEUOPQsP+oOFDA4fAVkmrGohu7SuatqBWWm5mrx724cfClBYmr
LhTNxqAT4iYxvDu4mhcGzoEgpk891LNxPiKDozYremqgYfkvzLdTfk4A3ROiLAwihhqhTkYvvkPD
ji0/WM4p2ZS91PZyJi3LL7gOZ/IRCn1dMcJbM9rsgGRN/Qpp4YpH8A4O2CZ0wZtnobO8BFyMNr/a
r0dzh5JcvzIzTduqPgO32PryoZw66wEvXLEDRIa/IwrNLRIMoGOK6WRMfEE7V9e6Y834F7WjQi/4
WmIIu6vQuDLuCEm1MCu5GTxRXcsB+5Q3ewFYpfpqQtT6ZGXendMm5Y7gdpT27cSyGmbuhtAKY+/X
jrdppHcv50qrOT0M95EFws8CIuCu3GgB/Pph903T6R2u3Fo3bxQw2ss8qWODAigmhA0RyryRcfHF
1AyyTZqiideiNG9bqfxt64Vwg80Y3S7fnCDFXAlVXuuxso61v2tqkwoiqgyDwRTompQhG8LP3ikv
hTF2Z0gQFGaXRrPvXSSgZ1bu6C8Wb3zdgiVe5QmAdRhKWVluDa8JGzoPk36GV8tWh5ISOIDgpaYf
WkFu9s5ryjL8MfnucCFFw7QjQjC6kWysTUAqDHVyavzsMf6vW/cPCz1dVcEq+3/DLh++N3lZfOjw
/fqZv1d6A7I5pQaCEEM4VAtsHH+v9OZfSOdopjvWT2wlV/q11FvsDwuWa5mUIKr5vV1nib+Y6DCc
s2jxGTqijH+z1NMR/G3cx5wZbSG5C7xCLsLkb/n73+ZD9JC6OSk9/GaElQTwHz0WLNae3z6T65/j
w9/jEj52qBHuOqCVGPhQhLCZ/KGqDbu+FmYZhfsO5YAR9LrPN3sMyxf6guN1jvjzIOHUQdCbVfX8
+bWX+/X7W3y/OP1SD70yhiQ+7I9vMWbIMpqZ5+8jTFrZ1m3aYd2PBte19ew2NUT5Gvl5hXa5oDTl
EJJ8HzVVFBunob2H+4OkM0KPdqpHeWvWWn3s8FZetRjZNCLsQzAIeAc3LUfgi651w9vckcP6/+NN
oJaDicLWzIN0MhbRG6syczX7+xqs2Ga0ynmba7l1SNxhuq9NnRLfyOj/aTlL+AIheB4gQ6ztMpp4
fWQcXzuwF6/L1vMwhpHV6BMNte2huB1GfIaAtgfjLk86tZ2KGWWDloNf//w9fJRR/HwIKGx84P5s
2M7pgLtFu9BN7uDvE5OEoYb2RIBxC9ImZorPr/RxzvrrSojU+X9LF/yU5G/3RgtSiiv1RLDtEfxx
83A9HBtl1je6HeWrz6938iV6f8KYf3mLaoKH7FSzIYyWSC9Ncj3cKTesKDRSOhLWPr/Kf/n8lsk8
ci+gLvTwT2oyv2G5kAMA1ga2JRiu9EfFRHGftd7d5xd6Fzf/RwPw/vnZ6J9YmJZ14Y9FIY0M4S9N
gb3AxHmY3VZsYp9nZpqW6Mgc/AiFjsO4slSg3nrbI4TNydZWaoS3MY2kM0q1+qaZcCgETm+3QWUs
yigMefM+klV4LCWEzIRn876PgGWuII1aGkmTw9wQeMdFxgqiOUL9ZN8KToiDMyf7z98krcTTdcHD
v4n63hXko5IhsaiTf1v6QhESPTc3435ITQPmUTkcwJm0B61usm2ZtSIgRPbHKBttbWeyQejtpnuZ
p922Nyq1zfBeXULCQ56rCpP+XqE/GgKrve1P1os75PmjXTsAIwfxxcDvLeG6cQyFOSTvhE5jKJ6Z
ICnkCPdxBJi9oHDYZfSdUoxOLGcZ3SbbBoaG8qxPSE1kdyHCsQrFxoycZE9KEjMUO8E8Dyt415ql
d9cQPXlIGVOsC6OOVUAR9i3GdbbK24z2OtaGq0qib8A761qkYtdIakLHplUEAdWxqm7ldE4pGQFE
5T5ryuxBtcVK1iAYC3JCr2h1TW/TNLWgr2K1iTJl7uzQStsgdWLKzgzDKeh468aOTf2u6lpo8VFM
6WvEzLwz3Z+Ibm7A9GP51PHJFPH4RKOYnl8usHX5vjykUzqez7XvXOHL8dbKSwo/MPE/X3VQO78W
qSRSq4YPMvoIOsLsu5Zp3oVWSPDEURJtNLc55jktPukY9SYT/mHsNZz2YRUGzOYHvE5No3E8KDDY
pufL57kuCSxbodigBVCSYWPk5jMZewPNoFg/kLRFZR1W070mM/ikBjS+S3qtqBSoS8VGZ39ZEU5r
7kTpewdagOZrEzrtNfDYtjgorFurGin2XWbh1al4InrYWh1ahVc67uU2i4WG2G4kRKgURXNfTG23
KpnEc2sgprZjGe2HqdvGsXkjwrzbsLb1B4U1j9jgUXm0l8UbyW8EQNJivpkaeQF+I0bTiWywj2S3
7sKFaEAfZdXo9OnEkogbWeQ3k+n+pUijC2ZgLzEF5x4Hl34bGjMgksZ5hA36KvKiWA9Nm6601PEf
lB0CyW8a49wdu+FY0D0KSgixK5B+4JrpfwSqJ8LAhf/JEtVBDUa5vkI6P55pHpEdGbSS1QTR7Fmr
4okXM4bbWGRAgTKzJBxDr3sern5w12xDIJ0jj4FfOiTJGnyMwA24NAHnsjxXGn3ghvbJa8q85qZL
WtcLEER5IoCHygGtJIojMFqjPpuYjh3wgsm9YSb63uXUsXO0qdSzwK/FnHUbwQkgQFsMgk0BQhz1
tPjW9Fb0lIZG9wbpYXoy+2Y45p7XH4iPBV0TVdZ5o2vVrlZZuLJDvT90Bt8vbYIJ3cmJ/izmWrc1
mBX6wKPXxjJzyvUoXxiO473V68XW1EVMtm5UbSxZWiuSWpnccATeGQjEz5ORZlpBVnkAga44T4su
q9YJTcGjX3HMdcpu2mkOEtO61bNtmPbTj141Q3mJcFSSgkdRgJeJ+UNJk5d5BJOoiJ2DAEyQxHpX
MUYZxIZ33BxdQsE3QzNlsG306WxWevs4+4N1JfiiXjKzrLt1FioUwDo+8e9G2gxrX3L2ntK0+Ra7
YwQmIHEfYpRe54XtGneaTn0hyyq+gu5CddJT8hHFiyCGqR2vDlYDHVz0SRCmnewWTGr9BNEnW2f6
PODUpi4kI2HaycwwD4NVk/AX+d0DnDp5qBPSi3HC6XuZWqw9zUKSrCi/UGWGx9nniEk0dXUJeSY8
ui3HRQZTrrFyUMuuU7gFG7/peed4+q6gyg5ruzPFplaz2Fi2xagEU3JLiO7Mzwhfto+EfNorBoK8
EgSu+q7vFW9Jg9UdKNOdoyVtyt6YoEiuDBYGoshxjFRKzHs9pcvnu114pFaxVxBs0J55sjn2Ds+r
YcbTD2rg/iHpG9b1UtRH3OmMDqhtxM7QiYuA92efoQDSbicuEONHYOedSZXnZU+x/TKEdkPODjLj
W53UmiDMou620UW9btzYeNLJSWkzI92hqi53bUq7JqBeNM/sEVN/zaJgMNa97M3a2lZxPZJtKJxV
L9N4W5ohXI+iu4PgiRNRqYQwxMHeuEwym7Dwe9h7Ub8jbXaKd3z85Pg1llfH56DL656n2YZuMBbd
FEDg1gHeiCY89+njVKysTMeRSgsrvhwHWH/zTxX3/w6s/3BgxYe3nOH+7wPr7nvZRMnr753JXz/z
t75E/2vp++FdQAO/nD05avw6sHr2X8zQwblwisKR9zGl6z+9SB10JxJHjpbwkxZ9yL9oRXJKOynT
UEEjafFpbRIMAYRsKYt/K9N8UUI3Lz25x5D3PGTxGKg2KzeI1J6wBH5p6PsXelc/ebnxNA2Dse3c
aduO/VFNJGTOWi0OJnqJQyv9eWFV2ge/y+SONaNau1rNLLD3mx9T2DvrMnaRxHtkXGqUqS/0SPVb
DbnwDoF9tzZhhawqL0m2QAfQKUTuLZ1O73qYE9pnKj/D0gMZfmEbmDjDN60mGJINVnPUVbO4pK9w
tSHcV5YKUjkemtadb2zCzdelO7grYxq6O5H4GRTxMTzEWHYCSzNuhtm0d62KHh2L8DsxDHLn5jK+
UHpinKUmr0knQebacNpmYzNFv0YGigpePnQMMjpz5PRaI6PM3f6VOBQyFMye0xfTha9UVtFZNljk
yPozgBSieXY2o+gNTnp3N1CIgDGW44be4Rv4EHNrdTChk8yxgtDtXkVPQDDgmiORUfmWTtqwTmdO
jTM5uhvuKrwZt7jN63ar3lWE2lW4YMU7rR73nFyGYHRL49avhHxSvV090pnc5lDoaV7mt5ntIceV
XtMFqce0bkXe+0UD63jYCGK0VnVRZ0/dXCY3mRlbB7PFD2Sa+KiDKoJ+Xpta+IWy2D6zsml2Oc7a
2MvAzJ2Dkksum1IOT4hxyWC3qWrG3MTWj/RoYFN1yXvvyU1tBxJp6w76nDtg4imkSTaxFL29V6ZX
PbtJCoIgdXv5UGSFfUaOr79DbUtEeIG+LuDkRLMh0qvm3K2Ft0boa/Dh+YJImrhj72tFVdBtDknJ
oVYpjrU202OtcXbW6BOygcEmGZ2XuqL0n5hHbMXgpi+uIAV+TaIFATyClPRUyPKLZ4a4x/Ok/ILU
xrg0HWKPLUDX54hu0pcK7zLzIcMldCfJZmObp8hslE5a9GT3yWWnsqgIOiwtmzZh35phhO9NtYSP
27Cu1k3tWa90TOXDlOC8aDq6NZppdukqQv62jxbWXBOzX/MBAr4dJ4KJMUUZd31pF8dR8SvJMEbL
CRpiuhYRj6bdhVO2t9ueN19P0XSL1ovXmIO6uYUIUZ6BJ3WylUnWwAY9Fb+QhnZcb96Dh6aeyLxR
5dVzzPdvl+DAQnXAfGwdYtIlVysmRakyiuRyqq32Lannfmd0ZvUdYBghxx3K8fdXloZp5W17IIEg
CBBt30QLZT5hOAjfIoy9G2vkGbSWkCFJ/APFLlthm1rDilguh4HG8saVmU+3U2ere3fM+YcyTMXB
7n96PctpowN226WDlb68P2kMLbjaHPk94MFJYIlbApeY9ZdXKICxIMRRSgLeXMsHiyP441AAaieQ
yXJvmEBbh3IJYDdGxCFNQzNegMoGV9VzUzuSnI4aXGN0EeGAwWvI1Zty4wTFSOlceYYzndWhIW5h
q3u3Q71A13giGYP7dvjiCwYlTNPjhDkGUXpa73FFd8JHJCPCNSGDIeAjAOILY3R/9//YO5PluJG0
y75KW++RhsExLXoTCMRERpAMUZSoDYwiJcyTO+an7wNm1l8pZf4pq33VSlapgYEAHN9w77k1I/Hw
/dsiGJ3ImXhWXqDyiEhQAgq8oM64cjN031ujVSLaOLSLw9aJ+ev7lYzgguFdAfmkLHresyfFHJht
nQYqWy6qSi4DmyVoMY9DS27gYDMnTJGYIAgOfO9sdv2dPsb3CWA7kEf0xJn8bo/+DX5blOMaWyjT
vU7K2llDwuBneYqlAv+uT96t4/AXNpEd5krbmM2MGNys6mvHe6wHCFSz/00N5yqa7KPCCX1xBs7w
3PDireM2kPTdSgRpOV/wO2zHCYxWVJ+syo3ujU6b7gzS6nceYw0yKDwnIdQwzzaIkUQ4N3kJ6gaF
1TCwHOm8vKWSk8ZbFU8Bw9FvbQVloCW16iZbVjiJWaIAN+1XaXSHyrMf8KwRojf01h1yApqn2PwM
9+sV5zDSmUqVO4pG5rdzNTACtJDOK9wbG5PMiqBxnPpDz5wHVEO2vJWDHRD0hjWDjfWu6SZawL45
+W6+tzLyjmx74QtOHWM3tbQj2Tjnt7ljfHRmwrBdvz3m01weSba0DiOH8Fb36CSmKsew6yNdiBck
B3X93Oq92EzYK2/nXHdPkht/n83A2+0hetaNsg0Q4NMAzCgam2uTeu631GTNJ8ZW/+I6GpLBPH8k
SSZ7QSYCySmjMUSF5QVst9UmUn53Emj21lnGwnlgDcUhRglHWAVG82CB0ulHH9pSvSVzF4VrdPuF
WMSxYXoypCSXdSYCNyAwfUhuQHVbG86l4Mx/4LZCYOZExj0GFhGOJm74oIToe8gr+i+hkG4qw2y+
KewmIXS441yCBLea5qVnG7ptPRhghPF91kGhBHrN2943W5tOrX+FTf4Mun6vz230cTSaeQNheyCm
Yczxi9vaWQoW9nMFeZDHkC1TFX+GoaOITrC2Hcrv29Hr45AiwXtDAjxcXTs1PuasiaghWBsHwK7m
04iLGmWRGXmw0obsY+YiaBNKlN8UC71vnZQFYYalu6liFW3B6g873unjLlf82bgkVp3+7+JGWf3A
1mDaxklLZWURxDg20rs0QzN+qSB4fRlNw7o4aBADmwprI5102ZKnQkJe2aUk+iaV3QZRXnr+aoOI
b4cJUd5JmZFBlgB69Ivpt/3Oi9tS55GInzpn0u4cuDRBbplTy5dIj09asRYOuFBvXVsK7piKZAfY
ykghxEJmA8qI+lJ7hnsCT8zKsrXLMFJt9OS3aXcdQSJmIaAz/BqdX2mXLvbsI5VCTndVt2E6FRHC
OrsWYSKn71VpmncGPuGPo0zHA6qd9pMD2hFbE4jIeFlTMd1RQTsBxq67C/gtqrByGLSTXnOANYbZ
HuoI/X0ju4zomjna1exw+bGKdj+L4qurCm+jZDTe5Y6mn+mj5K6warlvTZboPeFaATXDeaohGmna
PjZjhHTe8pxJSepLBjIH+2QrWfHmxibF0Lkrhd4FtczFHoDjmVA/pDW1xmugZwNrF2q4X2hlN/kA
oBK+kXc3j23xoc3UeAAUqj1bHbpj9HbfRhfFVEum/M4HWLUjEqPB74IyW8p1/iIXHnEMi/SvOnFn
dn0H2KeHq0eDp/TRfmKItZ/GKd4qa/kwO5Z7mVLTYA1KIMRcMXMZSXcvDBlCO4i/4ffaWx2vPPrS
IhzSrGcSME2nlOl90GcqOo5tdJvGLdlftr1Fp5Ud4clNN1HmwRXbZoC9DOhyy9XPOV2NG7eHCz+E
WbMiHfZ5CQLoAQN/y3q3X9Mk+cBrtqT/HjQZxy2hk/nvCZQuANDpOL1HU9qUKnmQvUdWzor0yuk9
yNL+PdWS9zaG1PI97hJ5NzyjBIXjIBgVr6GYvA0/TcRkajp5meV7cqboxw/RmqZprLmaxM/W6CNs
ce4I3WwXKw2XxrmmPmitbOlQAawZnQXSvzvoSvZXpn8AhtcsTyZZ3Xlc8z1Tgj5lPDOvsc3h7A2k
gCIoESekayOnHyGh/poWOgJ9ucaUKiEeXGs7EyqK92elf/XZy7gmjqbv4aOYuE+lRh5pnEGRylsG
vsOQTkG05pY2EYrkqUM7qXv+I7yliRGAuFksCm1ye99cE/mBaEvU4AZmwVq8JiCut8CG/dP8Hp2a
vceoxrPsvupi7N7geGS345q3anoKk+CawSoz/4M+MFhhijMsRLQOXX5c3oNbl0XMtyKVCGrXXNdC
6sVZJeUrDSjEJOYlPREo3WLfoEettynxsO2aE9tpbfnmkmDHmQVTaYelcthJ6GbPlC9OiAVzunYR
4lBqoKu1ZtFa77G0BqKAE8odxL5rau205tcSr9ffIL2vbpf3eNt27oq7vGpJNsP6nnytGL8xdllT
cUvm3PAz3sNyaQ1JrMN46L15sc7BMcS2QepU7OHncpvnZc3dXd4jeIf3OF4H4y9Rw/pYPVYU/aFt
LB4y2a7eKQ7G0DOWYzqjo2vwCfKCXvJLGvfjswGJZOu0LnIau0qg/WUZkl7Qy9xCMUUJ6YS4yBlC
do/ohmQchYhLqsVCpMB7cJkDyGULo2KU0/jjWjV8T1RZHlyrSw+yHRuME9W3fEI2rObIpX1Ut7kk
/qiJpXeF2Dncx0nXXJG5LkTutVS3GbscO64RZECW3Wa+F534wT7S+EVb10/qHQsK71gQrCp/3zP/
d+rzi6mP6QJ2/qepzzWp3779H2YcL9Xbn0c/f/zBf2sVmAWRAoL97idrEVEt2PFWZskaXO7+W5SG
HIE/waDIoYX4Q6/2h7FIGER22oySED0gY/sPpkCW/tdlHfo5fbWKA6omd2Fd8v9pCtRKAnRL368P
2KRBYM4JDOWcEAL42fSI0Bk+j7yFz5AHUkS/zecitrWjProXs+6xMaPOZAROCfRA5m51X/T6EyP7
OF2HHtmuFqO3XXrNOkqDMltwVgIJ5YjzlHtpAEKyOTLus2mEgmmVZ2cszpY27qOuiaBU2D6v7dLe
FAM82EGm33u9Ty8l15G9D8Bb6scWpSrIlck2Yf/oKOh9/R4zIYgIOb7UvDM5VWH6CWwEsku/K+wJ
25LsjNCtvYtrTXvQ2g2Yy+q7n1fn0RiuyGoTQrT7nTDzMxkz98Q03egxv0tmGh6L9GVuEJrV7fJq
d/mJFN3X2nU+t7Pa1QUTalkm1iekoYdUes5m1BGf4rrmnNC8i9FZn/OheHF1+ko9Hq+6zM/rFSAY
mKyavPieNUgfVNxlO6vAo2SVDEiYh/EuH4fH2BqvXjVhUDKd+AhT73WMgKIaiYDEMt+sbNjjUhQr
dQSiGXmvgbDTE2EyJmS76dFJ5uvYoKO38lM8FS+yzV7qxb64CXK9DTb/UPCBRjzhdTffQ7lwd7PV
EXLZtBtNvIfEQIEFxLUB4ZdtzJoLZSZAhJmTr6U4SBFk+R2SeDqurknnELAM1zIpX+hGEOjNS77p
QEWyEFUhwTNzqAFZZMl035njnpXxDf0gSu9Bv2lc3ttE1n23YAJyYKfnPJ9uTL6cg1f7AE1SPmEt
5qclAiEEnrdgAmTxglP8Q7wgsm3CsuIW9OmpnpcnKVpg6fb0WOr2dpqrEZw5MNqoTl+wLsDfN6dX
r15uBoYoQZbI9JK3WKEn/avXWnf+mLLiYAA6m91hsXt5aCdwo/jt0rQBaSutQ1zyHWk6Opa8Q0bf
98uNU8+g25gzQIU3LNpA7gTSJ9gdmyVaR6U/VbHx6lssTssVudrFxcmAeNnK/lFMBRhMNMi6UwOt
L6dHKzISYr/QNBZsQ2HXgSvE7IB/br3uQG0vuBo/8/7J8AbYlwZ1045wuUei7YCATy63ouV8Tl05
H8ivWTYo8S6NqTVfsoi+3s0whUstGqjruO2KKY4CZjx2APV2OLTuPJza2h6OhCx469pXu8uTuQjb
pSnvKq2ZdzquwRMgaxWQ7Wi90l1+IXPUuTUIj4y5a+q0FVtJohAs0LKlriLL4iVyaxbGMXNKZ5+J
tnqCe/NUTvRz20Uo7ASovANcTQz+8i9Ayocgn4pwSphWUN9tG9RBYcsq2WBBC7l/k04yJhBtxYe4
7aXQkvuqFii+NfFUE18DWNK2w6G3X6Zqlq9VhQi90rIkxDe08VxmC83iO8xby35rEpzH6IE9S1xx
+y+Z+VobNcnXLfALGtkA8yGEWrfme1s52v3CbcgUiAg1U3h3Qnf7/WRy0825+9nVnEtvtuQbDPK7
Nsob4fwK+PUXYQ6gLyymDjY5gkdQPv94iqeZI3oIY/VBDBiKLWjsAU3qBdvJeSGq8heqs78IZvjX
4AWuOiBdGN7PImZfjD1BJW51AL+E5tbIT1R3sCGsX1Ij/6Jvww1mrdsOti9gW97fXn96O42uO1lZ
1NQHk5W5H3EarsdxZoxIWxSigiO/0nd/eoH/jabu570IfjAs8rzAQVVC6/gZ1BFbFTBEBXto7uwE
jxIkY+hZgQasjxR6kgb4vEWx3EjF6fbP/7T1szz8/d8mXopFEOa8v1AlmjwelwyHzEGV0mKjWnr3
pFPQLij9JqshHhP69DqyhNmx+2VBMCieW3Il0SrQMTnQNRAJ9fHAW9eyD75f0v30ZP96483oMHTy
HHOlUHOv1tm5Ig+1ZNYxlfGTDp9760ziQhAH2RY13H3brpvnGI5jIDyOh3/+pH9zCyFc1E0bXgUM
gJ81a2aR+mVtiuqQmGonav1e95f7cmFY+ot/5++uqDCstbRi5cZy48cng8hhb+I/cq/6hTiqidm8
kYpQLziEK8dn0uhBZIyN8qEY5nu308uHJOYdKpb4e7viz9dSBRAgiQHmdBNrCiEB+yTNJzlGDnuY
U6gImrQM4jhx9u1kTp9j25z3ZWwyvVuZSb0u1bXKp6dJruNkMxWnLvVwWDqw+0WVfo9SEF0Vjle8
Ol69nzQwzzCBvbjfAezj5d1Yh2QG2JFUhKMwiWYmNgFlgvFm9ss9pkQ8XCjKdghtvkgbaKHLJPsX
F/JvThgktZ7vMgyDL/ku+vrTk7i4RHgKzaoOy2i8lxMTJxuzIgf8mvULCRkV9o/CUp5A1pIg72DS
+vbPOBcJa9ctxFwd7Hy4gh86MQf8BRXoHXfxgxSPj0IWqkAwiejOfIeV/enzpAkgt4IF36H2h2an
0skMRLS8rid9uljznjCNU26Kg6+ZF7C8SehWxUmbok9Y3r96zkAQdokZ1isy6wC0g5esz+lEcM/Z
MOLvizNaoRul+aGwHJCADCI3OCrUbZE64eA1H2Hrrdx7D/EYy5+gWDOW0NR1AbHAzY7xMrxKNDT7
fmo6dDfpd7viFoRxcR6m/JTbTBkIsqFANVj32QbWuLVFHfTuWldmEgpr+QWrS/zNE/sHxoRzWABS
+vFBqkwm2nghqoNR0CgMSQnMvWP+aWo5nznhCmA5z7bF7F1K24F5qaTOsq6868DLeUTShpoDXWSM
0El05CJu+0T/PGaNtfWY9zFFcy5Rz+avj+xL4pvZ1pacRE3NSsbN5ieg4K+LWk0cJMdaVIc+Q/1A
atM+T3QWaFymhhXknmXy3m/Ga2w7bDgl9yfqu2ijHEhouDwzkkuAUZv28uQ3cvgFoPBvHhLeGev/
iGene/vpGo1xC6FkHKrD6FVbSpxpw4pzD6Wr30RN/ItvxPgJ6YKcFA8Rb2GONTDBKHJ/Eq62wpoh
q/UVwlVVhSyq660XZSeGHgff4PtZam7JZaZBIsCX3XhGBRgXZyenAMTL46ATBOyYlgNhGM5Ssh1F
qg6t/yu6lls2VXcFyQRkDVDts3CwENOp1zJbrlMx35RQTbCDLDexlb9E41qljiajNv3c9gjLptoM
KFfDARbtruMrfW8vFzGR2WnzG31MmY7Gpi1rxmHXRD2AKwRTx8mb7t+bIOzg9Xbs8vpU9eNj2tFI
eghwCJan1bOX8VF2sb6ZhY+ua3g0c+O+1VKsiVRrhtszsMqB3/MLreT/QYPADdn0w84QUoXrY6Qm
+4I84BHUMA2EDbHCcxoNSSbVkh5l56lFJOk2/G68JZ/bjGSVqovaW9+eXuWKdei5wFmRnlOLnsWf
KMVFIT5nyXAdYSkGVo26tCpZ+GWnhVyADZNF2p+uONEU78uIN0saD9yYPB3O2J0Lw/6SqLE65YZ9
GdSwRdQDMZ7GaFrQWTGZrrEu25eiE59NskJ/8T5+V3v8dB5S69irCt7hjvqZdVMQHg5exC4Pyp1f
KzVclc57b6DNYkicbdf6673VJjGLMIr3BJ31ma9gNs6jQvqU8cfa0trmxIYRYOfjRpOWuy26uA0Q
WFehP/XzoTDYDw5pzooqFmmIADZ+hX/snxvpJ9sl5r1IhKh/S+oNVb5rXUyNMwaLztNgUW7p0mrW
VKc+mMgWI42ayjqmMeR9mLAeYbxMme1m/WM3cIJKs7tKj5bUR+PAgPkqbCSAJDVPYSpzpMUEx5TJ
+EiGIp4zQ1vQA86vDnaqnWy6K7FX7KZS5zLwEqHJ7B8RANyv1Xzn/uv9+t8J2y8mbJRmKyv4f9dV
HTB8pumfZ2t//JE/ZmuGLX7jDcHoCpAkQEmHQ/cPWRXmn99M4QC7wnH5buz8Hx+Qaf4GEhC/D6W2
eMf9/I/MyvB+I7eX09S0cA4DAjL+kwmb/WMLszpzPFg6/FhIyz2GbOt79U+FBqSEYskIvfkAr6Nh
q7OUakaxj18pWIrSv21ELB+StJCvmOfNxyTJtSvrO0h+QgPsWaQe+eNqgtWB7nbcoo0MOl8DnjAN
zbPSdf4eBr5mvKEXS+8zSVwvoBTbOtbJlO96qIhhYyBZMTUYm2xB0IBSzu5rzJTXJcM44IMWIDVc
679Vi4ZPIBHIUzXWXXdTVYCmSFQ3vpD4Nr+QbTenbC25bAECRYQlMpfLDo1Je7Jnrfnam0n2Art+
vtfy2diarFifZ7nIwMeA7yI7Wbpvg4wNFAIU4zEU/Aeq5gd2/GlKProyP666qvwXZ5u1vnb/fba9
fwUONT7fqo4BijiMH7+CcgExrkXK+bBIyz/aVo8w35wYepGet7bLZtu5G9gE/j3EOPMWjg4frXG8
2g5AC6HPSODRQTOtj/7SD3TUdnIxe1G/ga/TPlWtra7JCsyz04ySzO4Y1XirVgbRirePE9nselwE
d54nP3YFfZndjLdY881HMzH3buK/ZS10nz89JH/Xxf7EgMfGprvrDezhxqBc+5n31jBXjjENA2Cs
y+jZWL/9mMjZz9TEKICB6hOlZskjYPIuFAn72U1JutJOsa85Tz2jryY3VnmTPU53qw/yNNaW/SGa
+VVrmeY3cq0M+iFzvEt6h3AxeBv3thc9IXcy936KGImkkSFw8kI/pNVYkS4ttT0ADWc717ILFx0z
ASGi+nCjL9Zb5fS3ozSNQ0cBeJg9SSkiIqqFac7DiZIh1NHx7Oz0uWh8Uj9EPb6mSW1xLlvja8NG
5EhemTzIDjpQlLDybYZ+RzbndOWhzC9gDHiYVI6vx3rT8YVK0JjSUds8Y8nlsfQCWeVNVA7vo0U3
Q3S2SJRAKaNZt6qmKwEpDIrg0mdnZrztLalGJlL+qvnmFSzqNtWIGgY/KebuCYEzngSlDv7UpDeQ
4/VzBGXo3quM4WyzC+wQxfQFkZ/Jkh1mmWR+AN7AvBI0PN2pzuCCkie3gwG9HEZ7fTa1fHkoh1F9
EgnkLR+46q0gmCfQ0aL9gmv+05kFmRnaEn25xWAS0xXGqx8fGJPCJIoHV7smQE4eOh/wskakxhOj
e/I13d4PYPBz78h6eR1NbwlUB4woEOOcvGVNzWjRMaNT2+ntJ7cVgG6SQt+3mKgnX+TbtnfKj4C9
fHQ30i5Yl+FtLvjub+uI8He9i5dQwVQJ0X+Y14khudjAW/aDudfms0giUt1I5dsNNCnrgUpzKO2m
M0K708wQzgeWoGwapovM6+Xh/bZtspbEndSZz7K1jVujwedbF57+2dNKBbTWUJ8qbWkvyPSws5dN
Ag4TLUP6tdLzfcuYsgz6ye9pyvre2Qsm2W6Ye4l35+lEpob//Oi+Dz/+fV6tl5+9jufqMJmJqKAH
/vHyjy1FUrzI6GrKBlt/Z7jGZpat9iFbfD6BkZkMIFulPWZzCmDTnhq/OTNDTqa9B98a8QvPILKr
oo1OXj40LzRXcsaTMQKRagwZPSMM48Osqko0/732iwna330Asb5eAV6uKyX7p/unWnIljQQdb+Hg
xwfUOV2wEcS7Fo8WkLiKcyZqR84Lc3WyAejRQggbDdQX3b4xRnArPHsWB/Ncv1iTawD5ousFutJH
u7bwosfCbWEnJ1WM5uOfL/5P0c3vF19A7KSjYqJKxfvTz45GM5WLGO1rzbi42oxKRd+5myPsgUoW
ZKOkyzmb1HRXuEO170qPT2BWlXP0mnQ4MbFLgxHV37GwR3msAR48EoPm7/F84EeXNEd3i6dIjjH5
/GNJhiKy61F9x4mPaslPxVcVjf1RXxaPeTem1PtejHmFy8CVQZPZLLtWSWHX99EnMzGyAww376Rg
A5Ls6Dq7QlnxrimS6Vk61bKX4xCx3U5kuFRu5dFQmNM3WOOcV2YpsNmrxjTCxWrgKdU5mYXyoMg9
Au6QN82xEGjKKpdHnZpgun9/9CJfi99kpCVDSCQUPx4KtdMySfOKQAExaplZA1uJNnnTG7XsMj2J
nrnzhm9gxNYTZL00mRud+rRazkJfuHyCYRlKNeYFM/zqR70xF6BArZN+dsvs1apL6DZxMh2JcVCB
XKV3mkCIQVi02tpIHi8gNXiX/PONQJH4Q9nAnQAOhJoBgqP9Xg7+VDZwVpe9gvh/RffSAczRecA2
72dzMU6IjqIWxDHQtXQDqyfeUYo1L47ZLQitOZPCuFTHBIQ2OIOsOLU01+NmLvU0DwYtS0vIXtWu
a9lYbXiS9K8zzOCPa878VxM5zbc+dYW2ZVRculuVeDWQLcqx80AGc1i67NI2k6igbhQWW8ddYQAi
2vhwVQ8e2oTtvDTucRLlRxSthsVPqWYm2Cbu5NbRHtAazeNWsU59I3WVIzKvVvpvWx8mY1F7wVN7
cJlUUXKu32szpt0nNaEr1nJky5OZLqFvzZ+MpgHdUHskTugza0FEPQD6Y8HNmpkK3yPjvVfM8Rjo
iBU91UamHxafHEI2BUu7p5NPatafkfCDps+TJ94D6ZPSMkh/SzNa2JrSMvukEPGiI85bJz4k1C1Y
4ixOg40ilu1NY1551YZxLXDkVJ90D6KIxppqK5FexERk912IwrnU+bg5R15BMrBOerjk11HX8xjM
iblENP9KiG2xGNVjHHfqGOmCt85iZNbXhIT2OYgNp8lvtI4VaWv580PcEXUbLqidvpa4sXAqtTSR
q55cD7QKlEhsj/lp5kZAYDsiNSfHK0HPZ1jWZ6NeUo/7qV8eyGwFQ2m42XSV1JaHDvdpvFEEP383
iUUgXm3RQuBwOXEcSCcxGMplDMUwQJhTDlngjkQ7Av+CuzBtqTI3Uyy3nc9Ag7F0pG9Taym+u+54
RZzCWNumbMUkSqws4ry8vLhumdybDHMCXgbohJQ/Lw/vD9J/O9tfdbaovmgG//fO9sguvqpT9UNv
+/sf+pdlyP1tzcxgEUWO06oP4e/7o7f1DbizZGjBXGQbZ7trU0PP2CX/7/+iHGF67oNAgoDE3yeo
H/6FpHV+8x2SFvBl/65D+Y88RMhQfjwihQca2aKHxrzk2kBuf6pUUieF0m2o5DS12CCQsYINs1Ej
3zStqykwl4bYspn0PzR5S1XGIDBFhjl4NuJXxR15kGQg8PQxkzktWKejsBjqdUCs69MD0upS7KGv
ztpD7mfyU1sJ7IIDZpUMNFhBoMVgquEWRb7XbuBF9CaUc33BRVP3zq2fOS4U01EuRw7kTmyqbN2c
F7zOQuIGpySwRlyNvN8bpHaeRlGdze7ru6K+8/w4jBcdMHmy5gUGs0eaGLDVUZi3vtklW0USzXmk
B9uUQw/KxtR2eFLx6uIy1Ik1hrf9ocmy+QGrc3eRsQnRH3tIFbpTze4+86bY3lS2HnsbJ2uuhd1g
pohH8kSWej7Eo+OfzEamN0bi7VF7sihP6rTe2RX7OFMlORdzZOq5neyo3YnONT8V6HYQcsviA5sq
h/Q68SUe5uaOmZaP6dey7nszk8ehnsU2Mcz7xFl4fVaOG2ozKsWJLKt7i6XSxarGq60TQGkXBUSC
ZnKTVwd24V64tRVIAkhvjLJEcYFj9roO+bjshImdVa/EhQBG3kpdv/S3+hi2Zl1fokaW37PB8XdD
LrCQ2Rx+sXTVFeP9qx0hLzRID2aKgU0YLDlMI3v55GPRWknvVdAU9mkY6zJwU7/6kEllXa3Jn26s
xh3vU6W3D02efM1MMuXs2hkZIk43hW7PW5QaSAHMSCCgBhwKcLz8UMi8DNi1qYtp5QnlUCaDyM8f
JJFsF23K+yDlif2ILI+4KmVOWHRVuW0QGIUG+TFbjUDJrT5E8ePiuSD/C681+yCrap+/FssuXWpj
3FhJq5843wlsmUZIA6J4oFgsAFdNkX91U7t5wKE5bKjxswjB37Jc2K2RhtEMtMj6VGOM66urbnJH
u07f3WLkFjfEcW8aaYmdwW1/ridreR4kQvWQt1JyEhlCiAYREbWbNYhtiz1432dRvNPa/saxfHXS
E+dMCGiLicqBPNDWoFK9bNIOgKVY3Svuwe2kz+Wmj3B9Ubo/aVqxQ1B+9TAo7SL3Rgw+JVBbIVvv
s/vEkncacw6D5gzXsrgarV6Elde8qsZ1GS3UT7OFIYLC8EvpQj1fY9bmoEzNG1uMbNLXb2p+02L0
0LXRNZul1z+J3se5MfvRgc2Adh493w+jvom3mS6eOQzVnQlceacpWQdFHtvHGSfMk3C0MZiwhbPf
oY7UUFM7mXZyo4SAndR8BovZhr1byj2tg3nMFJzC9LYru2SDPXkzY2qqIoJOcF9uUO+WIMgyVrRj
k7Jpz6ZA5Jm6glYrHhrPjo9DxmWmC7SOPsDJBwLel33VQaNtmkbuwf07ZyGH0yyt8ShnEcECNdT4
QA/whBZKO2jtbF9GYSQVD1itxKhjFqGo9betIc2Mpf9olbdjbV9K6X2lMrNDx1n8xwxPB8q0Kt8k
cKTvQVKmdwiTXyrRgAVvmaovqfHiNAPKlUTq3Rcl+cg6bMqtbArzJi6qcsdWnltajwsYW6IIizkp
7meOXXRCnHdFLeua6I75y9KjwWESEAXMzomvmKf5C3G70MJLfOsfWonDRWckEntVeVfj5MKB7Rd9
cx/bESabZkzUvoGo3rBfGSgtlqw+NvlAZHxadcW2bir/2mXu94YE9yBGB7cbE6/o8ZkY6OU1BwQD
VHJiKwKBJmeKAzqyjIY/dbSdseCC98yu3M1JSwm5qZqxmPqnpJiVIUg1r7pTWelJz7tFa19zjYxB
JpsQpxEQgWC5g61bsyBE2nHIey9bbichnYeJF/YHS0Y8IvnIrXeUOCg/KyOVp2QpwXN06Cq+dtz9
aWD0NCUBtnRXbEanca9toXnmFhGQPNWm7p3aOYLj5mdVfIja7gjqOL5Lir744GmZ5W4w2Lr7JCee
PPCXMXluPGRxgynKg5HGyQuwH93flB6yY4yrnbiNLWmkG1c0LCOWkcCIofF4PqxhIOdnWhByc7R/
r3KhjwwAzPHcDUqRuWG2+hbAJnR2qlt87JnNkHUjpqX/pEdW+9JKPX3mnYxXcSz7Mx6D8i4abP+7
Tm7uQvcSWZTY+fBJg0V6KXX3SN9ffCP52XmzK9+m8GQc1m96eyjC2Bfp0a6HY8lpGyjqh3nLWA4G
hx9xFdlBJt5TP8z2LW774k3L9AyVfG9C9nGadHxAOek88R7xw2ZasErMs6kFWHCaKMCXQQAJgNrp
NSdKRXAYxZhRgPXdT26LUrycE+0eKRSxX6ZVyudsjvILWUtxzF3cCRfkAHZ4IgjzN0HjRV9TfShU
wTYyhYR/zI28xBsF+mTb1MDxltZqo4De3Js3pkpxgs7EwZzprcdne5zHb0C02y+M/IcdiyJfbrTY
j/3N1M7aiRnNcA+ugf7CUlJ7Ffqs7mbSONFuaJ469O7cyIOrjc0XP57oy+clgjCOQBSvb5q1TAJo
fT8BQhVi49VWd80ERl0Yi1aLMagpjjxzabbvTZ252ywmtp554oeWK/XnyO8iEVapnk9bY9DsfV+I
9BrBtti31uwGVd+DkcR8invESjJvYxtDCQfZJEFo7NqTkXQOUEoo2PPQK4xH3HBu0SzBhKEwbHW8
R05mwllMKh86vmoejF51UOVt/xZyHxJ2F3X9dnKz5qhcwaazJO3oOZfZOmaPe2UwTFP153zGqRt2
wp9BL2ft8s2hgDpH+kgqlel8JULU/+gymX6pY1WDM8aJt+WIj0i0BuinMWbJORFt+CrQunT37C/C
/TIgG8Be1GCGNGN7IUyFJflXEl+Smy4yrCcfZ0y68UprEoQ9YX2rarM+xN7EL/Olz71Dxpbj6uUR
pIWJCcvL4A9m0FR28wXyYfdg+9idgmwy9ed+oYAMY33suZd01W/wGBtvyDbaLCRlJdZQI2bRZxwC
1UdWH47aWYwQbnoFX2TICErcLlK1QYnF4JjF+b2+9MDpK/cSzwOe+RIIoqfBbSSarJo7/0F0vn7p
MWhs4aq5cA3xeEPzoTb0jNjdMzCBAGHLQXwFjLIqH+hLnyoxu/MGjg7mAUOzjDkw1P9n78yWGzey
df0q+wVQgcSMW4KzKEqi5rpBqEpVSMzz+PTnS9rutn32drfvfWM7ooIlmiIy1/rHWN/RTBKdW5I0
NiP778FIKBRYLLtbL5WZbXtd70+Uw20c1OE/ZGL0TUBFr/uDtqgGNTJeUlLUu+Y5st3wm8NOSRch
scYrfpuL8mhZ/a00JpIbGbMwFYa2XqEPiRKL/icr+azw8RSrRv2j0mTG0WKOtyWAymsWTtlTbOty
p8e2xn4Q9qemIpOIL7jj3aSI1YNIZ0akS/3oLbnWbgtQtb0XIwhZoUxO31r0hNBY4Qg2KmMbk2KF
TmlTh8tyk2qiOo5Qhif+D7OTYcXx93CJO2SfXUcIVE0PvG8WhzqLaKBIl9cKzJsoD0M0H5FZu/cU
Xmo/hB43/+Rq/FeJvxgcCLL4qy25+ESF/fGnJVm95rcl2fqCMEl1cMHY/pLo+FushvcF9xQTmGmi
XNMB0/+9I4svro2QCaGlLaCIlf7rtx3Z/eLyB+plv67Wf4f/RVD2/+3IVMTyt+HWMBxKyhRB/DsC
uGdbixc5aYfQXKa1WWfZh53Ar6z6WDdQE+OSHVZzO8OiIJ0fgzSCCXEoKb9dnNCakHlTixjq8fDp
9sipFmzkX33E4dQL+ClOC16VryfSszHGLcXX3IYKI/PDuMNo6aD6YUO7JTQBliZNcrxdZMo6mPu9
R7dJs0sz9cOdPnzkZcMzw2L5Qs5U816m8aCRcpSBIad6NX0Q1ppPq7jVQB41MyKvYkJ3OkHg0Sux
qZw6/SZ5ioHcmhy90EwkDS6ymXzvqaY4BdFVf6vyN0zOFroYUXehydtkpeeyUpowMMRRJOauJj1R
qioLeTLJgPA2XFgxMRNF5phBqqXl9woa/b2Elzr37awHvZm1N8Qaj9+9fCjeAdmR6DLMzDfxmNYP
c5VEH9CsbMaJUa5gnQgmyNGQcHNi0PLG82JP5b1tziW5Gh5pxmC0o7vLpjg9e2Y+PViZuWyrmXBx
5MYAaX1EyUofDEUPg2jNu9GI3Xvc+L6xSsz8+9RmgnEM4a6DLI88/6R7NFHIUFbS4rAYZ3MfLpUg
901Li6PdRe46mZf+xqOOOjwsxGodhyWTmN0iGyQwtmv35Om5UaB1m7MXM6/6x95KmaR6MSLjSgeB
rD8N3zqtmg7VaNebovC107gYiSIrEXnhtg5GRP+nJRL9a5bOVR3Yft6cRprAbyTRWz/9xl+ofqQ3
OKUSzpJ3g1Vkm6r2i2RdjH5dIE50lQtoasTKd/r0o1aRI1E7YcCO4hyzvEFc2FdKUAhtG8Oanoy0
NiNCqP1C7CG/4ousUvPViPL4wV9sfhrkdfMoSE3b9rW0boSRsCTIvpR7VuEI8AhbrtENNSFt+HIi
6h8CJ0+md62ImqOp5/6PsRndZuvoecQYYo5evCEexr8A/BCdTbJLSYlGZDr30kIOhruWeJmV3y7p
d6sqTR/QAp95pC/52oezD+oc8JffY4qBvJX37pS0t62Y5dGFcfA3gqoTUuYLCwkGef5rvq7lk2fW
+l3UdCXO5Zo/F2Vk3daD1ZcbWebVOSlc4ATmap7yt6kQiar+iLBq8PFQRqETD0BrA/8qCxHhDSEy
dE6cS1v61D2fClCwAqaYDJYFC2w/ImRb9PAyj4M5H6Utk309OvfCw9VEVcQS0NkCAAUr/DjBsQyb
duqz9zD0Z+KLQ6Ynt7f8NkgrowyKvLUfeypeabKIRReo2Gh85bF+tlivT51NzIKF7A2RfYurhczr
jR8O6cYze76KPC+XsJ1Av2JyF56n67oKUKEn925MQoK/JhOx1x+tpYVQow/SKWwCm2ttP/bNi8UI
/aCRHJuuJ7UhI6Q+DlHh3JZqe87VHp2pjbrq8/kBlMJAqsC+TZpudPDmNnsYG7O5ZL/u5cQGmX62
cVHWrPHfrXK1x5PSeEaqCB7Ihq+z6iPDg8fgbzK1etcrNMAHFnAUPkB78jFJALGoH1qhHmn5axSa
oHAFSdDwASlrGQiFOuDBaO9igAhfIRIkCOHuUihFsohwH6nTegbCKBSWESpUI50/m3a46RY+w7BD
w38FQKgM1rd6K5+nKzoCTIL9BLwE4ATTPRaX2LjoClMJAVdY++6cMUnuO2AXHNvTyphvXIXH5Hr5
OMQmpUOT2wWjAm70MR3WxhXNQTns7QkqS4NZgT39L7gPCFAdi/bYmO0NDS3Rdva9YUcbqLUW7UxN
JEW9rIuErB+pVEKhV47V8k7lRHvrT6O1xQa1Mvga3TgKltKjhlTAK1RFZ89OswtNkeN8m+ZyOWOM
Ad1qSwQZnoK86nn2L+aCDWgdUTP5kCpwzPGbT7eU+jGNI3Gz0Le30drRy4PKnoQ6ZglUWXl8/Z6Q
rERrBGDlulZw3KKAuciJ5nOmwLp5EM3zohSimm2B7vnxg91oNY8EMB/8UwuSAvTX5JQZDVkYPtgK
GLQURGiX+oxLd7jx2T3WqQISsyn8kApaNBTIaCi4MVbAo6MgyF6BkZ3pHFsFT9LBzMmv6a+2gi5t
BWLKZAoDqDuiMlL3+8hqcfFgqoKF5KgtIih/249u9tPBZHKGzWkVWDp2FrhpoyBUzhjtlHQxuGot
8/pCAlK2rhXsiuHIJBIRKNafWvnduuKzftm2gZv2F76EGY0eenaf2KG9chS0GyuQVwj93iWnYq3g
zkOuoOCMQOm11it4eBRfbbxam5qOtMdcgci2gpO70qq37RVj5jhUePOgO4Gw3ILSJoVH26azEwqi
1oB2j3Y7zgSqxNPB6bgip3RxDlqG++MXMdc/bNJ/ZJMotv3LObkc/zQkX1/w65Ds61+EjamIQdd0
GYN/Y5EcOg8NB52GKyCarlLM31gkU7FIgoADKCY1IP97QrYIoqNbA4kkjBTaVwScf8ODjNf4jxMy
PDtOMgo4FN0On3R1Rf1uQqaJphsKN/aOep0TZ5q01XpMjfQyESv5mRfDciBrAPzGzWywHIqYgHWu
AM8V6wndVrtn/wUBYu0f7i2zC1/Shcf7plZgkeziJKJUTaE5YcH5H9RXaInmhw3LpvsyU3jx0JOB
Rr/fnGfhEUwk+xwUSDXUvfciyQwBPLuiWN0V0SoUuAVWc8BlGh8GBXwlVwzMueJhhYLGcHVnPwrQ
sgiz2JlI2OG1wwV5AfADVeuHKvzZKagND91tSmAySAXSsvdFQXI0LAyvU1TngTG38iehYOB2fmQr
Gfnk3lcOOWr4WE2ycNFJ3S4uYchYnq35p5tr2kNZJKRHuEMenQfNoKjiihlGoHFQdKVpnZBppkmg
c2CAV429/FiwQO8zJ2w3pAjJdzGbxCeZXu7tWsX7rSC7ssdZSHnHxAC+R0XePh6zaEdyi3fEwTPs
9HLCy7EQEfyYS2rldkshM5dKNHAA0H2cSiuZMuWsC6v0P2dBlDqsWuPqAcAOBIXfdIERpoTAh2my
SVqBQQb2iJCWevJvFJ1/ZRbRJPiVd7aY17n4B7e/DG5e7yPI9X2q6S1bSOih+KaTp8TE5VSPdTZ2
OGs9cERj4sPxMwKdtKrI7oQbuvrKi5bkDmlY2QegGcNbRlvHyumtzoN8K/H1ymWeaIWLXJ+x0wm7
dUQEygYXTHNXSAWMTDGAnelU9doaJ1mu0GB1R/rnlCdSTtG911U/W/6Wfq93Sx2vNY/86zFKM2tF
zGA2rmJr6b4XDWPHHqFR9hL2U3JAFVdvEHwlJtWDzvBR4Va8d8YGaAg0ihJGs6EG16zNrSh9Fq8p
FuMdhrEoeal14syGh0XzYiJgBCmL3c4VQ3wZZ1fe5wa1ltknv12UJoFE8MRni5pEau0J3dVcEo5H
m194jtraRxdfks1sdcP7aI+onGZhPEceP4MsoHWSLY9WO0WbsTAFefhCYH4JC6GiqsDpYMSIPMW6
egTATrdtTrsg2HcToADFdU97rlsA1VDoU25avcqDuhPhNpHpTI40wbmkgRGdEZn5mrTaGwPrwW2p
C0LpSutCmMie4j77tFQWbmW9AdnXC2VvrvncVQFkvhqsOVwXXsM30Cpq/azBhTrrtu1pRKE/fRsT
DXM08oagA6jfA7TieOpNYifHOkf3Z0N7rMp8qW+ctu6PRtLnl1kUFtaN0rF3TlJ0F81vHxbJg5mS
G09syTNC6pWTeeknbSLWOnFwb5Zx0j5pvZGdEQ65QVuAVMW4th4bK+XU8nLmMx/Me6U7UE1hinUh
GSMvgAwgELlP702rePGtJguihQdbK8190kUXSh8lYXEiCUJSmIKEKHh7xf6JUm1xckx6jvq0y/EJ
oadc63BqByKalw1+62HnGYlxcUgSX3M8pUQkNDaNjFa+cRBDTZgz2v7WZk7d1FMynailXF7NzLLe
3Bw3iEyZ6adKshv1nfsExkIJ6OhkE4dUy5nCmALiH9uhRu/chG9aptFyp6coikjeSu6XgbORdGZv
X6LN3veaT3SN0PyJjZIuvdBY+qAjoDkY0YEGUZzW57wnkpB2JAUBGh+6w07TR2TPTDQWrtDcdpu8
Vbl1Jh/Kw8gCvQkXaM3AiTI+bcPEBksno0/3ZTxziXjmAMcUT91E1rlGJDQs2l3SeuPnoKNGHIqU
RrfO0De6h8gpsdx+27Re/sY24t3LDjV8EPHrf0s8e2vYvXa206m4E0MfQ3dE+hOWw+xnO1vduysi
69Gl6eihrmW0meFIt1kFPjosnXeA1GzxsYBsbAh8zTh0Zdw/xpZZHj3Zmh9my1faNOuRVrq6uPVE
1ZIbY4u7trXTYOrAM1r60R8xsNI1mGsiPnfEaJ9obB1OrZ2Fe13aSTAkbbouLY8jM4vuhN8m+xjh
GjL9nrTkdPBcOCYzWhNUB1QSdnI56lkltzmQ0Tk2svBZFnBUKGPt9ivjX4yvTBvikzGkLU0CYU1y
spi+5RgC8eZXy5M5mIDmYeI2xBnFXbSiS+q5RvN+otZuPAGcq7Z3R0/4vtXygllPPCI7NihFTyrC
XWt4YgKz5GtVVxS8E091L9sS0IyDqd5zo08fkjpT8g0s3AsI0CfIWjNFxWQthIf23ZFQioeuJ2mK
/dwUXfem144abmdWmFR/m0mixfw5uU38io5YJSx2pdNzE6W6l5ByTm3UqjD7fNMLp17P5jARmalP
y6fXDc4mTGfWYKSi7kpidB6I8qIcNpJzvxv1/GmcEAjG6RiRZgusw68yW/dFkT2YCkmyC/fYR1q1
rp0mDq5D3z/z8X+Yj8FVVdfb/622Ov/41ny06R9m5F9f9NuMbH8xiULGK4FdR7eh+v81Jwvd+qLj
IGLgNW3/OkH/e0zWdROJFrIq3/Xws/8LSEYt9TfGYiqJ/jQW41nSAadNYGpMUryxPwLHmdnT5hjK
4WTmiz/I24WTD1Eg5C5mu+I0uLE1U+IcM7H9kL3mcQfxlXuyvYbuVwIpHrPcU8kzvH0lGnfuDAwK
pylB9UzZIXYIoyU9lLOx0bbFEvdvFvlU58Zz62Q9GH6/9SmJOBuTB/JqNxEG24EgdyonUAbNtkni
X24HTFD1FvY4v09TvbjvRsgwv3AAHzln05eG5OijKqCj4A5BMg/hGL70utTYbUlyuWTSyy/49F4c
L10OTKgTg4ob3Tu1vVx0kTWXKTLDLQCxA/LdTRvc5t0xrUgYm9TzPqgn37oeAtwS2VOvTgZEjfU+
vh4XTIDTPWhke++4jnzlWu9JVVFnDGmVNFlLVzy61xNocpLNoKsgO00vplOjziqPQ4vWWY4v5OIc
ZZY61XR1vhXqpNM58tJpaugzV+cgFdLxqaaij1BjdU4icObIrPkdPmfqHCXPTm41dbY2uUVLnlQn
LslnLvqhlPogoljie0OdzRqH9JgmydZNpnS9qBO8pWllr48lF4Es+lOhTnp5PfQ7df7TxdNv04mQ
685JjTuvmdr9rG4MmPHxZKlbhIXE/EjUzZL4onuEquC6ydXNo7zdBCRJwzvk6mZa1B1VC1dbF2FW
PGidbj526i4z1a02Gy33m7rpHHXngSNqZzN2t5Gtd298VlyN3Hb+fa3uS5PhkuY17lCVC8qYyL3K
0KZtmF6nzxp1/R1gWXlK1E2Mk5dLOble0L66q83rtV03oHkr7XqdT+pmt9Qdj0eV695RN/+sZgDQ
sGHrMWYTDGt9wKl4N4WaGXBPV2erIf+lVxOFpmYLqaaM6TpwDGr2qNQUkql5RFeTCYqN5B67EdOK
mlsI1qsqZBNMM1DxDDbhdcgBemXgIXeivwFmdzm/mIdiNRmZeZgQo5jZbzGlJq+NmqC4e/SNVFNV
7AJtrUqoxocGm8d7nVWkl2sZHtbKjqMnLDL2nVejWvOqaDcMbnEf6213MVQpSmqbHZPPsBB7CzHk
qgYLtVl1k7122s5FxUXkEBsFauGDmSQwu75oDvactNnKqwV5lSGEDCNqE+YvHCPV/VzQgV4gZN7A
jFCEq1X6LbhhgXpsqKrArWMC5+Rc30EeRXeNtAxS8RzzK95AHws4uuvXNpQuC4jXz4+OAwkEXZ4h
jk6E3NtOmB/7ZSAmNNfcES2RRlXitqhm/S4JTSHA6wqEyMDB0YsrCogD16FUJrDqOuQkiauFpbL8
zAS2GS76fLo1F5dQ1Di1Y0on5kF7iRC6+BuqAX0iR7UIki0WSRksSVEbW25irO2VV00PRqaLV5LB
Cza9Cm9Nvc2c0tanW8L2vQmrI1bufjK2zVBFimYeZzx0bBV9qz+G7WzMznPk5jiDO3Tlw75EbxUX
x6UCoF+CzkvyiRjbwUjHxyaZIu+7FaWhLAKJQXK0n3NiImp341XI6Lcaq0XyObuoBdMdFtSm4eLi
cvtnDvgPcwA3uPhL1fVj2Xfyf9Yfadn9YRb49YW/zQIOva+ciLaKImEU+J3y+joLAIiZlo3q+Y+Y
mf3Ft0wDzy/U8S9A26+kMppsrL+EM0EqY0vGpvy3ZgPzT8JrnKzCJhNJAKCS8GWLPwmvfR0TVRjW
2o3F8PmAAznfLGqFy9Uy56q1TodXvpjXVU8tfUKtf3hjwd5TVsJZLYdma+SBqDskcNfdMUySIijU
QglfIzcpO2ZE9oxFptkqVOunxR46so+OajFluvUCTS2r4rq2qgXWV6tse91qayw6j51adVFfgH3z
bJ2tcWifKA2Xq9btrPXcN9kn9MEK28Qz8UY/zYpGUzfsH2Z/RvKklux6tNm3uQfyC9t6fywrj+Ih
Vw6QZWpJH9S6nmTc2PPowKFEjOmJWustteB3atVPsAE6a9zG+rlxNLCAUcECwxUhcK9oAdaeeb8o
CEFXYEJl1/ZJb6j7zoxLpQAHonzFbQ4GQXo01J+CJSIPgCJVUEVdU8HeKfiCL0y5wTfUrGoFbsRj
HUQpcAe/rJzuHyAQ19bcY65gkVABJFRJV9vJQAK2n64Iiq3AFHR2j7VdELA7yxewGuOZGEQHP487
vBcKjsEB6q/12SzDc9XM3Ku02ccYJGtNCv1mKFAaPAInpTQwxWPpad/TbBKErJRZry3b3mnBM0lP
bKm4IKAZRAE9HJUyKPcvtVl4Z3RsuhIe1RD8zTzUBFYYbbM3XJvxjOIqLkaIgLspVwAImUkdHKKW
04vmLa05EGUX2yc3bfQgEfDoG6yr2KzZS+nJTiCvzwjOzUojm2OaomVXVljEm9uSNA20QAAp+Ibg
Hc2hpfi4GiZUDQh5i85BlmCENkYZmDwqptoy1pi1YF+bBOVgl+a7gv3cje5MdxmGceuHEo/Nzlqq
prv4vxzg4/U014br0c7djwUfodj12Nd/vQXSXy6FMS5gyrd0IHNfCHV1lOoSwfrFfTJf7xbjes+k
6sqJr7eP1qubKFaXkrzeT8b1rsIBON2m1xus8OtPG9vQsi5rI7wgCmcQZ+Hg3kvSSr6Ev9yGyWyI
IFeX5DKMzrAljZG7E6KcxDlBh+ZxVpdrqa7ZmJiMKEAlNj8213vYVFdyer2dbXVRw65DqKrLu1bX
uKMu9E5d7c71lucN6LeL3uIrU0MALrNlH6vBgOITYKfrtOBeJwfrOkUINVAYarSQasjwKmSMK/s6
e0RqDBGaQFGtq+Gku84ppB8xswg1vkg1yPRqpMENHO1cphwpBvvOp5vvKbyOQNdpiLr35f2fC/G/
qVQ3cOJye/zfi/GdjMvfq6t+fcFv6ir9CzsowQmUE9nXxNl/LcWe9cXD4wuv5MGrCzJqfy+v8l2u
O6ItXZIvkD79ayumUV1ttCRyIIfi5dysf2NLFio+43deacsla8nDJe0KXFJkK/5pSQ5HjbTwwrYP
w6STGmskS4pfkypMFuohMGcbezeRBluIymUrkMEcvayr3v1Wn55trArvlpO0rxh9KCObKE373Sf5
v6QwKG3Xn96dARaJN8g2TAfR1R9XeJpim5C+VOuQDFb5YUuLZVSXqsltwrCHJ3QmrIo6ubYqsRv+
9c8GhPjTT2cMQSuPJ8rRXbIhVeHU75VnoTSyyunj+oAW4S2vQ5M83T72b1O/KZXC13ZP6NQLwopm
x72ZLD9+poAu/jotxYLYrK2HdbXM5jHKonaTOn2267KmTzdNXToPrvTY9KbetQ/hmHcnUZlYE7g/
cbWoeosp90VgDW1+J41ZZ48Qgwh0r4YqGYXrrslIZYpH26rVXK/OtBoSx3jHS5BiiEjkamm98sZt
GV0oFeovsmiLLdYlqtk1eoJoAKpp2g044pPAjC39VWsabeOl7lNPYBKjCrXHoI5OVZwbiztVk/Q2
0thnDvtZy0O0ZIu5Yk4gY39xxwEXAzmLQSULGeTGNL8ViUf0sNb64mSPSbjGQN+9eiNkI0HD8A4c
cHJCeG97jkr7n/EuIKubfCJLNcT3LVi+UV986i0e9DaOxTrhcH3PSp02rAIpw9qTk78Zexbk7WBO
aMxjHqXLFHoRXFNdO5hgLdk9CQRRm6JDd3ZArZhBnxlcuhOpFHgPzJE4QhpF0IKIlPLBgkvQRALs
VELbWNFi3hRTgx0gimJSsxCIq0i0xeLXitlkb9PBoq0yy2loqLHfSFnzNtJ2ivu0aKZtG9UGU4LN
Qm1RuVCsIh2Hho7Hadt0o32PG0nbLYYXfdbSII9Sj8GLhgFDtvAP8M35ZTHmwVx1ZU8CFmqptYeu
4EO6XbVfcOlt/Kzq9jNlP8u2M8h8WOEanol2HqypC4a6aHdel4ibUPOmI6ku4YuJDHnvjXLEUOLa
8geumeFOlGKyYRXc/IfhWikB7ej2V7UdF1gORFTHKEMW2wQ3bpxkzbP3KCMoqHOfxj1qaaKfnPFR
NHk8VSs0FiX1g2ZYRwi8obFWHsDIZ5EQOUHrfJPsDL0cP9N0yOnaThFoM9wW1aDfMo818ccQZ1m1
94vBMsDnCRBc+oUCbt1MhjcH34x/mm1KsRf0bT2us35qeCpqDeovROC0bvwORzmpkMhuur4ptE0Z
evPtAOU0B63uknDRD9oSPzL4zTMelxrrmRYWJCGUBarLNabmqPpKvxEYREqlPWq32S4aFtkU5zVu
Fa4CaiQbOcZgz7pZfrQlnVOimTO+6pNeHua0TS/C5dCMgJkEivi4uGPsJu67L4nQ0Ayfn0YQQnic
ZWgzcCwClx9la0QIDVYLxe2g8Qb04d1Pkbvs63JinEBF9E4hW/k+Aiy2hMoMWM3IDzM9eL9+0ghH
nPpvetL0+i0Kc1s/E/Zq9kFFysxH09LbsMaeuGyvR7nP/7mk+rQ3NqTLcY6mlKWpSozlhfQDep2C
dDSJoNhNqop4WXMTiPkDMq9BaOf9ordLfxHhZTPsTAI9Da/2hh0tQ6ynAUh89HOX89VplvamhE07
163gHQ8UbGjbsYd/UMBHtasB0e7mQg7TippOTCyUG2FcjSPjzoK7blZkymR3hJxA5RcRc+Xam4fh
MJWwm9SFE6Z9yrXGpc6Ad8B3F/jtUAjhDWcLexVVTqYd9uuibdyv2lCM6PgJLvODLFoKsS49h37O
XsKir2Ttju+l0MqzdCj3WhMOWa5CvMEo8Cf2lLEtv7WiezYnONzB9xN7Jzof2YNDgMBaIxIWSlAq
1El4cQ4oXIKlWOiUt6LX01tpDiGWLA3YWWZjQ95eP6lCsN7+bg8F2cuDKei1HNMNKlvAENLsppOV
JeUN+LU89S5Gh1VXe5SiM/jZGw8d6Y2pZd3BJ7kUFKsNtaeUe4aWA9z1a4oishIRX+4agWO3LchP
aYApzx3GtF0xmjOn3+AkzZpzPArsyLZgAjnw29xsX/8ZHP/LwVEF//zF4JhmH6hY/4CiMDyqF/2G
olhfLCA8JkFTKJGPz3T2q/KIdKEv0CmOa7sGSZnXwe1XSsV01Z+QNsvgoiT7v+nyzS+OsG0uVH6I
et3fGhxtW/xxOhLIjgh4YXzkHQgk+n+ajpohVWH66K2tjsQM08q2HajC1sw7j5rtQpYHBNgohjsw
ZXrNGqfXniU78mfGyFu2tA031VIEee7H4U6j5KB56uc6u/EiP0at6RTNV0oL3Hcbs+1Riii76cbE
WPta2nD4xnF+JPsi3TqpP6y7IaGHuKq18p0q65Izv68goGexIxB6gPYn+2abD2Pjvw8xrs+9p0vq
g7p6dt6GkYq++5mMgDViY3niCeysjUlEbREQ2+ZxL3WafANrafM95k6q0CvCMBw0vjpM9lbLcnq9
eMpj4k3yMfbM8ZxJIDF3S4/5Up3LFg0w5lBOIeULxYm271oH/B7xQa1rOQV+lu3hJzZofrTXUMpo
RzxcRUqwnPF5QrTPeQ8YEhI/OaJ9GgiQExKn5HdaN9txAUchFZTaoKK1F5K0kjKkWoJiJE0pcQpc
qTTaksE0db5FD5/0ltoSa2B5yN7UQTpMOwOIrgT+9pK+XJLPJaQkHIa8y6PZXg9RGZMhhUwp2hnp
FDZnN+9UjUXR3NPaF9LVp5mrcbCQ1beyILZFG3YR6caPKWn0MR4+nQxVIPEHQaXV1vFVGF6VpJsR
O2cwp7Ncx2Vbb6HB0lOjxeYOT29+KMuu3+FPBFupi5IIySHrD94wBW4v022eFzQ8ODK6sw0cZYPM
prUDZLy2OuaVhEK9fbv44UOTU35EWTGa4jQk7wjivbrLEuc5LfPogdy19n6Ug/uQ4a19l7lHtIIv
wmNTyemB70O5xdsbczNO4T3dAfMrKfyqdbjvGXVcfByjiF3aA9LwRVaTuSdfXyP+L5y6Fc5FPPtu
Y55Cgpt2WqLRQyawjcwvVe3ZIHWZ81w7onhs5ykVKK8lsjE7ATYK4rxxp4DyheVQkMJL1l7XwqX3
RXcYGdB3I97tFxMd/o2/uDSyisoenyxfEIfjkeaWrHuYlJ9itBiEgXOUJKUsCnrn8SmDiNn37HPu
oRntp4SInRZYySSOdnJPYlaGzyResmIVNphb+igybsQ0EY5vMQB3Ca13FIm3pC5mTvHSUJy+G0K3
+jYa8lXgCQy6zPOO/KZxfFamFcxt5d0uczY90D4vj4U1NU+RMJc3pEJ5vvXHyfielI1+o5GxhLGy
Nt0jZmR/ayXVj8Gvw72w9XpDHCMxxxTFUbDi9W9ofbLXmQHr1RwxrQR27aWvNfEvaB95whytw7jt
CoPG17HbxpVzM5bAhuRLZbuENoS7wi/s4zi1FL6SDZ1QKYbv404kSpuBv4JcMIJS74swmY4T3pAm
KMEi+RbjzpG2N2WruNPatYUVHZF3X+HagK3kc+lWrpvJINJ0gNB2PJa6T8wPk+uL5WrmXac1z/HS
PCaV5n5OdomkQvcVFWdTBU4DYrUkT26TWDc5xOdJ77A6sGFTUBRHB99q3dt5bGoejb59XDIvwwik
l9+dHnKnGpfy3qQ86ls9lmRcCU0JivKxuomSyHqOJIUUTp3BXo95Pa+XxY9uLUP0750NU1lmkarE
04MlFQINyNQQMVVFHy2Kmh+YfPugHeoT3W3jxiZObC2H3nwzmOz3puYaHjrIcT4ZiObXVuqwv3Wd
ofHEWVI/i3rStg3TlaR/1SsfyALAtkniHM0h/SSI640LQoRDQHTlS0ymvQEhdylHi/ZOIv3Nx6EL
vW/pmNMe18e9YQZeRu0IaXfzxUKveCqHwv7obTJ+fZVKyJwjOOd6nSrZiF4+iu+RkNBRbEHN+UI8
zUJrzy697fMq6vEMC9NWwWqxPBBANhBeOQvvpAmjPNM8m/IVtcug06fvhBoXFzE68yEiEDPgL0Ve
lYTtwYZS33W0aZwIZaZVxKugr8rG/llq1mdc1cYJ/0/b0QrC0p75yaamDoeHXEtvkTx6tz5g80nq
JaNgsnyXukHhnc4IZ03Tc6k3j4CmeuCJBidryAaBl1TStyZsXJ6L/0DoQUk8uCHNwGrHll4Jec7S
IdpafRyum6IRr3FtW7sEjnnL8/6dPmTvUhvtGEgGxafIFZwgJKgdxyTNN00T2tmtXcL52m0x3JaF
Hu21kQLdlZM73c4Sonzgm5uvC90nQwQ14icmNU1fGTiz7tBlei8R3rsj73BeG2NVBKVdsS1mqZ3f
56Fm08IyUz4Bpx3oIEl4w/T4pOGYQHVflLuuJ0jS6qfu3Wgauc48UNvBTb92rfiW1BUaKa7H0zDm
EURsO8p7y6tRS7YlhphcGsFsTu1PgagA8dHcPya6Q3GJNVLwF4F8WF7prRFthI+q0u8M+NPtRt9E
pER64d0QJabYkBRIeb1l5FA0jdQOY3/TxBYlpMX4rdGt7Gs9jf02GtEp5thlaaZE9Mqx95UEhh9N
GrcHUGQ30GmIXtc2/xXarr+aaYPYU26mH/Qks9ZDLIwtXVECDaaWfPcRw3F2Sm3XYQQhPiXMHhIC
T49Gm8QUoib1oWcg2ZDP6O9Nq2y37sTkpRFzsft/7J3JctxI1qVfpa33+A2OGYvexIiI4BQiJUra
wCiJwgw45uHp+wMzq4oMhgVL2dtelMyyUkknAIfD/d5zvkMbqTvgI0t5jwaEtI1QFDocWEkGWXRr
nXCqn43Zkw1pYA9uAyzkY2h5GKFKkoWvAfZJLzcybHPS1TaFMH+Wqjy2rcPWAUUGp0X6DJWqYAdX
vhIAAQwitKI5tpkdRqpa60QtbmxZHW213ro1dDJYCAs1S/q5ZoB9A+5XXEAkyCvpLEp07AsryknK
pOeP3ynY+AbZVYiv6TMM/Ta1WtejXB6Qw5FhdcrvxioKSeRRI0KplXxppSOJWa1YIdlJtzUSiFUz
oZIwiHcjarAV25zOFouwrYNYGZCiuYr90Bha5E2xXyxdUzyXvqWs6eyjtMww3WuRNPmQJSHfA709
9ppA7JiN5ZroBkK4awVpbJcfLcDufIxxWXZmS0XOle1uyCrXQ/VAGk80OfusGY9pZH43fPvz/z9L
/TdnKaTZqMEunKWun6L8+XUV/u//4u+DlAW3a9aAWUQTv0jQ/nOQIkBOdVQbzRoHLewaHJj+JU2D
HgY9VJvJx5pDBuF/ivAGhy/sIMCvSZFTObPZf1KEZ4g3Ve45pUOnJT2TluHGzol5r+vMIxxFOjzK
REDrenSZktcoKF/djTOF9PdDzM14qtnu3DugI/F2CJCYCDs0d/KIdKQq5SwoRUDE45b++/z6D0aZ
f4tXRhQ6xgPxb4xi599r5XsxPDfm8v9tCHomr4ewo8KgyMgQwP9s9QhPu5x+XB5i/hGvmw4Y6l2a
NZZLoh+9kdMAI2tItbxTnMrr+awsEDgFy0gWxywrt3Qgsu3l0d49mZfRCLwAV2ta1qlK0R7MoTEL
u/LGAqKZWvNHlNnDGjlVuvrzoYTGqR0lBaKMUye9WltyABPEhYVO8DCQGUa2aieu1QYDw+WhZv3E
6T1E0oclyXDnOsHJYxKJSQ6zzlB5hdouSZvEsyoC2fxhGmjuD9kWAfP4p3ODWzmXIoifQnIMMuDt
3ICNJzQFv7A3wrVaaAZ/WJUDzk7hj8vXd2K5mqELVNY4w9s2fTsO82+HSnRFTlIqlQc0R5/3rkQd
KKUT7xJNHZBsV+Ude8hhgRQhvG5T/C+Xx5/f19P7q4FlMFykNSxNJ+/zGBgyVJOg9pwMcLqVc4FW
2X++PMhp922+SLpiqjNTfSE9aG8vchBFAzZFq7ymKcXWpnMQLQJb929STZ28aUQK0kEbWxdAsjaX
hz43f+hvotGhNTH3Rt8O7ZrGIAKUtR6pbONa6hj9MYkC37EVFSuzHuA7HkPQJJeHpYr2/u2nPmxw
sTRs2chqJ3e2RtgbB11ZeaaSVz/JpgTDF6nw0+2eVcf0YT5gnvfR97f+nsJGuxlqnUcQD2I7Dl2/
jWRVfdHCSRdwkep4VTX2EWJYZ3JkGvorlzTyTQFkbaU35JAJAGH3EaS6cGETgIywyCH1JrbjA5E7
NvQt+R1fM255p0alIjqvhbiHXyME0oZSivqtHV6nEvZxUrYFmyrOQFbVxrtQTe2D6kzWNyXDJcSZ
dQyv1VKxDmkwZ4OoSr0OFRNz9azewE4PUgx+T3vVutn0GZpLuoIQS8CMXf60IJzu/YgEdjCP3aq2
p2xraPWVkWjNZ9IAjWPvs+VSWjtdF3oV74yMA23aCmNTJ6yh9iDFtaNytIhBay9YhLpPut3wQxKn
ubKJbFsXbOnJdYA+du0jv/GKmGU3KNrw6Mdd/9NtsLJ3k97WS8vHA2R3MeNF03OfW/7XUOJDXgGD
nj5bvWXqOMvFc1UNJHyZtdH8VjiYheDt0uYLDUYn3AxWYxy7TuUHzTfYNDBGcUInSrKZ4Rajaa0y
6TdAtnydYCbo9muEJYSY8vslbB7BGbdprNxwrn5uaoUT9di0v+Jp+GxM2rOLi/HboGG9MVol+tok
uNHUEVMZGmFepLw3nidEN+4i7MvJi0tWjDiVPATThxnYqvy8bOD3iAc72WeuWX+J5qmfDqV9yOj4
Xsus99e6WYlty+kHu44W74Jc71ZuJatNDxhhS7mfuFA+OAE93tGnYzCq8ZKKQUDUhKF5kyDSJ9Ym
GoZlzPkncxIvNuPuHrFXe0+ALH+5Yi++SPCeH9MAXIqa+sneYe2ld1O0a7ogxq3jcjsXpS78VVZJ
bYXWzr5pejeOd7FmZZC0SyTJA5551Df08j8ZrR8cxyBS7+O8TQaKFpF5C0c93oZBoG4FsrMfPp5J
jJWa4t9ovQu/Lgltu10YIqf/6vvG7RhW2moM6HbiRDX2sMDKq1KxxSeRTd2O8qJ15yu6sq1lqN/Z
IguuesP84mfldGxgOcMmMDvVa8PS0nZl1VApaAfE3FRw/R8NBIGFK/uiATXWKltiSJ3fRpw4v+Es
Nssad/2hokf7I0RjuA5aKqkLF9YctvvGhZzqzvfDx6u1EtPwK0X+hPi8I3iT3qLqiVqMXgaR9gp+
lPGgUtNa+6ODAUbHlbQlaK/amr3Rf3U0v/uek5RxVLNS5dCI62w+EpMaZke0hVHAOz9FglGy5PBy
09KYeqpA7l/nbeDewqHWH1K3GdEz1zCwhlKYh14LxjsOxdMmkJVzRyssfxpDsz9WI9EKQxw2N0Nd
Ejo62OPckTUPiSRZQKA3XmK7se4llXOOWSNdyV5xuqWpEoKyKPGmAobWYHtVk2rnCxAbiU04oGWu
KIYXm87v1d9GZDXZIkRoB/iwi9FwWbUHXQ1hBBECW6YGybIoQTZylPW2KXoQIbWM6hUbSmPdqkZ5
SHsL7ElYlOHDpGV4mYIOqA4vTWgR5m37S83Opz2/bfCggYjeU1cuDyZNceLh/KhcxlauQivIYoSc
HBY2BTLCFTQwd2fWbrFBQ1HgUAqUbRUm8MVzS2dOOLP4hQNCs4YoUe0Uct65jNIZNz7GtzViS598
SDV1lzDyuA9DwQZHy4nhytkE/MCI1bCMdcmRDHpnG8YqoVSsAt8h8E3rorNtD6hA92yr+bTRAsc8
aLnIt30RUamGcyix5BTiB207CrspnZLfNWFMX0YOybeuUEkOnf+6llsmrmGj2o1DQBLJZNr9LUmY
wy3wPULEnISQBebwC4iHAp0IAOu9DBlNEuEM8O6OgsDcWtbTRv2RJE39aA9NverItcS3Ueno5Ob4
BwCIMb6XQPtk5IP/LTbC4ksXZdn2JeTCNCcfPZ1QZ6AD7sNSJV9jaJO9VbRPKIWbnWNjVKHmFtPJ
9emq83lPWDyr7sZtVG7fS5ZBJdyIlLWhuxZKAxJwFMXgFYo7atS2hb6r4G1A8na6bI/PGZa5XVgN
BaN4mjzyRPiF1QEEuxsl1r0YavVrU3fTMTJqHp2cAwZM6QBZ7+fwhEm2DIvvx98Pk1MvBCVvgInE
DsDJ7Pu5rd8AbQFITqu/2rUEtf5yBX87oYVwn1WWefDxD28Dq65XWomYirdfcbYcRKsdIs3kS+9G
7jYn/OR+hsevTQOhqdM0+TZIXBIN5o8dKhn65rE93KHBVda6AE9euLUOhA37jQ4B9UlkJWhYyQSn
sEaYNDN6Sc4gtk1DzZ9jvuE7fCX1Q51Y0xcmUnBnhUpAeGDrgkYFhUdotLuNKplvnUq3vjacRQla
jjQf/nPOVrzOcnL9fGW4g9EOg19Ru2eUsMrnbIZHTg1akpVDdtdfzylpBv/3qPLLDobeb1RDihsz
SpWHAGffHdCQcR+nWrtWzCH6lre1c3SLDuqs2pqPejsaj12lGI+kwo03fKmsTViGymqMIkSt0gg9
G6rx9RQo1Scwfvlaq/IMFaw+3Lzc9cYkXqSoHedWm0EwVAz58NXxgfqvgMoLJj4HLbgsmIgbKuzq
wS7DfJ27cbPLxkZfS1BFS4Q9wJR92x33rTamt74jgp3IwpGm1xzYMjliOpJ4SLIZxYnDBJrjhiqa
v85SO4DjAVlpQcBFcquWcbaDD2p9dX1UAA3oexNgCx9DUNo8/qmcrpO6mK5FWc+mCFfPluqYhCyB
QnwKlegHDaHhhkVh3GnSz2/taproh5lgQGidEN04FCas6wnT/IQhc2OLBFAkxnboVXZ8C6BF2bS6
luwN/CeHuCfzQti9svYrOdyWds2nGwwkDvayoHMzTJmdrODx+WAcBcxLvk3djmon2HDfqOV136S5
WJJ2UTy0xZBvWhYc9kC5XR+EoTW3ZUBHtWot2qphOtGOgAhIKa3f6BqpMsC9cuWhfsnVcrKOHbMB
FyKlqkrSTs2r2ZgSXUYdYYN2ullqJOcYEJGnX9SW6ZTJiW21G4kfamCQVpOV9Fj6nnwHshwxwUVE
FimURvfgZZo1qmGN8Ix+OlaJbe+t3hjXTjNW2Oy1Ti7IvCa9MHMt9CVNN0sEc/CsR9UaeOcVPS04
kPIPDzRxsOehheuu2kbBD85fvaMMPGvpJvpPqFKMbaTq045mp0WYYLSdr+jWDgdtObnEWRFrQrZG
G2X3UBupMztxvp7kSym3aICYmqP2fSQaktz3vLzH3TsiMYqUQ+B3d60cbcLY0eT0sfLsEKZFzGL+
lXwjsUiBsF5xGckqVQtWTjOoq43jVP2afo229f2oW0BFbQ6QjaoW1oOKQ6alqConE8RGON5pchb0
1Fb2kzy+n/Vk3g5arW+0oc/mfVu5c0JAOfYUPfRFOC0rRwk8VqstN6Jb4uXIV4HP8Y6e21clR4vf
xHoBgbgu/ZXTzzgRnSR41aEdDOITIp0tuV78ewa7Ks2Cvirz60H61zIPAwKLgnxtRWlBXJnetduJ
Ptv3oO1MLxlESmeyHbr14EzFvSR0jtiKQC1rcszDQxhb8i7PE/lVCZJ8wVc9+1Yrsv0pO9u6B1hp
DPQJZLIDjjvttchNyOEIW09BRz6siqA0aBJU010cWNW9xBK/7rLWRoA5VAQ3T5a1HuwKwEkVhtsU
mNumKxOqcWoa7YOYJgKqcQD31ZQdBL1ub0pS061WfRHovdw47ZAkhzr/wfZefCNrzrkWbtuoy0oz
i2NXxuB+tKLt7/yJtkczhu42VsJ60zgtr2KWAfdMXGVWJFQ8xdXgmz/wZJY9Te1pvDVEEx9zsyk2
bTRW36yK/dViEKF2MxLO+C1JQ3ufgGh79EdbJZoaRssXdf5CWiKTCzV0QswReXsII8e4DrO6ecwb
UtQwv/d7iDDdoVfG5GdjxIRHhYKHiwPIv+tsmf3KavgieESNp7qOC41XRNp7kWjGFUkKVFcUDtgI
BHODs25ttOtRaYzPOmLCdeKbIpnpZuFNoYzPSWc7X7XCztcEVYOvDxCjmXUaL+OOhhh7vIlPIalR
YJChWq2ssWIli9PYA+kOQt+yaRKlfG33I6cK2K76hOTLIQQBe1sdZQ9KGsGHQykRsMovqNk6q9wd
ORQL+VjpMbGaVkr1QjXssl2Z7Iy3hWtlD/SwiqtmSrUdPS+2UoTOjH5AFy2RTgvXve6VzOO4ZCnP
Y5O2kqQQcyday/nSKED9OHc6W04x/UJTIlyqutJc8VEEB15V8dMg9OJzXCblV9nKwd5KxRwFijbi
U7ddMSOmwMLRAlGa/IgMqM+XODKG7yhlAFq2VR/vO619psdE9jGV3avBdfKDzs72Zy5BSY1oaVeW
ktxMRUenEOUe+uLELpc9j+qK2Cra0W4pmxsKgcENbW1rESMpq9eOY5bXFQ26ZV0BseD9/wUsgt41
3zSofraGRdpvpr1b1O1dolJkMII0JH671vlw0ewSSCaPtdSLH5TBvhtx3X83xuF+arXa2GAT7lZK
3ostSGJWdqnocNJnavfciF+GYVmRjoCWZokaYGOFrbrBbAK1nBnvKU5hbOksIaxOoAQukqq1dyFQ
LQ/AXPAD2zTAYVZC4FlKsEHqaz9w1OF7AtD3u0+uz0oG7qMxGP1BlUJDrGJpq3Iom3sjMn7ZqUN/
j6LWj2DyO9IUegf8pz7G1y4E8S1hANwx3DPbMqD9TX2Fm6L79qPdhcZD1BXVJm7xTGpErS76nD0V
LTR3Y0KIxtCo3XEG+cKCnNwOcrL2SJBpgveNtZZp7j8VboKsr+odyoR6fGPBk8yhnXGK0Sp2t0MN
FTro+vxTPtVQujWFenPW7BpnzI5+pFh3dqkGKwuN940IO/23CJAnFXEv1xVyyb0PSecWVXx4RRav
eW/I2M2DmYqttN9imol+iJ4zY7ldd+jMV1MzqEffby0QMLJdFuQEb8dOT+8bVlzgL7lcu4gStlXa
PgQteLjBVq29HhTjtumr76Gb214chHyx2AjCH7cVL9Pd7oqtHNoN8qhukD8n7H+L/DdGzS4ix1b+
0MsYGavTQBBfBGWY/CiQQ6sHQSzZAWk4mhUl6plstfbQasowLhX0UO5NlBL/sSzysgSXWhXS3JQ5
ZWS675V7k49V+pBneI0zc3S3YVQHK0kJ68HS6udhaGhCTmxVqlKv9urU/7RNTg1minGPTRWHpLJD
wC6SeJdFLm3fWngKQkkc8g6K7sz6kgXsjQ0fXhO7wnRFueNnTabhCuYdSSwx31cc+h5qziebI8gA
CB9BxpE9lEXljDKR0jrip+Gm/cEoTH1tlUQMqQjEbwNfeJ2r+L9DSzfvTFXRjvXg/i4HA0Mur95n
Dcd8uDLrAg22Ww3+Cnf/THI1i61KFvBai8p8ZTUBdMCcCsDlQuj7KiilX4DA+DQphVqC1tfrNote
u1ZhR9RfgRmke5F1nyHGTF5gcbp1Ubr/g8q9TrOFpE0H2+hLAumrxlFQlapQnJHh6sZ8AAC+5QQw
gJy21Q/aLeLE+flSuSdyRzPYhtNxUU8ry9P0d1Hbmtr+Z/1SpB/99hcG+gG/QirA7Frq1nIm9SkE
ee01PfW4y3f3XPUehytuVkw8Bkmib+9uYuvN1Adq5el2YBxNLArXMqBOenmUc50lHuFcw0YOin/m
7SgGsQ6tkdGDeWmHdNAql7Dih4VAV/XB8zt3QQasaExJlOawLr0dKhnavBsRNnt9X6YoPorvpL9+
v3w5H41xcjmAyDWLt7XyhNaAdq62hpMdLw9xdnIw/wQPh+kBr+TtdaDrdvpKaypP8gG7DlpV22sF
7oGp66OvqBqZknk3E2uptRKjpO6INPmotfP+1dNVrJI6BmnC85iob38Hw5StrhSkoAYCH0JTNNYS
4k5JNAACEGRG+eryRb+/r4wH39tlMdWEffruleytHHR6pZflA6uUNWJNEvYH68n7uajTQ4cuSn1n
zuM6aSW5AZ5GcNlgRRoQo9i1omUhuys7pqB5+XLOjMRFOKZtoHaeRdBvb5+LWWgaR6fwWNpQDSn1
AQT2g6ziL5fHOfOYhG1oquBZsXK9YMtfLVmWzBLdrezCmyJ1XaVPipPilM6XEaGhl0fS3jcbsQG+
GupkueCgCgSCMC6v7Vyqd7lBVkdv/4U7btdll0+fRxzsW4DtPtpoo3FWalX633AWKsTBEzUR0wLa
ajVn6azSqYJlxpTsTSeW+0YflF3Qh9O1n7IZNMoccWdAyZjNVbNONfjbe7sjI7IvWspYI4aHJWdt
HBdWNH1woaeJkazNtDIp7qu8AEjuTrt+kNQU3c1b7mkdNo+Y4dEOds6n0bKipwwXzb5NU5ooKQGs
AzJsGxQ3jStrZ1kQ6EzaM2IWh2nt58xnd9RgSMuL7JPskZ9iZFlkRVKua8wtOAeBMvpVrGtzuCC+
tg7GHvrcdjkYheHR4OpXTeNoS8aJV5zj7asEWTEPGFvHwHq9coN+OdkYl2Fhpy53S5vVjVOt/rB9
wpovz4Azc01zaUaiYIFiptlzt/TVXPOzrqQNO3JfYhiDHV6BHU998IK4wqYCFL73Lg/4vvOr69i9
ZpQTshfIpm8HLDG1d73MCs91GmNH0YWkZTDdV5Yumy0Wu+YqpP7yYERucLg88pnXl7Y2xgYNLc57
8UVFdIcStlbucdYdv3bAxr7jeBEPgKPi58tDnblIurysRhx4+N9pD53mCJvOsc29rKsojXaCSj7l
YFDkcV7tLLKunWVNlw3DpUbl7vLgZ66TfRXQVhX7FFKCky+NDWmZs2eee7VPNmnZk5uJ34s4sbH6
422AMS9SwkZhBHQWcsabycNBsA5gUqSe5jiP40iAvUZON2+Rrv/xNGW7gWAKYRQyDNU6uSZZo0oO
ujaludiSI2dRfdHj2743LYSC1q8/vYGGqnNheF8EraTTz1YQpTI30pLLMjPdU+SYFzQSKOzW6RyZ
cnmw9y8gg7G1YWtg0tU6/XyhnRWh1WZcmWI8hLryWE7Or3jQH4Le+mAPMr/Lb5UdDIU+x+LSWPPN
k1cP6CnwAIVurC5TdJv52i3I+LbTDmtX3u2pVXy0Gz0/4gt4ZRbAnRp5FEPahHwxYim6feLKp2IU
D3oFzLwNcQ+ErXZ1+W6+n/uGysabgAJ2HYx4MiPNmnNH49uJB8VnT94jxoIEgqz6wTDvNzbzMGhk
dEIwuJnzv3+1anaOOkQRP9rrFE15UOzc2MmBL+Lli3m/ijCKUNlsOLNV3TmZ9ANAFDCtIvEqnWMt
x71lGre/7dw6xmVDV43cEH0sPlgltRPzFV9KRmXhsDF0kcxy+qoB7Gpc9C+J55oEivSpy1k8l8l0
Pbi06lB3Y6UcXQIPlcIA4G5PrqT2rdrbZiiDXUozaQPL9mEazdlkjUg5kJLNwbwtKAvNPKCNsT67
Wm95QVObH/z2Zx/MDMWmIwBM7PTB0JcMMUjx6lKiytfx6MZ7ZaDYcfnBnJ1l6CoR9Lsa+a6nL5JR
8hkJitTD/U1IYNF5aiIeHLv5aNdy5oU1odGjqrRAFJxOANNO9VyWOQvRIHW62X64Gyx12Fy+mnMr
kMUWwIFzaKH6OpnMU6xqQ9AqCQqCGrsodAE644Qz13X6o4uNP99Fc2ZEJsongwRcsI1v3x0HHzIG
bV7RMfF/zfeuiqxjVvmPl6/q3Mvj8LbbeBs5GJxO46GGaD0VvDzIpZ27ZBTU2X3zFxXXYlMFpvOz
T2W8Q8VSf/CpOrfmoYg12FcjGXx36KF+ooa60SUe5qbbJleephhbX/xFxtM9y/UHo52b8Bx7NCb7
DLY6vZsp12hbsk48Gchkm1mmjbw8VlaXb+aMynz36eAm2hqfIx2Z88m66rba0JrU3Tyn7dUvEXaS
DahsRClEyqcU6O3+cyycYtkWTXdbjnlyY5LmuwUhqa+nUVp0lwA7itJv12nv0JRt2/ij0604e+eh
jcxvpo5B9WS9rPxaNfss42szGNQKm/JJNG6BZcOpiaFzHkF3A7uABXiV5uSZJ31HmrhbfA9p64Ij
b/ayz4wdVSR3YY04jNyQ67h8I8/cRxpbbEFtwpnn/eHbyZ/a/A7RwHa7h+MhJ9FsVImiCjuGW4xP
l8c6czvEi9AQwglK2dNtjCZGVTWchq29L36pFBxWmak+ETefezbpQeB9reaDHcaZl04IyvbsaPhi
vdM3d1VKmGVQcHmx+TWMAmWp0bqnmFlNC10by89l1c8Okrzz/vxahUDOSUWKDeLpSmmAi4oqpy48
zmo3pdUTAFWl4D0skgdwM5IRHfz5vo0B5zKABj+Kpeztk+Rd6ZvaKAtPUYNySQ4Srclcb4596WZe
hlv0g/HOfHMYjz0UfmiEqy9v6KstB9m5BrQgbu3QBUi4jQr7S1mUKx1Z3D8ZysWEDZlGRXR38kGQ
thE1GemunnCL/A5CwrSo7MY6RK0QHyxf5+aozgs1+xBmyfPJl7RDF5NPVAa8Omsf2rB4Ns3yAd8x
eIagPDp4Uv/4cMQChulCM4UGX/P0BRQDBXetnnJv0iaEPnb/qWqrlaQO8MFAZxZmtMWqqetUnrFx
zM/z1fOSU48MxOcImAYmyI5hizP64fKkn1FNp6vymzFOV2UYa7FhMAaqXrEgMFHua7M2P2mt5ePv
xioZEYGJ/bOSq9qKg89FX0HMM2nYgD9KKP61yrrChbUsDOB8CsCAde+MqRfpTbWfDCM8aoSgLvOx
87/5Us23WY1Cg9PtuEQLB2bMdFBrq8NwZ4oKwR6ofvFpAib3Rc0F7sYiq7HKdqVPghv6sds4Vdkd
FlG0yBMMceFgh1tR1eMuNdFpdXqYXXdK1XkO8aFRkdRL7jB2bGpFcDRQC3kolLJF0U+S4OnQRDGY
9FeFoUfLPorbzeXbe25u8hXHyIuFgj7Fydy0yrpsRou5iVbwqRyaJyeUt4auwCEo1mQDF//gtWPP
zWaP8j3K+JPxzHDMyWUbcw/WzFxzuum1ZNc3+Qeb1/clP2PmKugU/qgRWO7JMMaQhAACXMIg1OQo
ZTRDaBzsp5/pRF3TlV62pvY9qPIPjkynUTLzuYJxqdJyRzlcn27IXJmVmexNaiJYz7+GJEIsCK1V
jqjdiSancc4ZpzQzf90kXblKc5RCxFexkJdatzOR+ppxr+x0tSViujHypY86jAkntxg/aGO58Q9T
dBzUB/RAiT0FK7cRpCl29rQKhH9PTjuu2skExd3EBsxDglXWMb/PqknlM8JvcUe2DMlmQ19ucHTx
/2eTCY+4ibHp2dqXUjc/ehTn1nRoGgLYBWUGXcyP6tUaATvYzPKEXA61eRqxTCzGXt0mAqbn5Zl8
bi16Nc7pxgiiD5Erbp97jpmqy5x6wzILw/XlQc5tbSzd5rSq0W+zTnFvagkQqCRS2KPpRGoyiCMO
449FEiKsrccPTGdnB5sTO9n44m473fZaFYtRnvKuKKGVcRKdtp0hN8jAEFQ20Qe379xCYFH252uB
Ze/d5jcdR53E+ib3qrg6arVN1pY/PhZp9dxEmLdC64M7+Y6cN78qNqckDrB4qYBfvJ0XUy1T7i/7
tBioNlYPTZCnW/U7jVr8qtCV0DNkOftvXf1TpPqhNwYomyFpEEMx25Ddwhg/2/gC0Gj7AWDpy0/6
3LTlOeuUkajf4uN5++tB6qsViGWZ15fyWXeDL1DG7lOdZvI/GMd2OCly/J19M2/HqTtlDCWiHI+T
qKSa0zzlo9Kvirb64EN6bttKcQr3mjr/YZ+8h3rvIuNGgAU8xYOhj86tz49VYe5jR9ymRfmQpe4H
hYpzE/jVkKcb1ngyUoQ6ajab37dBWzy7uKcB3e2rovvgzKGfm7+cSGmSsX3kLHxyLmp6h8jHwc5Y
ZrTxexPK333kkv6TCmdJ+TZYKlKJlhkr8joqZ8GxImZ5VoXyx+3qR4OiyqNfztnoGrJlrC2YDcKm
uidhqlg5ObGiBDs6m8HunS+OyaqJ1b6eoeL1sIKGTmmz0H6rvYamHXv8INXvcdHe4EmU64YtX+R0
PQnxerQmVFK7lygv+dgDXr88m87dBXd26lLiYN6eNmDhv9XkQkl2fnLaTc0kFo1qPAIPOFAzhY42
9h8MeO4Rz/YMHIM2xdbT2y5jEYwlmyEvKl1ya2RbyQ2RUgACAh8zfT0LU//4Evmuz25jFyPOu9Ol
a40OyTh66iVuYKzDarSuc4g83hgX9WNciclDh/Tj8pgveo2TqjLaG42byivK0fZkdgVk39KZTTPP
IgtjGfatdW+EolvmgEkOYZGmXySsA4J6kGy96JSdkOzMrJ2adYOWaKv0xJx9cOvFmSImqgSqPvOq
TW6d9nbpCAZzkiSysnRMPno2PTA2qNL0Te1XQARAgS+YKcinzHTtBqAvRnoyyK9BF12+O/qZtXL2
hSPHAKRFo+3kF1GRRlhZE2X4lmOd1sgsbo70dDoisMzNA4/L3jUxkkR8FvUiSCkiC4UkTCLZw+6u
13t1M46++jU02HhrzaR+ZVucb8OeKYVtguSuwTW36HKfRxSZLNndGmxquEYwaKwqJW+80AJtP4St
vXKCg1Yk+n2i58Mtry1OFDAO02PotO4+Ve1vajsmHxzMz10/HTA86PbcoT8tHFFui+HW6Fx/mgz3
If5cbwC4+BiBbNlcvtfnhkJ9idYANzqfjZOvJk2nsszmz5JbEKoFBmm29Awy2bthGjxeHuvluZ3O
+rn6q3N65TN4evzPFStt+yzicNCZ4D2JdwBhMk2G2PpQMVa5nYqDKFT/rhm0/gaaZ3DUGsVdEiUq
tzJX/0lI/XX0syrq4nfzkkXws5CQK4KweWH4/uefHgrEp9nFv7J9Lm6esuf69C/NEQf//kH1vyMP
Vk/N05t/gHoaAaJon6vx03ONhv9fGOH5b/63//J/Pf83+Abdetlp/hslMI/w9385X8L/+d+PUf2z
yMH8vEY4/P1f/QukbP0PeZlUBOiNMXFoevybhedq/+PMn04MhxRCZuzda4aDiqhg1pQ5bNJsnfn2
KlIAa7rqmkR4vmiX/oThwBCvTvlzcYRj09xl0vlpJMHM//7VKUETapgAe7UOblBUXpWJ+bSdV7ik
YVQtm6o2PygcnhuQDrLKcmWCDjglOiRcNXRPDB98GJ2VQKC0nUCi3pGdN8c51uKDDcrbF/evC+TL
wf2iDsQx5+QLMoeCk9FuGwfShq2n2GUA8lHEQ20SEnP5vX2703sZikfNs6ZZzT7ldI2ArxrSHRfG
Icl68ymyY8zYzRQBwtICcdMArvpiJ7G4AVM0fLo89JmrnEEZFO8cyB72aQGvL5NuVJXKONRaDEoU
5QEtNDjXqwznQvZB9enkA/hyocxAFii6vez5Tk9jQ4EM2h4iAzQZ7OuFLSsIWH2M6WDZNXYcAKKJ
ZbgH8w8Ia+RbU381RJGGK0CrylLVcveD8//7y7ew+rM9QEpqITk6qZfCxPfblBxu5LgGl+sS0LJV
lYQ//tlYbIJMTtR8cTlJvX1jwCypaTiOBjEavbhpDaX+hSV8+NTGmvx2+anOH5X/fAfm+0xkCMpS
MOeotd711KNGVgoWRONA1NfvGjHHutUy5YOnee7esQhBWGGw97o9lS6c3WgpVjHcXofY6aDyOZZU
lmJKMBpevqITpeJfl4RER6AhMbiFpyVSdIeimxShH2ItAsRF2ENxEL5SQ0msavnNKRPzybBGXtLI
HT7RKtZ3AeyX3Qe/xtst3F+/hsGyp86vqsFR/+1D9JFK+L6VGIeBOI+9TjtPwf/oOldSqZmhlNmx
giTajGSb2lFQC+TlNWUdbVlBqj/axvz9y9BhI++UJ/3u8JCkrjVkieTl7fzhEyKzHpl+WxwMWbnr
yxd+7mFbFjJDgm8pOp6WAcHcVUVll/ohMrm9rhvwyoLbY6l3LJ7E5cHeLvUs3wZKUPrYVKgZ7t30
lWFTpGSwKXsfD/8ERriS33K2KN+mHp9xl4+sDpdHnCN/Xr0x85D0MGzoGBazGVHvyecMJQGmF04w
e9WvyABzcsh7NajHT1avDJ+i2ue56iZOw9CJtYco4JXK/i97Z7JcN3J221f5485RgR7IwZ0Apyd5
2IiiSE0QlCiiBxJdonn6u8By/S6R5dK1x45w2OWwpdMBicz97b321AOc1yo5bvzUbQ5Lw+PvbQWh
uEV2XABmSntWoi0GbR/1r74k5+0R+8+73OHBD0YJQ4QrmGytx4qfr0Uy1xkCuWWfukIvd/qSLLs6
dbVdjMg9BLVeIm6HRZG1EAVosJvdLWYf9xbufQGpEgJDF8DW44eMnLh/ATzWv0wmaRxGjAv3ldlo
rLx6mxHWd4wRWLIR05TWJP50V7gAQ/SMP9ZixT56M38OqKZpHZnzNk+98mq4trZ1ajO+wADc5HyD
g0lrtxi3xQM0MVKHiYgag/m+s3KYvYTZUSkSNyc1kgJtioeUwviiangN5oVU6hLuaxqG94ENMJ34
TkoGt0tqrhBpG/JpBpK97LVoEe5pJKxz0UH6aDdza1QJ6eWkf8mzonnyJPV1p9JI5zvDZ9eisQNW
xKLzOP1qzIKfzFssd01p45Z7gBbItdfn7nOemlztdmY6zzOFqC8AvtcntFLOcznn5ndynOZBNV5z
15L8B2pAMgmGJW05rL8U7Y7C4QljzIZxr1kNN+nk+5d2lGuhNdl8o1EaPXAwSfeRZXUvbYepVatN
4x4/K9+PoEngrutiss7K6V6ksPmdQNGLB4Oc0ktexvSwulYvtksXGfAi51Y8ELTk/6VFs3UUUcXf
UmY4nZae780edJCUb0+5iic1hF/A3sFcJm12iAHqF8HseVzZduLCviurefFOyboxeUttx00pLvXM
nO4I2rsM/nRNc6kpLYwz+AuumpwB4LPn5nybc5ZJ+Py1TwGq0iPPPcl1vdQUDa/7zlZNsYc4zpux
HG9lMQIZfXHrhPuv1uM53pYEk88Jp09+SgfWMmFVvxk33mzzvOnzCO6lUVlcyyrTxEOn0y1LEcCA
pKNBw5TGCnzvOQlNu5mTtBn0FVJxiJl9oQe9AAZupKXzrOrGeSacJcwAPUaAGZ0NtCRrgRxCdMHb
mLFrf62Uqu79JZ2vikYVm6abCGBT3Gf4OyPV2xNBT0V/O7zZoIOBFDJPr4eN3kXuPV7fdKTkYe2r
8ChOOiPR6BclPAEZlLkQUAmJm02OBj+2Wub7XOjOdqgTKU+5zimu4pqk5IIer9tedji9s2gof9RO
27/69gJ72vSGM66doQrnKYumcMhZmQCgsHCNOm0mQa/N8tEt8rbbdc7sfp8Wz9h0dANd1p3exjuk
G49W+EGmG9rwYNzS2n4W8LLGkIwWsVWIHZAHenk1u4m7b6o5ujAArDd7vxvdJ5mW/Y4aoOWri8X4
ZBGKIug42svXqmhoK3bMJewMxc/oRwA28nysvmaSzNCmUkm3yfXW26+b0Q56TtOZm7YttW3DHjBQ
bF52lI+TWE6IZlUcYO+GvCOAmzfymLUES2dnmH9EcT2C+Ek16sDq8jHNlR2ixtNDWqVMAZsuDSiZ
Irdkc3+ki7aJzDIJB9Uau1LW/EW+doabo7P8WxGx0Ly1EmPj4neq+zBvBPaOoHU9P67XX16Ol+x0
/YNpGRCjqxS50F7TcIFdiAhySZwcgRl1YQEPfLPUs7Y1y3r4LHO3kaGqut3g5DNjD/174XX1oyhS
MyCSRZGGFlmboeB9iKgvb3kqAbZZWN4vXSKygYx1flEvNjMIDaK60ftB3qBmcFFr6NXMbKLeOGtm
xi3R0aEArkqC3LgggccG27SIwYastv1L3OosSPUiwMPqC5csWDTx0GIGiYlUT46+XQnf8MyBdqug
BN68YJyAOB4Z1NIA59FCby6AZXWC57E/QGiAimLXFCAU699mTMj/edqzBLEaszGTNavtxDkKRxdb
OFctxr2SNrc+U9PmYE9ougdStPJJSi5bqBQKjnheVMWTWePigzUBIZyQqVlzzyedLL86Ga0yr7NU
dtApDzxW4fXdtsrs8Ufpj9RyOLnmfIGRK45tIroDCfgY6MYUp0MAgyf51qn+OZME1Rw7jQECzywf
j9jyB+0TqBCK030z8c+qzVIQnISoEwI/h0xzl93sV/IzSOHSIyBmj5+V05Z3bixfzWJ5nEzbuM57
sz+wrnpFaIp22NqDNF/iPolfljQdP8WDxy/HHQ8cV9EvEdixN4INT9K1I67oiPc7aVdvJjxhZdi5
rONhPnTxSDJv0i9wecxXDSrWnbtMqRa0VNUagcuvAL0UPeFBq6hC205GX1xNbWtfLyCur+nlGu7K
1G9C2BHdd1tpEKz6xfpGPBg0lisXE8CMmbpB5zPAzpOW6CdwCRFgoWS5EJGzyUofBtGovkVSGz+N
fZzfGsOgX6H7OF/z0c3jsC0SVKWsMigtQuc8C3tOr9rJsU6aGIUbJCruns10lBcllqRtlVKKioFH
iwIb7He7N1jydhqbWbWZsEwAAIYtOu0SLFL3bi7lQVUWxjX4RZf6PEA5wvsVCBWPT+g+zbDVu85O
T1MKnhGkmK65gR/BriWGqo9yL5KhO3DK1S4zb6k/62lrUlWSD2VFrtnT88PAxXMeecK/GqrprgYp
1X7iQXhRZV1ZbKRIoi6oDY4XCYvbHv62kYaSnYVGptVTt7GpCF1UWQQDuGPJe4I2ZtGMVziX1I6w
jFr6LPpwRUHgTi/pPwqLqjavem9mTjGLxvC3fuHZLIjG+KM23SHaCa1ZQUaxfbTtxtySkYGjMnjp
XVcazefBmLsHv5jtrZoWeMHkjIIc/Tew9SQxgGBk3saSo5cyJVySF73seQ71+gzTnRbiYmPzVd0o
MBV76tw8iGt1lF6TXZk+6+2oXTlpb8VBajXWzqe4ANqRrIildp4DdgT4ANYNrt3XqEimL5Jh5/fR
ibyX0e1hv+nShWJG0NAhMFQXXkvPiFW/ovE26aYl8D8cvF6+OskU33QZfvBgScE8WXCiieYTg90k
U0oLlO21LWAHoqRaARoEq1fUE0thzx4vM1lGPanJMzukuv2LfABPrNF/+Ei9ST2EXrxk17pHvDKI
6Jq9rkQB46MyJ+02AZwV8szuDPuAFaCYhocpacgS/n6C/W/B6v0sUTSfX9CVN/wwbfq9/7OquQY+
sAj9ay30CpbC83duuR993/3Fn/wDaSt+Y37krgqKg4aEDvi/eqhn/eZwzGAL4aNtrvLAP/XQVSpF
BUXfcfAVMpn/px5q/IbXkUH9P+vo/lCEb34/ZiEmoy3HP+p//Pf/IVd8w7y67/7v//n5gOzwV6+B
E7YABv/Mu3s3UhFUomm51OQB3v5rUseMkPyadcvnUP6nb+f/85XoHkWFYHKBrfDdKxUVgbhlMngl
E4QNLI2vsqopKY2S4Ren4r/6TLwGzlX8hCSV1//9Txpv3HOYamUuiQTnFFAN+nWnygzvy/Lwb38k
8p/EdtdhjP7BWqCYSwhqk+Rh7vLXvMhfaTZ/zfjP/+RlnNXHQAHhh9+IfBz7WGeSB3xSYiv8pgk6
Eh9hTj3av//Vca0ygSGBhGLyXlcFfVfa4GV4UAGTuZz0IQeVZ/qXbZX94kOtysSfVQAuPBpuoLPy
O2Hwfq+peqoENi7AmbM1od98mO/meHqATPQglfI3f/8NvpNJ1qvcR+unhgffNSOA9c386YrQDKfm
3qwpLWs6f+PxqD5kfkOfmJY+635chinotMBgC/qffJ9vYeu3ce7728tt68EskkoeZJPWnwbwBoFD
M84DGWHrF/fXz+Lp251MTh5PjeUiqXFX//wZlyEbZgKAkrQOIkfJIZqSKj369Pff5F/cWz+9yio0
/umb9BnLKm2g/k0TExC8dnpQ5VidqvY/++r+9HnerRdjXibURfBKSTHMG3fKniHK8yj+5e31TqPl
m3trmSbIxTDDEWQMf/5M8QDTAlk7P/TYOoF9dHXQTzg5Rst+bFKYGZoloTdkiblzWuGEJCx/kU1x
9I/fK4ED3+fiRD8kOvruCqUk2fHLWpaMQM16I3VFk/As++lmsct5KyK93hiCEx+4R+egt1NNGTQ7
UKuxq5NqSF6EYw2N2id8wha5AqCRpGXoUT1/XEnju8HLX2ewAMd4MdSV9ChUpNZplctE3QQ17c87
mu7KrZ6PZjjw0DpwnC1vkWPML7lnclCPsuirKtW8GcvJOUTr6a6eYdGNGbdU7k0QTLt50ErajSZ/
oxp2fH1PbmjgJLRlMl99Atlln+AKjd+biAeNQXfUCWgRr5Jx/Br9TiGueX5Sb2e70L9lANNIQ/B+
NGbGz2XEh85VL3c17QrXsbnQJUAQF++NFUVZYAyFgFmNlrSnW0TuGh0yRdagqKDDamGp8+mWkrWz
5PAeen1l0gvE+pbEKawrNBRYajQ/4ujh2KxwsZ7skpEZbnsUe73HnLNOWXzBQIKie/NLnCjnYoqN
7Gvs18WDOzJ+aTpLPjVuaX6J+Owy8EYEPlnatDO7kVornTzJBtqyZpYbduZoPBqF4w/dCFHS17ry
VtPS/mvEVwNJq5HX7pC96ga/6QBR5gtMxNepG6NPvYt0QsUz775Dxqajss53bQFpmuVFFAnQUHe6
YzPNrtvg00aqTPcqRipjJ5KuFNChOqUxbIOAE396ji0prjM3rl5daMVnA6rvnh5U/JymNvp0Ma13
XtHBcAUa6l9SKUFFETTkLxiHAdDayRyWjYzRmAAswZ5O868C3BuHr7HeAEfNSsAyql44trdusadR
QpdXxqCk2LhJxG6XI5nYmobiRF7Vq/zm6lV7CSR8+eKDUrmfqrx8Nb2kPvEZZ6biLN5MyDh9Z4Z4
4KRBEhLefBZCdXFAVNkOqHTCdgoYFw2tly2ZL2yt9CQGfTTlDtRaGdcBjDKmH5mLANe03Ha2vmgh
DSTIkXDswAXJlXgEeyd5IHwUK5zeVfYscF/tRMV9RNjf4HwhFN0W6yxjbIV6XNol30OH6HFna62Z
7jK42MuWblCimi0HYcpQqJH6RtavezEX7i26cZi5ULnVfUYNkE9xZjsXbyJFOdW82ZbWtRP6f0pj
4MhE0cj5JZwkzr82sVmdpghaWzt1Zpi32avpJ+IyYvR94o0YOxii80abO7THpHSTMzTLaTvEhQBt
xi9Eq07Ov/HzJn7rbxzE7U+Zov12Q0tW8qOSwjlUuauCVTxbLm1jeJTdrPbYtoEEioELgelGBUwo
fe2gtwaNBk+tM4o9qMIf1Ht6m6SbPlWNeehr9Y0Wx/RUVq65HSKqnngae7fJwE1pVLwt3SjUleqZ
AsU59zl5mygwpZd/8Q25XEDT2ZVon9TETUiz5UiJJ3C+jN6yvuCiZlVkzlHIeVMNmbi22NfuGo27
Ph+KeaOUjAKrA2G9tKxu5dirvbE++qXN5zbL7DntNP/aJ2zzXDDHvbUUelQdj8Y9TXDWaRq4ogAq
RF8HEZHCKeZ6o3D7b51u4TYq/UYQUFtRNVpLRxHEMy1M4GbfGi4dT7ZePDsOC+UqD1JIrnm3SwoR
ld6ceRN5Db1KjjX4txAN20tjhNYODZ/LcBBts2dMMmyymSKiknrSjTvy0m2NfSEF0hQClhm/J9ip
OSDSXis6SHDkv7dtWlxbEhpdMoIDTrpSXnfNurVHh7oomAKwkjcJrW+lYePx5ttJI8Eswx2M7duq
OybpU5/7xg99ZLVS6zXiILid86hPz5kzxTs140cGYZmtnZm9A2bb2XXgXZHNWzN0rIUVsa+nUC1u
/Tmd+IYWCu43k85JnQfuSOq2Z+Uu9LYlv+pWyGpxxGSO3vdoGcrbbmDt0WJWj1Fw09NHy3cu6mFn
ZVjP40qlZysy9W/CGPoLpXFQz+vh2s+7Av1KV/sswYBZ0m54xfHv2kot9ahlWXc9T0l/FWXLF1iR
4xc/n336Son324vhHBZmKdsqacpregPoksufvAb2YGolr3W8snn69DP380OraFsySWRDjC6bsNct
Ag1zZzIAmONVdvmmOfUQmB4PvdVCeNTSpHiA+led2ooVRy994z7VDbnm5cZZ/r7Ign/F2MhvsOP4
R5exC0Sd5zYzCIrZhgNOTrvdV4kITCORY4CISWXxXBQsZhnnzIZLJBPMa2I9P1ZjowvAjt6aEIH9
v5lVQ+1gIS3MahTq9Tqa2UgjkyzNz11plqexscoT8yh6rGt/aE5W0Q2bwcBJWmyihjpX92Iezalc
ePgULetf6Y3RXWOO8MD0PIOjaaeqTKinEhYsT+jPyj/ZaqCYJ3IHy7NCjgPY9igibL3XbkYGDXyV
lz+kQ7jMSGPvOPmeNMJxhhTL7gY1F82adX32V1MYBp2+v6lcDwRjZkM8DTs/zrA+Jq1NBdFgKBRH
o/vq53reh/VUfBoziwo4abjUwbG/t+kM82Z1qoos36RS/2b7w0FmWUbRilUGtoORzkR62bBwqFvH
ybQrw6q0bNN7Jdgp25z33KemFdQZoOeh8PuD2RDvnZroOU+cfOuRM0HjwZoLnNh4xJI4nQee0WhZ
CNebyjYHLRSFtZy5XePvceEZA/TDjoJqbxLsbjXtmCJi+zsvLlnfbJfl247ZnXBgsxmUwyijJJgP
fMjxzJVMzBz1C1+P9WEzum6IaSBxiJeQmH9/CpSARKjiGPJDUpb2aaDc/LW2gO0FYz92ehnENlur
ghEtnsDM6M9qHcIZFC5eS4NtVdqWzzy4qpNvNv5mNjnqdKlEtC/mwblgViguK9z/l7nLOLpXDfPI
foicQ7wiNiwg9PXWplvzE+Al+xkf16ICwb/tfc3wbufIYLmN5olYVJpmX9/WwIqCMz8cl5z56t+f
dz56EwX7CJ8TlYBdYQGx+Plw0C2Q64dOLw4Nm4mNa47qCjSS7pG3Yc8Epj4907WVJBRys8daK+cZ
JJDMx6YZpxAuf3Vu/uC8Xt8Pgg2ZBjgXH2gJDFBi1gPeD941Ogjmizbn+YJC+lxRHx/NPPL//hv4
cFDnYsDQxythtEJ2enc6YtTplPEoC4bEbEip8I54WDM/qaiOvdBsQKl//3ofAxvrC3rOau0iaPsh
fkope5Xbbr6CUODXr5zUGgGvUrRrcGH1MLe2ece1hj1sxFXBI3gEIe3uE3M0dolRaPQjFs4zRGDU
bwDsv7giPpyzBeVPPkBDnTuE7+Xd90GKbXSx1acHWgnTvaPF9YW0x1/dgx8UC14FoQLbEPYuQl7v
zoO0J6rIrer04NrsXF2QAnAjXLR3U7DJd3PwytSupeeEWt3Hv/8BzFUp+EmaEewPGFuvjS7GRzTX
bOQ24eORYEw3xtGhsGtxqUWR+FoO7Eu7enTma6E54qGy54dczM2rJp1x28+KKo2+rpJ0Xexa2mCL
wbe2cS/Zy9k5dsuObnhmtN1LExlRf6SbkVPj27v/r179K70aeykSyd/o1WnXrf8ihfiTWv37n/vD
vev/RqSeVY7ff9WEXf7KfzRZC+O330Vqk8fFHxXW/OMftdX6b/iMGB0LE1QDvdX/Vm31+8ufh9kK
tlwDo2uM6H1aadB7gg0qiY/NVC1XetnOe4vEYrpOqTkq6XHSfmdH3nyXANJ/Ica4/vslDw0F4A3P
EdfCpfbByEVzR0NRaJcfS7oQr7yYQgbN7KhWXUp6Ux2mdsRKHU5+ptGv+4pmBlmuahNLgl3Pn2mE
5kRTx50ZB3VOdj4QBt2bYR6Z0w31lDkuEA1XmMxbxpaURg7LRZR687CtOsmIDAbflfBi/bCe5SP6
k4iZnlVSUT+R+dYQNqDzdm1iUQOR4XO+a9bWmRbzxN4fRxQjby2QsJJ57yk7OtXOxPfmVlN1ydsk
SQj3TD7Db1t2LMA5hyXNOs7DnDGFTWx8YYeCauGh/cTEbdBO/pSMRjBr/EovKrZidzcKTzMfdBXF
6bYc4qnNApQa5ynRBZtoLD+iTy7q3sL6HNBgK8ebBpMHvUkxIPIzFdSJv6thiMR3sDXdnV7kZWMH
aVyy6TEZbOsbLQG9dDTs9f8Zw773Hqc2pxHBbXQ3iPG5EoqiWyYPI6Pz4o0x+ovlcyp2Dcxa2Isi
RhA8N+Jv5TLH18qb622tLwUQYW9uaFCNG/9xobZU21bGOG3HqvH2g7tsev4b9h3VfqfcWZ09P9O7
MNdj61C4lsGJDWlupDzgsQUx4YtiX7alfmV0foEutJOt8jOCYG5zQZf1rrEbeQM91+SCkQzw+gHA
uzbTdK1oIficSyd/1KkxgBlVJbiIBqpr09z5oVVTdud3PVqWmBrw2JRTJ0ykYQwL6ylz2BSOQDY2
qddWx1RU/Ymu8AOnwOIuYVd7qya8MYGnQSnjALDXjNE9dXV1nMR8T20NaAVNiO4btbHRXQk7ZjNZ
VnrMSdZs9bEvLzy96LadtMsQ2HfxuVZuxaHeSPbxVIvvbpw3RdDC5LtRmts8x4qdJOHJWT+L2adt
k/4J7UQqlj8165V+i8t13o8NsxfLLO4zTZpPlB3JODTt/HuKcPPgUsKLrmHZO5Jc9jHOS8WsZiqP
rTX+iAjDPS/IJVshYfliM4j753bpaH5NQYwmox3kcrxQduJcFxz8dhbtUyUPzKg+tLGdH2vitVdR
7cF7Nwf/bHjViKgw9keR5cWRJ5gIBzpa77uhjq+t0akPuVVaF2NC1wO9zcuhjKVDtDvB+6xk9thU
SfbEL1rsp2mwLmhhLw5DVckzVsziu+QYu9LpY++UttZy0zi9uqQZHmM6tj/FFNf37uasLwtOzBbL
ijWlV5jerFux6JQKj9wSh2JqIy2g0T49VW5sXQ/+AE2wtdIvlKRMVBDNo35FC3p61Sd5c08Z2PiJ
+JLE14sQpE2peCKzmnFCdfsLSgtJN02Dl8FV9hZzZ5RJCcdYREdyjOOeFFS80TPh79pGOa+OQnDA
wjl/mTIT3JRY7UqyPPZOdAXQu9qg+OmrKXDaGlV8NIW8mB3KciJhBVTUDC9DNZoBBuPioANqCCgb
QLk2OrVvqabYmQmA+GVym28ywjuhN2O6KzBZhG5lj7dZ7TTsaPz5ULeDdRvN4/w4oAF+dyJD3fKF
RNdTLYcvizcbq0xXbrhP+k1dTtlhLOxsL+3MReAd6vwzWfxiz8/O3aKtIXQvly+WRivy4pdTB4xR
t7aEp+ygKdue8inFwUWVVFVlJt0wfueYr4uZCA3vWzRwKXMmhFB0L6dcXSGU30jVi7NZm/EjKedi
v9D1tpusGU8mHhD9yk1z/Ur0uThrdWne0jg38KCA9XVZ16s4VkzXRTNIDEHcqKdhiDm/2riww2js
p2OaG/FJ1hmlDr6LnDlQGDU0GMk8i6UGnedCc53sZDa28cmdS4d6ZoaeYde48/ckG4GijxRjpsHQ
ZdmhQ/z7lrvk1vSM8pEpp5G7qc2v2aDSY9E5xb6BdnFvtFl3F8PCPps99GFtaBaqIea8+dxVgzhP
jrdcKVStZ1kPOk80Y7wrUvxNAXePd1mN4/wyazXI6Txu0AwrZzxpcan2Ee65M6Ie/cgUdu78tGke
RrQwLERztJltteytdEpuebLJJ1cM9Te/r7zXOc1xc7p9h4lUxC8j5WxbmxLtIEIZHFEnLmZg7Bsm
7n1IzRl1MAIr+9GHEY5fsSvUMxVCRhEqc7SK0F207LTCzB6giPTb2sM4R7o2jULHzfJXihGaHXbX
5osfU4i1teu4/GbFsb+vsFRcDUbkXyjM1ZQ2L+0xwT4HjA2lZzZ5vgWF3RfnHm/4deaX3VWOu3A7
wM8B0aahM/V4TIEkOOex8FSgqWr4QgSCyYsUCoOJrU0+dPtxuJVx518u9Cf90CkVGVZ1lcc185mY
Tq1eu08Sx33idMzSk8OLW7uOqS9h0QYJtSwRsAfdr6+9vLLOBNlBcwJ73uS4azB7Ro6/9yizW6+J
MUWHwZcTlgawJlQd/znXFxL/qfXMWbe+0uLK+eTHMTVL+mRdjr3AYxLP5g0RXD2Mo+pq/QFPDc2h
+6Uf0KaqdCOyxrxC0KPizuR00iYV/gS6IT97fq9o7dCKXdNQga25WQUOyqWk0OXhWFDCjWPYkke6
ubtbz4nt733SYnMxekojhlGJT4aTyV2Fu3KnJ61xzygqscOSBqKbPGpowzDVJOi+q7w9mmUdjrp1
6UftyM9O69JVoxtXve1OJ9Gb/tZIteYHsie2TG0exSHqG+/g0eCF1afD2BjN3Y1cCgnlTGKZS0zz
MAGrCBcH4X0cF7HsI6P1vrAXMO8nS2TIQBg/Xin4HJ7K2nd2US4fnabwtlombi2TxiM+n96z72DE
hVw0pnRk9hkqGXGXo1uZHRVRtttGPLSb5Xsq25IBfxqNJ3OYNk7N4w1ITMylaXe7Msudm4i9Kc5d
HtYDmY5sN/qtl20sYJdZOLEIn614aDaMNB7IRpbXaoTnEEaLbu953lU7hbTDPEabd1pqeAdsif61
Z3gk4XQvfWKD5nahltFv2czRYZBZRINQjsPYM1ojPzoFreRc2cXNCBo6YdYyZRhsdaoGK9XNkPXy
8c6lDz4YF2s8uvpcXfd5M3KfWG7LxSG8Fza+yZYjobnPdZYVSBFspqlPWm2bpj5+UnoRf9bzuviM
Y97fUTWw2KETNc21zHtBcmclCcdOdNQ9SSV4rBNSCvKaJxhyYnTk8Nwumym2slPWC9EEQGNxTqbw
+g9lY8bdD4shYCcQ9PvZ8In6Nv5lpBxq6Xu/pXYgaegP76wr227ns2haYyPylLNt3EynpBqXbczG
/3Fx/YvMdu9jF/lzMNMzfkCqgEg2lLlnfE052QeY54qQ2iWKD7zSfTQWZR5nGJeBGhNr0wwU60lr
eW6T+RuT5ltfApgQiXI3xWIkQdekOq0P1bjXiSCHOQr3xBHhIi2MclvAIOJnsXYDglAoKJzbWAWb
GzpWrpWdWledYz8ZnU0rhKJfIc7zYpPnfhvKsuCLKTFHFiW6s29ZMqg9BslxglGuGvxdElfzyU/V
dTLb5oPVVkUe+lNNIZZbtTsDXG+4aNOC0DJYq0m4pxep3Hs+YsuSZtbTDG1zn+FEDSnlwg/seNeT
m+ShdKv8quLye9YAQ5ieE92XfeceJAOwk2N2Or03RbrBEGmHi9/ymOuS9JhKz9/NXb+EEmNwONvY
aRnSxmfSLjzZCWlcOzofDuQMrXaEGLAqt33oSu9XfNmPx1LSjmtK2baI4XM+/FkMTCJ7LtLBT48Z
LCa2cJMXndrFZ5V2BkrsqHjjRMpequKRree/MLG8V2WxrRCWAX1AnAmEknj34ktate68yPRoTHX7
fcmgCsm0SJh3iPzuT8rAX3i13mtcvJS1OmZwAhHE8977ZdImzdwpKXkpaTbVlnuEHqxqjusff/86
H9TV9YVs2I4IDmQZiR///IUSw5jtNvfi4yCjeccI0j66w2Ruiyrtb5o2p0FNiURP+dHLZ7mKn6wq
cXINvXM9XEcJ7+7tLf1XP/qVfoQLC237X+tH5x/j/zzVbf6TePT7H/qHeOQZvxG0gyy9OtXQSNd6
iX+IR574zePatVeMoe84tiv+V0Oynd+YNviAhl1wk9C6kJz+iH7rv6215M5b67qzhsb+nej3+/sH
awPXGrcv7htKPd7nzgzlNkrX4/qofCSEMK9i59pqR3l+44j86av5ixvovYK0vhZ1A4giK6fiQ+xT
dbq2NL5RHT2L0OyiCHhmgyUeZr6BSw7Dv8o5vl+YeD2GIfiGYFQinPnvzF+tRgZV+jqvV2IOCEjO
lFGQTUxr+wnTT9VH7LesiYnj6Kbm/d9/2A8jCYd+FkzZKPYY7Ajw/nwTN5pOoKhDjViYzr3A28BW
VFAIcDkby3RHg5J4YEr7q4/8F18x5QO0b+D0/AvaYQ9LrB19D5lgDfG/BeVUVWIdEWk73cQ41X9f
Gf6lVfbDC0Ljwr/KRbQmF4kc/vwxM12bpNm14pBoEQnKVbUgr0ug0re0r1ak3Ke//1o/Iljx/gJy
ZNQARxgT8bpK/8lrh7VbX+JoUoehnqBPwSHszOtlWWMtv+e+5yE1zj7OWpKMuXHH+b16qKT0xpA8
Ir1Vsdd5d/1sUsjYKmdQATJGR2+wmB5n0//FVUByl/fz09zAg5ZDQoRLkBzsh9EU7U4MY8t+ODge
jJh7jWF1dNHFhd7s4nqVQJrYGE9GncwFycneMe65B+c7TTBNMnUkoxPDPIvuT+k8x1bXkrdwC66l
LsKx8Janm1K6505KN0mCImUZ59Jcw0CEqAmrDmaHGKu1BJLG2VwIBzoTiaLWI745sD+9kNo83WGt
mm6iFA9HsLRQo775ysIy4rYLlYY4dIgc4Q+Bz8Aq4VKMrHJxyLDjfcnIhjDrbs2WSy7Cv8mOrpsZ
/zD5SwzjB1fpxM7eYCg5cd4Qyr6lcn28pLKNrCrHdWhPa3Q4eFsI2rnkPp1UR7aIE/+NyJvWD6eo
kU9vwfql1a0jbGdSTxPWlSfYv+qGeAh7MNEsLF8c5sU2M1rn2W/16e738FKpIvlkJf10pyHZ3Ttr
njBdUucZ26NZHatZTE9u3aNkuwAKCFpFkBkGm9T9BvEGvxaBrCYUFZlOM8vJxg4+ZIdi4Hv0F8X3
1trG/SD40Rb8Lg/UopM+1LCavSWLG+Qza4cGTNpRTBr+tzdT1O/XapLFSNeJlY7DVZpP3UuR4b5l
4m7KJ5P+z27fjYqolgb6Mvl/7J3ZkqTGtm1/5fwAZTiNA69AtBnZd5X1gmV14PR99/V3kJLuVkn3
ap/9vmUmk0yqzIggwH35WnOOeSYhRRWnrNGaogcn4bnDruco8JqMWEfdmvU07LMBwWNB/SD9sZTW
e9W59Rvp3Tz8m8/T26ykGLKQdFql4s6YMyQ5Fl3Mq5ZQsNz/MHYNw4JddJQGl5Snu36b55QuTFxl
a7Mfh5YvyUvIMkbnxph6qrfPus3gfex0iIi364/t1A7MwQUSRbhp6LlERgZN6ek3H3+mj6IyKHCE
s26syVHjs94nTj+GU+x5+6HpuIEJy3bJCMuQQ2MyizAodiMajLGbhjBrZtd7QH4uUOH0wIEGv89d
Pb3pG9nVRNgWmTE/UlljhkSsPZOYlxNf7Uemxg+UuRL6aRK9gx4jLjQ8xV3XK+2w6EM6hQ3Eqeih
xhWDNpGkNejzCamSF2P1FpoxxvR9XLRmJPG0W9XdRF0/vXZc/uTQleV46AxOQ5j8MqR07qgFlZ6h
aLRHm+vcPdVmlOxmtSR+RMjj3qMP02BROU2oVve1m5o3tovJhQiTY0Tg1VUfV/OTpHsXJDWmPGlo
y41lZ3Lz/YnPnW40RLws0qc9JW41mfQPU9LQH+o5un3prcyzuL+6yQxiT81Xo6ORWODSyfHBNVe5
r1frjdsO8XccleJGFso5lyqRN7VeepE/rNZyEeVU8IXPmwQY0jiuonrtv3sqQT3XaSglQ25uj4Z7
P5chSujO8xlhRS9miSE1FJr1jE0O0WrbvJfCSW9AtNrWsZlMlmzE/dx0kEO4pZYMM3QiNowI6/L8
wDbHvWxEjE6PGObYpVfs/Bx56jcb7PZLsSS0DxmgFLZvj+P8sM5JhN+H2uI3D3mXoXIhKPF9rtz4
JbUlC2ZlZPTb9fQVCSsPlrfY5inSsUopxzRPbr3FJnoYrEO20epJ2shjFR3Hjo8R74VZuDYn4VX3
XkEoii9Fq2mg3hJrcE9m0XK0D0TdzXuzFS3B4bCdvq7xaEsQuNk59+roMml1fEf3IznFrvfkkCj5
kvft+1LM2+qvxEtXcGRN6UzfzF7KOm/XQp29qja+DFo0TEGebH1ub3IeDelmTohX9YT6RhtDc2pE
wHPpkKdbtS5iTKO8nQe46nuACC8F7sqwmjvO0qiRcIMvRkMkX44q1C/MqLwpHc36mguTP1+zY7XP
6B6N6KvnTqr1kTlE1X51yXb3jTgbOHd3mXbhYDpw6YoIpVZvx58X0jiOyirpnSSmHqZ8pIMjaqZS
ixF1b9WMV9eve9u9mJtmMxMjX2vjee1O5Z3FYmHlcXsDZ3s5LWbq3hCkiI21qFC7abnsvut56l1I
H2V5Iyucm6YZuFO6mMjUeNa2W2mIyySMk82jSjsPy6I0WNNTj98zGrwb2aMERT9tmuAUPNbBYuBM
7jsudD5Fq3zDeZfcgrPJWF7mOKHD2IBHgrKLMLpkZB1kot/BeAPKdvFqlBUp5qB8U5qxaJmc9+8+
LLLSJk7u8CFYrVpe2IxW631dYLQFH0ugkwxk9jCS2m59lGPJXT+VeMGHerIuEx7Mg5PbqHw+TPQl
Qdn0ysyWO8JYsbc7OfsjQdSs0wUAdGRszcbWyXtcOWe1cEQ5/Pa2RGnT82+IIJbnSNPYvpyW1b7J
kReORBbf9SO1Lx5JbyfWnA6HMRnAFWlyF9Z8jUQML7LeetXbZDR1cmvYI+9aFZtyaRpXXrJs1eKQ
vVXntOxQY1hV4ecJJP/cn1x9dJwgni15xuSdNgSM2ctjpFX2m0wEC+vSaumFlt/mcMyHtGPLEPHT
hJNzYd3M5cViiNmxLjriMa80/VwPifazbxvSMocJQSjveUNyaI73Qio0t4Wbt+zkDWjeJ7PdVFTx
Jp3Zt44F8SGe1XZFG8Ynfm4vbOsDWZlsmCAaysdo+0bT1ORrGopNnY1C7UYTDaeG3lh1lGo2rX61
y1070jdXjmVbXCdKy0dpKm14HOWcyzpQIKAS9yHPiBFhq6q9lV6SGzfYYBdys2PxnLpUy+ghp54m
oaDcYIpk75QOQiKI8kKF/cSMe5KLcSg0jxrEYUZETnKb3ED2gO+nJcuOv5twtmzIeulaX/P1Nw9k
dyenbEy0z7PmqbPWx5E/4pMKLMCNx5jJor/Qdd6DlrP5HI0MS+iuvu54V8g0o6ApzPvYZUk323jY
Cz0WIXrpwm/nuTlVYx/7cZ+Lh9JiiWFIBDQbXTSKroyKpJdF9lNTlr13xyo6emtVACpoEIjxBE64
icqfZYssJkcoM1vTqafdFXpDo996fa3f2sUyhqNeBLJbiiNhEM2O2jh6nLFB7VM20TBtkmk3W9at
pffWNZPL8p5vm325nPMzO19xsIpMo2Fs9oFbyF3s5dcDUGYfKdpyqzPAf641Oby1lWHeVLjfqoAY
RArIGTmxlxNIOt6ZhXig8it3aPz1n7aM7LNp0jhEEWx4KUTp0pmsyAWdsf6wG8kXYg08wnt8jlMS
FoCmtyQnbawDjR0YcAzzJFaQRGeFYL9iNezT6mpoDJrcJnP36y7LuUmLhNVGyZY7csUSAVsdLm93
t2QTZvWRsjv852PUdkr65VSCeo8DB1pGeG86HbRfT1E0XFOPHQ8Llv1R9I+zTlt2K3z/+XX+dvqB
zIhcalNOQinl4Pbr65BK3w8pmIljXkoW4wFpy1PTAa3xrVnAgbG2o8vHcvjPr/u3oz+vizwRiw8n
078nznAkz820wh04p7lEHoe3rejmfN5PTsL6VQFBecDesulGxq3K/edXp2/z16sLJJJTMQ84b+Kv
OrWlS+meCElIBTNaw6dpazy526pLf53Vvo8B1PhwPDiWbJU3BEAW94+38N+O3b/t2GHc/dO39Tda
49axO74XNT3y9sevbbuPn/yjbad/QuNL9xVItvGnlp3xyUaFBfuWRjdtrA3k+Lvsi5YdsXEkdTBv
Fr8bl/9o2Rmf5GYdRbnJag5+0PxPWnZ/e3YdUFG0QLZsI+Sgf20PWxwt0eo46zErbTQyK0kMhoxf
/nRR/h+9ur/1BbcXoSGI6ovPyaHm1wcXW4pWex5kX0a6jT873RomzugEnIj7f9NC+tvTwkvBgWRB
snQQd+ZfXqrCw9ZwDl6P86h6X0HmuCL4EEEtzj8/j1V/JAdYO8wru62HJeHfvPzfLifpWpvd0fkI
W0Hd9+snhfDh2pM0GGuW05NROK8us9d/vpjbr/h1teUlbACTtMhoXf11tW1bbRn0SDQAUaan2TZf
Ok+QZAQwjYDv5sc/vxgkn7+/3AYFpaFs0XVGkvvrJ8LEwGDX67oj+qHmjHRI4FzwtOKc2VFxzkfr
2fpwOFi/uR1MqmtUqR4uiCLbHBEdvAgqjlh4KNnd7DRMDu6JsRo9+i4froruw2FhNAK3BUBcfAee
cTLgPXw10ukQj12PemCDNbW9brwsncd2uHhDEWYac/ikGbzQTDLIOPoyvyxp1LL3xVNMgs8WG25B
3uPoBVKXyhIUSIESCB6QfWsDuniQQFb80Wo5wcaMu4axFJzhwfRs5gyfNvfWoljXE9Ph6yHVxr1Z
FD8tJ3+olPVNru5939Ivmiy3ONf6/CVGMsNLpHKnAX3hJJSulGwrIJBm88yVgqIvnX5AnGlOTprc
gl7TQoXDfWcZxYDKepI382xuSgsZnY3YfHE0EZ3TRKFL7pyaMev4w8RBiF2vU+Ei0hS5XxM/9dLK
g8HNAh3WSehgo4GwFI1E8ubRLtXn5LrsbGg6ePoiDidXNrrAbDe1Wr+Qp7HEHtq3dJj3CnLQU+NQ
IiQMIgLDVc6l/simL2sRiX0JMEY+W5zuXpNsbG/LSvB73Hk2nggvG68gtA1HWrtEuSBPLnyjsZOr
qGhaKkqwVUbZkI8yedwiRZPeNRWVeTqVYsfhwdiDG9FfrCqj6zs2c6AlyhjeBqU3Ig70RVw0Ymaf
6BRgHlLYPSK0B2FCiwYBkhLeacVMdImipL2v17K9owy/0PQw3xja90/WYBK0pSXiWsymJOGZe6FZ
gZAMfTkfysJ8S7LWXnC7DfE+dcwZabby7nVcLQfMye31GmvV3WZzM7phuWanrWnj1bm+bye4dpW0
Y2yKsqY9Odvq0HrWcIXAAHP/msg75XT7KDI5zES9I5D2xGiDsuTEj73OY4wPNqL6rqf7eslIJqPj
ogEtowItQe90MvNVQvk3DvF0r0WTOBimAmqvYxlYCmJp7bprrhboV7RgYru6LRb2De5oDvVA3mL9
3oya5b1DIxHkPDSXMU41ekHSwAviJaHMQd4A7+Fkg9rDCRu94dXizAR15SGiA+QyR/uIztB51tzo
zc168kzcGPR+FE1XM+aewKloJ0iUp9g09Yhnv9B8sA50BqNhDgo783xT5tMZxZe4EM3o7qPNFEpC
VBoUGQAR6STvZmS+emJdELT3+oOaF/1ojOYXh+9Vc/P4Mat0iy4PV9okcpnDIa2tKGv91dL6MJrG
LGQilCBFSq+1rqnJnYzysGzW7yp2O9dPdPhJbhSPp0iLB8Dl+v28DPt+ruJjqtH+qbx6Oqw43FDg
yOa5FZpTgMqaNPDcLT5XVDfvUHuwZSe13NGawZFrPtHT84JSZIxnSmfs7gatNt9Zt92TKibzoIsE
TcGYGLuEQ3ru26Qb3ER51iPii+rluRJufmFBWpk6e4zdDZszBVlItGQ1Dr1RFeR1ZISdnlxiF5Q6
G4BfjPrY+3HMYTIvRHnTFe4pH43nrEA6aESiDGJUFtgutXBdtSgEJuhex1FGcIyHm7jpds5gWO+D
btVfaZaPt7VFqwgfLs8eS4K8VUs6Xzwp8hNW6/ZouioLyTGaPlcz/CKqIV5ZR5mzBLnkAfI3Se1P
D+Ddq8AS94R33bo311Sil/BEIOgRg0Wyc5M2RNLvJDIWnhM5fy+KRbvNyIzkMpeYa530xcZpeQS3
WNHLbPMhgClmBSlT9O2ImR+G1bEuOU3uhvbyOt4WnasdkbjLoGmcb8w/454pAN97E9npyU1dh4Cu
WRxKW8EQNKwlcMZFHcnXMXZCeskR0TCGIo6IoJVt+1YqQhgTLY6/uPYOg9FyyJeEyz8m87Ng5QoN
pnR7LlL+ZLrodGz8hegU+sx4tBq5kzjGXglUtr7MI15g2cr1tSvNEMv1pPy0btubQdT9PisIgOoX
Jz1aGWbWHBhmaAM/KrPO8CPm8nsEtt0J1+F0GlOTNeM3c2D/m1XQ2GyDH1v9f4v8f1vkEwXxp6ro
70U+HbXkf8L3rOrff63xP37w9xrfk58Y0pLggO8bn6CxpSP9PprH7/Hp4/ym/wvY/ked732Cvsu0
0+LgrDPj5ez5R51vf4LbopvUeRBHKPPFf1Tnf6TC/Ktu3GrSTVJD0UMAIPKBv1bG3LV1h9fVuKx0
zOP1oLp46Sl0DJ00k+5aY6C2qwtagf7oIs73Ueisb5qRS8oAJY7dWGuXiPe+Wxqt2Me0CFn01+66
istj0prDGS+ZE+IekVfVUGqPDVaLoCpjdhrlCh+5u3wc3XqmX+X1dCYrNjhRN5VfbL082eH25PeJ
vdE0Ck0miOZD2hAyz/ue/cSOj0AHryWN8TOsitpPmuh+WpvbGRAeZyjYr0Utjk2HlwtsaQZBQp6F
xdI3ZF5IB/H7QL0cDsAPgwJqX9Ca5XKNjDzeTfgh5lH/lmiSDm/eabsInPse9OF6sDf5bRkbBxAJ
5au3jOmuqzMVrrm1Q0R+22aA1WjZoJg3enOfO4Ub1HbNilnQIhWFYB9dGivsS9eDYTSoB4d2clgI
wk3qDLjcVC305up6xJ6d3raLp1PoZSvdKiX8gRgTjO2E6SYcdcJYadBii2HGCZN350w514lgsMIk
4cHTC/xhkXPwCuy21lZ4oAWGGIcrxqIxFRqRftBUyoKVLC9o5pdg7LcPgdwv7AczCrGOguezNck6
O3wtOqrqeaasxRhxBSV0CUwDYuTqIGnM670N1DhEkaX5ijG239jy6EXeuacKCdzMoFJdI+2FlJwK
pN1g77qqdn1zmOe9YUE01BCCn4wqSZ+clHybTrhj6DioyFmqbTwq2hJ2s27hzUDGa7t0NweQdQ1W
1Z0HD6SeYVs3mntayqgIEJQ14dC1k2/m8YE+jMNqWRPKlmu7LG2eqk6+uPN6SY3J8eNRWnutVPqO
2X9ycOrifbXTL0RUW4e0iloGcROSX/ayc2N4PyxkzSH4S+CGqdh2El9O3BJuGxOBmlITxLA6DRJy
EGUDNXEFJGCoy0hr7ROTbvFlwfLOxtZdzVr2dV2smXATt96lKl2OdgkdYSWjmskJ94Iq0yZ04to6
JqsFFRKDBBQE/lsm2s9a13PiceYopKE+Bl21NAcqB2tXYbDay7Ro95GZPrec3q8ZiBd70/26oQrO
cwxv2K6l9gTltuiCAQ9S6ORKPRRjBgwEH78PCGY51Mprn/QNLYP2KHtYOQ6GXbdeQ3bL926aTYzP
ErlfwSGGtqE7u3JGU9obmn5Hs3Hd6YQn7bDqQE61kR0nvUlF5aTyJIw2CijBxqNhxPgcRuOq0/Qh
1Iykfkbay1WE4s7GmjqBjCEkEIvb+LpdqaCzU/0ZUznmHk1InlxQh2BfnMAbSEQCA1I+Zpq5oNcd
9LPou8lG9ywTAhaJ/NrJ2p0QnBYyGPIy25lAxPa81eECnBtYidQu+D/xMGTyRrOyr4odO0hLNz+N
Df73gXlr6KxcTzA+0Hrw/gA61H/OUQJDeCJvqx5xl6Wyf9QRLKIFl+SegQKwWvtBol8Ar2tWuwSP
kb9OuQwt5ticiLxvgEse1MKwXwx3OWp5X0+VOCxK+0Hu+LLP2/Wq7Z2LmvjznVMe6N0vPnS3Esu6
1gacbOpw2RrCiWO6vrDUewNGw4/d9bGjVj862wQ0z5ytfhz6gG7qsjOgUoQtYvtAj2V7vRjOfiiM
d6/ZxgkoSrFmdPZjZCRxUDhgMRZ8GTxqh9lqfoxdztRgXaIbu02paHMhzpGbZ/s0N8YdMm5a031W
w5Ao3COjutsqN74QVX1JYys9dfb84k6d4zsKe21OOt1p0FX55Hnja46IHK+980MCKaOY55w7xfmT
IYYrx+rbm9o1zqriKG1XVX5NcpPPEP4uT5ipRmYC8rlpfrbtoHOIRoVrr0N1sKxBQcRZgKdOfX5Z
8qk9WHPrgv+IvGMOzKEzky9YqbynxcIHk5fiapVUYyOJv/vezSGLurxiua5PDc36uy6Tl1SwCTET
nP1soqDFPJLv28G2fb2wH2vKbrQFjbpamu4UtxgWRmAeTDcGg+kV20tSNPKNRKHPUzQAtVyc71DL
RsBIecKpop8OczmDZy/R3jrFiOk9R4oSA61sLGt749N13TBQ6ZFyEF72ANm82iEz2+PkR/PC2f8k
Eu118OoUI9n83VQ1h4t8GE7uuLasNardLaQTHFl/1TmhSUFoGqvc5Go0BVq3YNBlmAe1mvYe1Ky5
NyBYBLNVi0PspK/TqGxO1+7T0ndXHTIav9bin6ZWO2cQvNFeg5btW7UUe7ty0P9bhX52a2YAlcVO
vrKq7ls4bSFZratZfmX0WvbPhPZGnNxjV2sI95xxnqKgB0HsVtMLw47C4VHkbJ/mfsPdV7i3zGmB
2flOAm2dh4w+E1zsY2NUSM8Dp5ZG9GwO00bD9pelhVqxs7uK1ZuYzrWewC+XRmQ/QJ92ZPtWQcBd
wYSYY+fAhKi2CQdYVsJEEmS4dbu27fV/y+v/TeIRiS6G+U/l9d2PsiTFe3wv1a/l9W8/+EcL3aLr
bYDSRIiICpJ/+7/ltat/sjcfPZ5o0IMwPun5/lFeG5/4T5LeNmAJ+tw2Rfnv5bWJXpZsEhSxrkA4
tuER/wL1/CfI529t13+V1/R8HcvaOvKo8mj+0lD/tU+aF2aHd1lnU3fKbAHpUim6fflk3hhg1YBK
UgyYQVFwdN5PvWzgy3Rte0I+I/T92tBFChJo+R7lXw9/JKHw0XwGPEPYet/qsY9uJymXq2IROkxe
9GL+in5E+MQWYtUUC+42mVN3aSbykh2Ldc1ekzAx2rVpQvqBMKqXtlva88Lk80YwX0MusK7PkaGZ
m+nbSXatp9fpLqmK5jHOGHQf9cZDNSWgCb2vqSk5oCMtZFOXpsQBVmNtphiNwiEpj8pZ1Q9NiPjb
tGrqeuZnPttLlQ4h7lrrgulgA8g5HdoquM4dvjc7NnaVNtl3aBrzqxGfz62qoAaNU8fBAHZQEOmR
BeunH6HuTRG7jROnY4A9Nw7meRoQIsqO/kfB5B41jO6PuW0+uy2XmcYNioFhm3Pj78Q2g7aW4qOJ
d4bHlbeUJc4YjYq7XjPlHtZbcY97ubpLB5eY54gALXIjs/LM9KZGkbFGQTYleCuZ0/UB6+V16cD/
2S2OnBIf4/SaBqWtv6JU6i9DZX3uyM14FLQ03IPbRoQGGFoaM5ilQ3so8Rq+zHlm7Om8uIeijtON
3xRF17Q+6emaehYUFZ582x67B0cyhd/Jj9HxNkTutnGyxVzZGe+KbczcTRZ2UibP1rDZn9n/zRuh
dcOb2EbUbWHOt2OX2iQY0ZTeaFb2x1h7G3CTq5efkYZGKE/S8t7eBuG0RV6R38mQXlsWLtu4vNwG
53Blmp3UbFJUmarrlQB8n6XpA0Z8/RaPjRNG2xg+ltUhS013V1js58kAVDH6GN172xQ/xaeyH7bJ
vjdN30TkafvqY/hPxKJ44CZHtrRpA7pNJbDmnrkTjFPIjDAsql77vuJuCyhOr2h1JhsQTIYoAT+D
hbH9dVMiJJsmwd7UCdOmU4gH+uBiQPOUbyoGAiHjU70pG+y8rq9RXHhnx+2aMGWkv2vFPAYE1aOK
GBvumw+pxLypJmq4jf6AcixMP0QVYKvtnbspLZZNczHGCjfjQYKRRI3hRvmscDqKicLKFquFaiP9
TcMx/aboWDTElo8GOqDp0ab6ZhJlN1kiXoTFvbDT7VRdyVZ37iE0RMnrbK3oIQYBjXJfepuiM5dq
4fVhczHBMl49ZJa6n6OUHIOWqohhgqg0+zNd1jI9TRVVtp9XK+rYOdVXqzy0FaHlj6NS1vTY0/BG
OhPHGmLBDBVd+pZlfbuW4TpmpbNy8oZ6t9TSW8OxM2ZWtgEe/hsxKTGo0ERgzMIqWaBs4Cir72bw
OID0hZq3unJagAdQcrnuDjFIn8XHpXetN2hVU//NyTyAAsjvSGsb/Xzoq7PqS9PG0hxlvck/ZJSd
UsQsWknvFtHkU5kNcgn0xjQk6ZKtEfFgifm3Gd5/G2H/phG2oZeQbvz//SmP1UAjLHhvq1yVv+zV
v//oH3u1+8nmVznoJdBq/Hni7ZqfkInY+mYToVm2zcJ/36lN+xP9r22ezTTaMphv/2unNuieuTqp
goTDEcFCCt5/sFMzKf3LRNND9G8DruZ34r8y/5qsizE1A46lKkbEjph2HrNDgkxKhQqsbOo9dlEL
UmmcuveeMlF4GapUNzy7kPHyxAUwiKzsKY2U+fqRPFRJo3wcOxl9YTCNXA/dZn2EeW8f69akTc5I
1b5SGsolfMOg+qY5k0XYazMt8YTuH07aXEtu2FoB0iKgNM/D2uTNrvFUvOJuXCbOGxzacfWPafmz
K4g38h1vsfaZ1lm3iUjxZuCbw6M9j9pObyBZttFSFj5fQYkz1kyM5DTiaqRtRMSuwZisDnoDbu1Q
mCb7II4Ab1bEKc95M77pBW8qRKfW/+BVBAo3q+TIg6u7o7UGZRnOiMwh5i6oXeeolGBXZF9lO8Vm
flQbWmtnrnrxU/GFH5FXovTHqh6jCFTR91XakFsyMXWv9ao5/F7e2atV291rOenZg5fpnItxIdxO
Q1Q+1R1+675rx+VqbubYDq0BHwPZWazbbP25iAJdNCx/a1K793PG+2pkzYVMRRQVvm4qjmykh2ww
yLX+ImLXvYvyaqoIPmh1EUZ0TdEZ51MFDbDoOEHCx6sBOWai8e5sdB/JJbUgdHZcvz1ZQN6F1bc5
rEkyXbZQoP38oeLERl49CtG49xpS+Bv6KbgIFtdGbUCLp4jwVAOetE5q4dvBPmqd4EVUt1nbjNrj
ugGIpZOKs9WxazY5ithQkf7ZHVet6PnMwtybpWq+TuB139qhMl6pNAmr8VYab4Edo3UWWuGSkZT0
qBanxbufa5ZhvH/eo9Gq+H42V9JbvLmlwrSZqVGUdh3HPs02wj7Rpnd3pRmUdcK71LXpxFhedeaS
c1oqSMRNv56GYYHNp6JBuxhEQ0zBZDhEn+mzW2KjpXzrT+D5bNoQUz08gDGys0vCfPGuhioHvK6V
8rmkTr1OaP5McWDmlqbDfAYAZAdSoHeGf7JAzfAhSE41KQ1cCFSytqrcN4R/GPuhmTco16UZ8f1o
0+hbnjk00w6PGBgbAqON4YhaWevPvaQhdCIrblGvRt15/dnmr9YvuX0+O1GsPS5T2wVGFl07RTFe
qbHvXpOmuIGyEV/yoVDetxRtwGgQjFNUlnYGnuOUoWPk+rNt6mqvVlT3OlkVuwg/xV4Hl+P3pp6f
mjWeXlRvqFDzkuoadXZDz7h/SAeRhLRODek7qSFckD7J9EJlF3Muh1f6VMZmdKhazp6b372oA/yc
dahSRPkygwWq9dhvvtsl7+G46GoeGAgbQ7j083ylYVc4QY2ww8UrH6rVvfRpF53SUXQ00Kv5PKl0
2JGwme+sHpReU82HSbO07/Rxdw1dGBzU6wH3WkobykDXWUOp6Jb5sV879ATxdAA7YL+Itl38dBgG
n3CO6hZJ7oMwTYrllvglrWOWHFt0R8ccCbdby3gflfAXUru80su6+5Euzo2+GtEb862JM3+TP5Zy
dG9T4nwCZmZ0EfJuvBMD0deb/525Pn1JS643qnEZxCHVDJIEBA0ANXCPGj8lMrgUaA2qGg7D+lZF
Dvbl3Lld6/aacIIIy0lCppRZtYcmwlmdSk2/bttoupVd7vrE6Hz1WG0PpSJZRZHys2caRDUf2V1Q
CYQ8a0UbMh9HDT+3EoCglxHlYfylUkYXgk7C5ugsUJzBavg5+IdX5ADTUS/i/jkd2p4bY9IOyIZ/
DhuXGZzrsutbkLcjeZFfzMwG501DEVNuapGgoKH3Og2ymjImCBYx24iO9yjaqfqgKatDjQT17EaA
YmcNwu1QJx5tG7Ym7NLqAKy74K6Qq3MDkQRG0ZhhONi5jeofvK6JXrwGD4JpFxH9+CFBOuI2X6FB
V8RIzSr7XDt5sRfDSBCLMtx90UH6rla8UfUU6a/ghrVdP5IjVhFfdlO6eMaWZkIMiZPh3uR/XDNg
0m5pvbw4GIT0QHjNsIcsIG8o1cTsD3OfibMN+f3iZYXrAZi1G3Kw1OAEmWGCtmqkWiEVFYtvM94H
LSJMALQU+2uRwFzRCOw6OFUEaQNo8Vlr4zxsQWnR9Rq0F4S/3St3HMEwaiBBSDfbrQ9b3c9rr5PR
m5Whi1oC7Da3gTXtddLlglkk29EQNsQIKATfmZP+MDur+DGAnoKdbRbAdvuIxnJryeVcoj8zg3Rp
7JAQJvFcJcP4kHiZ+312h3hXc2C+NJHxRfOGn0qV8Wd6FozHlxJks2U/l/BPr3mmMjCtGdYUwTq3
Lk30HLfWYTbTL0BcvwH1tA9rZfX+GhGjbqrl8zIuXtjntHAdp31vCjQIo6mfsmTOOLgY9Y84gnyS
pRr6aNdMjyN65iowmDfskPSJO0x+LUzHKbsvhbwp4768FCvJU9BTMTIZMWK5YEraqd51olhvtskg
w8Du+5AmT3B5KKWoL+gPCn8yx/zoCIRN6NZR80FF6NGCNVsx07hBb7Wgf9jldkkZqXcjy540Q1ab
n0T/khiOOlbKdX5gaXkYRvETaRCzFIWURnPeSAnUw8bG3jADrTh7S7QiPhosOgYobGL4KZwUzlOZ
Rayddb0bUROREj+ax3ReipM51id7oe2YSvGspiW75NzzfqloTIq28w5G2icBaqZDO+b1uernR2sl
Ik6sSennOKpwoK3fe+rPoDeH6jFyORCqbuVaR4W5MCArxx2+n95fyq7YzwNynlZzv0Wx8VlwRn7T
G9u8NT342XRm7hsBudawv0H9FSe1DmAoElVf1eX4Idn+4RQTGCvxvcMSmYQDbykQZTcd3ZpOSWfV
1k5htGAYK5MDFYvzgEcgDhMSjvagiOZbo3Siuzaqzi1fepW3B5XoN8nSgfFw6N6moLdxz840/QUJ
0WadPmPPkw/RnAwH+qE2jRijrB6GBDdYCh3XGSWfDrOlxZZ+0ZpOhp1cX/pUHbZisxHlLdxi6MyT
d2XU1U9bxXRfwWwlmn4bTd3thn+j290FLb3+lAy2NofJsXbz09QNd7Xob3utvKZaY6wjV5QjcOKD
ZRlwKaBsClDuEdLk5smIEELZCNjgs17K1HUvsmhKDLetbywO0rL/w96ZLEmOZMv1VyjcowQwzAtu
4A6fPeaMaQPJyAHzaIAZgK/n8aouYTdFyPd637uWrsrIqAiH4dpV1aNGWa8PghTUX+2y/7n4/VcX
Pxtjwv/v4vfCivaXlL8wj/7Vcn/8+b/+p/3Xn/rHnS+AXYnQSzQdlwFf7G+kpfmHbbn4Dm6rW2C6
t7Xt3zc+7w8vsHAcYy/ltshF8f/c+Jw/QtAft6aOwA1wDv9bNz7HZ9/8r5ZZQb77RtqwbM/EaPx/
xef9ZSC0oQG4G4oJt9srJsBCxfDfIamNUBGtyCLcoC+jwNFUy37ZWnLGrMSpeuhrkNaJm8g65tpK
RyGG2BcOqDL2uDNt09TDWQm/HbOQN7/X7K96lniu/T1MG+soOhNjZugy1mepE1M0Br+tG4/Klune
5QWxxazQ071WZijB47RfFD22vGMc8pHhLHcuUykdcAH7zGJp352uD743g6yP05yuAKW83STJxJqj
gkpf5Ok9uM7g0Cw5Klpmq/z2WmOvxsakfc+sqd8LZawnXGy3YU143lcS+F0WzXVXwXXDD3Fth2X8
VhZjcJmL1Xya9CC2TeU/qskKr3CAeno6sEcRKSHdyFvssPq08ZU5Z21SmMN+gEB/0DmhvsFeHtuu
9Y8D6cEdNVi87Dj175tbNVtTQl6aywcchRw+iSihh+sgrlKSoRN+2efBtJGoesfcsLVyLmExy+Mk
V4OSppWrEkTMUyWbLsZTvm6oDV7pGTbba+9l7LL7wMDZq/X0YhHEo/jC9S8pFTB7RK0aj4nt8lXl
+tgpIa9+bvBKmcSLN9fzj4Xbdix1wTXTL+XjWnIe68Wrdh6UgK3RzcuTkxf+18Tx1TXLp1nnEicL
b91J4RQhKZi8qiBvd0WReD9pgC6XK3en4pqyeo0q7CwZ++uxjoMarTFnpQBLfxh2hAtZ/8JEjuF7
CJQx6GwDEesvMD36Ny7dcLfe5HlG9ZpSBLgNj86iJRJn0X3LWBB+C+Z2+W54mIpQL13zarRYcgPj
psTRBpZRo5F1cYcXMkItw+LLle+UmF5zb1uqvZIy+ZbNBrqBYTv9IYDx9zi3PYDSBoegqAdiXT2t
J1EHCHDY5Nw4/cNkTPmyG7CsgBCfnJKGwWnWJ8a4XdEIFTJYDvYuc7pgI3hJ3m4eoj4sExytZg1d
AK8UDjebSmAqsDVRIoJZqU9EtgZxLNb6wTDcQ8h+NMqmpr8OnvhOBbifXHq7mrNzZ1VvXj74TzXc
s8QILOMo88lJxL7CflD6WAF1E/4gedzncQq7+35l3/AgJxHUP8KGGOXFaaaoCcbpm9vN9sMQTBlz
EeL5i5PIIg4HyhrSqglPtP+IOgoTiQe4y7zuqZuNuiCKtqgUxw0Fst9EpZ0SoBjSwUiWke4SAtDS
DaRBrpKqqHsOSn7uterWXeIVrE5inNrmx0r6edyYqKp3/eKTGgAZJPohlu5iPTZzOCU/C+pHN24O
nY8TLsosx3BikyGFT65bRnTmQGwKYQeUWE1vGTBzDIsvH+iTcQgaZbZHt61AfWNrh0z2V+r+Ngk4
V43dnfQzQIjS8skXgQC1UuTk0VRR0wO7bUbf+cmyYSz3LA0Uu62l5yasjBy618iahZZOt+SvXEnb
Uj09m4QlU5b+bBMqoACm7vI9Z98tq/RnKbMIJXo51sqCzgvwqgD1WGO33maZ+swezyU1Lea2JTQC
XmP209jMGu8eO+W8cx32SKZZqSIaXH7G7A2S5aXSgTgP4MSGPwll5matQ72/gXuvTej0xzIPee5n
N9m6JSTBjZhsaLSWyPb4dYN9C+f2oRHVZU1DQhQDVWaXObv51jEm7Fo9OtT5oP/xUKkcW9HUUKc6
Fp44Bf4Anrwpbs8qOrOVenk8pK1t7MC8mc9+hZzmCdSMDdwGI/KMprkjqds+Bcr37hAB1YdbJIIB
3A7PCxH1qOohoZWzk+7pYVgl0MEJM1Et1+VHv/RfvKOGuxs+Zaf9hBS8Yt0WCbM3nymdSnYQK4Jv
mPvko0PhDS+HpsJB6sv7dgyIaRqLeVJENH+swnMfwPxvpe+lR47O5EARk/le+la+xQgcfCgLuymx
f9EdCrefzz5g06tD/UUEoK3cdnopmOZtLnN9q+5APuyY7ZxoHk2ksNHOrI4sp+3EBTP8gxcWyIpl
uJfVrRmXpujj4qlpbw0NDjtVuz3rOhZfqzTgIFRtdu+zciu2wyyCc25zxMNgo5IBy16k+fuf59Bx
IUOziUyxJD10S4p3ZM3K2ClChBj+A3bw+xToT+1kHI2r827bPdFS5Ybdd0Vh9JXuZOsX+5N251Jy
G5eEGw6e7O03Y+bvE2Gbbjt8+DuYFB2Be/CTpan714nn8Mq1fnhw0aQvJInhFmZNceEmlu97O1N3
JVbujSsq71Ct6rMPnPxCI3n2lrCeuUsSK+SLSI9JoL7RPwP8cm1tm3cSGti4yXnyH9zCn/eo3cP3
wG/Qg70SK946Avp1Zxo06sA71ly7HktqC89WUbZfWqZ91M01zcwY8I6Zmb4lQ+NxoeAWXnFnhYW7
2DGbb3wwpkWgt0nMWAPFuM6AI862IW9Y5yElhUDaYetwKQbnYY3fDDHRNz9JQuqRA0EhNNidSjV7
CNXYWTesEG4d5KkgoEITNwYds/wLEm3+xYxepkEBkE1ApIiZWX52uGUBMyywwg9DSRQE39SS+c/2
UATkgYnf5Gn2Ir2lyx//Y8H471gwbOSZ/2K+n7/Lf53t//wTf1ubby2qPGIhRDzf928CzN/zPfP7
H559o2IRfPvTl/HP8z1ZWf6RAGpvwswiWfYP74Vw/wjAO3FXIHT4V/Dx31B0LOdP7/I/mS9gIrmO
QFgAjXTTlsQtFfhPHCfuw4YiTASGpRfDmzIcP+I1/SOYRXW3WkZP+TtO3LluyydfB1cJYOXdU0X/
3LUYlc1Bnibat6JbEBIVfjKOS2J7yV61RfbA2GF8J2tMFsZrTfrQgsTnouoCuXxofHexOWzzktHA
YH/hH1drCAS11qvZfpNVL4iVGOXa2nuMtojOQYeyW2xMpVfYzWWoxtqJkqQsnB09KCZLnE4PQ/+t
CpoRJdRv0DhOWAg9EfUiCcfYz0wgpVnliI4EDDR29h1NiQOGcWmByJXXBdOx3y7i1VlSyeC0tlbr
sphJZtwIwl/cI0YBl5AOdT9+8cKIYKC/Wn6pKFRu3fZ70STBz5SmRn+7CoSPPh4ymO3eJpC31xrK
SdEhGlQOLe5zK86Baa83X2nIK7OAv7nRI9f0nSI3puIVYDHlT20B37YF/gN2kCBmY49EbuYAi2Tg
flBr4USBnWaHXObPaVVhKJyn4tqzoDgUQr8WbY4bfNRYSCibOpQ6zVYiZGn2ls85I8ECZxlWxrV1
hnMG7uJNpnWD6VM+2PWc4eBWIepX6v0Y50SD9dAfK5j3DV5MKl7tYzqXrxA8b3ZpqzgFgfOVYjqM
beCbzytocKZpo94zw78adOBF7Ff0HmKOvwtEs+fu+aTW/BX3zW+E0/G8ypZZrATEn/X+pp7Gj7aW
p1q1zaEc827r5/Z2Xmt6CZDVz11HMeTQrw90XLVRKcrXzjTy7cRWJy5r9YsiQO9ae2vyoMMWUpc5
GwzaVMRIPNsl25O9o5xbjzcjOh4dWtjUvEktDMmOVtklmarhGoxaxD6J2aPf5jkhPrrEAQ1w45R9
8JVPQu1r5eZfQQZ9dUZyjLveNZ7SbnEwxaW/Ejtp711jfGY3R9NcvVR78Hcc+3mXH+iu8yJSel5k
twtTTuMSbCFPeuRcyHbDIMJdWrtspTIj3CuP1nK3hHae0feYcHZEWJxy4mRz/tVy6YWH0gCeTSEt
YWmXjIGw5vELLht3pazdNVVFcEvmUSDmF8ttzGioKHutkiM+avKjsiO2ORpvkK/NyAZpfcp6lw73
jvY8e3KHT/JD7MZGLM/M6rzJenzlaF3lBTf0dPYgujxMWCL7rY31+3c7ejiFFVwCFy9zAMh9KBS7
KxA7Bhkic3pCIdX+c+WU3QMRD4ri+2TIb75Vb8dCO4gTrvzIFPBIeKfxhh9Na033edGKUzOlQ71Z
7JG/jQ9WuVIcMf6Yqh5ISqLUQ6FLIOyKj0VK/6EVEbNcfvZUKJpx6jvLaRrz5oB7FMjyfuSjRWRy
8cx50/PdklGTevxt9cCQUeQSdO15mrLfSyFDnjUN4oxFX9/pO6qz5QcgW43WlTnZurNUbZ6zJqz3
Og+6TdYbYg/eif+yUoPBK7w9LZGcEjO9oa2JJuCy+7+FsW4Ygt6Ok3CFEZMS+xXB+j5bTvjq5x2s
/8Ig4Ve+iTU3oWaVLSEHlDqjd+4KExL+UEGGa4z8ZyKDYZuLLn+thwIEhte5+VUMi8LtNq3gcMlV
PCBQf+srUQYQlmxES6dqT1Y47mzfVheFRv7k2KHxDLHD/y6g2mzTksQxNwPKNKYUdHakZyHipG3m
HaIOPPmENPiYjKg64zjeVZKWVL5Os4MUs7DU4KktncR7rFdl75Ie0AsCJQECrLpgz/M4X+RBW2ZG
fGukpaEP1iBaaBh61PbyQcOSe3BUHf4YBAhuhiCNuc9WJOvGd28hM52bphELWx2dyqLtFckXFhlJ
sd8JFqm4MEbjjAcr2wWsYeCsrIR1WkA3C4CVXeJYnAfBcpfroLxfDVNdlzws4MlOMJ2aWUSzhE+i
fPEn5I2MROjMXMwEFLmimCIqXvZw9gbO4PEaTpxaq43jPISDuTEBcR1Hak0iTw9ulFr6aQqwvZcB
kj9MYny1Uxse+nneG0sfHiFuJShnM0ssL6x/LF2rYvMGUZksgxwl9mG0qhYoSRgI+RLmBTmTAMNk
T3JoCxvviF+Q7jmj+z33/jcQYm28hnrambLD1b+E8OscB1d9M2Odnur5ZJT9T3SuK+vk6WwRKcds
f1OV6MO9F0wmF0xLbdyYCxTvfDSPKzaTg+H6YdR3DTIKzo9NkLJeMwL+m6cSx7GoS8673vtcV9SR
himf68v4SQVseXa7BE/ZQmIxsfUSdbS6XPgMANfLnWyjy/L35FXhbu7WT8gcVVRSxAeNfKHdIaEQ
BK204OinrvCLvJIm38FdIilFssnQau+0Eyhe7vg4PTP9aC33N4rSLwoRq13lMjCo2XmrhykjMyuB
fQV8qXVwMGQjrf0eJkewyqd3jxIa7B9SZw+ELovHULTd0QzEegF3yI/BLz+nOjG3HKbEczBQv0FC
4IUx2reWC5oQU8TlYg441728+hLNKDa1oIdsIsS1K5QPxT00mh1okvoiLHFrpgIfruzlS2YJFSLY
biMd8j3orCwJ0/TBqzTF+lDa5FZ4m2JuJbswzQ0/sI5vX41l8cFjX46Itk1AAt3lz9rm8jxMydGr
Zr0xqjB9nLCCP7g0Wn6QK3l2PU9v2iq9c0QrD/YUpJjWs6LD+J3wg8a74XzDhaA3s4t2gPMsdtbE
E9yo/JTftNLLdu2RGnOPMmKAhAJxfW6Q0Pk90x1gtffKWseDibWQrmY3+NSlND8mc/5RdMl4v5q2
UcRKZepQdKMNc8hTmFwKEOtktkYVkbTahOzAWCS6Lp8Is37qg9B90otJhSinpsGIITp6PIkM/ZaD
HXCDlkXK7xQcTRst/uDtu85yeWQaLDa0e4XrtKEc0dsuqf1Mwei08UfzAtijeJekDL+atD/RK5as
26IlydGn9k/s9i4yey5+WMS+yRs5HosbAwvxsdMA3aO8zLDpzu4y/zDpY9nSPiGfVz30x4TD84pz
kjaNxntYveZMzcvoA1YS7XywjLXg4+wp/2eS+iAWhfShL7n5GwE4h/Lh3N0Ota5iN7e7TdfC/N8O
PZ6RdrTbp8F2BqDT/Cju5lIEeCmSFn7V2E3pdh0Cwk4s6pb7JiCgk9KcsUt8Pe5uK6q44/tiP+IZ
+4L1Sb3vSTO9cZqVb7zipvdKz+Yz++vkYBZ+fjRdzcSb9N6pbxQ74dyQCREBT1evqSCFRa3pwl5v
zYZTSNyxxWqoyxjud0j7B5bKrJ6pOJmdpgPphOl3NeXwOK7z+GYG6/QTaJo6UEWBKbUoxnuKJIdv
re0OtA7JthjpDMBLW7t4MJmu1tdwGAHQcX2Q+gUmBqkv7kkQLKgqtsn60a2r4rzgeTijitTsiJPK
+6aTYPXeaVJGHFfBzJs1mJyQB3EgILQMIFxih0I/NkNl9qF8jXO89afnam2geMqsMa5VM+cfrL+b
HeoA2IR6nSscPQ1UvaBIg8hxSIhHstb1G6XeySNLGUIZNcfrUIfPumY2Rlafvpq6afHc+sXOG9f0
PDSMpFWjKE4Za1W/0BaUkffzxV4DzaSITvY7CAXZtk37atMZa4XFaujcnYYD+YjZbRi27opRq1B5
GavCmi51s06RIwrKNfw5fRAgLpenwC+G9n5Os9ndhuls9h60fEQnhoUaC8RCuH+aBEafn4ybOUI8
PcK9dp5B2HsllLtpadnVSQzIGTF3XSxqPVezQ0+wLKy4Wrtm2Noy4xydg4qCKunZhzEDzgAAg2bg
Vaedf8Dn3VlfpA2SrcnKLL0A46COmY/wUMQiSPXWExQYbUrDR1bKIINc1Gh0hwkz8NPcj9wFrN7Y
r66XbdW4kC/UQ3cc+Exup9HOL10BIyQRk/+7Hlrnh0lHI/6/HDvKHnXmRZZhkn9YFubE2gk1LgIK
oALaM3EiyCD41QZdevCmmhHcwtFFh9ngv+L6NeMcqD25SUlgS7KN/G4yWJ81K19ayqs7mlrMfcuX
hc3Qj/Qw5d17Njv1k9aWe4KGrzeidjqKqy0svVZW0zdYSvoIzITpoC8laj0JnGEo2jvH6Vnj8z1+
k0yRMc6kcLM2VhGnvOsYzvslnsVAd0vlH/FyqG3Lxf1pTPNwN5Sm+O6S9T/AjekisA49rmVCoz6p
gD1N6opG5hvqMa8psqWeUn9VoaH2lXDu7TkLf1Jnfq/4TqIbJgbbj1gOvVURnqT651JypYXvB/0O
s5jX77pwduM/S+UaPpTENYs8i3VSZ3FY8RpPCGt+SmZ6kBB+fTBy4omG5k3SaI+0ZlChchumsWyc
wrZ3beKwxQp943601+Wpo9dxwop4nUu8Mm7a2JRVa6OKAQlkv7rOc65JkucctH2KXc3g2ZUc/NSA
4FyCFbEOsJeHclS8dPTyyCY+vFNzWsZ48bxD6eVwVCpMkKZscUyb1kMQ0OclJYhwCITpdxKDxbah
MqJksOuDu9Lohw27wTK2aP+KCnz1H39uum19I+PWeVZ/GJ386G0flYWFuOPOlhlRPfLThDp+CHJz
PS41bQwWF8/bEpWui7nB/r3gzI9IZXhbb6V9O7SzWPHbimDovcNKP2cpKJe1/0mw6l0W6vZ5IxEQ
g1wBZzvbdkxyh4QcqOhTkUsUCDmDDgFNs2FmtszNjSpRAW3gnZc6c39p0Uz4tEh/b5mlvxEDu9Uq
TcsH9g+muZ2ceQpi1ZnqTo7M24WJnNTf1j9zILtj2PcVVepqPeDtNX/phisaLTHqUDvjtNVGLx6L
kTRY2Q3048zjya9z5Au4qLS7TdssWzqYrh6YR2GUJ8yPCm0wS3dp3n9xX2MUo6SHKuG1qI/N1Kly
A7toecM8JCP2PVcbN/Aro9QL/Tj9xifhec48rMf9vDI4ttkxIc+OjWYyhm2jps/Q6q/aWmy4SeK1
MTjyCuWA9fXAWIOBDt6ymZgEe20MrGagkDUS92W9tdm71PSemyW75EbzMXa+JHqePQ+e9Rv+E/Pf
wnTUpF3znLUCmDWUD1s1zk+KqgaKHwd72xn160w99u+uq42VYGLgjRFbD4bvGWhmtHr1U7CM4F3a
tAAU3QXJpzInHE2zUvBJwkU/9WTcscQFCW4tFhB650pqyBj+scM41ezuS3D9Tw0H1hh1tov+U6jE
n7ADZaPBk1DHnlkS9m8YJdc8nbnqJFt+VZ1/LQu3uyf2yGBtET4AYlqSlvcEyNFYBZUl48nMujtB
TOvI/+AflU3wW6TiySlaDo8gh3/dmeVpcXm5Wrb+QaMQ0jjFOmkMIhLHkQ+y063m05r7JY+69Trw
StpUFiVDk7jtArsGy0pI1Ny3vBtjeGTKyy13L1wmYYopORK8eQC8XLQkPlX/STr3NPOB3yDP4dyi
Mj0J8VauFcGaovdPnaXGnbZLP/ZLrzp1Luu/PqQeESQIAW5ucZvE6S9Dqh5h+f5EdeYTnywupt7m
sXe6Zstixqdvr6RHyBizPXcXFohrbdxr4bzlliPPY2KQ0h0oPEsrG5aM2aVx3tYWZEMuZ4M7SYoM
UpPNxdiyyHd/YvwLHyfDZA2X6ByK9vJZpnhKxbjYOyRPkCaj/ZW4ynrWAe0+3oyvdlNMrf7lSl89
c/aJyPPcYeOb/XQaepZRplXgdzCcawWfhj1LnpNRM8vyEHrNlaIvSZGS7UxbkesQz2pq1diJzKw8
3RhaFiTQXZkv3Xdpte0HpAv7BgJb1x80UyPIW0tpfG+9erinZdE4FLzwhsj2/fkQlBRi++SbNrhO
imwLSh7rlJPGdr0sX8xZPFopNAAYCcF9q+3kuo7Z9MPIvd9YixcKtTKDRi7W0I/r7FBrlvu62XS5
qdHd3elBiMxZ74Y5aKGY+3W7Zwta45AY0VPWNfR2t0Sgj5U3n7cdmQIUdEJ6O6K6GfeFxLiz8sEl
3sbL4JAn6mVJ3W9MCO5zD65sB/B1PPAcYBQfJC68MHjVtHtFXdaI59TEPCYz+z6wZEIxeANGuE7o
6/QFloLqBjI9a8FQc0GAk1E/quzMDDHOO6LgLcWmuTednIbzJ/JGMoBwnajpZElUUTHFLoyZpiZY
1XC5YbzTbUdM2WuH16Fz+nPfBwFRZsBhZjQRYNwvtz6rhXMBED4ZpDu8ZuaL4gt426Cf1rfpVjvH
Y0zpn82CGhGvgT9iTx25fD49PUK4Hve6b/LL2nXdsOWFFUYjMGYmJhJXkSVGElHDeJuEOGU+aqr3
PgluBTzaUzEeuiAD7mXMPUNr4EBBTo1KbZzAnp/dqRtZPpk44fB0AHruhBG+Vn8aq7O0SLdNmqTz
lp3a8rSUai43Ng9avPYzKpcvuXjPglc0I2jdbZXd/SZn1sRIBI+3Zj7Mbh5UYeIQW7ebCFnnSf84
p0q8FQUT+JbUDLm2wbUeZN9auOV6FTxJd+B9ylnWPlSrod4MJ59Odtazl6lR167DYoxvgPXNOxAf
y150lEpzeZX2I84C/ylE48eHSJjubBiZ+FpAHp5GGSgSZjbL0FlMPKVtw7Ea1W7QCGbGDCM6IDoe
Su3wxppQc+HaDmFa3LHhh7OO49iuzoUlFpd0pHb5TddFnIxDWmznUj6sqUQfRKIT8Y3x/2JCZjsV
eCA2TZUtv6uutj5ojmVQWz3kQzYdw10WEmiJ0iLv3ybPbXfa4K2btg4vMz5SWy47eWymkopJA185
pOX6PCSzf1TaHGPQNeWls0gSM9lb5qVdW/1tLBo6XOmEqLckGJyNN8B7sfPReOzKvrtzsRMd6sxK
Y6nWbq8lHla7g+RHcFSP14DI7jvbW4OXmO5eTOa7y9D2GiIc0z/rTJ8tjZE9YdlWmyBMwQKgZWzS
TtbXaQx/GMrCGWLVycHL3HFrEHy7hopHwy5EhnfTPraZFTw0swePf3HVyTP8VUceaCqHClc+NCG4
C28cTjILpystGuUFduZXE8zw8JLF3BXB8j1d6mxDkSs3g6BgrWglNbuyYXk1cjvZ+YOVxZ1AwDb4
oO8zSh42aljEsZR0UGzaslkEizZwm/ZsbTEG+dHotsyy5jp85NSCbrgqrIdlmD00WQubZuC37IGt
sAKc5gpVPc0uuccl42VTuDejOEaf8mL4/Va7yDfsWC0mjTbbWdjvo5ACALdc+f/N5FHa83Kvx4Y9
sCpfQyne7ZTDGsNEnMMW2rIp+R7SuBWFKYKHJiO5lUZlboELtjtBRfpBO1CY04IqjI6rguOSYp3M
lbDiem9nOW6Jon8DfVc8kPHFFSYODFbjXq2O+jRmZBBhG+/ghM2duTIhz72BgV7xosaq/b0Oi/5R
T/0jaZpqicw2uPUH3i6CWWXcY0qkcdUkONU3prg4yvjpGP50pYF6ADtCqWmODMaiJ3TeR42XNq3n
i+q6+ThU/dt/ZOv/lmztCROn5v87j/j2S47/4zUfUgJ4/xpH/OtP/h1H9P9AR/K8kIunS3zQ5ov+
w54awNJ10a0d3KHWP+C8f6MDYPbePht+QNHWv5Zm2f4fFjRb02SDfRO2qdr6N+RrL0CL/1d7qn2j
EDg3+yxiCDT9f1Wv08XRFTJbdpS1P53boHGxGrHMONtg83l9j3QOMCxbT9IyoqVOoTwie24r09KH
MgN6HyfJ5O+GMRyeQyxwuDKr8DXHP8iin+PNzqfwhrgDZkr4esQiVmbuUSarP+ymYkqwqxiO5jkM
3MqNnNJFRQwX7JldPR/6xDnhPkUhHhYUgrQO0m/41IlpKResT+gV76HWr5asEvZXiaScfVRAkHS1
7HJlmNvRKabHVLfWaWxpA+HmKG+kqtsrGTQhWWyseRf+CFknpHG1R5J/zJOukNtsLvRhsPv2uuql
YTVqm2+AOdS5YDP8AjuRKpxBZg8YyugkDhH6IxLxpYxF7eXbnMT0zvNdRXhYL/VzmrGEFfZMoF/y
j5lHrXNo5d+IvyBrBKO6Bs6CvFKNG6Mnt54SOSOPnjvjc9kV/gPbe8ixDoE3AAg47XbtMt02doGx
Ap5PwijwFUbTjg2Et/QVSyN+hLYcnY3T4nIRBi6cZLYZf8rugHfpgoQn9taU3XMzwCIjFtOptj6g
yI3jUrrdVOnqXEai2mg7rH/Bmq0jSYTxgKURfopciiLq8tWKDSWAfBULSukgG5ffhztd1kAcxsL8
ID/mki5AhSmT8TVp8ICFevi2AC4joWg2n5AnlpOVdT4YuCDDIgd+E3oVse00fZJOY+P184HvBEXd
31GkTmIjrOrMj7q69e7TSXqs9WFMshVUH8mQiEfQcEXs4oa+UKb4axQ22/ZmWT1KkfP0YaXp5jTT
7zMUnr2xA2smUkmko7I8UBKNkTxa9viOC5jdyeiXR3z/SXrWI66/xzmk5uo7JmX5iRuLhA0Bt0ev
7txzkfb2c+k55F3dZrq4kqbmzahqfmS6q4crub9PPVPcSj06Ops2fzlN/elrTYaMXWcPZNGZWEUA
LyI+ZsltPSzBR5Bm08tq3BISgPRjD57ohIaI7nQwncllKe21TYXDSuvPDM+jubVoDCNEQ3wCd0cx
QOngtxy7PnbfHG6X+aioM6fxPjMvXQ/8m/zRwrq1Ew/atT5WGX6YA11iph3Gg8+QyaUoBy/q+Fk/
7FknIMWmwntzk+AlTbpfJpd+Enk4DeOBkM7BJakW3GPNoGYoDHIC+p44pJw5T3yFlCCNzDCw52cG
DX2csYeB5USmn1mwUGNylaFEnA6SeUjhAnUfdW5009MAp5JvSe6ApCYP5LzaaOhLAAqKpZy8+TIn
k7HfsWmLYDzoH8WKvfYwJZg1NsG0FGfAAgUBYdkhm80E+ilOtZPYt1l6ZHVixX03Mhn53EGtzgve
4DEvbjSu58b0DcB4MttTskz3EhvfnZuQwAvNRe8ap0DbBqXxDgZ72dYE784Ai3dOg8WEtkuLZQJL
vKgcCvcRrAlbfY8VBcyOekPrGFRRKMSnomQWaaeJWADI342y6vSqFYHlzVTcEFCV6R5dSmuvMzaj
V00EZ6rOk1mmW7q8QH/maRvEuObqXdGdvWV+xyXrbdtBiuNMfit2+bfOlYsz3arsPo9c6qipwGl7
QQUIQU//WJKB5KQa+kebufslcEGoebDLtpnLQh34wrrgbUZ62YRVWWJdCbkvzD4UZ8e61bGpT7it
Bau7KZsxp4TDDijPn5aQu2pNl99Thjk7U76/A6MIUQU1ftrPifyBnE221Ce+FmUecGpYkNORAbPa
tJDwLnk1ffJiwWwKj+rQrD3VtxULy5Xbm9bQ2Op8/CEa3jax7/jyAsU43KnUek59LzjYBjaC3PQ7
uNdBsa98ko7ZOhwkm8EImk8AlaVlAG0okSLMYx7N5RYHD8EiexpMHkWI5tkbNde1WwGR7JjDJmLF
57nxc9bI1VNySxH5MvX3uguRADBe/MaNThCT5iAnqjvOXm2pahvaoj/2Icm2qEgRoM2b0RtoOol5
cTOWOMs169KcTm/c9WVFidmyQo104V6elrFPdsyJZ9SQHsYdvWpuO2CxqTsdF1iVLqNtc8+ZnOw4
rOEXcMv6mLrDzz4EPDOV+quugfn9b+7ObTltJQvDr5Kae1w6C03V3lXDyQYHO3aSsfcVpYCChIQE
OiKefr7m4CBs4ySiKq6hchMbt1qru1ev0/8vSS4x+TOuGzl2+804mV5lRaB2cNNvcnl0n0ISSzsW
KBubWa7f4ZfNe3EjAYk3u8+kpHFXuLNPK+Q6GK0AB8RScEPObd1bGT4gK2IZutQyYCGAmDGJO3Tq
mtIxN4f8LdZW5VfNJ7VdZMj1fgl9hzFYz9IyG5YJzTopdqVmDZYDwdiRSmpJkb624fIg1L2Wuu7I
Wqw/E22yGo/FhgHEM01cCjxIhTq2DUnIypcDqAjNVJZF1B2mZh/mPwgL1pgyNCXRbnJfjtlWOkhw
Bb5ooktyPHdKCgXgUIPw4FaJlIbbWdBJ60Elm/0wj6TVgP4mMv1NwuRyWdLED446c0VVK575AP7y
AtUfhMggd1OIsKV1V56jMZt+w7BL8lpwz2ezQS5ZmdrSidfek6/zBnNRVgRVVBckZ9ErSdxMqNJr
XCbY8Z+SsrnsFc2l3FPJu4StOd3KW/5SRUAAjVc9Kmun1NWNqOKiq1UrXvgg56y5Ssgmxu3oSGt8
gSLKyHZwu+HuRdpCvY4XGZmFVIkpKQbDllkAj2e5RESUu63VLF3QEIlJaH1Nk80BXSmBBa2bSZ4R
vSyz68D1G31cGwPDb0SUtSWpmnUrQ9WZtqN0vfR6vr60ulET1n08vYyE43QpUdMDPUsHzpfZXdON
l/czawattGWUHvUZVMTTAH3ViyHJuKIR9iqnvAcW1JZUxmbSMsEAPQSWZXVGZK8+zmeiL1pAJcXj
WvWgm0z0S5V6C5LHYJYg1Q5hhV763gj+IYpaICotgOvDMEtH1Mb8RispJhQWEEnAOVCxPgRM0gOw
XuFOQ+UDUQ81ID3KzUISGX4qgehO00eU9xq0cgKhrCV/I7pA2tbUJWgdsLfIDvkiwGnFED0WNIYp
qevTlXYKm9OirRnu/JZ+9k25bfguVS+6O1zoBVhqcpk0xDL1vuE2F9Qx0Ar6LgnizAdtEQaXmgBl
wC+rDqj7W+YdWn+Wk9WoCWMgNvdXpTTM65EGIEHgPsyPiYRp1hlN5ak1nEu62lZK8zGFC+yhHAF4
MKa6Rt39etpWVrrUj5VyHYOHnxn/qAsNCgX6KcZXHiVL3CWKNQwg1HYUGNvbkAnKNvrUG3hFQ4Zy
VzMec8BrJaCquQnlHjQczU4KmB6WQag/yzBV7+EcU4FwFmErKk2/62tQmlgr+groROWv12ZeAAuf
FvcJgVuKRotVG5cexIe/cG2A3NBUKlGk9WSPqjdSR4u4u1TyFDIq6ozUUbrs0hHQ6Cm5ZE6UUFl9
XCQe/f5g1/u8KGRw9+jzGRVzMmU9oRQ8TmV6zHcgYrQGEbH7gWcG0kBajJYEjvXltbScGnCEpxBJ
SIuoT08sHrAW2UtTW3RLGLaw/SUwqfooa1N2QHNzP5iHvcJY6JezoBH2VxK2+ALyji/05lR7DSnu
poslNGJTYl2z2Ty/mZmmco2SyDscQA6LSUIoodfAUCV0DWZsCXpMdGsoCcxFbT8vlyClBIwk1mbX
CyIs3WBOye/USoOx6xv6+gr+8oLgTmZ8z9OomBiUl8L4G1irYa4oK7VXxFrU+//y/3f4WsGb3d34
9XeZE5f3TpKRBt07xuK3nyIvTL9Qa5V6afmrXzo90A6X+gbQVaefzlFAYTOnzVxODRHYTDmbOKBe
zQtqzQkmyJa0+QBoDWCx3v0ahjuLXj+mAhJWRj3yOVzsU1I4/YJbcZ7+zqk3+IHbVVRJPUYD/LIU
LMHjpEFGBJxWfAipVKUALEAnBwnxyl5KxHEOdspre+H0G55PCqT6awtBu6AAkvZNBG02HwAOVSHI
F4YBiZyghRcftsofEcI4ysJUnEiq1sNDmIcikByV+NorG+FohIPjYAENUeG7V6lIEx+g14cysOC3
l4Fyw0G9ldH2ge9oIygyAJSfk4I9mdOIxIPv2hunvOeTUtDMCwmLUYYs6kUpyBJKQdNlBWzKH9oD
R3P/oQ5k6EqP+Vlf2QVHYxy8v3ah0r7MBH6zXeVn6gD2Vso/8Ni2h+49rT8UcDDE/cwpePX9Ve1C
g4kGnb896MenQKCkINlWKcP4UzrgaO4/1l8lRb6d1Hj176kTPV1Rv3Apsv81GjPqIlb+oiZUoOjl
vmgKogfxeXdSoDEGUfd6m6B5wT2owyyobJUAL3moCmVJhxaRohlje9ze0xnQiAfVfH1NpV0JnTUQ
5HYPoFQrr7/ZA6J/57tbfPDSSu3VxyJSqCMxFH27+uiUyuvLGANmU1HIRL23K4AVU7Bdau1+TWH3
A/eEoXO7/MdXgGSiAmRMRmlnMv68FH7ipDz5GW3XCyZd4WF4TvKSj/HaF/aG5/Pf78xqwXkjDKbK
F4XDsX32VqOK//9d0bUbo/fgl3sjePOc3Z/vXvD5oyvP2r/V/odXnhPb8Rhq4o1DtZvmjT3HTflP
YH+z5/ahsYfmRfH8mMlf/6rM82D93xg48Y/G1WCNrT1u7K2jKqns1kSvP7Bvh0kV3kx0CyVUd+S2
HXjfo/go97z1MWuPHQVRbE+i/SzF5tveUfVHhstpnHo0GakMTtHb/v8vetFP2uHU7ug4gV3Y1Va4
9LY9g7D3ZveH6PsHMD3Z/Fs15W9B5Ft//j2k7k2q2xu2HHR5XbFfOhF1CtWRsRNwB+qOfIXEPW8/
jtgosFwJMq26A/cntlvZgDtXofa4AfTRkZfsZ7iZMrbhGfZfP5x49pEW0egWsX/U7+/sflRUF49+
adyZdWVx/Vw3GbJyhvNyzcyysV/up7gRsrDA9z/4fVF8jDJg+MditpTmGa6Xoe2Fzn6KmzlTnHOG
OQ/tuAzscHI4NLRz51jCoZ0k9tjNEidNK3saemvtHCLxxq43tauBG8KMZzjhQ0/w+h23NSRyeYYD
M/SSRPwDL1QRuqxLZxo9onD1aOizTDwK06PNvYsR1T3sN8632D6ynggfUj5WW4/cOLldvbd2Yd76
c36jw/3G9vx9ZXLjFB8GTpw4FU0Fc5R8Bu0qBh86K29cucYY/Bw3uhj8nyj294sntBVDC0e6ttA3
HUdfarQAtFc+2wNeb2lac1FvXa8qcY3dWF8st36ARVL1ahTqL8+gZG9jZ3ocG9/EROou5ac3ulvV
lPS9G02cD/3k2d1G840z2Jaf3+z4UXP+2wc834iiocgZ7MGTxLU1p/7FeYU0q+a4X1Pb3Z8VoVN2
0am6G/G/TkzXqIrPp3IVn+EufrECW6eLy/4tfv92eLATFw5cCoP3Y20ksg1Z15XIm+XjNRfywUvG
UZh41bkbm9ZwtedeRuSiphWpbKN4p0d+KdL0lJd9Hn/a51tf+rNqcE18Yxw4dvz3/wAAAP//</cx:binary>
              </cx:geoCache>
            </cx:geography>
          </cx:layoutPr>
        </cx:series>
      </cx:plotAreaRegion>
    </cx:plotArea>
    <cx:legend pos="t" align="ctr" overlay="0">
      <cx:txPr>
        <a:bodyPr spcFirstLastPara="1" vertOverflow="ellipsis" horzOverflow="overflow" wrap="square" lIns="0" tIns="0" rIns="0" bIns="0" anchor="ctr" anchorCtr="1"/>
        <a:lstStyle/>
        <a:p>
          <a:pPr algn="ctr" rtl="0">
            <a:defRPr/>
          </a:pPr>
          <a:endParaRPr lang="en-US" sz="900" b="0" i="0" u="none" strike="noStrike" baseline="0">
            <a:solidFill>
              <a:srgbClr val="000000">
                <a:lumMod val="65000"/>
                <a:lumOff val="35000"/>
              </a:srgbClr>
            </a:solidFill>
            <a:latin typeface="Calibri"/>
            <a:cs typeface="Calibri"/>
          </a:endParaRPr>
        </a:p>
      </cx:txPr>
    </cx:legend>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Reversed" id="25">
  <a:schemeClr val="accent5"/>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6.xml"/><Relationship Id="rId3" Type="http://schemas.openxmlformats.org/officeDocument/2006/relationships/chart" Target="../charts/chart2.xml"/><Relationship Id="rId7" Type="http://schemas.openxmlformats.org/officeDocument/2006/relationships/chart" Target="../charts/chart5.xml"/><Relationship Id="rId2" Type="http://schemas.openxmlformats.org/officeDocument/2006/relationships/chart" Target="../charts/chart1.xml"/><Relationship Id="rId1" Type="http://schemas.openxmlformats.org/officeDocument/2006/relationships/image" Target="../media/image1.png"/><Relationship Id="rId6" Type="http://schemas.microsoft.com/office/2014/relationships/chartEx" Target="../charts/chartEx1.xml"/><Relationship Id="rId5" Type="http://schemas.openxmlformats.org/officeDocument/2006/relationships/chart" Target="../charts/chart4.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15875</xdr:colOff>
      <xdr:row>0</xdr:row>
      <xdr:rowOff>0</xdr:rowOff>
    </xdr:from>
    <xdr:to>
      <xdr:col>36</xdr:col>
      <xdr:colOff>247650</xdr:colOff>
      <xdr:row>47</xdr:row>
      <xdr:rowOff>79375</xdr:rowOff>
    </xdr:to>
    <xdr:sp macro="" textlink="">
      <xdr:nvSpPr>
        <xdr:cNvPr id="2" name="Rectangle 1">
          <a:extLst>
            <a:ext uri="{FF2B5EF4-FFF2-40B4-BE49-F238E27FC236}">
              <a16:creationId xmlns:a16="http://schemas.microsoft.com/office/drawing/2014/main" id="{67A5B531-A06A-D8C2-26B4-226F71A0AEA3}"/>
            </a:ext>
          </a:extLst>
        </xdr:cNvPr>
        <xdr:cNvSpPr/>
      </xdr:nvSpPr>
      <xdr:spPr>
        <a:xfrm>
          <a:off x="15875" y="0"/>
          <a:ext cx="21948775" cy="9032875"/>
        </a:xfrm>
        <a:prstGeom prst="rect">
          <a:avLst/>
        </a:prstGeom>
        <a:solidFill>
          <a:sysClr val="window" lastClr="FFFFFF"/>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a:glow rad="101600">
            <a:srgbClr val="0F1A2F">
              <a:alpha val="60000"/>
            </a:srgbClr>
          </a:glow>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effectLst>
                <a:glow rad="101600">
                  <a:srgbClr val="0F1A2F">
                    <a:alpha val="40000"/>
                  </a:srgbClr>
                </a:glow>
              </a:effectLst>
            </a:rPr>
            <a:t>la</a:t>
          </a:r>
        </a:p>
      </xdr:txBody>
    </xdr:sp>
    <xdr:clientData/>
  </xdr:twoCellAnchor>
  <xdr:twoCellAnchor>
    <xdr:from>
      <xdr:col>0</xdr:col>
      <xdr:colOff>0</xdr:colOff>
      <xdr:row>0</xdr:row>
      <xdr:rowOff>0</xdr:rowOff>
    </xdr:from>
    <xdr:to>
      <xdr:col>36</xdr:col>
      <xdr:colOff>301625</xdr:colOff>
      <xdr:row>5</xdr:row>
      <xdr:rowOff>63500</xdr:rowOff>
    </xdr:to>
    <xdr:sp macro="" textlink="">
      <xdr:nvSpPr>
        <xdr:cNvPr id="4" name="Rectangle 3">
          <a:extLst>
            <a:ext uri="{FF2B5EF4-FFF2-40B4-BE49-F238E27FC236}">
              <a16:creationId xmlns:a16="http://schemas.microsoft.com/office/drawing/2014/main" id="{A1B9B252-202B-70A7-DEA3-5F2BDCDCFB09}"/>
            </a:ext>
          </a:extLst>
        </xdr:cNvPr>
        <xdr:cNvSpPr/>
      </xdr:nvSpPr>
      <xdr:spPr>
        <a:xfrm>
          <a:off x="0" y="0"/>
          <a:ext cx="22018625" cy="1016000"/>
        </a:xfrm>
        <a:prstGeom prst="rect">
          <a:avLst/>
        </a:prstGeom>
        <a:solidFill>
          <a:srgbClr val="232F3E"/>
        </a:solidFill>
        <a:ln>
          <a:solidFill>
            <a:schemeClr val="accent1">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lvl="7" algn="l"/>
          <a:r>
            <a:rPr lang="en-US" sz="4000" b="1" u="sng">
              <a:latin typeface="Arial" panose="020B0604020202020204" pitchFamily="34" charset="0"/>
              <a:cs typeface="Arial" panose="020B0604020202020204" pitchFamily="34" charset="0"/>
            </a:rPr>
            <a:t>Amazon Sales and Profit Analysis Dashboard</a:t>
          </a:r>
        </a:p>
      </xdr:txBody>
    </xdr:sp>
    <xdr:clientData/>
  </xdr:twoCellAnchor>
  <xdr:twoCellAnchor editAs="oneCell">
    <xdr:from>
      <xdr:col>0</xdr:col>
      <xdr:colOff>365125</xdr:colOff>
      <xdr:row>0</xdr:row>
      <xdr:rowOff>95250</xdr:rowOff>
    </xdr:from>
    <xdr:to>
      <xdr:col>4</xdr:col>
      <xdr:colOff>95250</xdr:colOff>
      <xdr:row>5</xdr:row>
      <xdr:rowOff>79375</xdr:rowOff>
    </xdr:to>
    <xdr:pic>
      <xdr:nvPicPr>
        <xdr:cNvPr id="8" name="Picture 7">
          <a:extLst>
            <a:ext uri="{FF2B5EF4-FFF2-40B4-BE49-F238E27FC236}">
              <a16:creationId xmlns:a16="http://schemas.microsoft.com/office/drawing/2014/main" id="{D5CA9113-F114-2430-A8BB-60314CA7930D}"/>
            </a:ext>
          </a:extLst>
        </xdr:cNvPr>
        <xdr:cNvPicPr>
          <a:picLocks noChangeAspect="1"/>
        </xdr:cNvPicPr>
      </xdr:nvPicPr>
      <xdr:blipFill>
        <a:blip xmlns:r="http://schemas.openxmlformats.org/officeDocument/2006/relationships" r:embed="rId1"/>
        <a:stretch>
          <a:fillRect/>
        </a:stretch>
      </xdr:blipFill>
      <xdr:spPr>
        <a:xfrm>
          <a:off x="365125" y="95250"/>
          <a:ext cx="2143125" cy="936625"/>
        </a:xfrm>
        <a:prstGeom prst="rect">
          <a:avLst/>
        </a:prstGeom>
      </xdr:spPr>
    </xdr:pic>
    <xdr:clientData/>
  </xdr:twoCellAnchor>
  <xdr:twoCellAnchor>
    <xdr:from>
      <xdr:col>0</xdr:col>
      <xdr:colOff>190499</xdr:colOff>
      <xdr:row>6</xdr:row>
      <xdr:rowOff>79375</xdr:rowOff>
    </xdr:from>
    <xdr:to>
      <xdr:col>4</xdr:col>
      <xdr:colOff>238124</xdr:colOff>
      <xdr:row>12</xdr:row>
      <xdr:rowOff>158750</xdr:rowOff>
    </xdr:to>
    <xdr:sp macro="" textlink="">
      <xdr:nvSpPr>
        <xdr:cNvPr id="10" name="Rectangle: Rounded Corners 9">
          <a:extLst>
            <a:ext uri="{FF2B5EF4-FFF2-40B4-BE49-F238E27FC236}">
              <a16:creationId xmlns:a16="http://schemas.microsoft.com/office/drawing/2014/main" id="{FDBE7465-76A8-EE61-AD19-1622A0BA251D}"/>
            </a:ext>
          </a:extLst>
        </xdr:cNvPr>
        <xdr:cNvSpPr/>
      </xdr:nvSpPr>
      <xdr:spPr>
        <a:xfrm>
          <a:off x="190499" y="1222375"/>
          <a:ext cx="2460625" cy="1222375"/>
        </a:xfrm>
        <a:prstGeom prst="roundRect">
          <a:avLst/>
        </a:prstGeom>
        <a:solidFill>
          <a:schemeClr val="bg1"/>
        </a:solidFill>
        <a:ln>
          <a:noFill/>
        </a:ln>
        <a:effectLst>
          <a:glow rad="63500">
            <a:schemeClr val="accent3">
              <a:satMod val="175000"/>
              <a:alpha val="40000"/>
            </a:schemeClr>
          </a:glow>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000" b="1" i="0" u="none" strike="noStrike">
              <a:solidFill>
                <a:srgbClr val="000000"/>
              </a:solidFill>
              <a:effectLst/>
              <a:latin typeface="Arial" panose="020B0604020202020204" pitchFamily="34" charset="0"/>
              <a:cs typeface="Arial" panose="020B0604020202020204" pitchFamily="34" charset="0"/>
            </a:rPr>
            <a:t>3203</a:t>
          </a:r>
          <a:endParaRPr lang="en-US" sz="1100" b="1" i="0" u="none" strike="noStrike">
            <a:solidFill>
              <a:schemeClr val="lt1"/>
            </a:solidFill>
            <a:effectLst/>
            <a:latin typeface="Arial" panose="020B0604020202020204" pitchFamily="34" charset="0"/>
            <a:ea typeface="+mn-ea"/>
            <a:cs typeface="Arial" panose="020B0604020202020204" pitchFamily="34" charset="0"/>
          </a:endParaRPr>
        </a:p>
        <a:p>
          <a:pPr algn="ctr"/>
          <a:r>
            <a:rPr lang="en-US" sz="2000">
              <a:solidFill>
                <a:schemeClr val="bg1">
                  <a:lumMod val="50000"/>
                </a:schemeClr>
              </a:solidFill>
              <a:latin typeface="Arial" panose="020B0604020202020204" pitchFamily="34" charset="0"/>
              <a:cs typeface="Arial" panose="020B0604020202020204" pitchFamily="34" charset="0"/>
            </a:rPr>
            <a:t>Total Orders</a:t>
          </a:r>
          <a:endParaRPr lang="en-US" sz="2000" b="1">
            <a:solidFill>
              <a:schemeClr val="bg1">
                <a:lumMod val="50000"/>
              </a:schemeClr>
            </a:solidFill>
            <a:latin typeface="Arial" panose="020B0604020202020204" pitchFamily="34" charset="0"/>
            <a:cs typeface="Arial" panose="020B0604020202020204" pitchFamily="34" charset="0"/>
          </a:endParaRPr>
        </a:p>
      </xdr:txBody>
    </xdr:sp>
    <xdr:clientData/>
  </xdr:twoCellAnchor>
  <xdr:twoCellAnchor>
    <xdr:from>
      <xdr:col>4</xdr:col>
      <xdr:colOff>422275</xdr:colOff>
      <xdr:row>6</xdr:row>
      <xdr:rowOff>73025</xdr:rowOff>
    </xdr:from>
    <xdr:to>
      <xdr:col>9</xdr:col>
      <xdr:colOff>111125</xdr:colOff>
      <xdr:row>12</xdr:row>
      <xdr:rowOff>152400</xdr:rowOff>
    </xdr:to>
    <xdr:sp macro="" textlink="">
      <xdr:nvSpPr>
        <xdr:cNvPr id="14" name="Rectangle: Rounded Corners 13">
          <a:extLst>
            <a:ext uri="{FF2B5EF4-FFF2-40B4-BE49-F238E27FC236}">
              <a16:creationId xmlns:a16="http://schemas.microsoft.com/office/drawing/2014/main" id="{44BF1C43-16E0-4323-98B2-787229FAB6CA}"/>
            </a:ext>
          </a:extLst>
        </xdr:cNvPr>
        <xdr:cNvSpPr/>
      </xdr:nvSpPr>
      <xdr:spPr>
        <a:xfrm>
          <a:off x="2835275" y="1216025"/>
          <a:ext cx="2705100" cy="1222375"/>
        </a:xfrm>
        <a:prstGeom prst="roundRect">
          <a:avLst/>
        </a:prstGeom>
        <a:solidFill>
          <a:schemeClr val="bg1"/>
        </a:solidFill>
        <a:ln>
          <a:noFill/>
        </a:ln>
        <a:effectLst>
          <a:glow rad="63500">
            <a:schemeClr val="accent3">
              <a:satMod val="175000"/>
              <a:alpha val="40000"/>
            </a:schemeClr>
          </a:glow>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000" b="1" i="0" u="none" strike="noStrike">
              <a:solidFill>
                <a:srgbClr val="000000"/>
              </a:solidFill>
              <a:effectLst/>
              <a:latin typeface="Arial" panose="020B0604020202020204" pitchFamily="34" charset="0"/>
              <a:cs typeface="Arial" panose="020B0604020202020204" pitchFamily="34" charset="0"/>
            </a:rPr>
            <a:t>725458</a:t>
          </a:r>
          <a:r>
            <a:rPr lang="en-US" sz="4000">
              <a:latin typeface="Arial" panose="020B0604020202020204" pitchFamily="34" charset="0"/>
              <a:cs typeface="Arial" panose="020B0604020202020204" pitchFamily="34" charset="0"/>
            </a:rPr>
            <a:t> </a:t>
          </a:r>
          <a:endParaRPr lang="en-US" sz="1100" b="1" i="0" u="none" strike="noStrike">
            <a:solidFill>
              <a:schemeClr val="lt1"/>
            </a:solidFill>
            <a:effectLst/>
            <a:latin typeface="Arial" panose="020B0604020202020204" pitchFamily="34" charset="0"/>
            <a:ea typeface="+mn-ea"/>
            <a:cs typeface="Arial" panose="020B0604020202020204" pitchFamily="34" charset="0"/>
          </a:endParaRPr>
        </a:p>
        <a:p>
          <a:pPr algn="ctr"/>
          <a:r>
            <a:rPr lang="en-US" sz="2000">
              <a:solidFill>
                <a:schemeClr val="bg1">
                  <a:lumMod val="50000"/>
                </a:schemeClr>
              </a:solidFill>
              <a:latin typeface="Arial" panose="020B0604020202020204" pitchFamily="34" charset="0"/>
              <a:cs typeface="Arial" panose="020B0604020202020204" pitchFamily="34" charset="0"/>
            </a:rPr>
            <a:t>Sum</a:t>
          </a:r>
          <a:r>
            <a:rPr lang="en-US" sz="2000" baseline="0">
              <a:solidFill>
                <a:schemeClr val="bg1">
                  <a:lumMod val="50000"/>
                </a:schemeClr>
              </a:solidFill>
              <a:latin typeface="Arial" panose="020B0604020202020204" pitchFamily="34" charset="0"/>
              <a:cs typeface="Arial" panose="020B0604020202020204" pitchFamily="34" charset="0"/>
            </a:rPr>
            <a:t> Sales</a:t>
          </a:r>
          <a:endParaRPr lang="en-US" sz="2000" b="1">
            <a:solidFill>
              <a:schemeClr val="bg1">
                <a:lumMod val="50000"/>
              </a:schemeClr>
            </a:solidFill>
            <a:latin typeface="Arial" panose="020B0604020202020204" pitchFamily="34" charset="0"/>
            <a:cs typeface="Arial" panose="020B0604020202020204" pitchFamily="34" charset="0"/>
          </a:endParaRPr>
        </a:p>
      </xdr:txBody>
    </xdr:sp>
    <xdr:clientData/>
  </xdr:twoCellAnchor>
  <xdr:twoCellAnchor>
    <xdr:from>
      <xdr:col>9</xdr:col>
      <xdr:colOff>273050</xdr:colOff>
      <xdr:row>6</xdr:row>
      <xdr:rowOff>66675</xdr:rowOff>
    </xdr:from>
    <xdr:to>
      <xdr:col>14</xdr:col>
      <xdr:colOff>158750</xdr:colOff>
      <xdr:row>12</xdr:row>
      <xdr:rowOff>146050</xdr:rowOff>
    </xdr:to>
    <xdr:sp macro="" textlink="">
      <xdr:nvSpPr>
        <xdr:cNvPr id="15" name="Rectangle: Rounded Corners 14">
          <a:extLst>
            <a:ext uri="{FF2B5EF4-FFF2-40B4-BE49-F238E27FC236}">
              <a16:creationId xmlns:a16="http://schemas.microsoft.com/office/drawing/2014/main" id="{27237F47-8B11-4885-80D1-3874E2AC298E}"/>
            </a:ext>
          </a:extLst>
        </xdr:cNvPr>
        <xdr:cNvSpPr/>
      </xdr:nvSpPr>
      <xdr:spPr>
        <a:xfrm>
          <a:off x="5702300" y="1209675"/>
          <a:ext cx="2901950" cy="1222375"/>
        </a:xfrm>
        <a:prstGeom prst="roundRect">
          <a:avLst/>
        </a:prstGeom>
        <a:solidFill>
          <a:schemeClr val="bg1"/>
        </a:solidFill>
        <a:ln>
          <a:noFill/>
        </a:ln>
        <a:effectLst>
          <a:glow rad="63500">
            <a:schemeClr val="accent3">
              <a:satMod val="175000"/>
              <a:alpha val="40000"/>
            </a:schemeClr>
          </a:glow>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000" b="1" i="0" u="none" strike="noStrike">
              <a:solidFill>
                <a:srgbClr val="000000"/>
              </a:solidFill>
              <a:effectLst/>
              <a:latin typeface="Arial" panose="020B0604020202020204" pitchFamily="34" charset="0"/>
              <a:cs typeface="Arial" panose="020B0604020202020204" pitchFamily="34" charset="0"/>
            </a:rPr>
            <a:t>$</a:t>
          </a:r>
          <a:r>
            <a:rPr lang="en-US" sz="3600" b="1" i="0" u="none" strike="noStrike">
              <a:solidFill>
                <a:srgbClr val="000000"/>
              </a:solidFill>
              <a:effectLst/>
              <a:latin typeface="Arial" panose="020B0604020202020204" pitchFamily="34" charset="0"/>
              <a:cs typeface="Arial" panose="020B0604020202020204" pitchFamily="34" charset="0"/>
            </a:rPr>
            <a:t>108418</a:t>
          </a:r>
          <a:r>
            <a:rPr lang="en-US" sz="4000" b="1" i="0" u="none" strike="noStrike">
              <a:solidFill>
                <a:srgbClr val="000000"/>
              </a:solidFill>
              <a:effectLst/>
              <a:latin typeface="Arial" panose="020B0604020202020204" pitchFamily="34" charset="0"/>
              <a:cs typeface="Arial" panose="020B0604020202020204" pitchFamily="34" charset="0"/>
            </a:rPr>
            <a:t>K </a:t>
          </a:r>
          <a:r>
            <a:rPr lang="en-US" sz="4000">
              <a:latin typeface="Arial" panose="020B0604020202020204" pitchFamily="34" charset="0"/>
              <a:cs typeface="Arial" panose="020B0604020202020204" pitchFamily="34" charset="0"/>
            </a:rPr>
            <a:t> </a:t>
          </a:r>
          <a:endParaRPr lang="en-US" sz="1100" b="1" i="0" u="none" strike="noStrike">
            <a:solidFill>
              <a:schemeClr val="lt1"/>
            </a:solidFill>
            <a:effectLst/>
            <a:latin typeface="Arial" panose="020B0604020202020204" pitchFamily="34" charset="0"/>
            <a:ea typeface="+mn-ea"/>
            <a:cs typeface="Arial" panose="020B0604020202020204" pitchFamily="34" charset="0"/>
          </a:endParaRPr>
        </a:p>
        <a:p>
          <a:pPr algn="ctr"/>
          <a:r>
            <a:rPr lang="en-US" sz="2000">
              <a:solidFill>
                <a:schemeClr val="bg1">
                  <a:lumMod val="50000"/>
                </a:schemeClr>
              </a:solidFill>
              <a:latin typeface="Arial" panose="020B0604020202020204" pitchFamily="34" charset="0"/>
              <a:cs typeface="Arial" panose="020B0604020202020204" pitchFamily="34" charset="0"/>
            </a:rPr>
            <a:t>Total Profit</a:t>
          </a:r>
          <a:endParaRPr lang="en-US" sz="2000" b="1">
            <a:solidFill>
              <a:schemeClr val="bg1">
                <a:lumMod val="50000"/>
              </a:schemeClr>
            </a:solidFill>
            <a:latin typeface="Arial" panose="020B0604020202020204" pitchFamily="34" charset="0"/>
            <a:cs typeface="Arial" panose="020B0604020202020204" pitchFamily="34" charset="0"/>
          </a:endParaRPr>
        </a:p>
      </xdr:txBody>
    </xdr:sp>
    <xdr:clientData/>
  </xdr:twoCellAnchor>
  <xdr:twoCellAnchor>
    <xdr:from>
      <xdr:col>14</xdr:col>
      <xdr:colOff>330199</xdr:colOff>
      <xdr:row>6</xdr:row>
      <xdr:rowOff>76200</xdr:rowOff>
    </xdr:from>
    <xdr:to>
      <xdr:col>19</xdr:col>
      <xdr:colOff>79374</xdr:colOff>
      <xdr:row>12</xdr:row>
      <xdr:rowOff>155575</xdr:rowOff>
    </xdr:to>
    <xdr:sp macro="" textlink="">
      <xdr:nvSpPr>
        <xdr:cNvPr id="16" name="Rectangle: Rounded Corners 15">
          <a:extLst>
            <a:ext uri="{FF2B5EF4-FFF2-40B4-BE49-F238E27FC236}">
              <a16:creationId xmlns:a16="http://schemas.microsoft.com/office/drawing/2014/main" id="{4E759E54-763C-4577-9684-65D38B6168BA}"/>
            </a:ext>
          </a:extLst>
        </xdr:cNvPr>
        <xdr:cNvSpPr/>
      </xdr:nvSpPr>
      <xdr:spPr>
        <a:xfrm>
          <a:off x="8775699" y="1219200"/>
          <a:ext cx="2765425" cy="1222375"/>
        </a:xfrm>
        <a:prstGeom prst="roundRect">
          <a:avLst/>
        </a:prstGeom>
        <a:solidFill>
          <a:schemeClr val="bg1"/>
        </a:solidFill>
        <a:ln>
          <a:noFill/>
        </a:ln>
        <a:effectLst>
          <a:glow rad="63500">
            <a:schemeClr val="accent3">
              <a:satMod val="175000"/>
              <a:alpha val="40000"/>
            </a:schemeClr>
          </a:glow>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000" b="1" i="0" u="none" strike="noStrike">
              <a:solidFill>
                <a:srgbClr val="000000"/>
              </a:solidFill>
              <a:effectLst/>
              <a:latin typeface="Arial" panose="020B0604020202020204" pitchFamily="34" charset="0"/>
              <a:cs typeface="Arial" panose="020B0604020202020204" pitchFamily="34" charset="0"/>
            </a:rPr>
            <a:t>12264  </a:t>
          </a:r>
          <a:r>
            <a:rPr lang="en-US" sz="4000">
              <a:latin typeface="Arial" panose="020B0604020202020204" pitchFamily="34" charset="0"/>
              <a:cs typeface="Arial" panose="020B0604020202020204" pitchFamily="34" charset="0"/>
            </a:rPr>
            <a:t> </a:t>
          </a:r>
          <a:endParaRPr lang="en-US" sz="1100" b="1" i="0" u="none" strike="noStrike">
            <a:solidFill>
              <a:schemeClr val="lt1"/>
            </a:solidFill>
            <a:effectLst/>
            <a:latin typeface="Arial" panose="020B0604020202020204" pitchFamily="34" charset="0"/>
            <a:ea typeface="+mn-ea"/>
            <a:cs typeface="Arial" panose="020B0604020202020204" pitchFamily="34" charset="0"/>
          </a:endParaRPr>
        </a:p>
        <a:p>
          <a:pPr algn="ctr"/>
          <a:r>
            <a:rPr lang="en-US" sz="2000">
              <a:solidFill>
                <a:schemeClr val="bg1">
                  <a:lumMod val="50000"/>
                </a:schemeClr>
              </a:solidFill>
              <a:latin typeface="Arial" panose="020B0604020202020204" pitchFamily="34" charset="0"/>
              <a:cs typeface="Arial" panose="020B0604020202020204" pitchFamily="34" charset="0"/>
            </a:rPr>
            <a:t>Total Quantity Sold</a:t>
          </a:r>
          <a:endParaRPr lang="en-US" sz="2000" b="1">
            <a:solidFill>
              <a:schemeClr val="bg1">
                <a:lumMod val="50000"/>
              </a:schemeClr>
            </a:solidFill>
            <a:latin typeface="Arial" panose="020B0604020202020204" pitchFamily="34" charset="0"/>
            <a:cs typeface="Arial" panose="020B0604020202020204" pitchFamily="34" charset="0"/>
          </a:endParaRPr>
        </a:p>
      </xdr:txBody>
    </xdr:sp>
    <xdr:clientData/>
  </xdr:twoCellAnchor>
  <xdr:twoCellAnchor>
    <xdr:from>
      <xdr:col>0</xdr:col>
      <xdr:colOff>206376</xdr:colOff>
      <xdr:row>13</xdr:row>
      <xdr:rowOff>63500</xdr:rowOff>
    </xdr:from>
    <xdr:to>
      <xdr:col>11</xdr:col>
      <xdr:colOff>365126</xdr:colOff>
      <xdr:row>28</xdr:row>
      <xdr:rowOff>79375</xdr:rowOff>
    </xdr:to>
    <xdr:sp macro="" textlink="">
      <xdr:nvSpPr>
        <xdr:cNvPr id="19" name="Rectangle: Rounded Corners 18">
          <a:extLst>
            <a:ext uri="{FF2B5EF4-FFF2-40B4-BE49-F238E27FC236}">
              <a16:creationId xmlns:a16="http://schemas.microsoft.com/office/drawing/2014/main" id="{3CF6B865-DB21-4DF2-EFFE-FC92B02A41BB}"/>
            </a:ext>
          </a:extLst>
        </xdr:cNvPr>
        <xdr:cNvSpPr/>
      </xdr:nvSpPr>
      <xdr:spPr>
        <a:xfrm>
          <a:off x="206376" y="2540000"/>
          <a:ext cx="6794500" cy="2873375"/>
        </a:xfrm>
        <a:prstGeom prst="roundRect">
          <a:avLst>
            <a:gd name="adj" fmla="val 13777"/>
          </a:avLst>
        </a:prstGeom>
        <a:solidFill>
          <a:schemeClr val="bg1"/>
        </a:solidFill>
        <a:ln>
          <a:noFill/>
        </a:ln>
        <a:effectLst>
          <a:glow rad="63500">
            <a:schemeClr val="accent3">
              <a:satMod val="175000"/>
              <a:alpha val="40000"/>
            </a:schemeClr>
          </a:glow>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333375</xdr:colOff>
      <xdr:row>13</xdr:row>
      <xdr:rowOff>174625</xdr:rowOff>
    </xdr:from>
    <xdr:to>
      <xdr:col>11</xdr:col>
      <xdr:colOff>462643</xdr:colOff>
      <xdr:row>28</xdr:row>
      <xdr:rowOff>79374</xdr:rowOff>
    </xdr:to>
    <xdr:graphicFrame macro="">
      <xdr:nvGraphicFramePr>
        <xdr:cNvPr id="20" name="Chart 19">
          <a:extLst>
            <a:ext uri="{FF2B5EF4-FFF2-40B4-BE49-F238E27FC236}">
              <a16:creationId xmlns:a16="http://schemas.microsoft.com/office/drawing/2014/main" id="{273E34CA-B339-481C-88EA-F12899D297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29</xdr:row>
      <xdr:rowOff>15875</xdr:rowOff>
    </xdr:from>
    <xdr:to>
      <xdr:col>11</xdr:col>
      <xdr:colOff>317500</xdr:colOff>
      <xdr:row>47</xdr:row>
      <xdr:rowOff>0</xdr:rowOff>
    </xdr:to>
    <xdr:grpSp>
      <xdr:nvGrpSpPr>
        <xdr:cNvPr id="5" name="Group 4">
          <a:extLst>
            <a:ext uri="{FF2B5EF4-FFF2-40B4-BE49-F238E27FC236}">
              <a16:creationId xmlns:a16="http://schemas.microsoft.com/office/drawing/2014/main" id="{239A1DB0-02BA-917B-777E-2B883C01489B}"/>
            </a:ext>
          </a:extLst>
        </xdr:cNvPr>
        <xdr:cNvGrpSpPr/>
      </xdr:nvGrpSpPr>
      <xdr:grpSpPr>
        <a:xfrm>
          <a:off x="0" y="5540375"/>
          <a:ext cx="6953250" cy="3413125"/>
          <a:chOff x="4397375" y="2619375"/>
          <a:chExt cx="7223126" cy="3016250"/>
        </a:xfrm>
        <a:effectLst>
          <a:glow rad="63500">
            <a:schemeClr val="accent3">
              <a:satMod val="175000"/>
              <a:alpha val="40000"/>
            </a:schemeClr>
          </a:glow>
        </a:effectLst>
      </xdr:grpSpPr>
      <xdr:sp macro="" textlink="">
        <xdr:nvSpPr>
          <xdr:cNvPr id="21" name="Rectangle: Rounded Corners 20">
            <a:extLst>
              <a:ext uri="{FF2B5EF4-FFF2-40B4-BE49-F238E27FC236}">
                <a16:creationId xmlns:a16="http://schemas.microsoft.com/office/drawing/2014/main" id="{754A97D7-58B1-4575-8A18-1F0647190FC4}"/>
              </a:ext>
            </a:extLst>
          </xdr:cNvPr>
          <xdr:cNvSpPr/>
        </xdr:nvSpPr>
        <xdr:spPr>
          <a:xfrm>
            <a:off x="4613275" y="2619375"/>
            <a:ext cx="7007225" cy="2857500"/>
          </a:xfrm>
          <a:prstGeom prst="roundRect">
            <a:avLst>
              <a:gd name="adj" fmla="val 11667"/>
            </a:avLst>
          </a:prstGeom>
          <a:solidFill>
            <a:schemeClr val="bg1"/>
          </a:soli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22" name="Chart 21">
            <a:extLst>
              <a:ext uri="{FF2B5EF4-FFF2-40B4-BE49-F238E27FC236}">
                <a16:creationId xmlns:a16="http://schemas.microsoft.com/office/drawing/2014/main" id="{2F72403C-D089-406B-8E8B-33E978EA2288}"/>
              </a:ext>
            </a:extLst>
          </xdr:cNvPr>
          <xdr:cNvGraphicFramePr>
            <a:graphicFrameLocks/>
          </xdr:cNvGraphicFramePr>
        </xdr:nvGraphicFramePr>
        <xdr:xfrm>
          <a:off x="4397375" y="2651125"/>
          <a:ext cx="7223126" cy="2984500"/>
        </xdr:xfrm>
        <a:graphic>
          <a:graphicData uri="http://schemas.openxmlformats.org/drawingml/2006/chart">
            <c:chart xmlns:c="http://schemas.openxmlformats.org/drawingml/2006/chart" xmlns:r="http://schemas.openxmlformats.org/officeDocument/2006/relationships" r:id="rId3"/>
          </a:graphicData>
        </a:graphic>
      </xdr:graphicFrame>
    </xdr:grpSp>
    <xdr:clientData/>
  </xdr:twoCellAnchor>
  <xdr:twoCellAnchor>
    <xdr:from>
      <xdr:col>11</xdr:col>
      <xdr:colOff>383268</xdr:colOff>
      <xdr:row>13</xdr:row>
      <xdr:rowOff>120649</xdr:rowOff>
    </xdr:from>
    <xdr:to>
      <xdr:col>21</xdr:col>
      <xdr:colOff>381000</xdr:colOff>
      <xdr:row>29</xdr:row>
      <xdr:rowOff>47625</xdr:rowOff>
    </xdr:to>
    <xdr:grpSp>
      <xdr:nvGrpSpPr>
        <xdr:cNvPr id="7" name="Group 6">
          <a:extLst>
            <a:ext uri="{FF2B5EF4-FFF2-40B4-BE49-F238E27FC236}">
              <a16:creationId xmlns:a16="http://schemas.microsoft.com/office/drawing/2014/main" id="{25BA027B-B532-393A-494A-A001301DDB26}"/>
            </a:ext>
          </a:extLst>
        </xdr:cNvPr>
        <xdr:cNvGrpSpPr/>
      </xdr:nvGrpSpPr>
      <xdr:grpSpPr>
        <a:xfrm>
          <a:off x="7019018" y="2597149"/>
          <a:ext cx="6030232" cy="2974976"/>
          <a:chOff x="11804651" y="2628899"/>
          <a:chExt cx="5419724" cy="2974976"/>
        </a:xfrm>
        <a:effectLst>
          <a:glow rad="63500">
            <a:schemeClr val="accent3">
              <a:satMod val="175000"/>
              <a:alpha val="40000"/>
            </a:schemeClr>
          </a:glow>
        </a:effectLst>
      </xdr:grpSpPr>
      <xdr:sp macro="" textlink="">
        <xdr:nvSpPr>
          <xdr:cNvPr id="3" name="Rectangle: Rounded Corners 2">
            <a:extLst>
              <a:ext uri="{FF2B5EF4-FFF2-40B4-BE49-F238E27FC236}">
                <a16:creationId xmlns:a16="http://schemas.microsoft.com/office/drawing/2014/main" id="{D07AB7AB-DD7D-400E-AEB2-ADB7F20233D2}"/>
              </a:ext>
            </a:extLst>
          </xdr:cNvPr>
          <xdr:cNvSpPr/>
        </xdr:nvSpPr>
        <xdr:spPr>
          <a:xfrm>
            <a:off x="11868150" y="2628899"/>
            <a:ext cx="5308599" cy="2847975"/>
          </a:xfrm>
          <a:prstGeom prst="roundRect">
            <a:avLst>
              <a:gd name="adj" fmla="val 16667"/>
            </a:avLst>
          </a:prstGeom>
          <a:solidFill>
            <a:schemeClr val="bg1"/>
          </a:soli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9" name="Chart 8">
            <a:extLst>
              <a:ext uri="{FF2B5EF4-FFF2-40B4-BE49-F238E27FC236}">
                <a16:creationId xmlns:a16="http://schemas.microsoft.com/office/drawing/2014/main" id="{F72A8FB4-29F4-4B75-88F9-10D7DD770702}"/>
              </a:ext>
            </a:extLst>
          </xdr:cNvPr>
          <xdr:cNvGraphicFramePr>
            <a:graphicFrameLocks/>
          </xdr:cNvGraphicFramePr>
        </xdr:nvGraphicFramePr>
        <xdr:xfrm>
          <a:off x="11804651" y="2746375"/>
          <a:ext cx="5419724" cy="2857500"/>
        </xdr:xfrm>
        <a:graphic>
          <a:graphicData uri="http://schemas.openxmlformats.org/drawingml/2006/chart">
            <c:chart xmlns:c="http://schemas.openxmlformats.org/drawingml/2006/chart" xmlns:r="http://schemas.openxmlformats.org/officeDocument/2006/relationships" r:id="rId4"/>
          </a:graphicData>
        </a:graphic>
      </xdr:graphicFrame>
    </xdr:grpSp>
    <xdr:clientData/>
  </xdr:twoCellAnchor>
  <xdr:twoCellAnchor>
    <xdr:from>
      <xdr:col>21</xdr:col>
      <xdr:colOff>440108</xdr:colOff>
      <xdr:row>13</xdr:row>
      <xdr:rowOff>88900</xdr:rowOff>
    </xdr:from>
    <xdr:to>
      <xdr:col>30</xdr:col>
      <xdr:colOff>111124</xdr:colOff>
      <xdr:row>28</xdr:row>
      <xdr:rowOff>104775</xdr:rowOff>
    </xdr:to>
    <xdr:grpSp>
      <xdr:nvGrpSpPr>
        <xdr:cNvPr id="18" name="Group 17">
          <a:extLst>
            <a:ext uri="{FF2B5EF4-FFF2-40B4-BE49-F238E27FC236}">
              <a16:creationId xmlns:a16="http://schemas.microsoft.com/office/drawing/2014/main" id="{0D0D6C84-1359-02E4-ABB0-D528EE39616B}"/>
            </a:ext>
          </a:extLst>
        </xdr:cNvPr>
        <xdr:cNvGrpSpPr/>
      </xdr:nvGrpSpPr>
      <xdr:grpSpPr>
        <a:xfrm>
          <a:off x="13108358" y="2565400"/>
          <a:ext cx="5100266" cy="2873375"/>
          <a:chOff x="13127997" y="2565400"/>
          <a:chExt cx="5752151" cy="2873375"/>
        </a:xfrm>
        <a:effectLst>
          <a:glow rad="63500">
            <a:schemeClr val="accent3">
              <a:satMod val="175000"/>
              <a:alpha val="40000"/>
            </a:schemeClr>
          </a:glow>
        </a:effectLst>
      </xdr:grpSpPr>
      <xdr:sp macro="" textlink="">
        <xdr:nvSpPr>
          <xdr:cNvPr id="13" name="Rectangle: Rounded Corners 12">
            <a:extLst>
              <a:ext uri="{FF2B5EF4-FFF2-40B4-BE49-F238E27FC236}">
                <a16:creationId xmlns:a16="http://schemas.microsoft.com/office/drawing/2014/main" id="{EA5C98B0-FEE5-40C7-A846-387788966B8E}"/>
              </a:ext>
            </a:extLst>
          </xdr:cNvPr>
          <xdr:cNvSpPr/>
        </xdr:nvSpPr>
        <xdr:spPr>
          <a:xfrm>
            <a:off x="13141137" y="2565400"/>
            <a:ext cx="5022849" cy="2873375"/>
          </a:xfrm>
          <a:prstGeom prst="roundRect">
            <a:avLst>
              <a:gd name="adj" fmla="val 13777"/>
            </a:avLst>
          </a:prstGeom>
          <a:solidFill>
            <a:schemeClr val="bg1"/>
          </a:soli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12" name="Profit Margin Per Product">
            <a:extLst>
              <a:ext uri="{FF2B5EF4-FFF2-40B4-BE49-F238E27FC236}">
                <a16:creationId xmlns:a16="http://schemas.microsoft.com/office/drawing/2014/main" id="{F721D7C5-1120-49AC-8141-FFAFF3803DEC}"/>
              </a:ext>
            </a:extLst>
          </xdr:cNvPr>
          <xdr:cNvGraphicFramePr>
            <a:graphicFrameLocks/>
          </xdr:cNvGraphicFramePr>
        </xdr:nvGraphicFramePr>
        <xdr:xfrm>
          <a:off x="13127997" y="2619375"/>
          <a:ext cx="5752151" cy="2743200"/>
        </xdr:xfrm>
        <a:graphic>
          <a:graphicData uri="http://schemas.openxmlformats.org/drawingml/2006/chart">
            <c:chart xmlns:c="http://schemas.openxmlformats.org/drawingml/2006/chart" xmlns:r="http://schemas.openxmlformats.org/officeDocument/2006/relationships" r:id="rId5"/>
          </a:graphicData>
        </a:graphic>
      </xdr:graphicFrame>
    </xdr:grpSp>
    <xdr:clientData/>
  </xdr:twoCellAnchor>
  <xdr:twoCellAnchor>
    <xdr:from>
      <xdr:col>29</xdr:col>
      <xdr:colOff>115093</xdr:colOff>
      <xdr:row>13</xdr:row>
      <xdr:rowOff>97235</xdr:rowOff>
    </xdr:from>
    <xdr:to>
      <xdr:col>35</xdr:col>
      <xdr:colOff>269875</xdr:colOff>
      <xdr:row>28</xdr:row>
      <xdr:rowOff>136525</xdr:rowOff>
    </xdr:to>
    <xdr:grpSp>
      <xdr:nvGrpSpPr>
        <xdr:cNvPr id="28" name="Group 27">
          <a:extLst>
            <a:ext uri="{FF2B5EF4-FFF2-40B4-BE49-F238E27FC236}">
              <a16:creationId xmlns:a16="http://schemas.microsoft.com/office/drawing/2014/main" id="{77365F26-CD9E-BC82-108B-DDF51F4E07D9}"/>
            </a:ext>
          </a:extLst>
        </xdr:cNvPr>
        <xdr:cNvGrpSpPr/>
      </xdr:nvGrpSpPr>
      <xdr:grpSpPr>
        <a:xfrm>
          <a:off x="17609343" y="2573735"/>
          <a:ext cx="3774282" cy="2896790"/>
          <a:chOff x="13434218" y="2526110"/>
          <a:chExt cx="3933032" cy="2896790"/>
        </a:xfrm>
        <a:effectLst>
          <a:glow rad="63500">
            <a:schemeClr val="accent3">
              <a:satMod val="175000"/>
              <a:alpha val="40000"/>
            </a:schemeClr>
          </a:glow>
        </a:effectLst>
      </xdr:grpSpPr>
      <xdr:sp macro="" textlink="">
        <xdr:nvSpPr>
          <xdr:cNvPr id="23" name="Rectangle: Rounded Corners 22">
            <a:extLst>
              <a:ext uri="{FF2B5EF4-FFF2-40B4-BE49-F238E27FC236}">
                <a16:creationId xmlns:a16="http://schemas.microsoft.com/office/drawing/2014/main" id="{9F4F06DD-5F09-4733-87FF-0E197951954C}"/>
              </a:ext>
            </a:extLst>
          </xdr:cNvPr>
          <xdr:cNvSpPr/>
        </xdr:nvSpPr>
        <xdr:spPr>
          <a:xfrm>
            <a:off x="13503276" y="2549525"/>
            <a:ext cx="3863974" cy="2873375"/>
          </a:xfrm>
          <a:prstGeom prst="roundRect">
            <a:avLst>
              <a:gd name="adj" fmla="val 13777"/>
            </a:avLst>
          </a:prstGeom>
          <a:solidFill>
            <a:schemeClr val="bg1"/>
          </a:soli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mc:AlternateContent xmlns:mc="http://schemas.openxmlformats.org/markup-compatibility/2006">
        <mc:Choice xmlns:cx4="http://schemas.microsoft.com/office/drawing/2016/5/10/chartex" Requires="cx4">
          <xdr:graphicFrame macro="">
            <xdr:nvGraphicFramePr>
              <xdr:cNvPr id="17" name="Chart 16">
                <a:extLst>
                  <a:ext uri="{FF2B5EF4-FFF2-40B4-BE49-F238E27FC236}">
                    <a16:creationId xmlns:a16="http://schemas.microsoft.com/office/drawing/2014/main" id="{9A9E6A4D-2781-4020-8360-E0BE7BB808BF}"/>
                  </a:ext>
                </a:extLst>
              </xdr:cNvPr>
              <xdr:cNvGraphicFramePr/>
            </xdr:nvGraphicFramePr>
            <xdr:xfrm>
              <a:off x="13434218" y="2526110"/>
              <a:ext cx="3853656" cy="2837654"/>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13434218" y="2526110"/>
                <a:ext cx="3853656" cy="2837654"/>
              </a:xfrm>
              <a:prstGeom prst="rect">
                <a:avLst/>
              </a:prstGeom>
              <a:solidFill>
                <a:prstClr val="white"/>
              </a:solidFill>
              <a:ln w="1">
                <a:solidFill>
                  <a:prstClr val="green"/>
                </a:solidFill>
              </a:ln>
            </xdr:spPr>
            <xdr:txBody>
              <a:bodyPr vertOverflow="clip" horzOverflow="clip"/>
              <a:lstStyle/>
              <a:p>
                <a:r>
                  <a:rPr lang="ar-SA" sz="1100"/>
                  <a:t>This chart isn't available in your version of Excel.
Editing this shape or saving this workbook into a different file format will permanently break the chart.</a:t>
                </a:r>
              </a:p>
            </xdr:txBody>
          </xdr:sp>
        </mc:Fallback>
      </mc:AlternateContent>
    </xdr:grpSp>
    <xdr:clientData/>
  </xdr:twoCellAnchor>
  <xdr:twoCellAnchor>
    <xdr:from>
      <xdr:col>11</xdr:col>
      <xdr:colOff>269877</xdr:colOff>
      <xdr:row>29</xdr:row>
      <xdr:rowOff>25400</xdr:rowOff>
    </xdr:from>
    <xdr:to>
      <xdr:col>20</xdr:col>
      <xdr:colOff>277901</xdr:colOff>
      <xdr:row>45</xdr:row>
      <xdr:rowOff>174625</xdr:rowOff>
    </xdr:to>
    <xdr:grpSp>
      <xdr:nvGrpSpPr>
        <xdr:cNvPr id="29" name="Group 28">
          <a:extLst>
            <a:ext uri="{FF2B5EF4-FFF2-40B4-BE49-F238E27FC236}">
              <a16:creationId xmlns:a16="http://schemas.microsoft.com/office/drawing/2014/main" id="{FCC2FD0E-6A25-917D-829C-80A8A21EA1D5}"/>
            </a:ext>
          </a:extLst>
        </xdr:cNvPr>
        <xdr:cNvGrpSpPr/>
      </xdr:nvGrpSpPr>
      <xdr:grpSpPr>
        <a:xfrm>
          <a:off x="6905627" y="5549900"/>
          <a:ext cx="5437274" cy="3197225"/>
          <a:chOff x="13279204" y="5597525"/>
          <a:chExt cx="4038154" cy="2873375"/>
        </a:xfrm>
        <a:effectLst>
          <a:glow rad="63500">
            <a:schemeClr val="accent3">
              <a:satMod val="175000"/>
              <a:alpha val="40000"/>
            </a:schemeClr>
          </a:glow>
        </a:effectLst>
      </xdr:grpSpPr>
      <xdr:sp macro="" textlink="">
        <xdr:nvSpPr>
          <xdr:cNvPr id="26" name="Rectangle: Rounded Corners 25">
            <a:extLst>
              <a:ext uri="{FF2B5EF4-FFF2-40B4-BE49-F238E27FC236}">
                <a16:creationId xmlns:a16="http://schemas.microsoft.com/office/drawing/2014/main" id="{1820ED8B-795D-4833-8323-14EEF38EA841}"/>
              </a:ext>
            </a:extLst>
          </xdr:cNvPr>
          <xdr:cNvSpPr/>
        </xdr:nvSpPr>
        <xdr:spPr>
          <a:xfrm>
            <a:off x="13453384" y="5597525"/>
            <a:ext cx="3863974" cy="2873375"/>
          </a:xfrm>
          <a:prstGeom prst="roundRect">
            <a:avLst>
              <a:gd name="adj" fmla="val 13777"/>
            </a:avLst>
          </a:prstGeom>
          <a:solidFill>
            <a:schemeClr val="bg1"/>
          </a:soli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27" name="Chart 26">
            <a:extLst>
              <a:ext uri="{FF2B5EF4-FFF2-40B4-BE49-F238E27FC236}">
                <a16:creationId xmlns:a16="http://schemas.microsoft.com/office/drawing/2014/main" id="{625CF45E-7AB4-4309-A947-D59B1BB33F59}"/>
              </a:ext>
            </a:extLst>
          </xdr:cNvPr>
          <xdr:cNvGraphicFramePr>
            <a:graphicFrameLocks/>
          </xdr:cNvGraphicFramePr>
        </xdr:nvGraphicFramePr>
        <xdr:xfrm>
          <a:off x="13279204" y="5622966"/>
          <a:ext cx="4008613" cy="2743200"/>
        </xdr:xfrm>
        <a:graphic>
          <a:graphicData uri="http://schemas.openxmlformats.org/drawingml/2006/chart">
            <c:chart xmlns:c="http://schemas.openxmlformats.org/drawingml/2006/chart" xmlns:r="http://schemas.openxmlformats.org/officeDocument/2006/relationships" r:id="rId7"/>
          </a:graphicData>
        </a:graphic>
      </xdr:graphicFrame>
    </xdr:grpSp>
    <xdr:clientData/>
  </xdr:twoCellAnchor>
  <xdr:twoCellAnchor>
    <xdr:from>
      <xdr:col>20</xdr:col>
      <xdr:colOff>406400</xdr:colOff>
      <xdr:row>29</xdr:row>
      <xdr:rowOff>47624</xdr:rowOff>
    </xdr:from>
    <xdr:to>
      <xdr:col>35</xdr:col>
      <xdr:colOff>269875</xdr:colOff>
      <xdr:row>45</xdr:row>
      <xdr:rowOff>142875</xdr:rowOff>
    </xdr:to>
    <xdr:sp macro="" textlink="">
      <xdr:nvSpPr>
        <xdr:cNvPr id="31" name="Rectangle: Rounded Corners 30">
          <a:extLst>
            <a:ext uri="{FF2B5EF4-FFF2-40B4-BE49-F238E27FC236}">
              <a16:creationId xmlns:a16="http://schemas.microsoft.com/office/drawing/2014/main" id="{C72881CE-FB67-4D73-B252-DB1B04B53ED9}"/>
            </a:ext>
          </a:extLst>
        </xdr:cNvPr>
        <xdr:cNvSpPr/>
      </xdr:nvSpPr>
      <xdr:spPr>
        <a:xfrm>
          <a:off x="12471400" y="5572124"/>
          <a:ext cx="8912225" cy="3143251"/>
        </a:xfrm>
        <a:prstGeom prst="roundRect">
          <a:avLst>
            <a:gd name="adj" fmla="val 13777"/>
          </a:avLst>
        </a:prstGeom>
        <a:solidFill>
          <a:schemeClr val="bg1"/>
        </a:solidFill>
        <a:ln>
          <a:noFill/>
        </a:ln>
        <a:effectLst>
          <a:glow rad="63500">
            <a:schemeClr val="accent3">
              <a:satMod val="175000"/>
              <a:alpha val="40000"/>
            </a:schemeClr>
          </a:glow>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20</xdr:col>
      <xdr:colOff>365124</xdr:colOff>
      <xdr:row>30</xdr:row>
      <xdr:rowOff>111124</xdr:rowOff>
    </xdr:from>
    <xdr:to>
      <xdr:col>35</xdr:col>
      <xdr:colOff>142875</xdr:colOff>
      <xdr:row>44</xdr:row>
      <xdr:rowOff>95249</xdr:rowOff>
    </xdr:to>
    <xdr:graphicFrame macro="">
      <xdr:nvGraphicFramePr>
        <xdr:cNvPr id="30" name="Year Over Year Groth">
          <a:extLst>
            <a:ext uri="{FF2B5EF4-FFF2-40B4-BE49-F238E27FC236}">
              <a16:creationId xmlns:a16="http://schemas.microsoft.com/office/drawing/2014/main" id="{76722B26-07A8-489C-8383-70427CDAB1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30</xdr:col>
      <xdr:colOff>517525</xdr:colOff>
      <xdr:row>6</xdr:row>
      <xdr:rowOff>9525</xdr:rowOff>
    </xdr:from>
    <xdr:to>
      <xdr:col>35</xdr:col>
      <xdr:colOff>206374</xdr:colOff>
      <xdr:row>12</xdr:row>
      <xdr:rowOff>158750</xdr:rowOff>
    </xdr:to>
    <xdr:sp macro="" textlink="">
      <xdr:nvSpPr>
        <xdr:cNvPr id="33" name="Rectangle: Rounded Corners 32">
          <a:extLst>
            <a:ext uri="{FF2B5EF4-FFF2-40B4-BE49-F238E27FC236}">
              <a16:creationId xmlns:a16="http://schemas.microsoft.com/office/drawing/2014/main" id="{820A816B-4036-4348-8E77-FE0504601DBE}"/>
            </a:ext>
          </a:extLst>
        </xdr:cNvPr>
        <xdr:cNvSpPr/>
      </xdr:nvSpPr>
      <xdr:spPr>
        <a:xfrm>
          <a:off x="18615025" y="1152525"/>
          <a:ext cx="2705099" cy="1292225"/>
        </a:xfrm>
        <a:prstGeom prst="roundRect">
          <a:avLst>
            <a:gd name="adj" fmla="val 13777"/>
          </a:avLst>
        </a:prstGeom>
        <a:solidFill>
          <a:schemeClr val="bg1"/>
        </a:solidFill>
        <a:ln>
          <a:noFill/>
        </a:ln>
        <a:effectLst>
          <a:glow rad="63500">
            <a:schemeClr val="accent3">
              <a:satMod val="175000"/>
              <a:alpha val="40000"/>
            </a:schemeClr>
          </a:glow>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31</xdr:col>
      <xdr:colOff>1</xdr:colOff>
      <xdr:row>6</xdr:row>
      <xdr:rowOff>133350</xdr:rowOff>
    </xdr:from>
    <xdr:to>
      <xdr:col>35</xdr:col>
      <xdr:colOff>91027</xdr:colOff>
      <xdr:row>12</xdr:row>
      <xdr:rowOff>34350</xdr:rowOff>
    </xdr:to>
    <mc:AlternateContent xmlns:mc="http://schemas.openxmlformats.org/markup-compatibility/2006" xmlns:a14="http://schemas.microsoft.com/office/drawing/2010/main">
      <mc:Choice Requires="a14">
        <xdr:graphicFrame macro="">
          <xdr:nvGraphicFramePr>
            <xdr:cNvPr id="11" name="Order Year">
              <a:extLst>
                <a:ext uri="{FF2B5EF4-FFF2-40B4-BE49-F238E27FC236}">
                  <a16:creationId xmlns:a16="http://schemas.microsoft.com/office/drawing/2014/main" id="{4BDB0C7E-6B59-E876-D349-E0868131F852}"/>
                </a:ext>
              </a:extLst>
            </xdr:cNvPr>
            <xdr:cNvGraphicFramePr/>
          </xdr:nvGraphicFramePr>
          <xdr:xfrm>
            <a:off x="0" y="0"/>
            <a:ext cx="0" cy="0"/>
          </xdr:xfrm>
          <a:graphic>
            <a:graphicData uri="http://schemas.microsoft.com/office/drawing/2010/slicer">
              <sle:slicer xmlns:sle="http://schemas.microsoft.com/office/drawing/2010/slicer" name="Order Year"/>
            </a:graphicData>
          </a:graphic>
        </xdr:graphicFrame>
      </mc:Choice>
      <mc:Fallback xmlns="">
        <xdr:sp macro="" textlink="">
          <xdr:nvSpPr>
            <xdr:cNvPr id="0" name=""/>
            <xdr:cNvSpPr>
              <a:spLocks noTextEdit="1"/>
            </xdr:cNvSpPr>
          </xdr:nvSpPr>
          <xdr:spPr>
            <a:xfrm>
              <a:off x="18700751" y="1276350"/>
              <a:ext cx="2504026" cy="1044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19</xdr:col>
      <xdr:colOff>206376</xdr:colOff>
      <xdr:row>6</xdr:row>
      <xdr:rowOff>3175</xdr:rowOff>
    </xdr:from>
    <xdr:to>
      <xdr:col>30</xdr:col>
      <xdr:colOff>460375</xdr:colOff>
      <xdr:row>12</xdr:row>
      <xdr:rowOff>152400</xdr:rowOff>
    </xdr:to>
    <xdr:sp macro="" textlink="">
      <xdr:nvSpPr>
        <xdr:cNvPr id="34" name="Rectangle: Rounded Corners 33">
          <a:extLst>
            <a:ext uri="{FF2B5EF4-FFF2-40B4-BE49-F238E27FC236}">
              <a16:creationId xmlns:a16="http://schemas.microsoft.com/office/drawing/2014/main" id="{2799AD69-CF75-4562-ABF1-6F96AECD1466}"/>
            </a:ext>
          </a:extLst>
        </xdr:cNvPr>
        <xdr:cNvSpPr/>
      </xdr:nvSpPr>
      <xdr:spPr>
        <a:xfrm>
          <a:off x="11668126" y="1146175"/>
          <a:ext cx="6889749" cy="1292225"/>
        </a:xfrm>
        <a:prstGeom prst="roundRect">
          <a:avLst>
            <a:gd name="adj" fmla="val 13777"/>
          </a:avLst>
        </a:prstGeom>
        <a:solidFill>
          <a:schemeClr val="bg1"/>
        </a:solidFill>
        <a:ln>
          <a:noFill/>
        </a:ln>
        <a:effectLst>
          <a:glow rad="63500">
            <a:schemeClr val="accent3">
              <a:satMod val="175000"/>
              <a:alpha val="40000"/>
            </a:schemeClr>
          </a:glow>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19</xdr:col>
      <xdr:colOff>428626</xdr:colOff>
      <xdr:row>6</xdr:row>
      <xdr:rowOff>79375</xdr:rowOff>
    </xdr:from>
    <xdr:to>
      <xdr:col>30</xdr:col>
      <xdr:colOff>301626</xdr:colOff>
      <xdr:row>12</xdr:row>
      <xdr:rowOff>127000</xdr:rowOff>
    </xdr:to>
    <mc:AlternateContent xmlns:mc="http://schemas.openxmlformats.org/markup-compatibility/2006" xmlns:a14="http://schemas.microsoft.com/office/drawing/2010/main">
      <mc:Choice Requires="a14">
        <xdr:graphicFrame macro="">
          <xdr:nvGraphicFramePr>
            <xdr:cNvPr id="36" name="Order Month">
              <a:extLst>
                <a:ext uri="{FF2B5EF4-FFF2-40B4-BE49-F238E27FC236}">
                  <a16:creationId xmlns:a16="http://schemas.microsoft.com/office/drawing/2014/main" id="{C14BAEE8-7609-41C8-9405-D4EF4FAA8C15}"/>
                </a:ext>
              </a:extLst>
            </xdr:cNvPr>
            <xdr:cNvGraphicFramePr/>
          </xdr:nvGraphicFramePr>
          <xdr:xfrm>
            <a:off x="0" y="0"/>
            <a:ext cx="0" cy="0"/>
          </xdr:xfrm>
          <a:graphic>
            <a:graphicData uri="http://schemas.microsoft.com/office/drawing/2010/slicer">
              <sle:slicer xmlns:sle="http://schemas.microsoft.com/office/drawing/2010/slicer" name="Order Month"/>
            </a:graphicData>
          </a:graphic>
        </xdr:graphicFrame>
      </mc:Choice>
      <mc:Fallback xmlns="">
        <xdr:sp macro="" textlink="">
          <xdr:nvSpPr>
            <xdr:cNvPr id="0" name=""/>
            <xdr:cNvSpPr>
              <a:spLocks noTextEdit="1"/>
            </xdr:cNvSpPr>
          </xdr:nvSpPr>
          <xdr:spPr>
            <a:xfrm>
              <a:off x="11890376" y="1222375"/>
              <a:ext cx="6508750" cy="11906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31</xdr:col>
      <xdr:colOff>127000</xdr:colOff>
      <xdr:row>2</xdr:row>
      <xdr:rowOff>0</xdr:rowOff>
    </xdr:from>
    <xdr:ext cx="2733825" cy="374141"/>
    <xdr:sp macro="" textlink="">
      <xdr:nvSpPr>
        <xdr:cNvPr id="37" name="TextBox 36">
          <a:extLst>
            <a:ext uri="{FF2B5EF4-FFF2-40B4-BE49-F238E27FC236}">
              <a16:creationId xmlns:a16="http://schemas.microsoft.com/office/drawing/2014/main" id="{7C1374AE-67D8-BAA1-1749-BA0C99AF3D7C}"/>
            </a:ext>
          </a:extLst>
        </xdr:cNvPr>
        <xdr:cNvSpPr txBox="1"/>
      </xdr:nvSpPr>
      <xdr:spPr>
        <a:xfrm>
          <a:off x="18827750" y="381000"/>
          <a:ext cx="2733825" cy="374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800" b="1" u="sng">
              <a:solidFill>
                <a:schemeClr val="bg1"/>
              </a:solidFill>
            </a:rPr>
            <a:t>Preperd by: Shams Zakaria</a:t>
          </a:r>
        </a:p>
      </xdr:txBody>
    </xdr:sp>
    <xdr:clientData/>
  </xdr:oneCellAnchor>
  <xdr:oneCellAnchor>
    <xdr:from>
      <xdr:col>24</xdr:col>
      <xdr:colOff>358775</xdr:colOff>
      <xdr:row>2</xdr:row>
      <xdr:rowOff>25400</xdr:rowOff>
    </xdr:from>
    <xdr:ext cx="3697807" cy="374141"/>
    <xdr:sp macro="" textlink="">
      <xdr:nvSpPr>
        <xdr:cNvPr id="38" name="TextBox 37">
          <a:extLst>
            <a:ext uri="{FF2B5EF4-FFF2-40B4-BE49-F238E27FC236}">
              <a16:creationId xmlns:a16="http://schemas.microsoft.com/office/drawing/2014/main" id="{1F62E812-9363-4257-8C8B-587704087011}"/>
            </a:ext>
          </a:extLst>
        </xdr:cNvPr>
        <xdr:cNvSpPr txBox="1"/>
      </xdr:nvSpPr>
      <xdr:spPr>
        <a:xfrm>
          <a:off x="14836775" y="406400"/>
          <a:ext cx="3697807" cy="374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800" b="1" u="sng">
              <a:solidFill>
                <a:schemeClr val="bg1"/>
              </a:solidFill>
            </a:rPr>
            <a:t>Report Period :  Jan</a:t>
          </a:r>
          <a:r>
            <a:rPr lang="en-US" sz="1800" b="1" u="sng" baseline="0">
              <a:solidFill>
                <a:schemeClr val="bg1"/>
              </a:solidFill>
            </a:rPr>
            <a:t> 2011 -- Dec 2014</a:t>
          </a:r>
          <a:endParaRPr lang="en-US" sz="1800" b="1" u="sng">
            <a:solidFill>
              <a:schemeClr val="bg1"/>
            </a:solidFill>
          </a:endParaRPr>
        </a:p>
      </xdr:txBody>
    </xdr:sp>
    <xdr:clientData/>
  </xdr:oneCellAnchor>
  <xdr:oneCellAnchor>
    <xdr:from>
      <xdr:col>30</xdr:col>
      <xdr:colOff>222250</xdr:colOff>
      <xdr:row>45</xdr:row>
      <xdr:rowOff>174625</xdr:rowOff>
    </xdr:from>
    <xdr:ext cx="2945358" cy="280205"/>
    <xdr:sp macro="" textlink="">
      <xdr:nvSpPr>
        <xdr:cNvPr id="39" name="TextBox 38">
          <a:extLst>
            <a:ext uri="{FF2B5EF4-FFF2-40B4-BE49-F238E27FC236}">
              <a16:creationId xmlns:a16="http://schemas.microsoft.com/office/drawing/2014/main" id="{71EA0B84-CBB1-B5B1-AD10-335FC1B8BCFD}"/>
            </a:ext>
          </a:extLst>
        </xdr:cNvPr>
        <xdr:cNvSpPr txBox="1"/>
      </xdr:nvSpPr>
      <xdr:spPr>
        <a:xfrm>
          <a:off x="18319750" y="8747125"/>
          <a:ext cx="2945358"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200" b="1">
              <a:solidFill>
                <a:sysClr val="windowText" lastClr="000000"/>
              </a:solidFill>
            </a:rPr>
            <a:t>2025</a:t>
          </a:r>
          <a:r>
            <a:rPr lang="en-US" sz="1200" b="1" baseline="0">
              <a:solidFill>
                <a:sysClr val="windowText" lastClr="000000"/>
              </a:solidFill>
            </a:rPr>
            <a:t> Shams Zakaria I For Training Purposes</a:t>
          </a:r>
          <a:endParaRPr lang="en-US" sz="1200" b="1">
            <a:solidFill>
              <a:sysClr val="windowText" lastClr="000000"/>
            </a:solidFill>
          </a:endParaRPr>
        </a:p>
      </xdr:txBody>
    </xdr:sp>
    <xdr:clientData/>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ams zakaria" refreshedDate="45766.991824074074" createdVersion="8" refreshedVersion="8" minRefreshableVersion="3" recordCount="3203" xr:uid="{F2DD1C7A-4CAD-4F95-8301-091B292C4C88}">
  <cacheSource type="worksheet">
    <worksheetSource ref="A1:P3204" sheet="Source"/>
  </cacheSource>
  <cacheFields count="18">
    <cacheField name="Order ID" numFmtId="0">
      <sharedItems/>
    </cacheField>
    <cacheField name="Order Date" numFmtId="14">
      <sharedItems containsSemiMixedTypes="0" containsNonDate="0" containsDate="1" containsString="0" minDate="2011-01-07T00:00:00" maxDate="2015-01-01T00:00:00" count="845">
        <d v="2013-06-13T00:00:00"/>
        <d v="2011-06-09T00:00:00"/>
        <d v="2013-12-06T00:00:00"/>
        <d v="2011-05-13T00:00:00"/>
        <d v="2011-08-27T00:00:00"/>
        <d v="2012-09-25T00:00:00"/>
        <d v="2013-01-16T00:00:00"/>
        <d v="2013-07-18T00:00:00"/>
        <d v="2012-11-24T00:00:00"/>
        <d v="2011-12-05T00:00:00"/>
        <d v="2011-10-12T00:00:00"/>
        <d v="2013-09-18T00:00:00"/>
        <d v="2014-11-07T00:00:00"/>
        <d v="2014-06-18T00:00:00"/>
        <d v="2012-11-13T00:00:00"/>
        <d v="2012-03-02T00:00:00"/>
        <d v="2014-11-06T00:00:00"/>
        <d v="2013-11-07T00:00:00"/>
        <d v="2013-10-14T00:00:00"/>
        <d v="2014-09-19T00:00:00"/>
        <d v="2012-09-07T00:00:00"/>
        <d v="2013-03-14T00:00:00"/>
        <d v="2012-05-31T00:00:00"/>
        <d v="2012-05-28T00:00:00"/>
        <d v="2011-03-01T00:00:00"/>
        <d v="2013-05-12T00:00:00"/>
        <d v="2013-11-17T00:00:00"/>
        <d v="2013-11-08T00:00:00"/>
        <d v="2011-08-05T00:00:00"/>
        <d v="2011-08-26T00:00:00"/>
        <d v="2012-10-31T00:00:00"/>
        <d v="2011-08-03T00:00:00"/>
        <d v="2014-12-10T00:00:00"/>
        <d v="2013-10-29T00:00:00"/>
        <d v="2014-11-13T00:00:00"/>
        <d v="2013-12-11T00:00:00"/>
        <d v="2013-09-12T00:00:00"/>
        <d v="2012-11-10T00:00:00"/>
        <d v="2014-12-29T00:00:00"/>
        <d v="2012-07-30T00:00:00"/>
        <d v="2014-09-17T00:00:00"/>
        <d v="2012-11-02T00:00:00"/>
        <d v="2012-09-26T00:00:00"/>
        <d v="2011-12-26T00:00:00"/>
        <d v="2013-09-13T00:00:00"/>
        <d v="2011-09-19T00:00:00"/>
        <d v="2013-04-24T00:00:00"/>
        <d v="2012-09-01T00:00:00"/>
        <d v="2011-07-12T00:00:00"/>
        <d v="2012-06-22T00:00:00"/>
        <d v="2014-06-16T00:00:00"/>
        <d v="2011-09-24T00:00:00"/>
        <d v="2011-07-23T00:00:00"/>
        <d v="2011-09-21T00:00:00"/>
        <d v="2014-07-01T00:00:00"/>
        <d v="2014-12-09T00:00:00"/>
        <d v="2014-11-04T00:00:00"/>
        <d v="2014-06-25T00:00:00"/>
        <d v="2013-04-15T00:00:00"/>
        <d v="2014-03-05T00:00:00"/>
        <d v="2011-06-22T00:00:00"/>
        <d v="2011-02-13T00:00:00"/>
        <d v="2012-12-15T00:00:00"/>
        <d v="2013-04-23T00:00:00"/>
        <d v="2011-11-09T00:00:00"/>
        <d v="2013-07-13T00:00:00"/>
        <d v="2011-10-06T00:00:00"/>
        <d v="2014-06-11T00:00:00"/>
        <d v="2013-05-10T00:00:00"/>
        <d v="2013-07-26T00:00:00"/>
        <d v="2013-05-31T00:00:00"/>
        <d v="2014-12-22T00:00:00"/>
        <d v="2014-01-23T00:00:00"/>
        <d v="2013-05-22T00:00:00"/>
        <d v="2012-11-07T00:00:00"/>
        <d v="2014-09-08T00:00:00"/>
        <d v="2013-07-11T00:00:00"/>
        <d v="2013-07-15T00:00:00"/>
        <d v="2013-04-16T00:00:00"/>
        <d v="2014-06-30T00:00:00"/>
        <d v="2013-06-11T00:00:00"/>
        <d v="2014-11-21T00:00:00"/>
        <d v="2012-12-07T00:00:00"/>
        <d v="2014-12-08T00:00:00"/>
        <d v="2014-10-02T00:00:00"/>
        <d v="2013-11-04T00:00:00"/>
        <d v="2012-09-18T00:00:00"/>
        <d v="2012-09-10T00:00:00"/>
        <d v="2014-12-02T00:00:00"/>
        <d v="2013-03-21T00:00:00"/>
        <d v="2011-08-08T00:00:00"/>
        <d v="2014-05-20T00:00:00"/>
        <d v="2014-12-18T00:00:00"/>
        <d v="2013-12-12T00:00:00"/>
        <d v="2013-08-16T00:00:00"/>
        <d v="2013-05-21T00:00:00"/>
        <d v="2014-07-31T00:00:00"/>
        <d v="2013-04-02T00:00:00"/>
        <d v="2012-03-28T00:00:00"/>
        <d v="2013-11-05T00:00:00"/>
        <d v="2012-04-09T00:00:00"/>
        <d v="2011-07-01T00:00:00"/>
        <d v="2011-06-02T00:00:00"/>
        <d v="2013-02-13T00:00:00"/>
        <d v="2014-01-22T00:00:00"/>
        <d v="2011-09-08T00:00:00"/>
        <d v="2011-05-27T00:00:00"/>
        <d v="2013-04-08T00:00:00"/>
        <d v="2012-08-31T00:00:00"/>
        <d v="2012-08-21T00:00:00"/>
        <d v="2014-03-18T00:00:00"/>
        <d v="2012-12-12T00:00:00"/>
        <d v="2011-09-20T00:00:00"/>
        <d v="2012-11-27T00:00:00"/>
        <d v="2014-02-21T00:00:00"/>
        <d v="2014-04-23T00:00:00"/>
        <d v="2011-11-01T00:00:00"/>
        <d v="2011-10-13T00:00:00"/>
        <d v="2014-05-15T00:00:00"/>
        <d v="2011-05-09T00:00:00"/>
        <d v="2013-06-21T00:00:00"/>
        <d v="2014-12-24T00:00:00"/>
        <d v="2012-04-25T00:00:00"/>
        <d v="2014-06-27T00:00:00"/>
        <d v="2011-12-09T00:00:00"/>
        <d v="2013-11-11T00:00:00"/>
        <d v="2013-04-09T00:00:00"/>
        <d v="2012-12-13T00:00:00"/>
        <d v="2013-06-20T00:00:00"/>
        <d v="2013-12-14T00:00:00"/>
        <d v="2012-05-29T00:00:00"/>
        <d v="2012-07-26T00:00:00"/>
        <d v="2014-05-16T00:00:00"/>
        <d v="2012-09-22T00:00:00"/>
        <d v="2014-11-15T00:00:00"/>
        <d v="2013-09-02T00:00:00"/>
        <d v="2014-07-10T00:00:00"/>
        <d v="2011-11-11T00:00:00"/>
        <d v="2013-08-27T00:00:00"/>
        <d v="2013-11-14T00:00:00"/>
        <d v="2012-08-27T00:00:00"/>
        <d v="2012-11-06T00:00:00"/>
        <d v="2011-11-24T00:00:00"/>
        <d v="2012-12-21T00:00:00"/>
        <d v="2012-09-17T00:00:00"/>
        <d v="2012-06-13T00:00:00"/>
        <d v="2014-12-11T00:00:00"/>
        <d v="2013-10-02T00:00:00"/>
        <d v="2012-11-20T00:00:00"/>
        <d v="2013-04-29T00:00:00"/>
        <d v="2013-11-13T00:00:00"/>
        <d v="2014-09-24T00:00:00"/>
        <d v="2012-12-06T00:00:00"/>
        <d v="2011-06-25T00:00:00"/>
        <d v="2013-06-15T00:00:00"/>
        <d v="2013-10-22T00:00:00"/>
        <d v="2014-12-19T00:00:00"/>
        <d v="2013-07-23T00:00:00"/>
        <d v="2013-12-07T00:00:00"/>
        <d v="2011-09-29T00:00:00"/>
        <d v="2014-01-01T00:00:00"/>
        <d v="2013-07-03T00:00:00"/>
        <d v="2011-09-01T00:00:00"/>
        <d v="2011-04-21T00:00:00"/>
        <d v="2011-12-27T00:00:00"/>
        <d v="2014-02-27T00:00:00"/>
        <d v="2013-07-19T00:00:00"/>
        <d v="2011-08-11T00:00:00"/>
        <d v="2011-12-12T00:00:00"/>
        <d v="2014-09-03T00:00:00"/>
        <d v="2011-12-24T00:00:00"/>
        <d v="2012-05-25T00:00:00"/>
        <d v="2014-12-31T00:00:00"/>
        <d v="2012-10-04T00:00:00"/>
        <d v="2013-12-19T00:00:00"/>
        <d v="2014-10-16T00:00:00"/>
        <d v="2013-05-24T00:00:00"/>
        <d v="2011-05-06T00:00:00"/>
        <d v="2014-04-03T00:00:00"/>
        <d v="2014-05-05T00:00:00"/>
        <d v="2011-09-26T00:00:00"/>
        <d v="2014-11-11T00:00:00"/>
        <d v="2014-07-09T00:00:00"/>
        <d v="2012-12-24T00:00:00"/>
        <d v="2011-04-01T00:00:00"/>
        <d v="2012-09-14T00:00:00"/>
        <d v="2011-08-04T00:00:00"/>
        <d v="2013-09-26T00:00:00"/>
        <d v="2014-01-29T00:00:00"/>
        <d v="2013-12-27T00:00:00"/>
        <d v="2014-12-20T00:00:00"/>
        <d v="2012-10-01T00:00:00"/>
        <d v="2012-05-01T00:00:00"/>
        <d v="2012-07-19T00:00:00"/>
        <d v="2012-12-01T00:00:00"/>
        <d v="2014-07-12T00:00:00"/>
        <d v="2014-11-20T00:00:00"/>
        <d v="2013-12-03T00:00:00"/>
        <d v="2013-10-15T00:00:00"/>
        <d v="2012-11-03T00:00:00"/>
        <d v="2014-10-31T00:00:00"/>
        <d v="2013-10-18T00:00:00"/>
        <d v="2013-11-25T00:00:00"/>
        <d v="2012-08-01T00:00:00"/>
        <d v="2014-09-13T00:00:00"/>
        <d v="2011-02-04T00:00:00"/>
        <d v="2014-02-12T00:00:00"/>
        <d v="2014-09-01T00:00:00"/>
        <d v="2014-02-11T00:00:00"/>
        <d v="2011-02-05T00:00:00"/>
        <d v="2013-06-18T00:00:00"/>
        <d v="2012-02-06T00:00:00"/>
        <d v="2012-03-16T00:00:00"/>
        <d v="2013-04-10T00:00:00"/>
        <d v="2011-04-04T00:00:00"/>
        <d v="2014-09-06T00:00:00"/>
        <d v="2012-03-19T00:00:00"/>
        <d v="2014-06-12T00:00:00"/>
        <d v="2011-11-23T00:00:00"/>
        <d v="2012-06-23T00:00:00"/>
        <d v="2011-10-19T00:00:00"/>
        <d v="2013-04-20T00:00:00"/>
        <d v="2011-05-26T00:00:00"/>
        <d v="2012-12-19T00:00:00"/>
        <d v="2011-11-26T00:00:00"/>
        <d v="2011-08-29T00:00:00"/>
        <d v="2014-11-19T00:00:00"/>
        <d v="2014-01-21T00:00:00"/>
        <d v="2013-03-23T00:00:00"/>
        <d v="2013-05-19T00:00:00"/>
        <d v="2013-09-30T00:00:00"/>
        <d v="2012-12-27T00:00:00"/>
        <d v="2011-06-03T00:00:00"/>
        <d v="2011-02-03T00:00:00"/>
        <d v="2013-03-09T00:00:00"/>
        <d v="2014-10-08T00:00:00"/>
        <d v="2012-09-03T00:00:00"/>
        <d v="2011-08-09T00:00:00"/>
        <d v="2014-10-15T00:00:00"/>
        <d v="2014-12-03T00:00:00"/>
        <d v="2012-09-05T00:00:00"/>
        <d v="2013-07-08T00:00:00"/>
        <d v="2013-12-26T00:00:00"/>
        <d v="2012-06-04T00:00:00"/>
        <d v="2013-12-23T00:00:00"/>
        <d v="2014-07-30T00:00:00"/>
        <d v="2014-09-11T00:00:00"/>
        <d v="2011-06-13T00:00:00"/>
        <d v="2014-04-16T00:00:00"/>
        <d v="2011-07-21T00:00:00"/>
        <d v="2014-11-22T00:00:00"/>
        <d v="2014-12-30T00:00:00"/>
        <d v="2011-03-14T00:00:00"/>
        <d v="2012-12-31T00:00:00"/>
        <d v="2014-10-22T00:00:00"/>
        <d v="2012-02-03T00:00:00"/>
        <d v="2013-11-16T00:00:00"/>
        <d v="2014-12-06T00:00:00"/>
        <d v="2014-03-10T00:00:00"/>
        <d v="2013-06-10T00:00:00"/>
        <d v="2014-11-29T00:00:00"/>
        <d v="2014-03-17T00:00:00"/>
        <d v="2013-11-28T00:00:00"/>
        <d v="2014-11-28T00:00:00"/>
        <d v="2013-07-09T00:00:00"/>
        <d v="2012-05-08T00:00:00"/>
        <d v="2011-11-25T00:00:00"/>
        <d v="2014-06-26T00:00:00"/>
        <d v="2014-04-12T00:00:00"/>
        <d v="2014-08-21T00:00:00"/>
        <d v="2012-03-13T00:00:00"/>
        <d v="2013-09-09T00:00:00"/>
        <d v="2012-01-23T00:00:00"/>
        <d v="2012-06-18T00:00:00"/>
        <d v="2012-10-02T00:00:00"/>
        <d v="2011-10-31T00:00:00"/>
        <d v="2012-04-13T00:00:00"/>
        <d v="2013-11-27T00:00:00"/>
        <d v="2014-11-08T00:00:00"/>
        <d v="2011-12-01T00:00:00"/>
        <d v="2014-02-24T00:00:00"/>
        <d v="2012-10-26T00:00:00"/>
        <d v="2011-03-10T00:00:00"/>
        <d v="2011-07-18T00:00:00"/>
        <d v="2013-09-20T00:00:00"/>
        <d v="2014-04-14T00:00:00"/>
        <d v="2014-11-10T00:00:00"/>
        <d v="2013-01-07T00:00:00"/>
        <d v="2014-03-14T00:00:00"/>
        <d v="2011-08-01T00:00:00"/>
        <d v="2013-10-16T00:00:00"/>
        <d v="2014-08-02T00:00:00"/>
        <d v="2013-06-26T00:00:00"/>
        <d v="2012-09-06T00:00:00"/>
        <d v="2014-07-29T00:00:00"/>
        <d v="2013-03-20T00:00:00"/>
        <d v="2011-03-31T00:00:00"/>
        <d v="2012-12-14T00:00:00"/>
        <d v="2013-07-16T00:00:00"/>
        <d v="2012-02-15T00:00:00"/>
        <d v="2012-09-28T00:00:00"/>
        <d v="2014-06-17T00:00:00"/>
        <d v="2012-11-08T00:00:00"/>
        <d v="2014-09-18T00:00:00"/>
        <d v="2012-09-21T00:00:00"/>
        <d v="2012-03-06T00:00:00"/>
        <d v="2011-10-03T00:00:00"/>
        <d v="2014-01-09T00:00:00"/>
        <d v="2014-03-21T00:00:00"/>
        <d v="2013-09-25T00:00:00"/>
        <d v="2014-03-26T00:00:00"/>
        <d v="2014-08-15T00:00:00"/>
        <d v="2014-03-24T00:00:00"/>
        <d v="2012-06-07T00:00:00"/>
        <d v="2011-11-12T00:00:00"/>
        <d v="2014-10-13T00:00:00"/>
        <d v="2014-05-14T00:00:00"/>
        <d v="2014-07-04T00:00:00"/>
        <d v="2011-11-18T00:00:00"/>
        <d v="2013-11-06T00:00:00"/>
        <d v="2012-07-11T00:00:00"/>
        <d v="2014-09-05T00:00:00"/>
        <d v="2014-12-25T00:00:00"/>
        <d v="2014-08-29T00:00:00"/>
        <d v="2011-12-13T00:00:00"/>
        <d v="2013-05-20T00:00:00"/>
        <d v="2013-11-15T00:00:00"/>
        <d v="2011-07-25T00:00:00"/>
        <d v="2014-03-03T00:00:00"/>
        <d v="2012-07-16T00:00:00"/>
        <d v="2013-05-01T00:00:00"/>
        <d v="2014-04-17T00:00:00"/>
        <d v="2012-08-16T00:00:00"/>
        <d v="2014-11-02T00:00:00"/>
        <d v="2013-05-06T00:00:00"/>
        <d v="2013-03-05T00:00:00"/>
        <d v="2011-04-26T00:00:00"/>
        <d v="2014-04-02T00:00:00"/>
        <d v="2014-12-23T00:00:00"/>
        <d v="2012-08-15T00:00:00"/>
        <d v="2013-09-27T00:00:00"/>
        <d v="2013-08-17T00:00:00"/>
        <d v="2012-08-25T00:00:00"/>
        <d v="2014-12-04T00:00:00"/>
        <d v="2011-06-21T00:00:00"/>
        <d v="2012-11-12T00:00:00"/>
        <d v="2013-08-29T00:00:00"/>
        <d v="2013-01-22T00:00:00"/>
        <d v="2012-01-30T00:00:00"/>
        <d v="2011-10-04T00:00:00"/>
        <d v="2014-02-14T00:00:00"/>
        <d v="2012-02-21T00:00:00"/>
        <d v="2011-11-04T00:00:00"/>
        <d v="2012-06-20T00:00:00"/>
        <d v="2011-06-08T00:00:00"/>
        <d v="2012-04-17T00:00:00"/>
        <d v="2012-07-17T00:00:00"/>
        <d v="2011-04-12T00:00:00"/>
        <d v="2012-11-01T00:00:00"/>
        <d v="2012-05-12T00:00:00"/>
        <d v="2012-07-25T00:00:00"/>
        <d v="2014-11-12T00:00:00"/>
        <d v="2014-08-14T00:00:00"/>
        <d v="2011-03-22T00:00:00"/>
        <d v="2014-11-17T00:00:00"/>
        <d v="2013-01-21T00:00:00"/>
        <d v="2013-11-12T00:00:00"/>
        <d v="2013-01-30T00:00:00"/>
        <d v="2013-10-19T00:00:00"/>
        <d v="2014-11-03T00:00:00"/>
        <d v="2014-02-20T00:00:00"/>
        <d v="2014-01-31T00:00:00"/>
        <d v="2012-08-08T00:00:00"/>
        <d v="2014-12-15T00:00:00"/>
        <d v="2014-04-27T00:00:00"/>
        <d v="2014-12-17T00:00:00"/>
        <d v="2011-12-06T00:00:00"/>
        <d v="2013-02-21T00:00:00"/>
        <d v="2013-09-10T00:00:00"/>
        <d v="2011-07-14T00:00:00"/>
        <d v="2011-10-24T00:00:00"/>
        <d v="2014-04-18T00:00:00"/>
        <d v="2011-08-24T00:00:00"/>
        <d v="2013-03-25T00:00:00"/>
        <d v="2013-11-22T00:00:00"/>
        <d v="2014-10-04T00:00:00"/>
        <d v="2014-09-12T00:00:00"/>
        <d v="2011-09-30T00:00:00"/>
        <d v="2014-10-07T00:00:00"/>
        <d v="2014-10-20T00:00:00"/>
        <d v="2013-01-03T00:00:00"/>
        <d v="2012-10-03T00:00:00"/>
        <d v="2011-05-21T00:00:00"/>
        <d v="2013-08-24T00:00:00"/>
        <d v="2011-12-16T00:00:00"/>
        <d v="2011-06-30T00:00:00"/>
        <d v="2011-12-20T00:00:00"/>
        <d v="2014-10-21T00:00:00"/>
        <d v="2012-07-10T00:00:00"/>
        <d v="2011-11-10T00:00:00"/>
        <d v="2013-01-09T00:00:00"/>
        <d v="2011-10-02T00:00:00"/>
        <d v="2013-04-25T00:00:00"/>
        <d v="2011-11-17T00:00:00"/>
        <d v="2012-02-09T00:00:00"/>
        <d v="2014-05-09T00:00:00"/>
        <d v="2012-05-23T00:00:00"/>
        <d v="2011-09-27T00:00:00"/>
        <d v="2012-09-11T00:00:00"/>
        <d v="2014-08-22T00:00:00"/>
        <d v="2012-08-13T00:00:00"/>
        <d v="2013-08-18T00:00:00"/>
        <d v="2011-09-23T00:00:00"/>
        <d v="2011-02-01T00:00:00"/>
        <d v="2012-11-21T00:00:00"/>
        <d v="2012-10-17T00:00:00"/>
        <d v="2013-09-21T00:00:00"/>
        <d v="2012-04-27T00:00:00"/>
        <d v="2013-05-29T00:00:00"/>
        <d v="2012-11-29T00:00:00"/>
        <d v="2013-10-08T00:00:00"/>
        <d v="2013-12-02T00:00:00"/>
        <d v="2011-08-31T00:00:00"/>
        <d v="2013-12-09T00:00:00"/>
        <d v="2013-08-09T00:00:00"/>
        <d v="2012-04-10T00:00:00"/>
        <d v="2013-09-06T00:00:00"/>
        <d v="2013-06-25T00:00:00"/>
        <d v="2011-04-18T00:00:00"/>
        <d v="2011-03-23T00:00:00"/>
        <d v="2013-07-04T00:00:00"/>
        <d v="2013-06-08T00:00:00"/>
        <d v="2014-09-04T00:00:00"/>
        <d v="2014-05-04T00:00:00"/>
        <d v="2011-12-08T00:00:00"/>
        <d v="2012-12-05T00:00:00"/>
        <d v="2014-06-03T00:00:00"/>
        <d v="2012-10-30T00:00:00"/>
        <d v="2012-11-19T00:00:00"/>
        <d v="2011-09-13T00:00:00"/>
        <d v="2014-04-22T00:00:00"/>
        <d v="2011-12-30T00:00:00"/>
        <d v="2014-08-28T00:00:00"/>
        <d v="2013-12-18T00:00:00"/>
        <d v="2012-05-03T00:00:00"/>
        <d v="2013-11-01T00:00:00"/>
        <d v="2011-07-05T00:00:00"/>
        <d v="2011-01-28T00:00:00"/>
        <d v="2011-04-08T00:00:00"/>
        <d v="2011-07-26T00:00:00"/>
        <d v="2011-10-28T00:00:00"/>
        <d v="2014-06-07T00:00:00"/>
        <d v="2014-10-18T00:00:00"/>
        <d v="2011-07-27T00:00:00"/>
        <d v="2012-10-23T00:00:00"/>
        <d v="2012-06-15T00:00:00"/>
        <d v="2014-07-19T00:00:00"/>
        <d v="2011-09-17T00:00:00"/>
        <d v="2013-05-17T00:00:00"/>
        <d v="2013-03-02T00:00:00"/>
        <d v="2013-06-27T00:00:00"/>
        <d v="2011-11-22T00:00:00"/>
        <d v="2014-10-03T00:00:00"/>
        <d v="2014-12-16T00:00:00"/>
        <d v="2013-04-18T00:00:00"/>
        <d v="2011-10-11T00:00:00"/>
        <d v="2012-12-18T00:00:00"/>
        <d v="2014-01-02T00:00:00"/>
        <d v="2014-10-28T00:00:00"/>
        <d v="2011-12-29T00:00:00"/>
        <d v="2012-06-25T00:00:00"/>
        <d v="2013-08-05T00:00:00"/>
        <d v="2014-08-08T00:00:00"/>
        <d v="2014-05-12T00:00:00"/>
        <d v="2012-03-29T00:00:00"/>
        <d v="2014-01-15T00:00:00"/>
        <d v="2013-06-17T00:00:00"/>
        <d v="2014-03-07T00:00:00"/>
        <d v="2012-11-16T00:00:00"/>
        <d v="2012-02-18T00:00:00"/>
        <d v="2012-01-05T00:00:00"/>
        <d v="2014-03-27T00:00:00"/>
        <d v="2011-03-26T00:00:00"/>
        <d v="2012-09-04T00:00:00"/>
        <d v="2013-03-15T00:00:00"/>
        <d v="2014-07-22T00:00:00"/>
        <d v="2014-08-19T00:00:00"/>
        <d v="2014-10-23T00:00:00"/>
        <d v="2011-10-26T00:00:00"/>
        <d v="2013-06-29T00:00:00"/>
        <d v="2014-09-02T00:00:00"/>
        <d v="2012-12-20T00:00:00"/>
        <d v="2014-03-20T00:00:00"/>
        <d v="2014-11-25T00:00:00"/>
        <d v="2011-04-25T00:00:00"/>
        <d v="2012-10-25T00:00:00"/>
        <d v="2013-10-28T00:00:00"/>
        <d v="2011-11-29T00:00:00"/>
        <d v="2014-09-23T00:00:00"/>
        <d v="2012-06-19T00:00:00"/>
        <d v="2013-07-05T00:00:00"/>
        <d v="2014-09-29T00:00:00"/>
        <d v="2012-08-07T00:00:00"/>
        <d v="2014-06-19T00:00:00"/>
        <d v="2011-11-21T00:00:00"/>
        <d v="2013-04-11T00:00:00"/>
        <d v="2014-05-24T00:00:00"/>
        <d v="2013-10-03T00:00:00"/>
        <d v="2013-09-16T00:00:00"/>
        <d v="2011-10-10T00:00:00"/>
        <d v="2011-07-13T00:00:00"/>
        <d v="2012-12-04T00:00:00"/>
        <d v="2011-04-19T00:00:00"/>
        <d v="2014-07-18T00:00:00"/>
        <d v="2011-04-11T00:00:00"/>
        <d v="2014-08-04T00:00:00"/>
        <d v="2014-03-13T00:00:00"/>
        <d v="2014-04-28T00:00:00"/>
        <d v="2012-08-02T00:00:00"/>
        <d v="2014-04-09T00:00:00"/>
        <d v="2013-01-10T00:00:00"/>
        <d v="2014-05-19T00:00:00"/>
        <d v="2012-10-10T00:00:00"/>
        <d v="2012-04-18T00:00:00"/>
        <d v="2011-11-07T00:00:00"/>
        <d v="2013-03-04T00:00:00"/>
        <d v="2013-12-25T00:00:00"/>
        <d v="2012-12-11T00:00:00"/>
        <d v="2012-11-22T00:00:00"/>
        <d v="2013-05-09T00:00:00"/>
        <d v="2014-10-06T00:00:00"/>
        <d v="2012-01-13T00:00:00"/>
        <d v="2014-11-14T00:00:00"/>
        <d v="2014-03-09T00:00:00"/>
        <d v="2013-12-24T00:00:00"/>
        <d v="2013-08-23T00:00:00"/>
        <d v="2012-09-24T00:00:00"/>
        <d v="2012-03-15T00:00:00"/>
        <d v="2011-01-14T00:00:00"/>
        <d v="2013-11-19T00:00:00"/>
        <d v="2011-03-07T00:00:00"/>
        <d v="2011-11-16T00:00:00"/>
        <d v="2013-01-31T00:00:00"/>
        <d v="2014-05-08T00:00:00"/>
        <d v="2011-11-15T00:00:00"/>
        <d v="2014-01-30T00:00:00"/>
        <d v="2011-04-06T00:00:00"/>
        <d v="2012-09-08T00:00:00"/>
        <d v="2014-01-16T00:00:00"/>
        <d v="2012-11-05T00:00:00"/>
        <d v="2014-04-26T00:00:00"/>
        <d v="2014-11-26T00:00:00"/>
        <d v="2014-08-05T00:00:00"/>
        <d v="2013-11-18T00:00:00"/>
        <d v="2013-10-24T00:00:00"/>
        <d v="2014-02-03T00:00:00"/>
        <d v="2014-09-26T00:00:00"/>
        <d v="2011-07-30T00:00:00"/>
        <d v="2012-07-06T00:00:00"/>
        <d v="2012-03-08T00:00:00"/>
        <d v="2014-05-06T00:00:00"/>
        <d v="2011-05-10T00:00:00"/>
        <d v="2014-08-23T00:00:00"/>
        <d v="2013-09-24T00:00:00"/>
        <d v="2013-08-03T00:00:00"/>
        <d v="2014-01-04T00:00:00"/>
        <d v="2014-10-10T00:00:00"/>
        <d v="2014-10-01T00:00:00"/>
        <d v="2014-01-17T00:00:00"/>
        <d v="2011-03-30T00:00:00"/>
        <d v="2014-05-01T00:00:00"/>
        <d v="2011-01-07T00:00:00"/>
        <d v="2012-05-21T00:00:00"/>
        <d v="2014-10-17T00:00:00"/>
        <d v="2014-03-22T00:00:00"/>
        <d v="2011-01-19T00:00:00"/>
        <d v="2014-05-28T00:00:00"/>
        <d v="2013-08-15T00:00:00"/>
        <d v="2014-02-19T00:00:00"/>
        <d v="2013-11-21T00:00:00"/>
        <d v="2014-09-22T00:00:00"/>
        <d v="2013-02-22T00:00:00"/>
        <d v="2013-12-30T00:00:00"/>
        <d v="2013-12-04T00:00:00"/>
        <d v="2013-09-03T00:00:00"/>
        <d v="2012-10-19T00:00:00"/>
        <d v="2014-09-10T00:00:00"/>
        <d v="2011-01-20T00:00:00"/>
        <d v="2014-10-09T00:00:00"/>
        <d v="2011-11-28T00:00:00"/>
        <d v="2013-10-09T00:00:00"/>
        <d v="2012-10-08T00:00:00"/>
        <d v="2011-02-25T00:00:00"/>
        <d v="2013-06-06T00:00:00"/>
        <d v="2014-04-25T00:00:00"/>
        <d v="2013-12-20T00:00:00"/>
        <d v="2013-12-13T00:00:00"/>
        <d v="2011-12-15T00:00:00"/>
        <d v="2011-07-19T00:00:00"/>
        <d v="2013-10-25T00:00:00"/>
        <d v="2011-12-21T00:00:00"/>
        <d v="2013-06-12T00:00:00"/>
        <d v="2012-06-09T00:00:00"/>
        <d v="2011-05-28T00:00:00"/>
        <d v="2012-11-14T00:00:00"/>
        <d v="2011-01-21T00:00:00"/>
        <d v="2014-03-29T00:00:00"/>
        <d v="2013-12-31T00:00:00"/>
        <d v="2014-08-13T00:00:00"/>
        <d v="2011-11-08T00:00:00"/>
        <d v="2013-04-13T00:00:00"/>
        <d v="2013-12-05T00:00:00"/>
        <d v="2012-04-02T00:00:00"/>
        <d v="2014-09-30T00:00:00"/>
        <d v="2012-03-22T00:00:00"/>
        <d v="2014-05-13T00:00:00"/>
        <d v="2012-07-18T00:00:00"/>
        <d v="2012-03-27T00:00:00"/>
        <d v="2012-11-17T00:00:00"/>
        <d v="2013-09-19T00:00:00"/>
        <d v="2011-10-16T00:00:00"/>
        <d v="2014-01-13T00:00:00"/>
        <d v="2014-06-04T00:00:00"/>
        <d v="2013-08-07T00:00:00"/>
        <d v="2011-08-25T00:00:00"/>
        <d v="2013-03-13T00:00:00"/>
        <d v="2014-02-10T00:00:00"/>
        <d v="2011-07-20T00:00:00"/>
        <d v="2014-09-16T00:00:00"/>
        <d v="2011-12-10T00:00:00"/>
        <d v="2012-12-30T00:00:00"/>
        <d v="2013-03-11T00:00:00"/>
        <d v="2014-09-25T00:00:00"/>
        <d v="2013-02-04T00:00:00"/>
        <d v="2012-12-25T00:00:00"/>
        <d v="2014-05-21T00:00:00"/>
        <d v="2014-12-26T00:00:00"/>
        <d v="2014-09-20T00:00:00"/>
        <d v="2011-10-25T00:00:00"/>
        <d v="2011-12-22T00:00:00"/>
        <d v="2013-06-28T00:00:00"/>
        <d v="2011-03-18T00:00:00"/>
        <d v="2012-09-19T00:00:00"/>
        <d v="2014-12-14T00:00:00"/>
        <d v="2013-12-17T00:00:00"/>
        <d v="2014-09-15T00:00:00"/>
        <d v="2012-10-05T00:00:00"/>
        <d v="2013-10-30T00:00:00"/>
        <d v="2011-07-08T00:00:00"/>
        <d v="2012-04-22T00:00:00"/>
        <d v="2011-10-21T00:00:00"/>
        <d v="2014-12-01T00:00:00"/>
        <d v="2011-09-11T00:00:00"/>
        <d v="2012-10-29T00:00:00"/>
        <d v="2013-08-31T00:00:00"/>
        <d v="2014-01-24T00:00:00"/>
        <d v="2012-12-10T00:00:00"/>
        <d v="2013-12-16T00:00:00"/>
        <d v="2012-10-24T00:00:00"/>
        <d v="2014-08-01T00:00:00"/>
        <d v="2014-05-23T00:00:00"/>
        <d v="2013-07-22T00:00:00"/>
        <d v="2013-05-11T00:00:00"/>
        <d v="2014-03-04T00:00:00"/>
        <d v="2013-10-23T00:00:00"/>
        <d v="2013-08-08T00:00:00"/>
        <d v="2012-04-30T00:00:00"/>
        <d v="2013-05-27T00:00:00"/>
        <d v="2013-10-21T00:00:00"/>
        <d v="2011-09-06T00:00:00"/>
        <d v="2011-05-23T00:00:00"/>
        <d v="2012-08-10T00:00:00"/>
        <d v="2011-08-23T00:00:00"/>
        <d v="2011-11-05T00:00:00"/>
        <d v="2012-05-14T00:00:00"/>
        <d v="2014-03-11T00:00:00"/>
        <d v="2013-12-10T00:00:00"/>
        <d v="2011-07-04T00:00:00"/>
        <d v="2014-07-07T00:00:00"/>
        <d v="2011-10-05T00:00:00"/>
        <d v="2011-06-17T00:00:00"/>
        <d v="2014-02-06T00:00:00"/>
        <d v="2011-07-06T00:00:00"/>
        <d v="2011-04-20T00:00:00"/>
        <d v="2013-08-22T00:00:00"/>
        <d v="2012-12-16T00:00:00"/>
        <d v="2014-07-25T00:00:00"/>
        <d v="2014-12-07T00:00:00"/>
        <d v="2013-09-28T00:00:00"/>
        <d v="2014-05-03T00:00:00"/>
        <d v="2013-04-17T00:00:00"/>
        <d v="2013-07-29T00:00:00"/>
        <d v="2013-06-24T00:00:00"/>
        <d v="2012-11-09T00:00:00"/>
        <d v="2012-09-27T00:00:00"/>
        <d v="2012-06-28T00:00:00"/>
        <d v="2013-09-17T00:00:00"/>
        <d v="2011-08-19T00:00:00"/>
        <d v="2011-09-25T00:00:00"/>
        <d v="2013-05-13T00:00:00"/>
        <d v="2011-10-18T00:00:00"/>
        <d v="2014-11-18T00:00:00"/>
        <d v="2013-03-29T00:00:00"/>
        <d v="2011-07-22T00:00:00"/>
        <d v="2013-06-03T00:00:00"/>
        <d v="2011-12-07T00:00:00"/>
        <d v="2014-04-24T00:00:00"/>
        <d v="2013-07-20T00:00:00"/>
        <d v="2013-05-15T00:00:00"/>
        <d v="2013-01-23T00:00:00"/>
        <d v="2012-05-26T00:00:00"/>
        <d v="2014-02-07T00:00:00"/>
        <d v="2013-10-10T00:00:00"/>
        <d v="2014-01-08T00:00:00"/>
        <d v="2014-05-31T00:00:00"/>
        <d v="2011-02-16T00:00:00"/>
        <d v="2012-03-24T00:00:00"/>
        <d v="2012-04-11T00:00:00"/>
        <d v="2012-02-27T00:00:00"/>
        <d v="2013-07-02T00:00:00"/>
        <d v="2014-07-15T00:00:00"/>
        <d v="2014-03-31T00:00:00"/>
        <d v="2011-11-02T00:00:00"/>
        <d v="2011-09-10T00:00:00"/>
        <d v="2014-09-27T00:00:00"/>
        <d v="2014-04-01T00:00:00"/>
        <d v="2013-02-19T00:00:00"/>
        <d v="2012-12-08T00:00:00"/>
        <d v="2011-02-23T00:00:00"/>
        <d v="2013-10-07T00:00:00"/>
        <d v="2012-04-05T00:00:00"/>
        <d v="2013-03-16T00:00:00"/>
        <d v="2012-11-30T00:00:00"/>
        <d v="2011-04-15T00:00:00"/>
        <d v="2014-05-07T00:00:00"/>
        <d v="2012-01-06T00:00:00"/>
        <d v="2014-06-14T00:00:00"/>
        <d v="2012-08-24T00:00:00"/>
        <d v="2013-08-02T00:00:00"/>
        <d v="2013-04-14T00:00:00"/>
        <d v="2011-03-24T00:00:00"/>
        <d v="2014-06-09T00:00:00"/>
        <d v="2014-01-27T00:00:00"/>
        <d v="2011-05-16T00:00:00"/>
        <d v="2012-04-26T00:00:00"/>
        <d v="2012-10-12T00:00:00"/>
        <d v="2012-07-14T00:00:00"/>
        <d v="2011-11-19T00:00:00"/>
        <d v="2013-05-28T00:00:00"/>
        <d v="2013-10-04T00:00:00"/>
        <d v="2013-07-31T00:00:00"/>
        <d v="2012-07-04T00:00:00"/>
        <d v="2014-08-18T00:00:00"/>
        <d v="2013-12-15T00:00:00"/>
        <d v="2012-03-23T00:00:00"/>
        <d v="2013-10-11T00:00:00"/>
        <d v="2013-04-22T00:00:00"/>
        <d v="2011-05-04T00:00:00"/>
        <d v="2012-08-28T00:00:00"/>
        <d v="2012-10-20T00:00:00"/>
        <d v="2014-07-28T00:00:00"/>
        <d v="2012-05-22T00:00:00"/>
        <d v="2014-08-30T00:00:00"/>
        <d v="2012-02-16T00:00:00"/>
        <d v="2013-02-05T00:00:00"/>
        <d v="2013-12-28T00:00:00"/>
        <d v="2013-08-01T00:00:00"/>
        <d v="2011-07-09T00:00:00"/>
        <d v="2011-09-22T00:00:00"/>
        <d v="2011-08-12T00:00:00"/>
        <d v="2011-03-11T00:00:00"/>
        <d v="2014-07-27T00:00:00"/>
        <d v="2011-09-07T00:00:00"/>
        <d v="2013-03-18T00:00:00"/>
        <d v="2014-12-05T00:00:00"/>
        <d v="2013-02-01T00:00:00"/>
        <d v="2014-05-10T00:00:00"/>
        <d v="2012-09-20T00:00:00"/>
        <d v="2011-04-28T00:00:00"/>
        <d v="2013-05-23T00:00:00"/>
        <d v="2011-03-28T00:00:00"/>
        <d v="2012-05-10T00:00:00"/>
        <d v="2014-03-28T00:00:00"/>
        <d v="2014-07-08T00:00:00"/>
        <d v="2012-02-29T00:00:00"/>
        <d v="2011-02-21T00:00:00"/>
        <d v="2011-12-31T00:00:00"/>
        <d v="2013-01-28T00:00:00"/>
        <d v="2013-11-10T00:00:00"/>
        <d v="2013-09-11T00:00:00"/>
        <d v="2013-11-26T00:00:00"/>
        <d v="2011-10-01T00:00:00"/>
        <d v="2011-03-03T00:00:00"/>
        <d v="2012-12-03T00:00:00"/>
        <d v="2014-03-19T00:00:00"/>
        <d v="2014-06-28T00:00:00"/>
        <d v="2012-03-20T00:00:00"/>
        <d v="2014-05-29T00:00:00"/>
        <d v="2011-12-19T00:00:00"/>
        <d v="2014-08-20T00:00:00"/>
        <d v="2013-02-09T00:00:00"/>
        <d v="2014-10-14T00:00:00"/>
        <d v="2012-01-26T00:00:00"/>
        <d v="2012-12-17T00:00:00"/>
        <d v="2013-03-27T00:00:00"/>
        <d v="2012-05-18T00:00:00"/>
        <d v="2012-09-12T00:00:00"/>
        <d v="2013-02-07T00:00:00"/>
        <d v="2013-06-07T00:00:00"/>
        <d v="2012-11-28T00:00:00"/>
        <d v="2011-01-24T00:00:00"/>
        <d v="2014-06-13T00:00:00"/>
        <d v="2011-11-30T00:00:00"/>
        <d v="2012-03-14T00:00:00"/>
        <d v="2011-11-03T00:00:00"/>
        <d v="2014-07-24T00:00:00"/>
        <d v="2011-02-09T00:00:00"/>
        <d v="2011-04-23T00:00:00"/>
        <d v="2011-03-25T00:00:00"/>
        <d v="2011-06-24T00:00:00"/>
        <d v="2012-01-27T00:00:00"/>
        <d v="2012-10-18T00:00:00"/>
        <d v="2012-08-17T00:00:00"/>
        <d v="2014-05-27T00:00:00"/>
        <d v="2011-10-09T00:00:00"/>
        <d v="2013-11-20T00:00:00"/>
        <d v="2012-05-11T00:00:00"/>
        <d v="2013-09-23T00:00:00"/>
        <d v="2012-06-01T00:00:00"/>
        <d v="2014-01-25T00:00:00"/>
        <d v="2012-04-14T00:00:00"/>
        <d v="2013-05-07T00:00:00"/>
        <d v="2014-01-03T00:00:00"/>
        <d v="2013-10-31T00:00:00"/>
        <d v="2011-02-15T00:00:00"/>
        <d v="2011-06-18T00:00:00"/>
        <d v="2011-08-15T00:00:00"/>
        <d v="2014-06-20T00:00:00"/>
        <d v="2012-03-26T00:00:00"/>
        <d v="2011-04-03T00:00:00"/>
        <d v="2012-09-13T00:00:00"/>
        <d v="2013-09-05T00:00:00"/>
        <d v="2013-06-04T00:00:00"/>
        <d v="2011-12-28T00:00:00"/>
        <d v="2012-04-12T00:00:00"/>
      </sharedItems>
      <fieldGroup par="17"/>
    </cacheField>
    <cacheField name="Order Month" numFmtId="14">
      <sharedItems count="12">
        <s v="June"/>
        <s v="December"/>
        <s v="May"/>
        <s v="August"/>
        <s v="September"/>
        <s v="January"/>
        <s v="July"/>
        <s v="November"/>
        <s v="October"/>
        <s v="March"/>
        <s v="April"/>
        <s v="February"/>
      </sharedItems>
    </cacheField>
    <cacheField name="Order Year" numFmtId="14">
      <sharedItems count="4">
        <s v="2013"/>
        <s v="2011"/>
        <s v="2012"/>
        <s v="2014"/>
      </sharedItems>
    </cacheField>
    <cacheField name="Ship Date" numFmtId="14">
      <sharedItems containsSemiMixedTypes="0" containsNonDate="0" containsDate="1" containsString="0" minDate="2011-01-09T00:00:00" maxDate="2015-01-07T00:00:00"/>
    </cacheField>
    <cacheField name="Shipping Delay" numFmtId="1">
      <sharedItems containsSemiMixedTypes="0" containsString="0" containsNumber="1" containsInteger="1" minValue="0" maxValue="7" count="8">
        <n v="4"/>
        <n v="5"/>
        <n v="2"/>
        <n v="6"/>
        <n v="3"/>
        <n v="7"/>
        <n v="1"/>
        <n v="0"/>
      </sharedItems>
    </cacheField>
    <cacheField name="EmailID" numFmtId="0">
      <sharedItems/>
    </cacheField>
    <cacheField name="Geography" numFmtId="0">
      <sharedItems/>
    </cacheField>
    <cacheField name="Country " numFmtId="0">
      <sharedItems/>
    </cacheField>
    <cacheField name="City" numFmtId="0">
      <sharedItems count="11">
        <s v="California"/>
        <s v="Washington"/>
        <s v="Utah"/>
        <s v="Arizona"/>
        <s v="Oregon"/>
        <s v="Colorado"/>
        <s v="New Mexico"/>
        <s v="Nevada"/>
        <s v="Montana"/>
        <s v="Idaho"/>
        <s v="Wyoming"/>
      </sharedItems>
    </cacheField>
    <cacheField name="Category" numFmtId="0">
      <sharedItems count="17">
        <s v="Labels"/>
        <s v="Furnishings"/>
        <s v="Art"/>
        <s v="Phones"/>
        <s v="Binders"/>
        <s v="Appliances"/>
        <s v="Tables"/>
        <s v="Storage"/>
        <s v="Accessories"/>
        <s v="Paper"/>
        <s v="Chairs"/>
        <s v="Fasteners"/>
        <s v="Supplies"/>
        <s v="Envelopes"/>
        <s v="Copiers"/>
        <s v="Bookcases"/>
        <s v="Machines"/>
      </sharedItems>
    </cacheField>
    <cacheField name="Product Name" numFmtId="0">
      <sharedItems count="1494">
        <s v="Self-Adhesive Address Labels for Typewriters by Universal"/>
        <s v="Eldon Expressions Wood and Plastic Desk Accessories, Cherry Wood"/>
        <s v="Newell 322"/>
        <s v="Mitel 5320 IP Phone VoIP phone"/>
        <s v="DXL Angle-View Binders with Locking Rings by Samsill"/>
        <s v="Belkin F5C206VTEL 6 Outlet Surge"/>
        <s v="Chromcraft Rectangular Conference Tables"/>
        <s v="Konftel 250 ConferenceÂ phoneÂ - Charcoal black"/>
        <s v="Fellowes PB200 Plastic Comb Binding Machine"/>
        <s v="Fellowes Super Stor/Drawer"/>
        <s v="Newell 341"/>
        <s v="Cisco SPA 501G IP Phone"/>
        <s v="Wilson Jones Hanging View Binder, White, 1&quot;"/>
        <s v="Bretford CR4500 Series Slim Rectangular Table"/>
        <s v="Wilson Jones Active Use Binders"/>
        <s v="ImationÂ 8GB Mini TravelDrive USB 2.0Â Flash Drive"/>
        <s v="Eldon Base for stackable storage shelf, platinum"/>
        <s v="Verbatim 25 GB 6x Blu-ray Single Layer Recordable Disc, 3/Pack"/>
        <s v="Acco PRESSTEX Data Binder with Storage Hooks, Dark Blue, 14 7/8&quot; X 11&quot;"/>
        <s v="Xerox 1943"/>
        <s v="Luxo Economy Swing Arm Lamp"/>
        <s v="Hunt BOSTON Model 1606 High-Volume Electric Pencil Sharpener, Beige"/>
        <s v="netTALK DUO VoIP Telephone Service"/>
        <s v="Premium Writing Pencils, Soft, #2 by Central Association for the Blind"/>
        <s v="Sortfiler Multipurpose Personal File Organizer, Black"/>
        <s v="Turquoise Lead Holder with Pocket Clip"/>
        <s v="Panasonic Kx-TS550"/>
        <s v="Xerox 1995"/>
        <s v="Flexible Leather- Look Classic Collection Ring Binder"/>
        <s v="Trimflex Flexible Post Binders"/>
        <s v="Logitech K350 2.4Ghz Wireless Keyboard"/>
        <s v="Deflect-o DuraMat Lighweight, Studded, Beveled Mat for Low Pile Carpeting"/>
        <s v="Avery Trapezoid Ring Binder, 3&quot; Capacity, Black, 1040 sheets"/>
        <s v="Hon Racetrack Conference Tables"/>
        <s v="Avery Durable Slant Ring Binders, No Labels"/>
        <s v="Trav-L-File Heavy-Duty Shuttle II, Black"/>
        <s v="Global Task Chair, Black"/>
        <s v="Eldon Cleatmat Plus Chair Mats for High Pile Carpets"/>
        <s v="Xerox 195"/>
        <s v="Xerox 1880"/>
        <s v="Sanford Colorific Colored Pencils, 12/Box"/>
        <s v="Ideal Clamps"/>
        <s v="GBC Wire Binding Strips"/>
        <s v="Fiskars Softgrip Scissors"/>
        <s v="Longer-Life Soft White Bulbs"/>
        <s v="Newell 343"/>
        <s v="Convenience Packs of Business Envelopes"/>
        <s v="Xerox 1911"/>
        <s v="Safco Industrial Wire Shelving"/>
        <s v="Belkin 7 Outlet SurgeMaster Surge Protector with Phone Protection"/>
        <s v="Jabra BIZ 2300 Duo QD Duo CordedÂ Headset"/>
        <s v="Southworth 25% Cotton Antique Laid Paper &amp; Envelopes"/>
        <s v="Xerox 1883"/>
        <s v="Tenex Personal Project File with Scoop Front Design, Black"/>
        <s v="Newell 311"/>
        <s v="Global Deluxe High-Back Manager's Chair"/>
        <s v="Xerox 1920"/>
        <s v="Staples"/>
        <s v="Wilson Jones International Size A4 Ring Binders"/>
        <s v="Adams Phone Message Book, Professional, 400 Message Capacity, 5 3/6Â” x 11Â”"/>
        <s v="Xerox 1913"/>
        <s v="Global Value Steno Chair, Gray"/>
        <s v="SanDisk Ultra 32 GB MicroSDHC Class 10 Memory Card"/>
        <s v="Poly String Tie Envelopes"/>
        <s v="BoxOffice By Design Rectangular and Half-Moon Meeting Room Tables"/>
        <s v="Bravo II Megaboss 12-Amp Hard Body Upright, Replacement Belts, 2 Belts per Pack"/>
        <s v="Nortel Business Series Terminal T7208 Digital phone"/>
        <s v="Personal Filing Tote with Lid, Black/Gray"/>
        <s v="Adtran 1202752G1"/>
        <s v="Xerox 4200 Series MultiUse Premium Copy Paper (20Lb. and 84 Bright)"/>
        <s v="Global Leather Highback Executive Chair with Pneumatic Height Adjustment, Black"/>
        <s v="Wirebound Message Books, Two 4 1/4&quot; x 5&quot; Forms per Page"/>
        <s v="LogitechÂ P710e Mobile Speakerphone"/>
        <s v="Microsoft Sculpt Comfort Mouse"/>
        <s v="Adjustable Depth Letter/Legal Cart"/>
        <s v="Logitech 910-002974 M325 Wireless Mouse for Web Scrolling"/>
        <s v="Regeneration Desk Collection"/>
        <s v="Presstex Flexible Ring Binders"/>
        <s v="Ampad Gold Fibre Wirebound Steno Books, 6&quot; x 9&quot;, Gregg Ruled"/>
        <s v="Newell 330"/>
        <s v="Bevis Round Bullnose 29&quot; High Table Top"/>
        <s v="Microsoft Arc Touch Mouse"/>
        <s v="Xerox 216"/>
        <s v="Howard Miller 13&quot; Diameter Goldtone Round Wall Clock"/>
        <s v="Global Deluxe Office Fabric Chairs"/>
        <s v="Eldon ClusterMat Chair Mat with Cordless Antistatic Protection"/>
        <s v="Ibico Laser Imprintable Binding System Covers"/>
        <s v="Vinyl Coated Wire Paper Clips in Organizer Box, 800/Box"/>
        <s v="C-Line Cubicle Keepers Polyproplyene Holder With Velcro Backings"/>
        <s v="Hon 4070 Series Pagoda Armless Upholstered Stacking Chairs"/>
        <s v="Eldon Expressions Desk Accessory, Wood Photo Frame, Mahogany"/>
        <s v="Avery 509"/>
        <s v="OIC Binder Clips"/>
        <s v="Logitech Wireless Headset h800"/>
        <s v="Storex Dura Pro Binders"/>
        <s v="Hewlett Packard LaserJet 3310 Copier"/>
        <s v="Avery Non-Stick Binders"/>
        <s v="Tuff Stuff Recycled Round Ring Binders"/>
        <s v="Hon 5100 Series Wood Tables"/>
        <s v="OIC Binder Clips, Mini, 1/4&quot; Capacity, Black"/>
        <s v="Anker 36W 4-Port USB Wall Charger Travel Power Adapter for iPhone 5s 5c 5"/>
        <s v="Gould Plastics 9-Pocket Panel Bin, 18-3/8w x 5-1/4d x 20-1/2h, Black"/>
        <s v="Wilson Jones Custom Binder Spines &amp; Labels"/>
        <s v="NETGEAR AC1750 Dual Band GigabitÂ Smart WiFi Router"/>
        <s v="Newell 324"/>
        <s v="Microsoft Natural Keyboard Elite"/>
        <s v="Southworth Structures Collection"/>
        <s v="Square Ring Data Binders, Rigid 75 Pt. Covers, 11&quot; x 14-7/8&quot;"/>
        <s v="Nortel Meridian M3904 Professional Digital phone"/>
        <s v="Canon PC1080F Personal Copier"/>
        <s v="Tuf-Vin Binders"/>
        <s v="Sony 64GB Class 10 Micro SDHC R40 Memory Card"/>
        <s v="Sharp AL-1530CS Digital Copier"/>
        <s v="Wirebound Message Book, 4 per Page"/>
        <s v="Bevis Round Conference Table Top, X-Base"/>
        <s v="Wirebound Service Call Books, 5 1/2&quot; x 4&quot;"/>
        <s v="Self-Adhesive Removable Labels"/>
        <s v="Xerox 1908"/>
        <s v="O'Sullivan 4-Shelf Bookcase in Odessa Pine"/>
        <s v="Novimex High-Tech Fabric Mesh Task Chair"/>
        <s v="Xerox 191"/>
        <s v="Bulldog Vacuum Base Pencil Sharpener"/>
        <s v="Bevis Steel Folding Chairs"/>
        <s v="American Pencil"/>
        <s v="White Envelopes, White Envelopes with Clear Poly Window"/>
        <s v="KeyTronicÂ 6101 Series -Â KeyboardÂ - Black"/>
        <s v="Global Geo Office Task Chair, Gray"/>
        <s v="3M Office Air Cleaner"/>
        <s v="Logitech G700s Rechargeable Gaming Mouse"/>
        <s v="Acco D-Ring Binder w/DublLock"/>
        <s v="Eldon Wave Desk Accessories"/>
        <s v="Bush Advantage Collection Racetrack Conference Table"/>
        <s v="Poly Designer Cover &amp; Back"/>
        <s v="Premier Electric Letter Opener"/>
        <s v="Fellowes Premier Superior Surge Suppressor, 10-Outlet, With Phone and Remote"/>
        <s v="SAFCO Boltless Steel Shelving"/>
        <s v="Sauder Mission Library with Doors, Fruitwood Finish"/>
        <s v="Samsung Galaxy Note 3"/>
        <s v="Decoflex Hanging Personal Folder File, Blue"/>
        <s v="Recycled Desk Saver Line &quot;While You Were Out&quot; Book, 5 1/2&quot; X 4&quot;"/>
        <s v="Xerox 1912"/>
        <s v="Cisco SPA525G2 IP Phone - Wireless"/>
        <s v="ImationÂ USB 2.0 SwivelÂ Flash DriveÂ USBÂ flash driveÂ - 4 GB - Pink"/>
        <s v="Alphabetical Labels for Top Tab Filing"/>
        <s v="O'Sullivan Living Dimensions 2-Shelf Bookcases"/>
        <s v="iHome FM Clock Radio with Lightning Dock"/>
        <s v="Sony Micro Vault Click 8 GB USB 2.0 Flash Drive"/>
        <s v="Clear Mylar Reinforcing Strips"/>
        <s v="Howard Miller 14-1/2&quot; Diameter Chrome Round Wall Clock"/>
        <s v="DMI Arturo Collection Mission-style Design Wood Chair"/>
        <s v="Deflect-O Glasstique Clear Desk Accessories"/>
        <s v="Vinyl Sectional Post Binders"/>
        <s v="GBC Standard Therm-A-Bind Covers"/>
        <s v="Global Troy Executive Leather Low-Back Tilter"/>
        <s v="Storex Flexible Poly Binders with Double Pockets"/>
        <s v="White Dual Perf Computer Printout Paper, 2700 Sheets, 1 Part, Heavyweight, 20 lbs., 14 7/8 x 11"/>
        <s v="Newell 327"/>
        <s v="Newell 317"/>
        <s v="Canon Image Class D660 Copier"/>
        <s v="Advantus Rolling Storage Box"/>
        <s v="Great White Multi-Use Recycled Paper (20Lb. and 84 Bright)"/>
        <s v="Tennsco Single-Tier Lockers"/>
        <s v="Motorola HK250 Universal Bluetooth Headset"/>
        <s v="ImationÂ 16GB Mini TravelDrive USB 2.0Â Flash Drive"/>
        <s v="Safco Contoured Stacking Chairs"/>
        <s v="Tenex Chairmats For Use With Carpeted Floors"/>
        <s v="Sterilite Officeware Hinged File Box"/>
        <s v="LG Electronics Tone+ HBS-730 Bluetooth Headset"/>
        <s v="HON 5400 Series Task Chairs for Big and Tall"/>
        <s v="Tennsco 16-Compartment Lockers with Coat Rack"/>
        <s v="Avery 473"/>
        <s v="Bretford Â“Just In TimeÂ” Height-Adjustable Multi-Task Work Tables"/>
        <s v="Xerox 226"/>
        <s v="Coloredge Poster Frame"/>
        <s v="GBC Prepunched Paper, 19-Hole, for Binding Systems, 24-lb"/>
        <s v="Alliance Big Bands Rubber Bands, 12/Pack"/>
        <s v="Cisco SPA301"/>
        <s v="Personal Creations Ink Jet Cards and Labels"/>
        <s v="GBC White Gloss Covers, Plain Front"/>
        <s v="Xerox 222"/>
        <s v="Hon Every-Day Series Multi-Task Chairs"/>
        <s v="Newell 332"/>
        <s v="Rediform S.O.S. Phone Message Books"/>
        <s v="Acme Value Line Scissors"/>
        <s v="Martin-Yale Premier Letter Opener"/>
        <s v="GE 30524EE4"/>
        <s v="AT&amp;T SB67148 SynJ"/>
        <s v="Fellowes Basic Home/Office Series Surge Protectors"/>
        <s v="Recycled Pressboard Report Cover with Reinforced Top Hinge"/>
        <s v="i.Sound Portable Power - 8000 mAh"/>
        <s v="Xerox 225"/>
        <s v="Xerox 1894"/>
        <s v="Fellowes Superior 10 Outlet Split Surge Protector"/>
        <s v="AT&amp;T 1070 Corded Phone"/>
        <s v="Dana Halogen Swing-Arm Architect Lamp"/>
        <s v="Belkin Premiere Surge Master II 8-outlet surge protector"/>
        <s v="Acco Pressboard Covers with Storage Hooks, 9 1/2&quot; x 11&quot;, Executive Red"/>
        <s v="Tennsco Regal Shelving Units"/>
        <s v="ImationÂ 32GB Pocket Pro USB 3.0Â Flash DriveÂ - 32 GB - Black - 1 P ..."/>
        <s v="Jabra SPEAK 410"/>
        <s v="Premium Transparent Presentation Covers by GBC"/>
        <s v="Tripp Lite TLP810NET Broadband Surge for Modem/Fax"/>
        <s v="Luxo Professional Fluorescent Magnifier Lamp with Clamp-Mount Base"/>
        <s v="Wilson Jones Turn Tabs Binder Tool for Ring Binders"/>
        <s v="Economy Rollaway Files"/>
        <s v="Avery 480"/>
        <s v="Belkin F9H710-06 7 Outlet SurgeMaster Surge Protector"/>
        <s v="3M Hangers With Command Adhesive"/>
        <s v="AT&amp;T TR1909W"/>
        <s v="First Data FD10 PIN Pad"/>
        <s v="Imation Bio 8GB USBÂ Flash Drive ImationÂ Corp"/>
        <s v="Xerox 1977"/>
        <s v="Tenex &quot;The Solids&quot; Textured Chair Mats"/>
        <s v="Laminate Occasional Tables"/>
        <s v="Cardinal Holdit Business Card Pockets"/>
        <s v="Aluminum Document Frame"/>
        <s v="Tops Green Bar Computer Printout Paper"/>
        <s v="Carina Double Wide Media Storage Towers in Natural &amp; Black"/>
        <s v="LogitechÂ Illuminated - Keyboard"/>
        <s v="Wilson Jones Century Plastic Molded Ring Binders"/>
        <s v="Wilson Jones Leather-Like Binders with DublLock Round Rings"/>
        <s v="O'Sullivan Cherrywood Estates Traditional Bookcase"/>
        <s v="Acco Translucent Poly Ring Binders"/>
        <s v="Logitech Wireless Touch Keyboard K400"/>
        <s v="KI Conference Tables"/>
        <s v="Fellowes Officeware Wire Shelving"/>
        <s v="Hewlett Packard 610 Color Digital Copier / Printer"/>
        <s v="12-1/2 Diameter Round Wall Clock"/>
        <s v="Hon GuestStacker Chair"/>
        <s v="Xerox 1974"/>
        <s v="Xerox 1927"/>
        <s v="Heavy-Duty E-Z-D Binders"/>
        <s v="Lifetime Advantage Folding Chairs, 4/Carton"/>
        <s v="Avery 499"/>
        <s v="Situations Contoured Folding Chairs, 4/Set"/>
        <s v="Executive Impressions 14&quot; Contract Wall Clock"/>
        <s v="Logitech Mobile Speakerphone P710e -Â speaker phone"/>
        <s v="Eldon Stackable Tray, Side-Load, Legal, Smoke"/>
        <s v="Model L Table or Wall-Mount Pencil Sharpener"/>
        <s v="ClearOne CHATAttach 160 -Â speaker phone"/>
        <s v="Newell 32"/>
        <s v="Belkin F9G930V10-GRY 9 Outlet Surge"/>
        <s v="Sony 16GB Class 10 Micro SDHC R40 Memory Card"/>
        <s v="Razer Tiamat Over Ear 7.1 Surround Sound PC Gaming Headset"/>
        <s v="Kingston Digital DataTraveler 32GB USB 2.0"/>
        <s v="Sony Micro Vault Click 16 GB USB 2.0 Flash Drive"/>
        <s v="Fellowes Binding Cases"/>
        <s v="Ibico Plastic and Wire Spiral Binding Combs"/>
        <s v="Acme Preferred Stainless Steel Scissors"/>
        <s v="Avery 486"/>
        <s v="DIXON Oriole Pencils"/>
        <s v="Xerox 202"/>
        <s v="Deluxe Chalkboard Eraser Cleaner"/>
        <s v="Binney &amp; Smith Crayola Metallic Crayons, 16-Color Pack"/>
        <s v="Fellowes Black Plastic Comb Bindings"/>
        <s v="Eldon Shelf Savers Cubes and Bins"/>
        <s v="Xerox 1987"/>
        <s v="File Shuttle I and Handi-File"/>
        <s v="Binding Machine Supplies"/>
        <s v="Xerox 1923"/>
        <s v="Fellowes Neat Ideas Storage Cubes"/>
        <s v="Xerox 1931"/>
        <s v="Xerox 213"/>
        <s v="Fellowes 8 Outlet Superior Workstation Surge Protector w/o Phone/Fax/Modem Protection"/>
        <s v="Message Book, Standard Line &quot;While You Were Out&quot;, 5 1/2&quot; X 4&quot;, 200 Sets/Book"/>
        <s v="Acco Pressboard Covers with Storage Hooks, 14 7/8&quot; x 11&quot;, Dark Blue"/>
        <s v="Standard Rollaway File with Lock"/>
        <s v="Avery Trapezoid Extra Heavy Duty 4&quot; Binders"/>
        <s v="Bevis Boat-Shaped Conference Table"/>
        <s v="Logitech B530 USBÂ HeadsetÂ -Â headsetÂ - Full size, Binaural"/>
        <s v="Avery Durable Slant Ring Binders"/>
        <s v="Universal Ultra Bright White Copier/Laser Paper, 8 1/2&quot; x 11&quot;, Ream"/>
        <s v="Luxo Professional Combination Clamp-On Lamps"/>
        <s v="White Business Envelopes with Contemporary Seam, Recycled White Business Envelopes"/>
        <s v="Wilson Jones Easy Flow II Sheet Lifters"/>
        <s v="BIC Brite Liner Grip Highlighters, Assorted, 5/Pack"/>
        <s v="Samsung Galaxy S III - 16GB - pebble blue (T-Mobile)"/>
        <s v="Global Airflow Leather Mesh Back Chair, Black"/>
        <s v="Advantus SlideClip Paper Clips"/>
        <s v="Xerox 1979"/>
        <s v="Boston 16801 Nautilus Battery Pencil Sharpener"/>
        <s v="Fellowes Super Stor/Drawer Files"/>
        <s v="Redi-Strip #10 Envelopes, 4 1/8 x 9 1/2"/>
        <s v="UniKeep View Case Binders"/>
        <s v="Eldon Delta Triangular Chair Mat, 52&quot; x 58&quot;, Clear"/>
        <s v="Howard Miller 13-3/4&quot; Diameter Brushed Chrome Round Wall Clock"/>
        <s v="Project Tote Personal File"/>
        <s v="Bevis 36 x 72 Conference Tables"/>
        <s v="Enermax Acrylux Wireless Keyboard"/>
        <s v="GBC Plastic Binding Combs"/>
        <s v="Aluminum Screw Posts"/>
        <s v="Plantronics HL10 Handset Lifter"/>
        <s v="Logitech Wireless Performance Mouse MX for PC and Mac"/>
        <s v="Avery Hole Reinforcements"/>
        <s v="Wilson Jones Ledger-Size, Piano-Hinge Binder, 2&quot;, Blue"/>
        <s v="Global Value Mid-Back Manager's Chair, Gray"/>
        <s v="Newell 333"/>
        <s v="Xerox 1881"/>
        <s v="Avery Durable Slant Ring Binders With Label Holder"/>
        <s v="Round Ring Binders"/>
        <s v="Micropad Numeric Keypads"/>
        <s v="Belkin 8 Outlet SurgeMaster II Gold Surge Protector"/>
        <s v="Avery Printable Repositionable Plastic Tabs"/>
        <s v="Nokia Lumia 521 (T-Mobile)"/>
        <s v="Avery 488"/>
        <s v="Stanley Contemporary Battery Pencil Sharpeners"/>
        <s v="AT&amp;T 1080 Corded phone"/>
        <s v="Hon 4060 Series Tables"/>
        <s v="Newell 326"/>
        <s v="GE General Purpose, Extra Long Life, Showcase &amp; Floodlight Incandescent Bulbs"/>
        <s v="Logitech ClearChat Comfort/USB Headset H390"/>
        <s v="Newell 346"/>
        <s v="Rediform Wirebound &quot;Phone Memo&quot; Message Book, 11 x 5-3/4"/>
        <s v="Bush Saratoga Collection 5-Shelf Bookcase, Hanover Cherry, *Special Order"/>
        <s v="Stockwell Push Pins"/>
        <s v="Xerox 223"/>
        <s v="Star Micronics TSP800 TSP847IIU Receipt Printer"/>
        <s v="Fellowes Mobile File Cart, Black"/>
        <s v="Crayola Anti Dust Chalk, 12/Pack"/>
        <s v="Lock-Up Easel 'Spel-Binder'"/>
        <s v="Hon Deluxe Fabric Upholstered Stacking Chairs"/>
        <s v="BOSTON Model 1800 Electric Pencil Sharpeners, Putty/Woodgrain"/>
        <s v="ACCOHIDE Binder by Acco"/>
        <s v="Peel &amp; Stick Add-On Corner Pockets"/>
        <s v="Carina 42&quot;Hx23 3/4&quot;W Media Storage Unit"/>
        <s v="Xerox 220"/>
        <s v="Recycled Data-Pak for Archival Bound Computer Printouts, 12-1/2 x 12-1/2 x 16"/>
        <s v="Kensington 6 Outlet Guardian Standard Surge Protector"/>
        <s v="Toshiba IPT2010-SD IPÂ Telephone"/>
        <s v="GuestStacker Chair with Chrome Finish Legs"/>
        <s v="Xerox 1924"/>
        <s v="Hon 4700 Series Mobuis Mid-Back Task Chairs with Adjustable Arms"/>
        <s v="Sauder Facets Collection Locker/File Cabinet, Sky Alder Finish"/>
        <s v="Fellowes Strictly Business Drawer File, Letter/Legal Size"/>
        <s v="GE DSL Phone Line Filter"/>
        <s v="#10- 4 1/8&quot; x 9 1/2&quot; Security-Tint Envelopes"/>
        <s v="Dax Clear Box Frame"/>
        <s v="SANFORD Liquid Accent Tank-Style Highlighters"/>
        <s v="Eldon Image Series Desk Accessories, Ebony"/>
        <s v="Sanford 52201 APSCO Electric Pencil Sharpener"/>
        <s v="Hon Non-Folding Utility Tables"/>
        <s v="Bretford Rectangular Conference Table Tops"/>
        <s v="Bestar Classic Bookcase"/>
        <s v="Pencil and Crayon Sharpener"/>
        <s v="Letter Size Cart"/>
        <s v="ACCOHIDE 3-Ring Binder, Blue, 1&quot;"/>
        <s v="Xerox 1996"/>
        <s v="Xerox 1973"/>
        <s v="Avery 511"/>
        <s v="Kensington 4 Outlet MasterPiece Compact Power Control Center"/>
        <s v="Cardinal Slant-D Ring Binder, Heavy Gauge Vinyl"/>
        <s v="GBC Binding covers"/>
        <s v="Xerox 1898"/>
        <s v="Belkin 6 Outlet Metallic Surge Strip"/>
        <s v="Fellowes Bankers Box Recycled Super Stor/Drawer"/>
        <s v="Hon Valutask Swivel Chairs"/>
        <s v="Eureka Recycled Copy Paper 8 1/2&quot; x 11&quot;, Ream"/>
        <s v="Seth Thomas 12&quot; Clock w/ Goldtone Case"/>
        <s v="Panasonic KP-310 Heavy-Duty Electric Pencil Sharpener"/>
        <s v="Wilson Jones Legal Size Ring Binders"/>
        <s v="Westinghouse Clip-On Gooseneck Lamps"/>
        <s v="Motorola L804"/>
        <s v="Things To Do Today Pad"/>
        <s v="Leather Task Chair, Black"/>
        <s v="Cardinal EasyOpen D-Ring Binders"/>
        <s v="DYMO CardScan Personal V9 Business Card Scanner"/>
        <s v="Case Logic 2.4GHz Wireless Keyboard"/>
        <s v="Hon 2090 Â“Pillow SoftÂ” Series Mid Back Swivel/Tilt Chairs"/>
        <s v="Deflect-o SuperTray Unbreakable Stackable Tray, Letter, Black"/>
        <s v="Atlantic Metals Mobile 4-Shelf Bookcases, Custom Colors"/>
        <s v="Dixon My First Ticonderoga Pencil, #2"/>
        <s v="Avery 490"/>
        <s v="Pressboard Data Binder, Crimson, 12&quot; X 8 1/2&quot;"/>
        <s v="Lesro Round Back Collection Coffee Table, End Table"/>
        <s v="Hoover WindTunnel Plus Canister Vacuum"/>
        <s v="Xerox 1934"/>
        <s v="Newell 329"/>
        <s v="Panasonic KX T7731-B Digital phone"/>
        <s v="Safco Wire Cube Shelving System, For Use as 4 or 5 14&quot; Cubes, Black"/>
        <s v="Ibico Standard Transparent Covers"/>
        <s v="Logitech G13 Programmable Gameboard with LCD Display"/>
        <s v="DAX Executive Solid Wood Document Frame, Desktop or Hang, Mahogany, 5 x 7"/>
        <s v="Petty Cash Envelope"/>
        <s v="GBC VeloBinder Electric Binding Machine"/>
        <s v="3M Replacement Filter for Office Air Cleaner for 20' x 33' Room"/>
        <s v="2300 Heavy-Duty Transfer File Systems by Perma"/>
        <s v="Samsung Rugby III"/>
        <s v="Prestige Round Ring Binders"/>
        <s v="Acco Four Pocket Poly Ring Binder with Label Holder, Smoke, 1&quot;"/>
        <s v="Avery 4027 File Folder Labels for Dot Matrix Printers, 5000 Labels per Box, White"/>
        <s v="Strathmore Photo Mount Cards"/>
        <s v="Deluxe Heavy-Duty Vinyl Round Ring Binder"/>
        <s v="OtterBox Defender Series Case - iPhone 5c"/>
        <s v="Wilson Jones DublLock D-Ring Binders"/>
        <s v="Wilson Jones Heavy-Duty Casebound Ring Binders with Metal Hinges"/>
        <s v="SanDisk Ultra 64 GB MicroSDHC Class 10 Memory Card"/>
        <s v="Avery 482"/>
        <s v="Square Credit Card Reader"/>
        <s v="Xerox 192"/>
        <s v="HP Office Recycled Paper (20Lb. and 87 Bright)"/>
        <s v="X-Rack File for Hanging Folders"/>
        <s v="WD My Passport Ultra 500GB Portable External Hard Drive"/>
        <s v="Cisco IP Phone 7961G-GE VoIP phone"/>
        <s v="Logitech Trackman Marble Mouse"/>
        <s v="Magna Visual Magnetic Picture Hangers"/>
        <s v="Avery Durable Plastic 1&quot; Binders"/>
        <s v="iKross Bluetooth Portable Keyboard + Cell Phone Stand Holder + Brush for Apple iPhone 5S 5C 5, 4S 4"/>
        <s v="DAX Value U-Channel Document Frames, Easel Back"/>
        <s v="Prang Dustless Chalk Sticks"/>
        <s v="Hon 2111 Invitation Series Corner Table"/>
        <s v="Eldon Image Series Desk Accessories, Burgundy"/>
        <s v="Boston Heavy-Duty Trimline Electric Pencil Sharpeners"/>
        <s v="4009 Highlighters by Sanford"/>
        <s v="Avery Durable Poly Binders"/>
        <s v="Howard Miller 13&quot; Diameter Pewter Finish Round Wall Clock"/>
        <s v="Xerox 1970"/>
        <s v="Xerox 1960"/>
        <s v="Belkin 19&quot; Vented Equipment Shelf, Black"/>
        <s v="Neat Ideas Personal Hanging Folder Files, Black"/>
        <s v="OIC Bulk Pack Metal Binder Clips"/>
        <s v="Bush Andora Bookcase, Maple/Graphite Gray Finish"/>
        <s v="GBC Recycled Grain Textured Covers"/>
        <s v="Newell 310"/>
        <s v="KI Adjustable-Height Table"/>
        <s v="Acco Pressboard Covers with Storage Hooks, 14 7/8&quot; x 11&quot;, Light Blue"/>
        <s v="Avery 518"/>
        <s v="Wireless Extenders zBoost YX545 SOHO Signal Booster"/>
        <s v="Novimex Swivel Fabric Task Chair"/>
        <s v="Pastel Pink Envelopes"/>
        <s v="Belkin F8E887 USB Wired Ergonomic Keyboard"/>
        <s v="Pyle PRT45 Retro HomeÂ Telephone"/>
        <s v="Spiral Phone Message Books with Labels by Adams"/>
        <s v="PowerGen Dual USB Car Charger"/>
        <s v="Newell 307"/>
        <s v="Panasonic KP-4ABK Battery-Operated Pencil Sharpener"/>
        <s v="Angle-D Binders with Locking Rings, Label Holders"/>
        <s v="Adams Telephone Message Book W/Dividers/Space For Phone Numbers, 5 1/4&quot;X8 1/2&quot;, 200/Messages"/>
        <s v="Avery Binder Labels"/>
        <s v="Sauder Inglewood Library Bookcases"/>
        <s v="VTech DS6151"/>
        <s v="GE 48&quot; Fluorescent Tube, Cool White Energy Saver, 34 Watts, 30/Box"/>
        <s v="Dot Matrix Printer Tape Reel Labels, White, 5000/Box"/>
        <s v="Micro Innovations USB RF Wireless Keyboard with Mouse"/>
        <s v="ShoreTel ShorePhone IP 230 VoIP phone"/>
        <s v="Plantronics Savi W720 Multi-Device Wireless Headset System"/>
        <s v="Xerox 2"/>
        <s v="Office Impressions Heavy Duty Welded Shelving &amp; Multimedia Storage Drawers"/>
        <s v="Jawbone MINI JAMBOX Wireless Bluetooth Speaker"/>
        <s v="Deluxe Rollaway Locking File with Drawer"/>
        <s v="Canon PC940 Copier"/>
        <s v="Multicolor Computer Printout Paper"/>
        <s v="Xerox 1940"/>
        <s v="Xerox 1986"/>
        <s v="Eldon Portable Mobile Manager"/>
        <s v="Binder Clips by OIC"/>
        <s v="Wilson Jones 1&quot; Hanging DublLock Ring Binders"/>
        <s v="Fellowes Bankers Box Stor/Drawer Steel Plus"/>
        <s v="RCA Visys Integrated PBX 8-Line Router"/>
        <s v="GBC Velobind Prepunched Cover Sets, Regency Series"/>
        <s v="Cardinal Slant-D Ring Binders"/>
        <s v="Home/Office Personal File Carts"/>
        <s v="Universal Premium White Copier/Laser Paper (20Lb. and 87 Bright)"/>
        <s v="Xerox 1887"/>
        <s v="C-Line Magnetic Cubicle Keepers, Clear Polypropylene"/>
        <s v="Avery 497"/>
        <s v="GBC Standard Recycled Report Covers, Clear Plastic Sheets"/>
        <s v="Avery 500"/>
        <s v="Geemarc AmpliPOWER60"/>
        <s v="&quot;While you Were Out&quot; Message Book, One Form per Page"/>
        <s v="Global Leather Task Chair, Black"/>
        <s v="Acco 7-Outlet Masterpiece Power Center, Wihtout Fax/Phone Line Protection"/>
        <s v="O'Sullivan Manor Hill 2-Door Library in Brianna Oak"/>
        <s v="Kingston Digital DataTraveler 16GB USB 2.0"/>
        <s v="TRENDnet 56K USB 2.0 Phone, Internet and Fax Modem"/>
        <s v="Avery 494"/>
        <s v="Xerox 1962"/>
        <s v="Sauder Camden County Barrister Bookcase, Planked Cherry Finish"/>
        <s v="DXL Angle-View Binders with Locking Rings, Black"/>
        <s v="Sauder Camden County Collection Libraries, Planked Cherry Finish"/>
        <s v="Xerox 1919"/>
        <s v="Prang Colored Pencils"/>
        <s v="Howard Miller 11-1/2&quot; Diameter Grantwood Wall Clock"/>
        <s v="Samsung Galaxy Note 2"/>
        <s v="SanDisk Cruzer 64 GB USB Flash Drive"/>
        <s v="Avery 501"/>
        <s v="Binney &amp; Smith Crayola Metallic Colored Pencils, 8-Color Set"/>
        <s v="Avery 513"/>
        <s v="Avery 3 1/2&quot; Diskette Storage Pages, 10/Pack"/>
        <s v="Seth Thomas 14&quot; Day/Date Wall Clock"/>
        <s v="Executive Impressions 8-1/2&quot; Career Panel/Partition Cubicle Clock"/>
        <s v="Howard Miller 12&quot; Round Wall Clock"/>
        <s v="Newell 334"/>
        <s v="Hon 30&quot; x 60&quot; Table with Locking Drawer"/>
        <s v="Safco Drafting Table"/>
        <s v="Global High-Back Leather Tilter, Burgundy"/>
        <s v="Ultra Door Pull Handle"/>
        <s v="Xerox 1972"/>
        <s v="Avery Hi-Liter Fluorescent Desk Style Markers"/>
        <s v="IBM Multi-Purpose Copy Paper, 8 1/2 x 11&quot;, Case"/>
        <s v="Ibico Hi-Tech Manual Binding System"/>
        <s v="Xerox 218"/>
        <s v="Global Comet Stacking Armless Chair"/>
        <s v="Memorex Froggy Flash Drive 8 GB"/>
        <s v="Hand-Finished Solid Wood Document Frame"/>
        <s v="Avaya 4621SW VoIP phone"/>
        <s v="Eaton Premium Continuous-Feed Paper, 25% Cotton, Letter Size, White, 1000 Shts/Box"/>
        <s v="Xerox 214"/>
        <s v="Safco Commercial Shelving"/>
        <s v="Mitel MiVoice 5330e IP Phone"/>
        <s v="Motorola Moto X"/>
        <s v="Tops White Computer Printout Paper"/>
        <s v="Enermax Briskie RF Wireless Keyboard and Mouse Combo"/>
        <s v="Ultra Door Push Plate"/>
        <s v="GBC Twin Loop Wire Binding Elements"/>
        <s v="Perma STOR-ALL Hanging File Box, 13 1/8&quot;W x 12 1/4&quot;D x 10 1/2&quot;H"/>
        <s v="SAFCO Arco Folding Chair"/>
        <s v="Newell 321"/>
        <s v="Fellowes Personal Hanging Folder Files, Navy"/>
        <s v="Wirebound Message Books, Four 2 3/4 x 5 White Forms per Page"/>
        <s v="Eldon Spacemaker Box, Quick-Snap Lid, Clear"/>
        <s v="Plymouth Boxed Rubber Bands by Plymouth"/>
        <s v="Dixon Ticonderoga Erasable Colored Pencil Set, 12-Color"/>
        <s v="GBC Imprintable Covers"/>
        <s v="Acme Elite Stainless Steel Scissors"/>
        <s v="Wirebound Message Books, 5-1/2 x 4 Forms, 2 or 4 Forms per Page"/>
        <s v="GBC Recycled Regency Composition Covers"/>
        <s v="Safco Value Mate Series Steel Bookcases, Baked Enamel Finish on Steel, Gray"/>
        <s v="Xerox 1922"/>
        <s v="Flat Face Poster Frame"/>
        <s v="GBC Personal VeloBind Strips"/>
        <s v="Letter/Legal File Tote with Clear Snap-On Lid, Black Granite"/>
        <s v="Avery Framed View Binder, EZD Ring (Locking), Navy, 1 1/2&quot;"/>
        <s v="Xerox 1952"/>
        <s v="Fellowes Twister Kit, Gray/Clear, 3/pkg"/>
        <s v="Novimex Fabric Task Chair"/>
        <s v="MaxellÂ LTO Ultrium - 800 GB"/>
        <s v="Newell 325"/>
        <s v="Plantronics Audio 478 Stereo USB Headset"/>
        <s v="Hon 94000 Series Round Tables"/>
        <s v="Newell 3-Hole Punched Plastic Slotted Magazine Holders for Binders"/>
        <s v="Anker Ultra-Slim Mini Bluetooth 3.0 Wireless Keyboard"/>
        <s v="Plantronics CS 50-USB -Â headsetÂ - Convertible, Monaural"/>
        <s v="Floodlight Indoor Halogen Bulbs, 1 Bulb per Pack, 60 Watts"/>
        <s v="Computer Printout Paper with Letter-Trim Perforations"/>
        <s v="ClearSounds CSC500 Amplified Spirit Phone Corded phone"/>
        <s v="Ampad Phone Message Book, Recycled, 400 Message Capacity, 5 Â¾Â” x 11Â”"/>
        <s v="Avery 507"/>
        <s v="Hanging Personal Folder File"/>
        <s v="Logitech Wireless Marathon Mouse M705"/>
        <s v="Tennsco 6- and 18-Compartment Lockers"/>
        <s v="BOSTON Ranger #55 Pencil Sharpener, Black"/>
        <s v="Office Star - Ergonomically Designed Knee Chair"/>
        <s v="GBC DocuBind P100 Manual Binding Machine"/>
        <s v="Newell 308"/>
        <s v="Global Fabric Manager's Chair, Dark Gray"/>
        <s v="Acme Tagit Stainless Steel Antibacterial Scissors"/>
        <s v="Polycom SoundStation2 EX ConferenceÂ phone"/>
        <s v="Mobile Personal File Cube"/>
        <s v="DMI Eclipse Executive Suite Bookcases"/>
        <s v="Xerox Color Copier Paper, 11&quot; x 17&quot;, Ream"/>
        <s v="GBC DocuBind TL200 Manual Binding Machine"/>
        <s v="Eldon Advantage Chair Mats for Low to Medium Pile Carpets"/>
        <s v="Panasonic KP-350BK Electric Pencil Sharpener with Auto Stop"/>
        <s v="Wilson Jones data.warehouse D-Ring Binders with DublLock"/>
        <s v="Xerox 1982"/>
        <s v="Acco Data Flex Cable Posts For Top &amp; Bottom Load Binders, 6&quot; Capacity"/>
        <s v="GBC Prestige Therm-A-Bind Covers"/>
        <s v="Fellowes Mighty 8 Compact Surge Protector"/>
        <s v="GBC DocuBind P50 Personal Binding Machine"/>
        <s v="Holmes HEPA Air Purifier"/>
        <s v="Xerox 1988"/>
        <s v="Harmony HEPA Quiet Air Purifiers"/>
        <s v="Acco Hanging Data Binders"/>
        <s v="Howard Miller 16&quot; Diameter Gallery Wall Clock"/>
        <s v="Belkin 325VA UPS Surge Protector, 6'"/>
        <s v="Metal Folding Chairs, Beige, 4/Carton"/>
        <s v="Zipper Ring Binder Pockets"/>
        <s v="Super Decoflex Portable Personal File"/>
        <s v="Wilson Electronics DB Pro Signal Booster"/>
        <s v="Atlantic Metals Mobile 2-Shelf Bookcases, Custom Colors"/>
        <s v="GBC DocuBind 200 Manual Binding Machine"/>
        <s v="Fellowes Advanced Computer Series Surge Protectors"/>
        <s v="HTC One"/>
        <s v="Fiskars Home &amp; Office Scissors"/>
        <s v="Fellowes PB500 Electric Punch Plastic Comb Binding Machine with Manual Bind"/>
        <s v="Avery Self-Adhesive Photo Pockets for Polaroid Photos"/>
        <s v="Newell 344"/>
        <s v="Advantus T-Pin Paper Clips"/>
        <s v="Acco Six-Outlet Power Strip, 4' Cord Length"/>
        <s v="Xerox 1959"/>
        <s v="Avery Durable Binders"/>
        <s v="Kensington 6 Outlet MasterPiece HOMEOFFICE Power Control Center"/>
        <s v="Xerox 22"/>
        <s v="Holmes Odor Grabber"/>
        <s v="Hon Multipurpose Stacking Arm Chairs"/>
        <s v="Wirebound Message Books, Four 2 3/4&quot; x 5&quot; Forms per Page, 600 Sets per Book"/>
        <s v="Advantus Plastic Paper Clips"/>
        <s v="Logitech G19 Programmable Gaming Keyboard"/>
        <s v="Xerox 1984"/>
        <s v="Fellowes Bases and Tops For Staxonsteel/High-Stak Systems"/>
        <s v="Deflect-o Glass Clear Studded Chair Mats"/>
        <s v="Canon PC1060 Personal Laser Copier"/>
        <s v="Bevis Round Conference Room Tables and Bases"/>
        <s v="Global Deluxe Stacking Chair, Gray"/>
        <s v="Global Super Steno Chair"/>
        <s v="Newell 351"/>
        <s v="Balt Solid Wood Round Tables"/>
        <s v="Global Leather Executive Chair"/>
        <s v="Newell 319"/>
        <s v="ImationÂ SecureÂ DriveÂ + Hardware Encrypted USBÂ flash driveÂ - 16 GB"/>
        <s v="Wausau Papers Astrobrights Colored Envelopes"/>
        <s v="Tennsco Lockers, Gray"/>
        <s v="REDIFORM Incoming/Outgoing Call Register, 11&quot; X 8 1/2&quot;, 100 Messages"/>
        <s v="Satellite Sectional Post Binders"/>
        <s v="Atlantic Metals Mobile 3-Shelf Bookcases, Custom Colors"/>
        <s v="Memorex Micro Travel Drive 32 GB"/>
        <s v="Lexmark S315 Color Inkjet Printer"/>
        <s v="Global Leather &amp; Oak Executive Chair, Burgundy"/>
        <s v="Message Book, Phone, Wirebound Standard Line Memo, 2 3/4&quot; X 5&quot;"/>
        <s v="Acco Smartsocket Color-Coded Six-Outlet AC Adapter Model Surge Protectors"/>
        <s v="Avery Arch Ring Binders"/>
        <s v="Clearsounds A400"/>
        <s v="Hewlett Packard 310 Color Digital Copier"/>
        <s v="Recycled Premium Regency Composition Covers"/>
        <s v="Avery File Folder Labels"/>
        <s v="Newell 318"/>
        <s v="Square Credit Card Reader, 4 1/2&quot; x 4 1/2&quot; x 1&quot;, White"/>
        <s v="Panasonic KX-TG9541B DECT 6.0 Digital 2-Line Expandable Cordless Phone With Digital Answering System"/>
        <s v="DAX Natural Wood-Tone Poster Frame"/>
        <s v="WD My Passport Ultra 2TB Portable External Hard Drive"/>
        <s v="Panasonic KX MB2061 Multifunction Printer"/>
        <s v="Razer Kraken 7.1 Surround Sound Over Ear USB Gaming Headset"/>
        <s v="Tenex Traditional Chairmats for Medium Pile Carpet, Standard Lip, 36&quot; x 48&quot;"/>
        <s v="Bevis Rectangular Conference Tables"/>
        <s v="Geographics Note Cards, Blank, White, 8 1/2&quot; x 11&quot;"/>
        <s v="#10- 4 1/8&quot; x 9 1/2&quot; Recycled Envelopes"/>
        <s v="Cardinal Holdit Data Disk Pockets"/>
        <s v="Xerox 1896"/>
        <s v="Global Deluxe High-Back Office Chair in Storm"/>
        <s v="Kensington K72356US Mouse-in-a-Box USB Desktop Mouse"/>
        <s v="Avery 50"/>
        <s v="Honeywell Enviracaire Portable HEPA Air Cleaner for 16' x 20' Room"/>
        <s v="Chromcraft Bull-Nose Wood Oval Conference Tables &amp; Bases"/>
        <s v="Anker 24W Portable Micro USB Car Charger"/>
        <s v="Hon Practical Foundations 30 x 60 Training Table, Light Gray/Charcoal"/>
        <s v="White GlueTop Scratch Pads"/>
        <s v="Cameo Buff Policy Envelopes"/>
        <s v="Avery 52"/>
        <s v="High Speed Automatic Electric Letter Opener"/>
        <s v="Panasonic KX TS3282B Corded phone"/>
        <s v="Memorex Mini Travel Drive 8 GB USB 2.0 Flash Drive"/>
        <s v="Samsung Galaxy S4 Mini"/>
        <s v="Xerox 1891"/>
        <s v="O'Sullivan Living Dimensions 3-Shelf Bookcases"/>
        <s v="GBC Standard Plastic Binding Systems' Combs"/>
        <s v="Cisco Small Business SPA 502G VoIP phone"/>
        <s v="Berol Giant Pencil Sharpener"/>
        <s v="Global Stack Chair without Arms, Black"/>
        <s v="Acco Pressboard Covers with Storage Hooks, 14 7/8&quot; x 11&quot;, Executive Red"/>
        <s v="Avery 498"/>
        <s v="Design Ebony Sketching Pencil"/>
        <s v="Eldon Simplefile Box Office"/>
        <s v="Avery 517"/>
        <s v="24-Hour Round Wall Clock"/>
        <s v="SAFCO Optional Arm Kit for Workspace Cribbage Stacking Chair"/>
        <s v="Green Bar Computer Printout Paper"/>
        <s v="Global Adaptabilites Bookcase, Cherry/Storm Gray Finish"/>
        <s v="GBC Pre-Punched Binding Paper, Plastic, White, 8-1/2&quot; x 11&quot;"/>
        <s v="Mini 13-1/2 Capacity Data Binder Rack, Pearl"/>
        <s v="Avery 514"/>
        <s v="Xerox 1888"/>
        <s v="Adams &quot;While You Were Out&quot; Message Pads"/>
        <s v="Wirebound Four 2-3/4 x 5 Forms per Page, 400 Sets per Book"/>
        <s v="AT&amp;T 17929 Lendline Telephone"/>
        <s v="Contract Clock, 14&quot;, Brown"/>
        <s v="Xerox 215"/>
        <s v="Xerox 1885"/>
        <s v="Computer Room Manger, 14&quot;"/>
        <s v="Bady BDG101FRU Card Printer"/>
        <s v="Prang Drawing Pencil Set"/>
        <s v="Avery 512"/>
        <s v="Tenex Contemporary Contur Chairmats for Low and Medium Pile Carpet, Computer, 39&quot; x 49&quot;"/>
        <s v="Executive Impressions 12&quot; Wall Clock"/>
        <s v="Hon Deluxe Fabric Upholstered Stacking Chairs, Squared Back"/>
        <s v="Advantus Rolling Drawer Organizers"/>
        <s v="Hon Olson Stacker Stools"/>
        <s v="Plantronics S12 Corded Telephone Headset System"/>
        <s v="Plantronics Calisto P620-M USB Wireless Speakerphone System"/>
        <s v="Hoover Upright Vacuum With Dirt Cup"/>
        <s v="Xerox 1903"/>
        <s v="Maxell 4.7GB DVD-R 5/Pack"/>
        <s v="Canvas Sectional Post Binders"/>
        <s v="Advantus Map Pennant Flags and Round Head Tacks"/>
        <s v="Pyle PMP37LED"/>
        <s v="Lumber Crayons"/>
        <s v="9-3/4 Diameter Round Wall Clock"/>
        <s v="Xerox 1953"/>
        <s v="Xerox 228"/>
        <s v="Sauder Forest Hills Library, Woodland Oak Finish"/>
        <s v="Office Star - Professional Matrix Back Chair with 2-to-1 Synchro Tilt and Mesh Fabric Seat"/>
        <s v="Computer Printout Index Tabs"/>
        <s v="Carina Mini System Audio Rack, Model AR050B"/>
        <s v="Plantronics Voyager Pro HD - Bluetooth Headset"/>
        <s v="Xerox 201"/>
        <s v="Ibico Plastic Spiral Binding Combs"/>
        <s v="Newell 345"/>
        <s v="Xerox 1951"/>
        <s v="Office Star - Mesh Screen back chair with Vinyl seat"/>
        <s v="Dixon Prang Watercolor Pencils, 10-Color Set with Brush"/>
        <s v="Global Ergonomic Managers Chair"/>
        <s v="Eldon Regeneration Recycled Desk Accessories, Smoke"/>
        <s v="Global Deluxe Steno Chair"/>
        <s v="Wirebound Message Books, Four 2 3/4 x 5 Forms per Page, 200 Sets per Book"/>
        <s v="Dual Level, Single-Width Filing Carts"/>
        <s v="Rubber Band Ball"/>
        <s v="Space Solutions Commercial Steel Shelving"/>
        <s v="Google Nexus 5"/>
        <s v="Jet-Pak Recycled Peel 'N' Seal Padded Mailers"/>
        <s v="Snap-A-Way Black Print Carbonless Ruled Speed Letter, Triplicate"/>
        <s v="File Shuttle II and Handi-File, Black"/>
        <s v="Executive Impressions 13-1/2&quot; Indoor/Outdoor Wall Clock"/>
        <s v="Advantus Panel Wall Acrylic Frame"/>
        <s v="Eldon 400 Class Desk Accessories, Black Carbon"/>
        <s v="Wilson Jones Clip &amp; Carry Folder Binder Tool for Ring Binders, Clear"/>
        <s v="Memorex Micro Travel Drive 8 GB"/>
        <s v="Xerox 1978"/>
        <s v="Harbour Creations 67200 Series Stacking Chairs"/>
        <s v="Tenex V2T-RE Standard Weight Series Chair Mat, 45&quot; x 53&quot;, Lip 25&quot; x 12&quot;"/>
        <s v="Cush Cases Heavy Duty Rugged Cover Case for Samsung Galaxy S5 - Purple"/>
        <s v="Samsung Galaxy Mega 6.3"/>
        <s v="Avery 478"/>
        <s v="DAX Two-Tone Rosewood/Black Document Frame, Desktop, 5 x 7"/>
        <s v="Safco Chair Connectors, 6/Carton"/>
        <s v="Self-Adhesive Ring Binder Labels"/>
        <s v="Chromcraft Bull-Nose Wood 48&quot; x 96&quot; Rectangular Conference Tables"/>
        <s v="SanDisk Ultra 16 GB MicroSDHC Class 10 Memory Card"/>
        <s v="Avery Heavy-Duty EZD  Binder With Locking Rings"/>
        <s v="VariCap6 Expandable Binder"/>
        <s v="Eldon Fold 'N Roll Cart System"/>
        <s v="Avery Premier Heavy-Duty Binder with Round Locking Rings"/>
        <s v="Insertable Tab Post Binder Dividers"/>
        <s v="Lexmark MX611dhe Monochrome Laser Printer"/>
        <s v="GBC VeloBinder Manual Binding System"/>
        <s v="Alliance Rubber Bands"/>
        <s v="SlimView Poly Binder, 3/8&quot;"/>
        <s v="BlackBerry Q10"/>
        <s v="Lesro Sheffield Collection Coffee Table, End Table, Center Table, Corner Table"/>
        <s v="#10 Self-Seal White Envelopes"/>
        <s v="Hon Pagoda Stacking Chairs"/>
        <s v="36X48 HARDFLOOR CHAIRMAT"/>
        <s v="Conquest 14 Commercial Heavy-Duty Upright Vacuum, Collection System, Accessory Kit"/>
        <s v="Ampad #10 Peel &amp; Seel Holiday Envelopes"/>
        <s v="Linden 10&quot; Round Wall Clock, Black"/>
        <s v="Anderson Hickey Conga Table Tops &amp; Accessories"/>
        <s v="SimpliFile Personal File, Black Granite, 15w x 6-15/16d x 11-1/4h"/>
        <s v="OtterBox Commuter Series Case - iPhone 5 &amp; 5s"/>
        <s v="Logitech Wireless Headset H600 Over-The-Head Design"/>
        <s v="Xerox 230"/>
        <s v="Recycled Steel Personal File for Hanging File Folders"/>
        <s v="invisibleSHIELD by ZAGG Smudge-Free Screen Protector"/>
        <s v="Okidata C331dn Printer"/>
        <s v="Tyvek  Top-Opening Peel &amp; Seel Envelopes, Plain White"/>
        <s v="Office Star Flex Back Scooter Chair with White Frame"/>
        <s v="Acme Rosewood Handle Letter Opener"/>
        <s v="Global Leather and Oak Executive Chair, Black"/>
        <s v="BIC Brite Liner Highlighters, Chisel Tip"/>
        <s v="Avery 489"/>
        <s v="White Computer Printout Paper by Universal"/>
        <s v="#10 White Business Envelopes,4 1/8 x 9 1/2"/>
        <s v="Newell 34"/>
        <s v="Xerox 1971"/>
        <s v="Polycom CX300 Desktop Phone USB VoIP phone"/>
        <s v="Atlantic Metals Mobile 5-Shelf Bookcases, Custom Colors"/>
        <s v="Avery 510"/>
        <s v="Wilson Jones Four-Pocket Poly Binders"/>
        <s v="Accohide Poly Flexible Ring Binders"/>
        <s v="Memorex Froggy Flash Drive 4 GB"/>
        <s v="Southworth 100% RÃ©sumÃ© Paper, 24lb."/>
        <s v="Eldon Expressions Punched Metal &amp; Wood Desk Accessories, Pewter &amp; Cherry"/>
        <s v="Avery White Multi-Purpose Labels"/>
        <s v="Logitech G500s Laser Gaming Mouse with Adjustable Weight Tuning"/>
        <s v="Avery 485"/>
        <s v="Adams Telephone Message Book W/Dividers/Space For Phone Numbers, 5 1/4&quot;X8 1/2&quot;, 300/Messages"/>
        <s v="Bose SoundLink Bluetooth Speaker"/>
        <s v="Letter or Legal Size Expandable Poly String Tie Envelopes"/>
        <s v="Stiletto Hand Letter Openers"/>
        <s v="Logitech Desktop MK120 Mouse and keyboard Combo"/>
        <s v="Fellowes Bankers Box Staxonsteel Drawer File/Stacking System"/>
        <s v="Col-Erase Pencils with Erasers"/>
        <s v="Clarity 53712"/>
        <s v="Xerox 1941"/>
        <s v="APC 7 Outlet Network SurgeArrest Surge Protector"/>
        <s v="Canon Imageclass D680 Copier / Fax"/>
        <s v="Plantronics Voyager Pro Legend"/>
        <s v="Memorex Mini Travel Drive 64 GB USB 2.0 Flash Drive"/>
        <s v="Boston 19500 Mighty Mite Electric Pencil Sharpener"/>
        <s v="Avery 474"/>
        <s v="Newell 336"/>
        <s v="Cisco 8x8 Inc. 6753i IP Business Phone System"/>
        <s v="Tenex Chairmats For Use with Hard Floors"/>
        <s v="Acco Flexible ACCOHIDE Square Ring Data Binder, Dark Blue, 11 1/2&quot; X 14&quot; 7/8&quot;"/>
        <s v="Fellowes Command Center 5-outlet power strip"/>
        <s v="Avery Address/Shipping Labels for Typewriters, 4&quot; x 2&quot;"/>
        <s v="50 Colored Long Pencils"/>
        <s v="Rush Hierlooms Collection 1&quot; Thick Stackable Bookcases"/>
        <s v="Sauder Facets Collection Library, Sky Alder Finish"/>
        <s v="Hon Metal Bookcases, Putty"/>
        <s v="Acco PRESSTEX Data Binder with Storage Hooks, Light Blue, 9 1/2&quot; X 11&quot;"/>
        <s v="Cisco Unified IP Phone 7945G VoIP phone"/>
        <s v="Strathmore Photo Frame Cards"/>
        <s v="Xerox 1944"/>
        <s v="Kensington 7 Outlet MasterPiece HOMEOFFICE Power Control Center"/>
        <s v="Xerox 1991"/>
        <s v="ImationÂ Clip USBÂ flash driveÂ - 8 GB"/>
        <s v="Akro-Mils 12-Gallon Tote"/>
        <s v="Tenex Traditional Chairmats for Hard Floors, Average Lip, 36&quot; x 48&quot;"/>
        <s v="Xerox 1968"/>
        <s v="GBC Wire Binding Combs"/>
        <s v="GBC Recycled VeloBinder Covers"/>
        <s v="Holmes Replacement Filter for HEPA Air Cleaner, Medium Room"/>
        <s v="Pizazz Global Quick File"/>
        <s v="KeyTronicÂ KT400U2 -Â KeyboardÂ - Black"/>
        <s v="Xerox 204"/>
        <s v="Chromcraft 48&quot; x 96&quot; Racetrack Double Pedestal Table"/>
        <s v="HP Standard 104 key PS/2 Keyboard"/>
        <s v="Macally Suction Cup Mount"/>
        <s v="Ativa MDM8000 8-Sheet Micro-Cut Shredder"/>
        <s v="Binney &amp; Smith inkTank Desk Highlighter, Chisel Tip, Yellow, 12/Box"/>
        <s v="Advantus Push Pins, Aluminum Head"/>
        <s v="Ooma Telo VoIP Home Phone System"/>
        <s v="Xerox 1905"/>
        <s v="Cardinal HOLDit! Binder Insert Strips,Extra Strips"/>
        <s v="Plantronics Audio 995 Wireless Stereo Headset"/>
        <s v="Xerox 200"/>
        <s v="Brites Rubber Bands, 1 1/2 oz. Box"/>
        <s v="Okidata MB491 Multifunction Printer"/>
        <s v="Avery Hanging File Binders"/>
        <s v="While You Were Out Pads, 50 per Pad, 4 x 5 1/4, Green Cycle"/>
        <s v="Kensington Orbit Wireless Mobile Trackball for PC and Mac"/>
        <s v="QVS USB Car Charger 2-Port 2.1Amp for iPod/iPhone/iPad/iPad 2/iPad 3"/>
        <s v="Newell 314"/>
        <s v="Ibico Ibimaster 300 Manual Binding System"/>
        <s v="Multi-Use Personal File Cart and Caster Set, Three Stacking Bins"/>
        <s v="Fellowes Stor/Drawer Steel Plus Storage Drawers"/>
        <s v="Boston Home &amp; Office Model 2000 Electric Pencil Sharpeners"/>
        <s v="Newell 31"/>
        <s v="Premium Transparent Presentation Covers, No Pattern/Clear, 8 1/2&quot; x 11&quot;"/>
        <s v="Xerox 1966"/>
        <s v="Acme Kleen Earth Office Shears"/>
        <s v="Elite 5&quot; Scissors"/>
        <s v="Acco PRESSTEX Data Binder with Storage Hooks, Dark Blue, 9 1/2&quot; X 11&quot;"/>
        <s v="Samsung HM1900 Bluetooth Headset"/>
        <s v="Acco Side-Punched Conventional Columnar Pads"/>
        <s v="Avery 492"/>
        <s v="Xerox 232"/>
        <s v="Adjustable Personal File Tote"/>
        <s v="Crayola Colored Pencils"/>
        <s v="Manila Recycled Extra-Heavyweight Clasp Envelopes, 6&quot; x 9&quot;"/>
        <s v="Sharp 1540cs Digital Laser Copier"/>
        <s v="Eldon Regeneration Recycled Desk Accessories, Black"/>
        <s v="Eldon File Chest Portable File"/>
        <s v="Bush Advantage Collection Round Conference Table"/>
        <s v="Verbatim Slim CD and DVD Storage Cases, 50/Pack"/>
        <s v="Eldon Advantage Foldable Chair Mats for Low Pile Carpets"/>
        <s v="Xerox 1964"/>
        <s v="GBC DocuBind 300 Electric Binding Machine"/>
        <s v="Sensible Storage WireTech Storage Systems"/>
        <s v="Quartet Omega Colored Chalk, 12/Pack"/>
        <s v="Advantus Panel Wall Certificate Holder - 8.5x11"/>
        <s v="Rubbermaid ClusterMat Chairmats, Mat Size- 66&quot; x 60&quot;, Lip 20&quot; x 11&quot; -90 Degree Angle"/>
        <s v="Balt Split Level Computer Training Table"/>
        <s v="Dixon Ticonderoga Core-Lock Colored Pencils"/>
        <s v="Things To Do Today Spiral Book"/>
        <s v="Apple iPhone 5S"/>
        <s v="Tensor Computer Mounted Lamp"/>
        <s v="Logitech Illuminated Ultrathin Keyboard with Backlighting"/>
        <s v="Serrated Blade or Curved Handle Hand Letter Openers"/>
        <s v="Premier Automatic Letter Opener"/>
        <s v="Eldon 300 Class Desk Accessories, Black"/>
        <s v="Sterilite Show Offs Storage Containers"/>
        <s v="Logitech G430 Surround Sound Gaming Headset with Dolby 7.1 Technology"/>
        <s v="Economy #2 Pencils"/>
        <s v="Maxell DVD-RAM Discs"/>
        <s v="Global Chrome Stack Chair"/>
        <s v="Xerox 196"/>
        <s v="Xerox 1895"/>
        <s v="Eldon &quot;L&quot; Workstation Diamond Chairmat"/>
        <s v="DAX Copper Panel Document Frame, 5 x 7 Size"/>
        <s v="Plantronics CS510 - Over-the-Head monaural Wireless Headset System"/>
        <s v="Eldon ProFile File 'N Store Portable File Tub Letter/Legal Size Black"/>
        <s v="Riverleaf Stik-Withit Designer Note Cubes"/>
        <s v="Acco Expandable Hanging Binders"/>
        <s v="High-Back Leather Manager's Chair"/>
        <s v="Eldon Gobal File Keepers"/>
        <s v="OIC #2 Pencils, Medium Soft"/>
        <s v="Avery 505"/>
        <s v="RCA ViSYS 25423RE1 Corded phone"/>
        <s v="Eldon Expressions Wood Desk Accessories, Oak"/>
        <s v="Newell 320"/>
        <s v="GBC Durable Plastic Covers"/>
        <s v="Master Giant Foot Doorstop, Safety Yellow"/>
        <s v="Xerox 1942"/>
        <s v="Bush Westfield Collection Bookcases, Fully Assembled"/>
        <s v="DAX Cubicle Frames - 8x10"/>
        <s v="WD My Passport Ultra 1TB Portable External Hard Drive"/>
        <s v="Howard Miller 11-1/2&quot; Diameter Brentwood Wall Clock"/>
        <s v="O'Sullivan Elevations Bookcase, Cherry Finish"/>
        <s v="Jackery Bar Premium Fast-charging Portable Charger"/>
        <s v="Belkin 7 Outlet SurgeMaster II"/>
        <s v="Stacking Trays by OIC"/>
        <s v="Xerox 1981"/>
        <s v="Mophie Juice Pack Helium for iPhone"/>
        <s v="Avery 477"/>
        <s v="Executive Impressions 10&quot; Spectator Wall Clock"/>
        <s v="Gear Head AU3700S Headset"/>
        <s v="GBC Poly Designer Binding Covers"/>
        <s v="Pressboard Covers with Storage Hooks, 9 1/2&quot; x 11&quot;, Light Blue"/>
        <s v="Avery Reinforcements for Hole-Punch Pages"/>
        <s v="Acco 6 Outlet Guardian Premium Plus Surge Suppressor"/>
        <s v="Performers Binder/Pad Holder, Black"/>
        <s v="Tennsco Double-Tier Lockers"/>
        <s v="Newell 338"/>
        <s v="Iris Project Case"/>
        <s v="Global Enterprise Series Seating High-Back Swivel/Tilt Chairs"/>
        <s v="Xerox 210"/>
        <s v="Boston Electric Pencil Sharpener, Model 1818, Charcoal Black"/>
        <s v="Economy Binders"/>
        <s v="Smead Alpha-Z Color-Coded Second Alphabetical Labels and Starter Set"/>
        <s v="Safco Value Mate Steel Bookcase, Baked Enamel Finish on Steel, Black"/>
        <s v="Cubify CubeX 3D Printer Double Head Print"/>
        <s v="Xerox 1939"/>
        <s v="Cisco Desktop Collaboration Experience DX650 IP Video Phone"/>
        <s v="O'Sullivan 3-Shelf Heavy-Duty Bookcases"/>
        <s v="Boston 1827 Commercial Additional Cutter, Drive Gear &amp; Gear Rack for 1606"/>
        <s v="Chromcraft Bull-Nose Wood Round Conference Table Top, Wood Base"/>
        <s v="PayAnywhere Card Reader"/>
        <s v="Harmony Air Purifier"/>
        <s v="Rogers Jumbo File, Granite"/>
        <s v="Vtech CS6719"/>
        <s v="GBC Premium Transparent Covers with Diagonal Lined Pattern"/>
        <s v="Polycom SoundPoint Pro SE-225 Corded phone"/>
        <s v="Xerox 2000"/>
        <s v="Hewlett-Packard Deskjet D4360 Printer"/>
        <s v="Airmail Envelopes"/>
        <s v="Mediabridge Sport Armband iPhone 5s"/>
        <s v="LogitechÂ LS21 Speaker System - PC Multimedia - 2.1-CH - Wired"/>
        <s v="Avery Metallic Poly Binders"/>
        <s v="#6 3/4 Gummed Flap White Envelopes"/>
        <s v="Nu-Dell Float Frame 11 x 14 1/2"/>
        <s v="Balt Solid Wood Rectangular Table"/>
        <s v="Polycom SoundPoint IP 450 VoIP phone"/>
        <s v="SANFORD Major Accent Highlighters"/>
        <s v="Wilson SignalBoost 841262 DB PRO Amplifier Kit"/>
        <s v="Southworth 25% Cotton Linen-Finish Paper &amp; Envelopes"/>
        <s v="Eldon 200 Class Desk Accessories"/>
        <s v="Xerox 231"/>
        <s v="Master Caster Door Stop, Brown"/>
        <s v="Inter-Office Recycled Envelopes, Brown Kraft, Button-String,10&quot; x 13&quot; , 100/Box"/>
        <s v="Martin Yale Chadless Opener Electric Letter Opener"/>
        <s v="Gould Plastics 18-Pocket Panel Bin, 34w x 5-1/4d x 20-1/2h"/>
        <s v="Lenovo 17-Key USB Numeric Keypad"/>
        <s v="Xerox 1992"/>
        <s v="Holmes 99% HEPA Air Purifier"/>
        <s v="Xerox 1892"/>
        <s v="Chromcraft Round Conference Tables"/>
        <s v="Xerox 1930"/>
        <s v="Xerox 211"/>
        <s v="Xerox 227"/>
        <s v="Seidio BD2-HK3IPH5-BK DILEX Case and Holster Combo for Apple iPhone 5/5s - Black"/>
        <s v="Avanti 4.4 Cu. Ft. Refrigerator"/>
        <s v="Sony 32GB Class 10 Micro SDHC R40 Memory Card"/>
        <s v="Tennsco Commercial Shelving"/>
        <s v="Westinghouse Floor Lamp with Metal Mesh Shade, Black"/>
        <s v="Premier Elliptical Ring Binder, Black"/>
        <s v="TOPS &quot;Important Message&quot; Pads, Canary, 4-1/4 x 5-1/2, 50 Sheets per Pad"/>
        <s v="BIC Brite Liner Highlighters"/>
        <s v="Master Big Foot Doorstop, Beige"/>
        <s v="Zebra Zazzle Fluorescent Highlighters"/>
        <s v="Bevis Round Conference Table Top &amp; Single Column Base"/>
        <s v="Tyvek Side-Opening Peel &amp; Seel Expanding Envelopes"/>
        <s v="Jensen SMPS-640 -Â speaker phone"/>
        <s v="Master Caster Door Stop, Large Brown"/>
        <s v="Acco Perma 3000 Stacking Storage Drawers"/>
        <s v="Executive Impressions 13&quot; Chairman Wall Clock"/>
        <s v="Brother DCP1000 Digital 3 in 1 Multifunction Machine"/>
        <s v="Newell Chalk Holder"/>
        <s v="Nontoxic Chalk"/>
        <s v="GBC Therma-A-Bind 250T Electric Binding System"/>
        <s v="Super Bands, 12/Pack"/>
        <s v="Document Clip Frames"/>
        <s v="Global Armless Task Chair, Royal Blue"/>
        <s v="Hoover Replacement Belts For Soft Guard &amp; Commercial Ltweight Upright Vacs, 2/Pk"/>
        <s v="Deflect-o EconoMat Studded, No Bevel Mat for Low Pile Carpeting"/>
        <s v="Sauder Camden County Collection Library"/>
        <s v="Boston School Pro Electric Pencil Sharpener, 1670"/>
        <s v="Office Star - Ergonomic Mid Back Chair with 2-Way Adjustable Arms"/>
        <s v="Ibico Presentation Index for Binding Systems"/>
        <s v="Xerox 1917"/>
        <s v="Acco Banker's Clasps, 5 3/4&quot;-Long"/>
        <s v="Logitech Media Keyboard K200"/>
        <s v="ImationÂ 30456 USBÂ Flash DriveÂ 8GB"/>
        <s v="Global Low Back Tilter Chair"/>
        <s v="Xerox 1954"/>
        <s v="Newell 328"/>
        <s v="Aastra 6757i CT Wireless VoIP phone"/>
        <s v="Bevis Oval Conference Table, Walnut"/>
        <s v="Tennsco Stur-D-Stor Boltless Shelving, 5 Shelves, 24&quot; Deep, Sand"/>
        <s v="Xerox 19"/>
        <s v="Tops Wirebound Message Log Books"/>
        <s v="G.E. Longer-Life Indoor Recessed Floodlight Bulbs"/>
        <s v="Hon 61000 Series Interactive Training Tables"/>
        <s v="Avery 483"/>
        <s v="Dixon Ticonderoga Maple Cedar Pencil, #2"/>
        <s v="Acme Forged Steel Scissors with Black Enamel Handles"/>
        <s v="Tyvek Interoffice Envelopes, 9 1/2&quot; x 12 1/2&quot;, 100/Box"/>
        <s v="BIC Liqua Brite Liner"/>
        <s v="Kleencut Forged Office Shears by Acme United Corporation"/>
        <s v="Newell 313"/>
        <s v="Bush Westfield Collection Bookcases, Dark Cherry Finish"/>
        <s v="Logitech Keyboard K120"/>
        <s v="Master Caster Door Stop, Large Neon Orange"/>
        <s v="DAX Wood Document Frame"/>
        <s v="Xerox 1932"/>
        <s v="Avery Personal Creations Heavyweight Cards"/>
        <s v="Personal Folder Holder, Ebony"/>
        <s v="Acco 3-Hole Punch"/>
        <s v="Plantronics 81402"/>
        <s v="Avery Hi-Liter EverBold Pen Style Fluorescent Highlighters, 4/Pack"/>
        <s v="Hunt BOSTON Vista Battery-Operated Pencil Sharpener, Black"/>
        <s v="Hon Deluxe Fabric Upholstered Stacking Chairs, Rounded Back"/>
        <s v="Hunt PowerHouse Electric Pencil Sharpener, Blue"/>
        <s v="Woodgrain Magazine Files by Perma"/>
        <s v="Deflect-o EconoMat Nonstudded, No Bevel Mat"/>
        <s v="Space Solutions HD Industrial Steel Shelving."/>
        <s v="Green Canvas Binder for 8-1/2&quot; x 14&quot; Sheets"/>
        <s v="Newell 323"/>
        <s v="Sanford EarthWrite Recycled Pencils, Medium Soft, #2"/>
        <s v="Tennsco Snap-Together Open Shelving Units, Starter Sets and Add-On Units"/>
        <s v="Iceberg Mobile Mega Data/Printer Cart "/>
        <s v="Fiskars Spring-Action Scissors"/>
        <s v="Newell 309"/>
        <s v="SmartStand Mobile Device Holder, Assorted Colors"/>
        <s v="14-7/8 x 11 Blue Bar Computer Printout Paper"/>
        <s v="Advantus Push Pins"/>
        <s v="Avery 519"/>
        <s v="Belkin 8-Outlet Premiere SurgeMaster II Surge Protectors"/>
        <s v="Xerox 1909"/>
        <s v="Grandstream GXP2100 Mainstream Business Phone"/>
        <s v="Global Push Button Manager's Chair, Indigo"/>
        <s v="Permanent Self-Adhesive File Folder Labels for Typewriters by Universal"/>
        <s v="Wilson Jones Impact Binders"/>
        <s v="Acco Suede Grain Vinyl Round Ring Binder"/>
        <s v="AT&amp;T 1080 Phone"/>
        <s v="Logitech G600 MMO Gaming Mouse"/>
        <s v="Astroparche Fine Business Paper"/>
        <s v="Eldon 100 Class Desk Accessories"/>
        <s v="Acme Box Cutter Scissors"/>
        <s v="Eldon Expressions Wood and Plastic Desk Accessories, Oak"/>
        <s v="Newell 339"/>
        <s v="Acme Office Executive Series Stainless Steel Trimmers"/>
        <s v="Embossed Ink Jet Note Cards"/>
        <s v="Belkin F9S820V06 8 Outlet Surge"/>
        <s v="Howard Miller 11-1/2&quot; Diameter Ridgewood Wall Clock"/>
        <s v="Xerox 1933"/>
        <s v="Xerox 1928"/>
        <s v="Newell 347"/>
        <s v="Hammermill CopyPlus Copy Paper (20Lb. and 84 Bright)"/>
        <s v="Bagged Rubber Bands"/>
        <s v="Cardinal Hold-It CD Pocket"/>
        <s v="Nu-Dell Executive Frame"/>
        <s v="Wilson Jones Standard D-Ring Binders"/>
        <s v="Acrylic Self-Standing Desk Frames"/>
        <s v="Panasonic KX-TG6844B Expandable Digital Cordless Telephone"/>
        <s v="Plantronics MX500i Earset"/>
        <s v="Novimex Turbo Task Chair"/>
        <s v="Aastra 57i VoIP phone"/>
        <s v="Peel &amp; Seel Recycled Catalog Envelopes, Brown"/>
        <s v="Strathmore #10 Envelopes, Ultimate White"/>
        <s v="LF Elite 3D Dazzle Designer Hard Case Cover, Lf Stylus Pen and Wiper For Apple Iphone 5c Mini Lite"/>
        <s v="Xerox 1893"/>
        <s v="SpineVue Locking Slant-D Ring Binders by Cardinal"/>
        <s v="Advantus Employee of the Month Certificate Frame, 11 x 13-1/2"/>
        <s v="Stur-D-Stor Shelving, Vertical 5-Shelf: 72&quot;H x 36&quot;W x 18 1/2&quot;D"/>
        <s v="Acme Design Stainless Steel Bent Scissors"/>
        <s v="Barricks Non-Folding Utility Table with Steel Legs, Laminate Tops"/>
        <s v="XtraLife ClearVue Slant-D Ring Binders by Cardinal"/>
        <s v="Catalog Binders with Expanding Posts"/>
        <s v="Wirebound Message Books, 2 7/8&quot; x 5&quot;, 3 Forms per Page"/>
        <s v="Xerox 1882"/>
        <s v="Commercial WindTunnel Clean Air Upright Vacuum, Replacement Belts, Filtration Bags"/>
        <s v="6&quot; Cubicle Wall Clock, Black"/>
        <s v="Avery 51"/>
        <s v="Seth Thomas 16&quot; Steel Case Clock"/>
        <s v="Pressboard Data Binders by Wilson Jones"/>
        <s v="Iceberg Nesting Folding Chair, 19w x 6d x 43h"/>
        <s v="EcoTones Memo Sheets"/>
        <s v="Akro Stacking Bins"/>
        <s v="Boston KS Multi-Size Manual Pencil Sharpener"/>
        <s v="Personal File Boxes with Fold-Down Carry Handle"/>
        <s v="Array Memo Cubes"/>
        <s v="Texas Instruments TI-34 Scientific Calculator"/>
        <s v="Avery 493"/>
        <s v="Bush Somerset Collection Bookcase"/>
        <s v="Logitech M510 Wireless Mouse"/>
        <s v="Acco Clips to Go Binder Clips, 24 Clips in Two Sizes"/>
        <s v="Standard Line Â“While You Were OutÂ” Hardbound Telephone Message Book"/>
        <s v="SAFCO Mobile Desk Side File, Wire Frame"/>
        <s v="Kingston Digital DataTraveler 64GB USB 2.0"/>
        <s v="LogitechÂ Z-906 Speaker sys - home theater - 5.1-CH"/>
        <s v="3M Polarizing Light Filter Sleeves"/>
        <s v="Bush Heritage Pine Collection 5-Shelf Bookcase, Albany Pine Finish, *Special Order"/>
        <s v="Tenex File Box, Personal Filing Tote with Lid, Black"/>
        <s v="Sanyo Counter Height Refrigerator with Crisper, 3.6 Cubic Foot, Stainless Steel/Black"/>
        <s v="NETGEAR N750 Dual Band Wi-Fi Gigabit Router"/>
        <s v="Unpadded Memo Slips"/>
        <s v="Fiskars 8&quot; Scissors, 2/Pack"/>
        <s v="Acco Glide Clips"/>
        <s v="Bush Cubix Conference Tables, Fully Assembled"/>
        <s v="TOPS Carbonless Receipt Book, Four 2-3/4 x 7-1/4 Money Receipts per Page"/>
        <s v="Xerox 217"/>
        <s v="OIC Stacking Trays"/>
        <s v="Tennsco Industrial Shelving"/>
        <s v="O'Sullivan 2-Shelf Heavy-Duty Bookcases"/>
        <s v="Digium D40 VoIP phone"/>
        <s v="KeyTronicÂ E03601U1 -Â KeyboardÂ - Beige"/>
        <s v="Xerox 1925"/>
        <s v="Message Book, Wirebound, Four 5 1/2&quot; X 4&quot; Forms/Pg., 200 Dupl. Sets/Book"/>
        <s v="TOPS 4 x 6 Fluorescent Color Memo Sheets, 500 Sheets per Pack"/>
        <s v="Acco 6 Outlet Guardian Premium Surge Suppressor"/>
        <s v="Faber Castell Col-Erase Pencils"/>
        <s v="Colored Push Pins"/>
        <s v="SAFCO PlanMaster Boards, 60w x 37-1/2d, White Melamine"/>
        <s v="Motorla HX550 Universal Bluetooth Headset"/>
        <s v="Xerox 20"/>
        <s v="Newell 35"/>
        <s v="Stackable Trays"/>
        <s v="Fellowes High-Stak Drawer Files"/>
        <s v="LogitechÂ VX Revolution Cordless Laser Mouse for Notebooks (Black)"/>
        <s v="Kensington Expert Mouse Optical USB Trackball for PC or Mac"/>
        <s v="Xerox 221"/>
        <s v="Newell 312"/>
        <s v="Black Print Carbonless 8 1/2&quot; x 8 1/4&quot; Rapid Memo Book"/>
        <s v="Iceberg OfficeWorks 42&quot; Round Tables"/>
        <s v="Electrix 20W Halogen Replacement Bulb for Zoom-In Desk Lamp"/>
        <s v="Logitech G35 7.1-Channel Surround Sound Headset"/>
        <s v="Luxo Adjustable Task Clamp Lamp"/>
        <s v="Dexim XPower Skin Super-Thin Power Case for iPhone 5 - Black"/>
        <s v="I Need's 3d Hello Kitty Hybrid Silicone Case Cover for HTC One X 4g with 3d Hello Kitty Stylus Pen Green/pink"/>
        <s v="Eldon Expressions Desk Accessory, Wood Pencil Holder, Oak"/>
        <s v="Xerox 1975"/>
        <s v="DAX Black Cherry Wood-Tone Poster Frame"/>
        <s v="StarTech.com 10/100 VDSL2 Ethernet Extender Kit"/>
        <s v="Avery 475"/>
        <s v="Avery 476"/>
        <s v="Belkin 19&quot; Center-Weighted Shelf, Gray"/>
        <s v="Hon Comfortask Task/Swivel Chairs"/>
        <s v="JM Magazine Binder"/>
        <s v="Xerox 1915"/>
        <s v="Vtech AT&amp;T CL2940 Corded Speakerphone, Black"/>
        <s v="Peel &amp; Seel Envelopes"/>
        <s v="Black Print Carbonless Snap-Off Rapid Letter, 8 1/2&quot; x 7&quot;"/>
        <s v="Acme Softgrip Scissors"/>
        <s v="Tenex B1-RE Series Chair Mats for Low Pile Carpets"/>
        <s v="Compact Automatic Electric Letter Opener"/>
        <s v="Hoover Commercial Soft Guard Upright Vacuum And Disposable Filtration Bags"/>
        <s v="Griffin GC17055 Auxiliary Audio Cable"/>
        <s v="Rogers Profile Extra Capacity Storage Tub"/>
        <s v="RCA ViSYS 25825 Wireless digital phone"/>
        <s v="Carina Media Storage Towers in Natural &amp; Black"/>
        <s v="DAX Contemporary Wood Frame with Silver Metal Mat, Desktop, 11 x 14 Size"/>
        <s v="Fellowes Recycled Storage Drawers"/>
        <s v="Xerox 203"/>
        <s v="Office Star - Contemporary Swivel Chair with Padded Adjustable Arms and Flex Back"/>
        <s v="Xerox 1945"/>
        <s v="Westinghouse Mesh Shade Clip-On Gooseneck Lamp, Black"/>
        <s v="Avery Non-Stick Heavy Duty View Round Locking Ring Binders"/>
        <s v="Cardinal Poly Pocket Divider Pockets for Ring Binders"/>
        <s v="Avery 503"/>
        <s v="GBC VeloBind Cover Sets"/>
        <s v="Holmes Cool Mist Humidifier for the Whole House with 8-Gallon Output per Day, Extended Life Filter"/>
        <s v="OtterBox Defender Series Case - Samsung Galaxy S4"/>
        <s v="Eldon 200 Class Desk Accessories, Smoke"/>
        <s v="SanDisk Cruzer 32 GB USB Flash Drive"/>
        <s v="Xerox 23"/>
        <s v="Portable Personal File Box"/>
        <s v="Euro-Pro Shark Turbo Vacuum"/>
        <s v="Security-Tint Envelopes"/>
        <s v="Hon 4070 Series Pagoda Round Back Stacking Chairs"/>
        <s v="Acme Kleencut Forged Steel Scissors"/>
        <s v="Companion Letter/Legal File, Black"/>
        <s v="Plantronics Encore H101 Dual EarpiecesÂ Headset"/>
        <s v="Xerox 189"/>
        <s v="Xerox 1897"/>
        <s v="Nu-Dell Leatherette Frames"/>
        <s v="AT&amp;T 841000 Phone"/>
        <s v="Electrix Incandescent Magnifying Lamp, Black"/>
        <s v="Xerox 1929"/>
        <s v="Zebra GX420t Direct Thermal/Thermal Transfer Printer"/>
        <s v="Cisco SPA 502G IP Phone"/>
        <s v="Rediform Voice Mail Log Books"/>
        <s v="Apple iPhone 5"/>
        <s v="Xerox 194"/>
        <s v="Master Caster Door Stop, Gray"/>
        <s v="Socket Bluetooth Cordless Hand Scanner (CHS)"/>
        <s v="Important Message Pads, 50 4-1/4 x 5-1/2 Forms per Pad"/>
        <s v="G.E. Halogen Desk Lamp Bulbs"/>
        <s v="Okidata B400 Printer"/>
        <s v="Peel-Off China Markers"/>
        <s v="Xerox 1947"/>
        <s v="Barricks 18&quot; x 48&quot; Non-Folding Utility Table with Bottom Storage Shelf"/>
        <s v="Rogers Deluxe File Chest"/>
        <s v="Fellowes Staxonsteel Drawer Files"/>
        <s v="Fellowes PB300 Plastic Comb Binding Machine"/>
        <s v="Avery 48"/>
        <s v="Bush Cubix Collection Bookcases, Fully Assembled"/>
        <s v="Global Highback Leather Tilter in Burgundy"/>
        <s v="Office Star - Contemporary Task Swivel Chair"/>
        <s v="iOttie XL Car Mount"/>
        <s v="Eldon Cleatmat Chair Mats for Medium Pile Carpets"/>
        <s v="XtraLife ClearVue Slant-D Ring Binder, White, 3&quot;"/>
        <s v="AmazonBasics 3-Button USB Wired Mouse"/>
        <s v="Anker Astro 15000mAh USB Portable Charger"/>
        <s v="Office Star - Mid Back Dual function Ergonomic High Back Chair with 2-Way Adjustable Arms"/>
        <s v="Panasonic KP-380BK Classic Electric Pencil Sharpener"/>
        <s v="Eldon Image Series Black Desk Accessories"/>
        <s v="First Data TMFD35 PIN Pad"/>
        <s v="Round Specialty Laser Printer Labels"/>
        <s v="Cyber Acoustics AC-202b Speech Recognition Stereo Headset"/>
        <s v="Boston 1730 StandUp Electric Pencil Sharpener"/>
        <s v="Plastic Binding Combs"/>
        <s v="Contemporary Borderless Frame"/>
        <s v="Office Star - Contemporary Task Swivel chair with Loop Arms, Charcoal"/>
        <s v="Southworth 25% Cotton Premium Laser Paper and Envelopes"/>
        <s v="Panasonic KX TS3282W Corded phone"/>
        <s v="GBC Twin Loop Wire Binding Elements, 9/16&quot; Spine, Black"/>
        <s v="Acme 10&quot; Easy Grip Assistive Scissors"/>
        <s v="Pressboard Hanging Data Binders for Unburst Sheets"/>
        <s v="Xerox 212"/>
        <s v="3D Systems Cube Printer, 2nd Generation, White"/>
        <s v="Xerox 209"/>
        <s v="Alliance Super-Size Bands, Assorted Sizes"/>
        <s v="Memorex Micro Travel Drive 16 GB"/>
        <s v="Nokia Lumia 925"/>
        <s v="Maxell 74 Minute CDR, 10/Pack"/>
        <s v="Fluorescent Highlighters by Dixon"/>
        <s v="Avery 49"/>
        <s v="Tenex 46&quot; x 60&quot; Computer Anti-Static Chairmat, Rectangular Shaped"/>
        <s v="Belkin 5 Outlet SurgeMaster Power Centers"/>
        <s v="Ames Color-File Green Diamond Border X-ray Mailers"/>
        <s v="Xerox 1965"/>
        <s v="Imation Bio 2GB USBÂ Flash Drive ImationÂ Corp"/>
        <s v="Polycom VVX 310 VoIP phone"/>
        <s v="Linden 12&quot; Wall Clock With Oak Frame"/>
        <s v="Xerox 1946"/>
        <s v="Cisco SPA508G"/>
        <s v="Fellowes Powershred HS-440 4-Sheet High Security Shredder"/>
        <s v="Avery 496"/>
        <s v="Xerox 1914"/>
        <s v="Avery 516"/>
        <s v="Xerox 1999"/>
        <s v="Global Executive Mid-Back Manager's Chair"/>
        <s v="SAFCO PlanMaster Heigh-Adjustable Drafting Table Base, 43w x 30d x 30-37h, Black"/>
        <s v="OtterBox Commuter Series Case - Samsung Galaxy S4"/>
        <s v="Fellowes 8 Outlet Superior Workstation Surge Protector"/>
        <s v="Microsoft Wireless Mobile Mouse 4000"/>
        <s v="GBC Linen Binding Covers"/>
        <s v="Wirebound Message Forms, Four 2 3/4 x 5 Forms per Page, Pink Paper"/>
        <s v="Assorted Color Push Pins"/>
        <s v="JBL Micro Wireless Portable Bluetooth Speaker"/>
        <s v="Wilson Jones Elliptical Ring 3 1/2&quot; Capacity Binders, 800 sheets"/>
        <s v="Microsoft Natural Ergonomic Keyboard 4000"/>
        <s v="Boston 16765 Mini Stand Up Battery Pencil Sharpener"/>
        <s v="Newell 33"/>
        <s v="Avery 487"/>
        <s v="GBC Instant Report Kit"/>
        <s v="Acco Recycled 2&quot; Capacity Laser Printer Hanging Data Binders"/>
        <s v="Acco Economy Flexible Poly Round Ring Binder"/>
        <s v="Xerox 229"/>
        <s v="Panasonic KX MC6040 Color Laser Multifunction Printer"/>
        <s v="Hypercom P1300 Pinpad"/>
        <s v="Global Stack Chair with Arms, Black"/>
        <s v="GBC DocuBind P400 Electric Binding System"/>
        <s v="Sony Micro Vault Click 4 GB USB 2.0 Flash Drive"/>
        <s v="Executive Impressions 14&quot; Two-Color Numerals Wall Clock"/>
        <s v="TOPS Money Receipt Book, Consecutively Numbered in Red,"/>
        <s v="GE 4 Foot Flourescent Tube, 40 Watt"/>
        <s v="Rediform S.O.S. 1-Up Phone Message Bk, 4-1/4x3-1/16 Bk, 1 Form/Pg, 40 Messages/Bk, 3/Pk"/>
        <s v="Global Wood Trimmed Manager's Task Chair, Khaki"/>
        <s v="LogitechÂ Gaming G510s - Keyboard"/>
        <s v="Anker Astro Mini 3000mAh Ultra-Compact Portable Charger"/>
        <s v="Bretford CR8500 Series Meeting Room Furniture"/>
        <s v="Xerox 1997"/>
        <s v="Xerox 190"/>
        <s v="Xerox 219"/>
        <s v="Telephone Message Books with Fax/Mobile Section, 5 1/2&quot; x 3 3/16&quot;"/>
        <s v="Surelock Post Binders"/>
        <s v="Samsung Galaxy S4"/>
        <s v="Bush Westfield Collection Bookcases, Medium Cherry Finish"/>
        <s v="LogitechÂ MX Performance Wireless Mouse"/>
        <s v="Avery 495"/>
        <s v="Xerox 1884"/>
        <s v="Cherry 142-key Programmable Keyboard"/>
        <s v="Motorola L703CM"/>
        <s v="HTC One Mini"/>
        <s v="Laser &amp; Ink Jet Business Envelopes"/>
        <s v="Xerox 1916"/>
        <s v="12 Colored Short Pencils"/>
        <s v="Polycom VoiceStation 500 ConferenceÂ phone"/>
        <s v="Electrix Halogen Magnifier Lamp"/>
        <s v="Xerox 1976"/>
        <s v="Acme Titanium Bonded Scissors"/>
        <s v="Recycled Easel Ring Binders"/>
        <s v="Black Avery Memo-Size 3-Ring Binder, 5 1/2&quot; x 8 1/2&quot;"/>
        <s v="Panasonic KX T7736-B Digital phone"/>
        <s v="24 Capacity Maxi Data Binder Racks, Pearl"/>
        <s v="Global Adaptabilities Conference Tables"/>
        <s v="Avery Poly Binder Pockets"/>
        <s v="Xerox 1983"/>
        <s v="Eldon Mobile Mega Data Cart  Mega Stackable  Add-On Trays"/>
        <s v="DAX Solid Wood Frames"/>
        <s v="Ricoh - Ink Collector Unit for GX3000 Series Printers"/>
        <s v="Ibico Recycled Linen-Style Covers"/>
        <s v="Eldon 500 Class Desk Accessories"/>
        <s v="Logitech Wireless Anywhere Mouse MX for PC and Mac"/>
        <s v="Sauder Forest Hills Library with Doors, Woodland Oak Finish"/>
        <s v="Eureka Sanitaire  Multi-Pro Heavy-Duty Upright, Disposable Bags"/>
        <s v="Griffin GC36547 PowerJolt SE Lightning Charger"/>
        <s v="Swingline SM12-08 MicroCut Jam Free Shredder"/>
        <s v="Verbatim 25 GB 6x Blu-ray Single Layer Recordable Disc, 10/Pack"/>
        <s v="DAX Cubicle Frames, 8-1/2 x 11"/>
        <s v="DAX Metal Frame, Desktop, Stepped-Edge"/>
        <s v="Eureka The Boss Lite 10-Amp Upright Vacuum, Blue"/>
        <s v="Tenex Personal Filing Tote With Secure Closure Lid, Black/Frost"/>
        <s v="Memorex Mini Travel Drive 16 GB USB 2.0 Flash Drive"/>
        <s v="Xerox 206"/>
        <s v="Acme Galleria Hot Forged Steel Scissors with Colored Handles"/>
        <s v="Adams Phone Message Book, 200 Message Capacity, 8 1/16Â” x 11Â”"/>
        <s v="LG G3"/>
        <s v="Tensor Brushed Steel Torchiere Floor Lamp"/>
        <s v="Eldon Expressions Punched Metal &amp; Wood Desk Accessories, Black &amp; Cherry"/>
        <s v="Hon 2111 Invitation Series Straight Table"/>
        <s v="Canon PC-428 Personal Copier"/>
        <s v="Eberhard Faber 3 1/2&quot; Golf Pencils"/>
        <s v="Xerox 1900"/>
        <s v="Globe Weis Peel &amp; Seel First Class Envelopes"/>
        <s v="Seth Thomas 13 1/2&quot; Wall Clock"/>
        <s v="Deflect-o RollaMat Studded, Beveled Mat for Medium Pile Carpeting"/>
        <s v="Eldon 200 Class Desk Accessories, Burgundy"/>
        <s v="Manco Dry-Lighter Erasable Highlighter"/>
        <s v="AT&amp;T CL83451 4-Handset Telephone"/>
        <s v="AT&amp;T CL82213"/>
        <s v="Global Manager's Adjustable Task Chair, Storm"/>
        <s v="Hon 4-Shelf Metal Bookcases"/>
        <s v="Maxell 74 Minute CD-R Spindle, 50/Pack"/>
        <s v="Boston 16701 Slimline Battery Pencil Sharpener"/>
        <s v="Plantronics Single Ear Headset"/>
        <s v="Newell 350"/>
        <s v="Belkin Standard 104 key USB Keyboard"/>
        <s v="Avery 506"/>
        <s v="Zebra GK420t Direct Thermal/Thermal Transfer Printer"/>
        <s v="Memorex 25GB 6X Branded Blu-Ray Recordable Disc, 15/Pack"/>
        <s v="Avery Round Ring Poly Binders"/>
        <s v="Global Comet Stacking Arm Chair"/>
        <s v="Eureka The Boss Cordless Rechargeable Stick Vac"/>
        <s v="Avery Hi-Liter Smear-Safe Highlighters"/>
        <s v="It's Hot Message Books with Stickers, 2 3/4&quot; x 5&quot;"/>
        <s v="Hoover Commercial SteamVac"/>
        <s v="Riverside Palais Royal Lawyers Bookcase, Royale Cherry Finish"/>
        <s v="Shocksock Galaxy S4 Armband"/>
        <s v="Panasonic KP-150 Electric Pencil Sharpener"/>
        <s v="Xerox 193"/>
        <s v="Ibico EPK-21 Electric Binding System"/>
        <s v="Polycom CX600 IP Phone VoIP phone"/>
        <s v="Permanent Self-Adhesive File Folder Labels for Typewriters, 1 1/8 x 3 1/2, White"/>
        <s v="Logitech G602 Wireless Gaming Mouse"/>
        <s v="Xerox 1949"/>
        <s v="Contico 72&quot;H Heavy-Duty Storage System"/>
        <s v="Xerox 1899"/>
        <s v="Hon Metal Bookcases, Black"/>
        <s v="Belkin 7-Outlet SurgeMaster Home Series"/>
        <s v="DAX Two-Tone Silver Metal Document Frame"/>
        <s v="Hoover Shoulder Vac Commercial Portable Vacuum"/>
        <s v="Rogers Handheld Barrel Pencil Sharpener"/>
        <s v="Acco Perma 4000 Stacking Storage Drawers"/>
        <s v="Sanyo 2.5 Cubic Foot Mid-Size Office Refrigerators"/>
        <s v="DAX Clear Channel Poster Frame"/>
        <s v="Bush Westfield Collection Bookcases, Dark Cherry Finish, Fully Assembled"/>
        <s v="iOttie HLCRIO102 Car Mount"/>
        <s v="Avery Heavy-Duty EZD View Binder with Locking Rings"/>
        <s v="Sauder Barrister Bookcases"/>
        <s v="Wilson Jones 14 Line Acrylic Coated Pressboard Data Binders"/>
        <s v="Padded Folding Chairs, Black, 4/Carton"/>
        <s v="Hot File 7-Pocket, Floor Stand"/>
        <s v="O'Sullivan 2-Door Barrister Bookcase in Odessa Pine"/>
        <s v="Large Capacity Hanging Post Binders"/>
        <s v="Okidata MB760 Printer"/>
        <s v="Electrix Fluorescent Magnifier Lamps &amp; Weighted Base"/>
        <s v="Magnifier Swing Arm Lamp"/>
        <s v="Newell 348"/>
        <s v="Avery 508"/>
        <s v="Canon imageCLASS 2200 Advanced Copier"/>
        <s v="Contemporary Wood/Metal Frame"/>
        <s v="Xerox 1937"/>
        <s v="Grandstream GXP1160 VoIP phone"/>
        <s v="Perixx PERIBOARD-512B, Ergonomic Split Keyboard"/>
        <s v="Avery Legal 4-Ring Binder"/>
        <s v="Hon Every-Day Chair Series Swivel Task Chairs"/>
        <s v="Binder Posts"/>
        <s v="Acme Design Line 8&quot; Stainless Steel Bent Scissors w/Champagne Handles, 3-1/8&quot; Cut"/>
        <s v="Howard Miller Distant Time Traveler Alarm Clock"/>
        <s v="Acco Perma 2700 Stacking Storage Drawers"/>
        <s v="Riverside Furniture Oval Coffee Table, Oval End Table, End Table with Drawer"/>
        <s v="Newell 335"/>
        <s v="Hammermill Color Copier Paper (28Lb. and 96 Bright)"/>
        <s v="Adams Telephone Message Book w/Frequently-Called Numbers Space, 400 Messages per Book"/>
        <s v="Revere Boxed Rubber Bands by Revere"/>
        <s v="Eldon ImÃ ge Series Desk Accessories, Clear"/>
        <s v="Logitech Wireless Gaming Headset G930"/>
        <s v="Southworth Parchment Paper &amp; Envelopes"/>
        <s v="OIC Thumb-Tacks"/>
        <s v="Texas Instrument TI-15 Fraction Calculator"/>
        <s v="Sterling Rubber Bands by Alliance"/>
        <s v="Belkin iPhone and iPad Lightning Cable"/>
        <s v="Executive Impressions Supervisor Wall Clock"/>
        <s v="Eldon Antistatic Chair Mats for Low to Medium Pile Carpets"/>
        <s v="HP Officejet Pro 8600 e-All-In-One Printer, Copier, Scanner, Fax"/>
        <s v="Lunatik TT5L-002 Taktik Strike Impact Protection System for iPhone 5"/>
        <s v="Panasonic KX TS208W Corded phone"/>
        <s v="Wi-Ex zBoost YX540 Cellular Phone Signal Booster"/>
        <s v="Maxell 4.7GB DVD+RW 3/Pack"/>
        <s v="GBC Instant Index System for Binding Systems"/>
        <s v="SAFCO Commercial Wire Shelving, Black"/>
        <s v="Luxo Professional Magnifying Clamp-On Fluorescent Lamps"/>
        <s v="Sanford Colorific Eraseable Coloring Pencils, 12 Count"/>
        <s v="Okidata B401 Printer"/>
        <s v="Dixon Ticonderoga Pencils"/>
        <s v="GBC Laser Imprintable Binding System Covers, Desert Sand"/>
        <s v="Honeywell Quietcare HEPA Air Cleaner"/>
        <s v="Bulldog Table or Wall-Mount Pencil Sharpener"/>
        <s v="Nu-Dell Oak Frame"/>
        <s v="Ibico EB-19 Dual Function Manual Binding System"/>
        <s v="Xerox Blank Computer Paper"/>
        <s v="Razer Kraken PRO Over Ear PC and Music Headset"/>
        <s v="Xerox 1886"/>
        <s v="Mead 1st Gear 2&quot; Zipper Binder, Asst. Colors"/>
        <s v="Global Enterprise Series Seating Low-Back Swivel/Tilt Chairs"/>
        <s v="3.6 Cubic Foot Counter Height Office Refrigerator"/>
        <s v="Memorex 25GB 6X Branded Blu-Ray Recordable Disc, 30/Pack"/>
        <s v="Weyerhaeuser First Choice Laser/Copy Paper (20Lb. and 88 Bright)"/>
        <s v="Blackstonian Pencils"/>
        <s v="Avery Hidden Tab Dividers for Binding Systems"/>
        <s v="Xerox 1967"/>
        <s v="Dixon Ticonderoga Core-Lock Colored Pencils, 48-Color Set"/>
        <s v="O'Sullivan 5-Shelf Heavy-Duty Bookcases"/>
        <s v="ImationÂ SwivelÂ Flash DriveÂ USBÂ flash driveÂ - 8 GB"/>
        <s v="Boston 1799 Powerhouse Electric Pencil Sharpener"/>
        <s v="Holmes Visible Mist Ultrasonic Humidifier with 2.3-Gallon Output per Day, Replacement Filter"/>
        <s v="OIC Colored Binder Clips, Assorted Sizes"/>
        <s v="Deflect-o DuraMat Antistatic Studded Beveled Mat for Medium Pile Carpeting"/>
        <s v="C-Line Peel &amp; Stick Add-On Filing Pockets, 8-3/4 x 5-1/8, 10/Pack"/>
        <s v="Blue Parrot B250XT Professional Grade Wireless BluetoothÂ HeadsetÂ with"/>
        <s v="AT&amp;T CL2909"/>
        <s v="ImationÂ 8gb Micro Traveldrive Usb 2.0Â Flash Drive"/>
        <s v="Xerox 21"/>
        <s v="Avery 481"/>
        <s v="Acco Smartsocket Table Surge Protector, 6 Color-Coded Adapter Outlets"/>
        <s v="GBC ProClick 150 Presentation Binding System"/>
        <s v="Memorex Mini Travel Drive 32 GB USB 2.0 Flash Drive"/>
        <s v="Dana Swing-Arm Lamps"/>
        <s v="Eldon Radial Chair Mat for Low to Medium Pile Carpets"/>
        <s v="Avery Binding System Hidden Tab Executive Style Index Sets"/>
        <s v="Seth Thomas 8 1/2&quot; Cubicle Clock"/>
        <s v="Tenex Carpeted, Granite-Look or Clear Contemporary Contour Shape Chair Mats"/>
        <s v="Howard Miller 13-1/2&quot; Diameter Rosebrook Wall Clock"/>
        <s v="Office Star - Task Chair with Contemporary Loop Arms"/>
        <s v="Smead Alpha-Z Color-Coded Name Labels First Letter Starter Set"/>
        <s v="Rosewill 107 Normal Keys USB Wired Standard Keyboard"/>
        <s v="Recycled Interoffice Envelopes with String and Button Closure, 10 x 13"/>
        <s v="Samsung Replacement EH64AVFWE Premium Headset"/>
        <s v="Eldon Executive Woodline II Desk Accessories, Mahogany"/>
        <s v="Office Star Flex Back Scooter Chair with Aluminum Finish Frame"/>
        <s v="Bionaire Personal Warm Mist Humidifier/Vaporizer"/>
        <s v="Belkin 8 Outlet Surge Protector"/>
        <s v="Plantronics CordlessÂ Phone HeadsetÂ with In-line Volume - M214C"/>
        <s v="Acme Hot Forged Carbon Steel Scissors with Nickel-Plated Handles, 3 7/8&quot; Cut, 8&quot;L"/>
        <s v="Ampad Evidence Wirebond Steno Books, 6&quot; x 9&quot;"/>
        <s v="Prismacolor Color Pencil Set"/>
        <s v="Xerox 1907"/>
        <s v="DAX Charcoal/Nickel-Tone Document Frame, 5 x 7"/>
        <s v="Eldon Econocleat Chair Mats for Low Pile Carpets"/>
        <s v="Universal Recycled Hanging Pressboard Report Binders, Letter Size"/>
        <s v="Ibico Recycled Grain-Textured Covers"/>
        <s v="Bush Andora Conference Table, Maple/Graphite Gray Finish"/>
        <s v="Avaya 5410 Digital phone"/>
      </sharedItems>
    </cacheField>
    <cacheField name="Sales" numFmtId="2">
      <sharedItems containsSemiMixedTypes="0" containsString="0" containsNumber="1" minValue="0.99" maxValue="13999.96"/>
    </cacheField>
    <cacheField name="Quantity" numFmtId="2">
      <sharedItems containsSemiMixedTypes="0" containsString="0" containsNumber="1" containsInteger="1" minValue="1" maxValue="14"/>
    </cacheField>
    <cacheField name="Profit" numFmtId="2">
      <sharedItems containsSemiMixedTypes="0" containsString="0" containsNumber="1" minValue="-3399.98" maxValue="6719.9808000000003"/>
    </cacheField>
    <cacheField name="Profit Margin" numFmtId="9">
      <sharedItems containsSemiMixedTypes="0" containsString="0" containsNumber="1" minValue="-2.1" maxValue="0.5"/>
    </cacheField>
    <cacheField name="Months (Order Date)" numFmtId="0" databaseField="0">
      <fieldGroup base="1">
        <rangePr groupBy="months" startDate="2011-01-07T00:00:00" endDate="2015-01-01T00:00:00"/>
        <groupItems count="14">
          <s v="&lt;07/01/2011"/>
          <s v="Jan"/>
          <s v="Feb"/>
          <s v="Mar"/>
          <s v="Apr"/>
          <s v="May"/>
          <s v="Jun"/>
          <s v="Jul"/>
          <s v="Aug"/>
          <s v="Sep"/>
          <s v="Oct"/>
          <s v="Nov"/>
          <s v="Dec"/>
          <s v="&gt;01/01/2015"/>
        </groupItems>
      </fieldGroup>
    </cacheField>
    <cacheField name="Years (Order Date)" numFmtId="0" databaseField="0">
      <fieldGroup base="1">
        <rangePr groupBy="years" startDate="2011-01-07T00:00:00" endDate="2015-01-01T00:00:00"/>
        <groupItems count="7">
          <s v="&lt;07/01/2011"/>
          <s v="2011"/>
          <s v="2012"/>
          <s v="2013"/>
          <s v="2014"/>
          <s v="2015"/>
          <s v="&gt;01/01/2015"/>
        </groupItems>
      </fieldGroup>
    </cacheField>
  </cacheFields>
  <extLst>
    <ext xmlns:x14="http://schemas.microsoft.com/office/spreadsheetml/2009/9/main" uri="{725AE2AE-9491-48be-B2B4-4EB974FC3084}">
      <x14:pivotCacheDefinition pivotCacheId="175832039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203">
  <r>
    <s v="CA-2013-138688"/>
    <x v="0"/>
    <x v="0"/>
    <x v="0"/>
    <d v="2013-06-17T00:00:00"/>
    <x v="0"/>
    <s v="DarrinVanHuff@gmail.com"/>
    <s v="United States,Los Angeles,California"/>
    <s v="United States"/>
    <x v="0"/>
    <x v="0"/>
    <x v="0"/>
    <n v="14.62"/>
    <n v="2"/>
    <n v="6.8714000000000004"/>
    <n v="0.47000000000000003"/>
  </r>
  <r>
    <s v="CA-2011-115812"/>
    <x v="1"/>
    <x v="0"/>
    <x v="1"/>
    <d v="2011-06-14T00:00:00"/>
    <x v="1"/>
    <s v="BrosinaHoffman@gmail.com"/>
    <s v="United States,Los Angeles,California"/>
    <s v="United States"/>
    <x v="0"/>
    <x v="1"/>
    <x v="1"/>
    <n v="48.86"/>
    <n v="7"/>
    <n v="14.1694"/>
    <n v="0.28999999999999998"/>
  </r>
  <r>
    <s v="CA-2011-115812"/>
    <x v="1"/>
    <x v="0"/>
    <x v="1"/>
    <d v="2011-06-14T00:00:00"/>
    <x v="1"/>
    <s v="BrosinaHoffman@gmail.com"/>
    <s v="United States,Los Angeles,California"/>
    <s v="United States"/>
    <x v="0"/>
    <x v="2"/>
    <x v="2"/>
    <n v="7.28"/>
    <n v="4"/>
    <n v="1.9656"/>
    <n v="0.27"/>
  </r>
  <r>
    <s v="CA-2011-115812"/>
    <x v="1"/>
    <x v="0"/>
    <x v="1"/>
    <d v="2011-06-14T00:00:00"/>
    <x v="1"/>
    <s v="BrosinaHoffman@gmail.com"/>
    <s v="United States,Los Angeles,California"/>
    <s v="United States"/>
    <x v="0"/>
    <x v="3"/>
    <x v="3"/>
    <n v="907.15200000000004"/>
    <n v="4"/>
    <n v="90.715199999999996"/>
    <n v="9.9999999999999992E-2"/>
  </r>
  <r>
    <s v="CA-2011-115812"/>
    <x v="1"/>
    <x v="0"/>
    <x v="1"/>
    <d v="2011-06-14T00:00:00"/>
    <x v="1"/>
    <s v="BrosinaHoffman@gmail.com"/>
    <s v="United States,Los Angeles,California"/>
    <s v="United States"/>
    <x v="0"/>
    <x v="4"/>
    <x v="4"/>
    <n v="18.504000000000001"/>
    <n v="3"/>
    <n v="5.7824999999999998"/>
    <n v="0.31249999999999994"/>
  </r>
  <r>
    <s v="CA-2011-115812"/>
    <x v="1"/>
    <x v="0"/>
    <x v="1"/>
    <d v="2011-06-14T00:00:00"/>
    <x v="1"/>
    <s v="BrosinaHoffman@gmail.com"/>
    <s v="United States,Los Angeles,California"/>
    <s v="United States"/>
    <x v="0"/>
    <x v="5"/>
    <x v="5"/>
    <n v="114.9"/>
    <n v="5"/>
    <n v="34.47"/>
    <n v="0.3"/>
  </r>
  <r>
    <s v="CA-2011-115812"/>
    <x v="1"/>
    <x v="0"/>
    <x v="1"/>
    <d v="2011-06-14T00:00:00"/>
    <x v="1"/>
    <s v="BrosinaHoffman@gmail.com"/>
    <s v="United States,Los Angeles,California"/>
    <s v="United States"/>
    <x v="0"/>
    <x v="6"/>
    <x v="6"/>
    <n v="1706.184"/>
    <n v="9"/>
    <n v="85.309200000000004"/>
    <n v="0.05"/>
  </r>
  <r>
    <s v="CA-2011-115812"/>
    <x v="1"/>
    <x v="0"/>
    <x v="1"/>
    <d v="2011-06-14T00:00:00"/>
    <x v="1"/>
    <s v="BrosinaHoffman@gmail.com"/>
    <s v="United States,Los Angeles,California"/>
    <s v="United States"/>
    <x v="0"/>
    <x v="3"/>
    <x v="7"/>
    <n v="911.42399999999998"/>
    <n v="4"/>
    <n v="68.356800000000007"/>
    <n v="7.5000000000000011E-2"/>
  </r>
  <r>
    <s v="CA-2013-161389"/>
    <x v="2"/>
    <x v="1"/>
    <x v="0"/>
    <d v="2013-12-11T00:00:00"/>
    <x v="1"/>
    <s v="IreneMaddox@gmail.com"/>
    <s v="United States,Seattle,Washington"/>
    <s v="United States"/>
    <x v="1"/>
    <x v="4"/>
    <x v="8"/>
    <n v="407.976"/>
    <n v="3"/>
    <n v="132.59219999999999"/>
    <n v="0.32499999999999996"/>
  </r>
  <r>
    <s v="CA-2011-167164"/>
    <x v="3"/>
    <x v="2"/>
    <x v="1"/>
    <d v="2011-05-15T00:00:00"/>
    <x v="2"/>
    <s v="AlejandroGrove@gmail.com"/>
    <s v="United States,West Jordan,Utah"/>
    <s v="United States"/>
    <x v="2"/>
    <x v="7"/>
    <x v="9"/>
    <n v="55.5"/>
    <n v="2"/>
    <n v="9.99"/>
    <n v="0.18"/>
  </r>
  <r>
    <s v="CA-2011-143336"/>
    <x v="4"/>
    <x v="3"/>
    <x v="1"/>
    <d v="2011-09-01T00:00:00"/>
    <x v="1"/>
    <s v="ZuschussDonatelli@gmail.com"/>
    <s v="United States,San Francisco,California"/>
    <s v="United States"/>
    <x v="0"/>
    <x v="2"/>
    <x v="10"/>
    <n v="8.56"/>
    <n v="2"/>
    <n v="2.4824000000000002"/>
    <n v="0.28999999999999998"/>
  </r>
  <r>
    <s v="CA-2011-143336"/>
    <x v="4"/>
    <x v="3"/>
    <x v="1"/>
    <d v="2011-09-01T00:00:00"/>
    <x v="1"/>
    <s v="ZuschussDonatelli@gmail.com"/>
    <s v="United States,San Francisco,California"/>
    <s v="United States"/>
    <x v="0"/>
    <x v="3"/>
    <x v="11"/>
    <n v="213.48"/>
    <n v="3"/>
    <n v="16.010999999999999"/>
    <n v="7.4999999999999997E-2"/>
  </r>
  <r>
    <s v="CA-2011-143336"/>
    <x v="4"/>
    <x v="3"/>
    <x v="1"/>
    <d v="2011-09-01T00:00:00"/>
    <x v="1"/>
    <s v="ZuschussDonatelli@gmail.com"/>
    <s v="United States,San Francisco,California"/>
    <s v="United States"/>
    <x v="0"/>
    <x v="4"/>
    <x v="12"/>
    <n v="22.72"/>
    <n v="4"/>
    <n v="7.3840000000000003"/>
    <n v="0.32500000000000001"/>
  </r>
  <r>
    <s v="CA-2012-106320"/>
    <x v="5"/>
    <x v="4"/>
    <x v="2"/>
    <d v="2012-09-30T00:00:00"/>
    <x v="1"/>
    <s v="EmilyBurns@gmail.com"/>
    <s v="United States,Orem,Utah"/>
    <s v="United States"/>
    <x v="2"/>
    <x v="6"/>
    <x v="13"/>
    <n v="1044.6300000000001"/>
    <n v="3"/>
    <n v="240.26490000000001"/>
    <n v="0.22999999999999998"/>
  </r>
  <r>
    <s v="CA-2013-121755"/>
    <x v="6"/>
    <x v="5"/>
    <x v="0"/>
    <d v="2013-01-20T00:00:00"/>
    <x v="0"/>
    <s v="EricHoffmann@gmail.com"/>
    <s v="United States,Los Angeles,California"/>
    <s v="United States"/>
    <x v="0"/>
    <x v="4"/>
    <x v="14"/>
    <n v="11.648"/>
    <n v="2"/>
    <n v="4.2224000000000004"/>
    <n v="0.36250000000000004"/>
  </r>
  <r>
    <s v="CA-2013-121755"/>
    <x v="6"/>
    <x v="5"/>
    <x v="0"/>
    <d v="2013-01-20T00:00:00"/>
    <x v="0"/>
    <s v="EricHoffmann@gmail.com"/>
    <s v="United States,Los Angeles,California"/>
    <s v="United States"/>
    <x v="0"/>
    <x v="8"/>
    <x v="15"/>
    <n v="90.57"/>
    <n v="3"/>
    <n v="11.774100000000001"/>
    <n v="0.13"/>
  </r>
  <r>
    <s v="CA-2013-101343"/>
    <x v="7"/>
    <x v="6"/>
    <x v="0"/>
    <d v="2013-07-23T00:00:00"/>
    <x v="1"/>
    <s v="RubenAusman@gmail.com"/>
    <s v="United States,Los Angeles,California"/>
    <s v="United States"/>
    <x v="0"/>
    <x v="7"/>
    <x v="16"/>
    <n v="77.88"/>
    <n v="2"/>
    <n v="3.8940000000000001"/>
    <n v="0.05"/>
  </r>
  <r>
    <s v="CA-2012-135545"/>
    <x v="8"/>
    <x v="7"/>
    <x v="2"/>
    <d v="2012-11-30T00:00:00"/>
    <x v="3"/>
    <s v="KunstMiller@gmail.com"/>
    <s v="United States,Los Angeles,California"/>
    <s v="United States"/>
    <x v="0"/>
    <x v="8"/>
    <x v="17"/>
    <n v="13.98"/>
    <n v="2"/>
    <n v="6.1512000000000002"/>
    <n v="0.44"/>
  </r>
  <r>
    <s v="CA-2012-135545"/>
    <x v="8"/>
    <x v="7"/>
    <x v="2"/>
    <d v="2012-11-30T00:00:00"/>
    <x v="3"/>
    <s v="KunstMiller@gmail.com"/>
    <s v="United States,Los Angeles,California"/>
    <s v="United States"/>
    <x v="0"/>
    <x v="4"/>
    <x v="18"/>
    <n v="25.824000000000002"/>
    <n v="6"/>
    <n v="9.3612000000000002"/>
    <n v="0.36249999999999999"/>
  </r>
  <r>
    <s v="CA-2012-135545"/>
    <x v="8"/>
    <x v="7"/>
    <x v="2"/>
    <d v="2012-11-30T00:00:00"/>
    <x v="3"/>
    <s v="KunstMiller@gmail.com"/>
    <s v="United States,Los Angeles,California"/>
    <s v="United States"/>
    <x v="0"/>
    <x v="9"/>
    <x v="19"/>
    <n v="146.72999999999999"/>
    <n v="3"/>
    <n v="68.963099999999997"/>
    <n v="0.47000000000000003"/>
  </r>
  <r>
    <s v="CA-2012-135545"/>
    <x v="8"/>
    <x v="7"/>
    <x v="2"/>
    <d v="2012-11-30T00:00:00"/>
    <x v="3"/>
    <s v="KunstMiller@gmail.com"/>
    <s v="United States,Los Angeles,California"/>
    <s v="United States"/>
    <x v="0"/>
    <x v="1"/>
    <x v="20"/>
    <n v="79.760000000000005"/>
    <n v="4"/>
    <n v="22.332799999999999"/>
    <n v="0.27999999999999997"/>
  </r>
  <r>
    <s v="CA-2011-106376"/>
    <x v="9"/>
    <x v="1"/>
    <x v="1"/>
    <d v="2011-12-10T00:00:00"/>
    <x v="1"/>
    <s v="BrendanSweed@gmail.com"/>
    <s v="United States,Gilbert,Arizona"/>
    <s v="United States"/>
    <x v="3"/>
    <x v="2"/>
    <x v="21"/>
    <n v="1113.0239999999999"/>
    <n v="8"/>
    <n v="111.30240000000001"/>
    <n v="0.10000000000000002"/>
  </r>
  <r>
    <s v="CA-2011-106376"/>
    <x v="9"/>
    <x v="1"/>
    <x v="1"/>
    <d v="2011-12-10T00:00:00"/>
    <x v="1"/>
    <s v="BrendanSweed@gmail.com"/>
    <s v="United States,Gilbert,Arizona"/>
    <s v="United States"/>
    <x v="3"/>
    <x v="3"/>
    <x v="22"/>
    <n v="167.96799999999999"/>
    <n v="4"/>
    <n v="62.988"/>
    <n v="0.375"/>
  </r>
  <r>
    <s v="CA-2011-139451"/>
    <x v="10"/>
    <x v="8"/>
    <x v="1"/>
    <d v="2011-10-16T00:00:00"/>
    <x v="0"/>
    <s v="DuaneNoonan@gmail.com"/>
    <s v="United States,San Francisco,California"/>
    <s v="United States"/>
    <x v="0"/>
    <x v="2"/>
    <x v="23"/>
    <n v="14.9"/>
    <n v="5"/>
    <n v="4.1719999999999997"/>
    <n v="0.27999999999999997"/>
  </r>
  <r>
    <s v="CA-2011-139451"/>
    <x v="10"/>
    <x v="8"/>
    <x v="1"/>
    <d v="2011-10-16T00:00:00"/>
    <x v="0"/>
    <s v="DuaneNoonan@gmail.com"/>
    <s v="United States,San Francisco,California"/>
    <s v="United States"/>
    <x v="0"/>
    <x v="7"/>
    <x v="24"/>
    <n v="21.39"/>
    <n v="1"/>
    <n v="6.2031000000000001"/>
    <n v="0.28999999999999998"/>
  </r>
  <r>
    <s v="CA-2013-109806"/>
    <x v="11"/>
    <x v="4"/>
    <x v="0"/>
    <d v="2013-09-23T00:00:00"/>
    <x v="1"/>
    <s v="JimSink@gmail.com"/>
    <s v="United States,Los Angeles,California"/>
    <s v="United States"/>
    <x v="0"/>
    <x v="2"/>
    <x v="25"/>
    <n v="20.100000000000001"/>
    <n v="3"/>
    <n v="6.633"/>
    <n v="0.32999999999999996"/>
  </r>
  <r>
    <s v="CA-2013-109806"/>
    <x v="11"/>
    <x v="4"/>
    <x v="0"/>
    <d v="2013-09-23T00:00:00"/>
    <x v="1"/>
    <s v="JimSink@gmail.com"/>
    <s v="United States,Los Angeles,California"/>
    <s v="United States"/>
    <x v="0"/>
    <x v="3"/>
    <x v="26"/>
    <n v="73.584000000000003"/>
    <n v="2"/>
    <n v="8.2782"/>
    <n v="0.11249999999999999"/>
  </r>
  <r>
    <s v="CA-2013-109806"/>
    <x v="11"/>
    <x v="4"/>
    <x v="0"/>
    <d v="2013-09-23T00:00:00"/>
    <x v="1"/>
    <s v="JimSink@gmail.com"/>
    <s v="United States,Los Angeles,California"/>
    <s v="United States"/>
    <x v="0"/>
    <x v="9"/>
    <x v="27"/>
    <n v="6.48"/>
    <n v="1"/>
    <n v="3.1103999999999998"/>
    <n v="0.47999999999999993"/>
  </r>
  <r>
    <s v="US-2014-109484"/>
    <x v="12"/>
    <x v="7"/>
    <x v="3"/>
    <d v="2014-11-13T00:00:00"/>
    <x v="3"/>
    <s v="RogerBarcio@gmail.com"/>
    <s v="United States,Portland,Oregon"/>
    <s v="United States"/>
    <x v="4"/>
    <x v="4"/>
    <x v="28"/>
    <n v="5.6820000000000004"/>
    <n v="1"/>
    <n v="-3.7879999999999998"/>
    <n v="-0.66666666666666663"/>
  </r>
  <r>
    <s v="CA-2014-157833"/>
    <x v="13"/>
    <x v="0"/>
    <x v="3"/>
    <d v="2014-06-21T00:00:00"/>
    <x v="4"/>
    <s v="KatherineDucich@gmail.com"/>
    <s v="United States,San Francisco,California"/>
    <s v="United States"/>
    <x v="0"/>
    <x v="4"/>
    <x v="29"/>
    <n v="51.311999999999998"/>
    <n v="3"/>
    <n v="17.959199999999999"/>
    <n v="0.35"/>
  </r>
  <r>
    <s v="US-2012-156867"/>
    <x v="14"/>
    <x v="7"/>
    <x v="2"/>
    <d v="2012-11-17T00:00:00"/>
    <x v="0"/>
    <s v="LenaCacioppo@gmail.com"/>
    <s v="United States,Aurora,Colorado"/>
    <s v="United States"/>
    <x v="5"/>
    <x v="8"/>
    <x v="30"/>
    <n v="238.89599999999999"/>
    <n v="6"/>
    <n v="-26.875800000000002"/>
    <n v="-0.11250000000000002"/>
  </r>
  <r>
    <s v="US-2012-156867"/>
    <x v="14"/>
    <x v="7"/>
    <x v="2"/>
    <d v="2012-11-17T00:00:00"/>
    <x v="0"/>
    <s v="LenaCacioppo@gmail.com"/>
    <s v="United States,Aurora,Colorado"/>
    <s v="United States"/>
    <x v="5"/>
    <x v="1"/>
    <x v="31"/>
    <n v="102.36"/>
    <n v="3"/>
    <n v="-3.8384999999999998"/>
    <n v="-3.7499999999999999E-2"/>
  </r>
  <r>
    <s v="US-2012-156867"/>
    <x v="14"/>
    <x v="7"/>
    <x v="2"/>
    <d v="2012-11-17T00:00:00"/>
    <x v="0"/>
    <s v="LenaCacioppo@gmail.com"/>
    <s v="United States,Aurora,Colorado"/>
    <s v="United States"/>
    <x v="5"/>
    <x v="4"/>
    <x v="32"/>
    <n v="36.881999999999998"/>
    <n v="3"/>
    <n v="-25.817399999999999"/>
    <n v="-0.70000000000000007"/>
  </r>
  <r>
    <s v="CA-2012-110457"/>
    <x v="15"/>
    <x v="9"/>
    <x v="2"/>
    <d v="2012-03-06T00:00:00"/>
    <x v="0"/>
    <s v="DaveKipp@gmail.com"/>
    <s v="United States,Seattle,Washington"/>
    <s v="United States"/>
    <x v="1"/>
    <x v="6"/>
    <x v="33"/>
    <n v="787.53"/>
    <n v="3"/>
    <n v="165.38130000000001"/>
    <n v="0.21000000000000002"/>
  </r>
  <r>
    <s v="US-2014-107272"/>
    <x v="16"/>
    <x v="7"/>
    <x v="3"/>
    <d v="2014-11-13T00:00:00"/>
    <x v="5"/>
    <s v="TroyStaebel@gmail.com"/>
    <s v="United States,Phoenix,Arizona"/>
    <s v="United States"/>
    <x v="3"/>
    <x v="4"/>
    <x v="34"/>
    <n v="2.3879999999999999"/>
    <n v="2"/>
    <n v="-1.8308"/>
    <n v="-0.76666666666666672"/>
  </r>
  <r>
    <s v="US-2014-107272"/>
    <x v="16"/>
    <x v="7"/>
    <x v="3"/>
    <d v="2014-11-13T00:00:00"/>
    <x v="5"/>
    <s v="TroyStaebel@gmail.com"/>
    <s v="United States,Phoenix,Arizona"/>
    <s v="United States"/>
    <x v="3"/>
    <x v="7"/>
    <x v="35"/>
    <n v="243.99199999999999"/>
    <n v="7"/>
    <n v="30.498999999999999"/>
    <n v="0.125"/>
  </r>
  <r>
    <s v="US-2013-125969"/>
    <x v="17"/>
    <x v="7"/>
    <x v="0"/>
    <d v="2013-11-11T00:00:00"/>
    <x v="0"/>
    <s v="LindsayShagiari@gmail.com"/>
    <s v="United States,Los Angeles,California"/>
    <s v="United States"/>
    <x v="0"/>
    <x v="10"/>
    <x v="36"/>
    <n v="81.424000000000007"/>
    <n v="2"/>
    <n v="-9.1601999999999997"/>
    <n v="-0.11249999999999999"/>
  </r>
  <r>
    <s v="US-2013-125969"/>
    <x v="17"/>
    <x v="7"/>
    <x v="0"/>
    <d v="2013-11-11T00:00:00"/>
    <x v="0"/>
    <s v="LindsayShagiari@gmail.com"/>
    <s v="United States,Los Angeles,California"/>
    <s v="United States"/>
    <x v="0"/>
    <x v="1"/>
    <x v="37"/>
    <n v="238.56"/>
    <n v="3"/>
    <n v="26.241599999999998"/>
    <n v="0.10999999999999999"/>
  </r>
  <r>
    <s v="CA-2013-145583"/>
    <x v="18"/>
    <x v="8"/>
    <x v="0"/>
    <d v="2013-10-20T00:00:00"/>
    <x v="3"/>
    <s v="LenaCreighton@gmail.com"/>
    <s v="United States,Roseville,California"/>
    <s v="United States"/>
    <x v="0"/>
    <x v="9"/>
    <x v="38"/>
    <n v="20.04"/>
    <n v="3"/>
    <n v="9.6191999999999993"/>
    <n v="0.48"/>
  </r>
  <r>
    <s v="CA-2013-145583"/>
    <x v="18"/>
    <x v="8"/>
    <x v="0"/>
    <d v="2013-10-20T00:00:00"/>
    <x v="3"/>
    <s v="LenaCreighton@gmail.com"/>
    <s v="United States,Roseville,California"/>
    <s v="United States"/>
    <x v="0"/>
    <x v="9"/>
    <x v="39"/>
    <n v="35.44"/>
    <n v="1"/>
    <n v="16.6568"/>
    <n v="0.47000000000000003"/>
  </r>
  <r>
    <s v="CA-2013-145583"/>
    <x v="18"/>
    <x v="8"/>
    <x v="0"/>
    <d v="2013-10-20T00:00:00"/>
    <x v="3"/>
    <s v="LenaCreighton@gmail.com"/>
    <s v="United States,Roseville,California"/>
    <s v="United States"/>
    <x v="0"/>
    <x v="2"/>
    <x v="40"/>
    <n v="11.52"/>
    <n v="4"/>
    <n v="3.456"/>
    <n v="0.3"/>
  </r>
  <r>
    <s v="CA-2013-145583"/>
    <x v="18"/>
    <x v="8"/>
    <x v="0"/>
    <d v="2013-10-20T00:00:00"/>
    <x v="3"/>
    <s v="LenaCreighton@gmail.com"/>
    <s v="United States,Roseville,California"/>
    <s v="United States"/>
    <x v="0"/>
    <x v="11"/>
    <x v="41"/>
    <n v="4.0199999999999996"/>
    <n v="2"/>
    <n v="1.9698"/>
    <n v="0.49000000000000005"/>
  </r>
  <r>
    <s v="CA-2013-145583"/>
    <x v="18"/>
    <x v="8"/>
    <x v="0"/>
    <d v="2013-10-20T00:00:00"/>
    <x v="3"/>
    <s v="LenaCreighton@gmail.com"/>
    <s v="United States,Roseville,California"/>
    <s v="United States"/>
    <x v="0"/>
    <x v="4"/>
    <x v="42"/>
    <n v="76.176000000000002"/>
    <n v="3"/>
    <n v="26.6616"/>
    <n v="0.35"/>
  </r>
  <r>
    <s v="CA-2013-145583"/>
    <x v="18"/>
    <x v="8"/>
    <x v="0"/>
    <d v="2013-10-20T00:00:00"/>
    <x v="3"/>
    <s v="LenaCreighton@gmail.com"/>
    <s v="United States,Roseville,California"/>
    <s v="United States"/>
    <x v="0"/>
    <x v="12"/>
    <x v="43"/>
    <n v="65.88"/>
    <n v="6"/>
    <n v="18.446400000000001"/>
    <n v="0.28000000000000003"/>
  </r>
  <r>
    <s v="CA-2013-145583"/>
    <x v="18"/>
    <x v="8"/>
    <x v="0"/>
    <d v="2013-10-20T00:00:00"/>
    <x v="3"/>
    <s v="LenaCreighton@gmail.com"/>
    <s v="United States,Roseville,California"/>
    <s v="United States"/>
    <x v="0"/>
    <x v="1"/>
    <x v="44"/>
    <n v="43.12"/>
    <n v="14"/>
    <n v="20.697600000000001"/>
    <n v="0.48000000000000004"/>
  </r>
  <r>
    <s v="CA-2014-106180"/>
    <x v="19"/>
    <x v="4"/>
    <x v="3"/>
    <d v="2014-09-24T00:00:00"/>
    <x v="1"/>
    <s v="SallyHughsby@gmail.com"/>
    <s v="United States,San Francisco,California"/>
    <s v="United States"/>
    <x v="0"/>
    <x v="2"/>
    <x v="45"/>
    <n v="8.82"/>
    <n v="3"/>
    <n v="2.3814000000000002"/>
    <n v="0.27"/>
  </r>
  <r>
    <s v="CA-2014-106180"/>
    <x v="19"/>
    <x v="4"/>
    <x v="3"/>
    <d v="2014-09-24T00:00:00"/>
    <x v="1"/>
    <s v="SallyHughsby@gmail.com"/>
    <s v="United States,San Francisco,California"/>
    <s v="United States"/>
    <x v="0"/>
    <x v="13"/>
    <x v="46"/>
    <n v="10.86"/>
    <n v="3"/>
    <n v="5.1041999999999996"/>
    <n v="0.47"/>
  </r>
  <r>
    <s v="CA-2014-106180"/>
    <x v="19"/>
    <x v="4"/>
    <x v="3"/>
    <d v="2014-09-24T00:00:00"/>
    <x v="1"/>
    <s v="SallyHughsby@gmail.com"/>
    <s v="United States,San Francisco,California"/>
    <s v="United States"/>
    <x v="0"/>
    <x v="9"/>
    <x v="47"/>
    <n v="143.69999999999999"/>
    <n v="3"/>
    <n v="68.975999999999999"/>
    <n v="0.48000000000000004"/>
  </r>
  <r>
    <s v="CA-2012-110744"/>
    <x v="20"/>
    <x v="4"/>
    <x v="2"/>
    <d v="2012-09-12T00:00:00"/>
    <x v="1"/>
    <s v="HelenAndreada@gmail.com"/>
    <s v="United States,Pasadena,California"/>
    <s v="United States"/>
    <x v="0"/>
    <x v="7"/>
    <x v="48"/>
    <n v="671.93"/>
    <n v="7"/>
    <n v="20.157900000000001"/>
    <n v="3.0000000000000006E-2"/>
  </r>
  <r>
    <s v="CA-2013-158834"/>
    <x v="21"/>
    <x v="9"/>
    <x v="0"/>
    <d v="2013-03-17T00:00:00"/>
    <x v="4"/>
    <s v="TamaraWillingham@gmail.com"/>
    <s v="United States,Scottsdale,Arizona"/>
    <s v="United States"/>
    <x v="3"/>
    <x v="5"/>
    <x v="49"/>
    <n v="157.91999999999999"/>
    <n v="5"/>
    <n v="17.765999999999998"/>
    <n v="0.1125"/>
  </r>
  <r>
    <s v="CA-2013-158834"/>
    <x v="21"/>
    <x v="9"/>
    <x v="0"/>
    <d v="2013-03-17T00:00:00"/>
    <x v="4"/>
    <s v="TamaraWillingham@gmail.com"/>
    <s v="United States,Scottsdale,Arizona"/>
    <s v="United States"/>
    <x v="3"/>
    <x v="3"/>
    <x v="50"/>
    <n v="203.184"/>
    <n v="2"/>
    <n v="15.238799999999999"/>
    <n v="7.4999999999999997E-2"/>
  </r>
  <r>
    <s v="CA-2012-124919"/>
    <x v="22"/>
    <x v="2"/>
    <x v="2"/>
    <d v="2012-06-02T00:00:00"/>
    <x v="2"/>
    <s v="StephaniePhelps@gmail.com"/>
    <s v="United States,San Jose,California"/>
    <s v="United States"/>
    <x v="0"/>
    <x v="9"/>
    <x v="51"/>
    <n v="58.38"/>
    <n v="7"/>
    <n v="26.271000000000001"/>
    <n v="0.45"/>
  </r>
  <r>
    <s v="CA-2012-124919"/>
    <x v="22"/>
    <x v="2"/>
    <x v="2"/>
    <d v="2012-06-02T00:00:00"/>
    <x v="2"/>
    <s v="StephaniePhelps@gmail.com"/>
    <s v="United States,San Jose,California"/>
    <s v="United States"/>
    <x v="0"/>
    <x v="9"/>
    <x v="52"/>
    <n v="105.52"/>
    <n v="4"/>
    <n v="48.539200000000001"/>
    <n v="0.46"/>
  </r>
  <r>
    <s v="CA-2012-124919"/>
    <x v="22"/>
    <x v="2"/>
    <x v="2"/>
    <d v="2012-06-02T00:00:00"/>
    <x v="2"/>
    <s v="StephaniePhelps@gmail.com"/>
    <s v="United States,San Jose,California"/>
    <s v="United States"/>
    <x v="0"/>
    <x v="7"/>
    <x v="53"/>
    <n v="80.88"/>
    <n v="6"/>
    <n v="21.0288"/>
    <n v="0.26"/>
  </r>
  <r>
    <s v="CA-2012-118948"/>
    <x v="23"/>
    <x v="2"/>
    <x v="2"/>
    <d v="2012-06-03T00:00:00"/>
    <x v="3"/>
    <s v="NeilKnudson@gmail.com"/>
    <s v="United States,Seattle,Washington"/>
    <s v="United States"/>
    <x v="1"/>
    <x v="2"/>
    <x v="54"/>
    <n v="6.63"/>
    <n v="3"/>
    <n v="1.7901"/>
    <n v="0.27"/>
  </r>
  <r>
    <s v="CA-2011-104269"/>
    <x v="24"/>
    <x v="9"/>
    <x v="1"/>
    <d v="2011-03-06T00:00:00"/>
    <x v="1"/>
    <s v="DaveBrooks@gmail.com"/>
    <s v="United States,Seattle,Washington"/>
    <s v="United States"/>
    <x v="1"/>
    <x v="10"/>
    <x v="55"/>
    <n v="457.56799999999998"/>
    <n v="2"/>
    <n v="51.476399999999998"/>
    <n v="0.1125"/>
  </r>
  <r>
    <s v="CA-2013-162733"/>
    <x v="25"/>
    <x v="2"/>
    <x v="0"/>
    <d v="2013-05-13T00:00:00"/>
    <x v="6"/>
    <s v="TedTrevino@gmail.com"/>
    <s v="United States,Los Angeles,California"/>
    <s v="United States"/>
    <x v="0"/>
    <x v="9"/>
    <x v="56"/>
    <n v="5.98"/>
    <n v="1"/>
    <n v="2.6909999999999998"/>
    <n v="0.44999999999999996"/>
  </r>
  <r>
    <s v="CA-2013-154508"/>
    <x v="26"/>
    <x v="7"/>
    <x v="0"/>
    <d v="2013-11-21T00:00:00"/>
    <x v="0"/>
    <s v="RubenDartt@gmail.com"/>
    <s v="United States,Carlsbad,New Mexico"/>
    <s v="United States"/>
    <x v="6"/>
    <x v="13"/>
    <x v="57"/>
    <n v="28.4"/>
    <n v="5"/>
    <n v="13.348000000000001"/>
    <n v="0.47000000000000003"/>
  </r>
  <r>
    <s v="CA-2013-113817"/>
    <x v="27"/>
    <x v="7"/>
    <x v="0"/>
    <d v="2013-11-12T00:00:00"/>
    <x v="0"/>
    <s v="MaxJones@gmail.com"/>
    <s v="United States,Seattle,Washington"/>
    <s v="United States"/>
    <x v="1"/>
    <x v="4"/>
    <x v="58"/>
    <n v="27.68"/>
    <n v="2"/>
    <n v="9.6880000000000006"/>
    <n v="0.35000000000000003"/>
  </r>
  <r>
    <s v="CA-2011-118962"/>
    <x v="28"/>
    <x v="3"/>
    <x v="1"/>
    <d v="2011-08-09T00:00:00"/>
    <x v="0"/>
    <s v="ChadSievert@gmail.com"/>
    <s v="United States,Los Angeles,California"/>
    <s v="United States"/>
    <x v="0"/>
    <x v="9"/>
    <x v="59"/>
    <n v="20.94"/>
    <n v="3"/>
    <n v="9.8417999999999992"/>
    <n v="0.46999999999999992"/>
  </r>
  <r>
    <s v="CA-2011-118962"/>
    <x v="28"/>
    <x v="3"/>
    <x v="1"/>
    <d v="2011-08-09T00:00:00"/>
    <x v="0"/>
    <s v="ChadSievert@gmail.com"/>
    <s v="United States,Los Angeles,California"/>
    <s v="United States"/>
    <x v="0"/>
    <x v="9"/>
    <x v="60"/>
    <n v="110.96"/>
    <n v="2"/>
    <n v="53.260800000000003"/>
    <n v="0.48000000000000004"/>
  </r>
  <r>
    <s v="CA-2011-118962"/>
    <x v="28"/>
    <x v="3"/>
    <x v="1"/>
    <d v="2011-08-09T00:00:00"/>
    <x v="0"/>
    <s v="ChadSievert@gmail.com"/>
    <s v="United States,Los Angeles,California"/>
    <s v="United States"/>
    <x v="0"/>
    <x v="10"/>
    <x v="61"/>
    <n v="340.14400000000001"/>
    <n v="7"/>
    <n v="21.259"/>
    <n v="6.25E-2"/>
  </r>
  <r>
    <s v="CA-2011-123260"/>
    <x v="29"/>
    <x v="3"/>
    <x v="1"/>
    <d v="2011-08-30T00:00:00"/>
    <x v="0"/>
    <s v="FrankMerwin@gmail.com"/>
    <s v="United States,Los Angeles,California"/>
    <s v="United States"/>
    <x v="0"/>
    <x v="8"/>
    <x v="62"/>
    <n v="176.8"/>
    <n v="8"/>
    <n v="22.984000000000002"/>
    <n v="0.13"/>
  </r>
  <r>
    <s v="CA-2012-131457"/>
    <x v="30"/>
    <x v="8"/>
    <x v="2"/>
    <d v="2012-11-06T00:00:00"/>
    <x v="3"/>
    <s v="MaryZewe@gmail.com"/>
    <s v="United States,Redlands,California"/>
    <s v="United States"/>
    <x v="0"/>
    <x v="13"/>
    <x v="63"/>
    <n v="14.28"/>
    <n v="7"/>
    <n v="6.7115999999999998"/>
    <n v="0.47000000000000003"/>
  </r>
  <r>
    <s v="CA-2011-133690"/>
    <x v="31"/>
    <x v="3"/>
    <x v="1"/>
    <d v="2011-08-05T00:00:00"/>
    <x v="2"/>
    <s v="BruceStewart@gmail.com"/>
    <s v="United States,Denver,Colorado"/>
    <s v="United States"/>
    <x v="5"/>
    <x v="6"/>
    <x v="64"/>
    <n v="218.75"/>
    <n v="2"/>
    <n v="-161.875"/>
    <n v="-0.74"/>
  </r>
  <r>
    <s v="CA-2011-133690"/>
    <x v="31"/>
    <x v="3"/>
    <x v="1"/>
    <d v="2011-08-05T00:00:00"/>
    <x v="2"/>
    <s v="BruceStewart@gmail.com"/>
    <s v="United States,Denver,Colorado"/>
    <s v="United States"/>
    <x v="5"/>
    <x v="5"/>
    <x v="65"/>
    <n v="2.6"/>
    <n v="1"/>
    <n v="0.29249999999999998"/>
    <n v="0.11249999999999999"/>
  </r>
  <r>
    <s v="CA-2014-108329"/>
    <x v="32"/>
    <x v="1"/>
    <x v="3"/>
    <d v="2014-12-15T00:00:00"/>
    <x v="1"/>
    <s v="LaurelElliston@gmail.com"/>
    <s v="United States,Whittier,California"/>
    <s v="United States"/>
    <x v="0"/>
    <x v="3"/>
    <x v="66"/>
    <n v="444.76799999999997"/>
    <n v="4"/>
    <n v="44.476799999999997"/>
    <n v="0.1"/>
  </r>
  <r>
    <s v="CA-2013-130162"/>
    <x v="33"/>
    <x v="8"/>
    <x v="0"/>
    <d v="2013-11-02T00:00:00"/>
    <x v="0"/>
    <s v="JonathanHowell@gmail.com"/>
    <s v="United States,Los Angeles,California"/>
    <s v="United States"/>
    <x v="0"/>
    <x v="7"/>
    <x v="67"/>
    <n v="93.06"/>
    <n v="6"/>
    <n v="26.056799999999999"/>
    <n v="0.27999999999999997"/>
  </r>
  <r>
    <s v="CA-2013-130162"/>
    <x v="33"/>
    <x v="8"/>
    <x v="0"/>
    <d v="2013-11-02T00:00:00"/>
    <x v="0"/>
    <s v="JonathanHowell@gmail.com"/>
    <s v="United States,Los Angeles,California"/>
    <s v="United States"/>
    <x v="0"/>
    <x v="3"/>
    <x v="68"/>
    <n v="302.37599999999998"/>
    <n v="3"/>
    <n v="22.6782"/>
    <n v="7.5000000000000011E-2"/>
  </r>
  <r>
    <s v="CA-2014-160514"/>
    <x v="34"/>
    <x v="7"/>
    <x v="3"/>
    <d v="2014-11-17T00:00:00"/>
    <x v="0"/>
    <s v="DavidBremer@gmail.com"/>
    <s v="United States,Santa Clara,California"/>
    <s v="United States"/>
    <x v="0"/>
    <x v="9"/>
    <x v="69"/>
    <n v="10.56"/>
    <n v="2"/>
    <n v="4.7519999999999998"/>
    <n v="0.44999999999999996"/>
  </r>
  <r>
    <s v="CA-2013-154739"/>
    <x v="35"/>
    <x v="1"/>
    <x v="0"/>
    <d v="2013-12-16T00:00:00"/>
    <x v="1"/>
    <s v="LoganHaushalter@gmail.com"/>
    <s v="United States,San Francisco,California"/>
    <s v="United States"/>
    <x v="0"/>
    <x v="10"/>
    <x v="70"/>
    <n v="321.56799999999998"/>
    <n v="2"/>
    <n v="28.1372"/>
    <n v="8.7500000000000008E-2"/>
  </r>
  <r>
    <s v="CA-2013-145625"/>
    <x v="36"/>
    <x v="4"/>
    <x v="0"/>
    <d v="2013-09-18T00:00:00"/>
    <x v="3"/>
    <s v="KellyCollister@gmail.com"/>
    <s v="United States,San Diego,California"/>
    <s v="United States"/>
    <x v="0"/>
    <x v="9"/>
    <x v="71"/>
    <n v="7.61"/>
    <n v="1"/>
    <n v="3.5767000000000002"/>
    <n v="0.47000000000000003"/>
  </r>
  <r>
    <s v="CA-2013-145625"/>
    <x v="36"/>
    <x v="4"/>
    <x v="0"/>
    <d v="2013-09-18T00:00:00"/>
    <x v="3"/>
    <s v="KellyCollister@gmail.com"/>
    <s v="United States,San Diego,California"/>
    <s v="United States"/>
    <x v="0"/>
    <x v="8"/>
    <x v="72"/>
    <n v="3347.37"/>
    <n v="13"/>
    <n v="636.00030000000004"/>
    <n v="0.19000000000000003"/>
  </r>
  <r>
    <s v="CA-2012-155040"/>
    <x v="37"/>
    <x v="7"/>
    <x v="2"/>
    <d v="2012-11-15T00:00:00"/>
    <x v="1"/>
    <s v="AlanHwang@gmail.com"/>
    <s v="United States,Brentwood,California"/>
    <s v="United States"/>
    <x v="0"/>
    <x v="8"/>
    <x v="73"/>
    <n v="79.900000000000006"/>
    <n v="2"/>
    <n v="35.155999999999999"/>
    <n v="0.43999999999999995"/>
  </r>
  <r>
    <s v="CA-2014-163979"/>
    <x v="38"/>
    <x v="1"/>
    <x v="3"/>
    <d v="2015-01-03T00:00:00"/>
    <x v="1"/>
    <s v="KristenHastings@gmail.com"/>
    <s v="United States,San Francisco,California"/>
    <s v="United States"/>
    <x v="0"/>
    <x v="7"/>
    <x v="74"/>
    <n v="725.84"/>
    <n v="4"/>
    <n v="210.49359999999999"/>
    <n v="0.28999999999999998"/>
  </r>
  <r>
    <s v="CA-2012-155334"/>
    <x v="39"/>
    <x v="6"/>
    <x v="2"/>
    <d v="2012-07-31T00:00:00"/>
    <x v="6"/>
    <s v="HelenAndreada@gmail.com"/>
    <s v="United States,San Francisco,California"/>
    <s v="United States"/>
    <x v="0"/>
    <x v="8"/>
    <x v="75"/>
    <n v="209.93"/>
    <n v="7"/>
    <n v="92.369200000000006"/>
    <n v="0.44"/>
  </r>
  <r>
    <s v="CA-2012-155334"/>
    <x v="39"/>
    <x v="6"/>
    <x v="2"/>
    <d v="2012-07-31T00:00:00"/>
    <x v="6"/>
    <s v="HelenAndreada@gmail.com"/>
    <s v="United States,San Francisco,California"/>
    <s v="United States"/>
    <x v="0"/>
    <x v="1"/>
    <x v="76"/>
    <n v="5.28"/>
    <n v="3"/>
    <n v="2.3231999999999999"/>
    <n v="0.43999999999999995"/>
  </r>
  <r>
    <s v="CA-2012-155334"/>
    <x v="39"/>
    <x v="6"/>
    <x v="2"/>
    <d v="2012-07-31T00:00:00"/>
    <x v="6"/>
    <s v="HelenAndreada@gmail.com"/>
    <s v="United States,San Francisco,California"/>
    <s v="United States"/>
    <x v="0"/>
    <x v="4"/>
    <x v="77"/>
    <n v="10.92"/>
    <n v="3"/>
    <n v="4.0949999999999998"/>
    <n v="0.375"/>
  </r>
  <r>
    <s v="CA-2014-118136"/>
    <x v="40"/>
    <x v="4"/>
    <x v="3"/>
    <d v="2014-09-18T00:00:00"/>
    <x v="6"/>
    <s v="BarryBlumstein@gmail.com"/>
    <s v="United States,Inglewood,California"/>
    <s v="United States"/>
    <x v="0"/>
    <x v="9"/>
    <x v="78"/>
    <n v="8.82"/>
    <n v="2"/>
    <n v="4.0571999999999999"/>
    <n v="0.45999999999999996"/>
  </r>
  <r>
    <s v="CA-2014-118136"/>
    <x v="40"/>
    <x v="4"/>
    <x v="3"/>
    <d v="2014-09-18T00:00:00"/>
    <x v="6"/>
    <s v="BarryBlumstein@gmail.com"/>
    <s v="United States,Inglewood,California"/>
    <s v="United States"/>
    <x v="0"/>
    <x v="2"/>
    <x v="79"/>
    <n v="5.98"/>
    <n v="1"/>
    <n v="1.5548"/>
    <n v="0.25999999999999995"/>
  </r>
  <r>
    <s v="CA-2012-130890"/>
    <x v="41"/>
    <x v="7"/>
    <x v="2"/>
    <d v="2012-11-06T00:00:00"/>
    <x v="0"/>
    <s v="JasO'Carroll@gmail.com"/>
    <s v="United States,Los Angeles,California"/>
    <s v="United States"/>
    <x v="0"/>
    <x v="6"/>
    <x v="80"/>
    <n v="1038.8399999999999"/>
    <n v="5"/>
    <n v="51.942"/>
    <n v="0.05"/>
  </r>
  <r>
    <s v="CA-2012-130883"/>
    <x v="42"/>
    <x v="4"/>
    <x v="2"/>
    <d v="2012-10-02T00:00:00"/>
    <x v="3"/>
    <s v="TracyBlumstein@gmail.com"/>
    <s v="United States,Portland,Oregon"/>
    <s v="United States"/>
    <x v="4"/>
    <x v="9"/>
    <x v="57"/>
    <n v="141.76"/>
    <n v="5"/>
    <n v="47.844000000000001"/>
    <n v="0.33750000000000002"/>
  </r>
  <r>
    <s v="CA-2012-130883"/>
    <x v="42"/>
    <x v="4"/>
    <x v="2"/>
    <d v="2012-10-02T00:00:00"/>
    <x v="3"/>
    <s v="TracyBlumstein@gmail.com"/>
    <s v="United States,Portland,Oregon"/>
    <s v="United States"/>
    <x v="4"/>
    <x v="8"/>
    <x v="81"/>
    <n v="239.8"/>
    <n v="5"/>
    <n v="47.96"/>
    <n v="0.19999999999999998"/>
  </r>
  <r>
    <s v="CA-2012-130883"/>
    <x v="42"/>
    <x v="4"/>
    <x v="2"/>
    <d v="2012-10-02T00:00:00"/>
    <x v="3"/>
    <s v="TracyBlumstein@gmail.com"/>
    <s v="United States,Portland,Oregon"/>
    <s v="United States"/>
    <x v="4"/>
    <x v="9"/>
    <x v="82"/>
    <n v="31.103999999999999"/>
    <n v="6"/>
    <n v="10.8864"/>
    <n v="0.35000000000000003"/>
  </r>
  <r>
    <s v="CA-2011-111451"/>
    <x v="43"/>
    <x v="1"/>
    <x v="1"/>
    <d v="2011-12-28T00:00:00"/>
    <x v="2"/>
    <s v="KellyLampkin@gmail.com"/>
    <s v="United States,Colorado Springs,Colorado"/>
    <s v="United States"/>
    <x v="5"/>
    <x v="1"/>
    <x v="83"/>
    <n v="300.416"/>
    <n v="8"/>
    <n v="78.859200000000001"/>
    <n v="0.26250000000000001"/>
  </r>
  <r>
    <s v="CA-2011-111451"/>
    <x v="43"/>
    <x v="1"/>
    <x v="1"/>
    <d v="2011-12-28T00:00:00"/>
    <x v="2"/>
    <s v="KellyLampkin@gmail.com"/>
    <s v="United States,Colorado Springs,Colorado"/>
    <s v="United States"/>
    <x v="5"/>
    <x v="10"/>
    <x v="84"/>
    <n v="230.352"/>
    <n v="3"/>
    <n v="20.155799999999999"/>
    <n v="8.7499999999999994E-2"/>
  </r>
  <r>
    <s v="CA-2011-111451"/>
    <x v="43"/>
    <x v="1"/>
    <x v="1"/>
    <d v="2011-12-28T00:00:00"/>
    <x v="2"/>
    <s v="KellyLampkin@gmail.com"/>
    <s v="United States,Colorado Springs,Colorado"/>
    <s v="United States"/>
    <x v="5"/>
    <x v="1"/>
    <x v="85"/>
    <n v="218.352"/>
    <n v="3"/>
    <n v="-24.564599999999999"/>
    <n v="-0.11249999999999999"/>
  </r>
  <r>
    <s v="CA-2011-111451"/>
    <x v="43"/>
    <x v="1"/>
    <x v="1"/>
    <d v="2011-12-28T00:00:00"/>
    <x v="2"/>
    <s v="KellyLampkin@gmail.com"/>
    <s v="United States,Colorado Springs,Colorado"/>
    <s v="United States"/>
    <x v="5"/>
    <x v="4"/>
    <x v="86"/>
    <n v="78.599999999999994"/>
    <n v="5"/>
    <n v="-62.88"/>
    <n v="-0.8"/>
  </r>
  <r>
    <s v="CA-2011-111451"/>
    <x v="43"/>
    <x v="1"/>
    <x v="1"/>
    <d v="2011-12-28T00:00:00"/>
    <x v="2"/>
    <s v="KellyLampkin@gmail.com"/>
    <s v="United States,Colorado Springs,Colorado"/>
    <s v="United States"/>
    <x v="5"/>
    <x v="11"/>
    <x v="87"/>
    <n v="27.552"/>
    <n v="3"/>
    <n v="9.2988"/>
    <n v="0.33750000000000002"/>
  </r>
  <r>
    <s v="CA-2013-142902"/>
    <x v="44"/>
    <x v="4"/>
    <x v="0"/>
    <d v="2013-09-15T00:00:00"/>
    <x v="2"/>
    <s v="BenPeterman@gmail.com"/>
    <s v="United States,Arvada,Colorado"/>
    <s v="United States"/>
    <x v="5"/>
    <x v="1"/>
    <x v="88"/>
    <n v="15.135999999999999"/>
    <n v="4"/>
    <n v="3.5948000000000002"/>
    <n v="0.23750000000000002"/>
  </r>
  <r>
    <s v="CA-2013-142902"/>
    <x v="44"/>
    <x v="4"/>
    <x v="0"/>
    <d v="2013-09-15T00:00:00"/>
    <x v="2"/>
    <s v="BenPeterman@gmail.com"/>
    <s v="United States,Arvada,Colorado"/>
    <s v="United States"/>
    <x v="5"/>
    <x v="10"/>
    <x v="89"/>
    <n v="466.76799999999997"/>
    <n v="2"/>
    <n v="52.511400000000002"/>
    <n v="0.11250000000000002"/>
  </r>
  <r>
    <s v="CA-2013-142902"/>
    <x v="44"/>
    <x v="4"/>
    <x v="0"/>
    <d v="2013-09-15T00:00:00"/>
    <x v="2"/>
    <s v="BenPeterman@gmail.com"/>
    <s v="United States,Arvada,Colorado"/>
    <s v="United States"/>
    <x v="5"/>
    <x v="1"/>
    <x v="90"/>
    <n v="15.231999999999999"/>
    <n v="1"/>
    <n v="1.7136"/>
    <n v="0.1125"/>
  </r>
  <r>
    <s v="CA-2013-142902"/>
    <x v="44"/>
    <x v="4"/>
    <x v="0"/>
    <d v="2013-09-15T00:00:00"/>
    <x v="2"/>
    <s v="BenPeterman@gmail.com"/>
    <s v="United States,Arvada,Colorado"/>
    <s v="United States"/>
    <x v="5"/>
    <x v="0"/>
    <x v="91"/>
    <n v="6.2640000000000002"/>
    <n v="3"/>
    <n v="2.0358000000000001"/>
    <n v="0.32500000000000001"/>
  </r>
  <r>
    <s v="CA-2011-156601"/>
    <x v="45"/>
    <x v="4"/>
    <x v="1"/>
    <d v="2011-09-24T00:00:00"/>
    <x v="1"/>
    <s v="FrankAtkinson@gmail.com"/>
    <s v="United States,Long Beach,California"/>
    <s v="United States"/>
    <x v="0"/>
    <x v="11"/>
    <x v="92"/>
    <n v="7.16"/>
    <n v="2"/>
    <n v="3.58"/>
    <n v="0.5"/>
  </r>
  <r>
    <s v="CA-2013-162138"/>
    <x v="46"/>
    <x v="10"/>
    <x v="0"/>
    <d v="2013-04-28T00:00:00"/>
    <x v="0"/>
    <s v="GraceKelly@gmail.com"/>
    <s v="United States,Hesperia,California"/>
    <s v="United States"/>
    <x v="0"/>
    <x v="4"/>
    <x v="86"/>
    <n v="251.52"/>
    <n v="6"/>
    <n v="81.744"/>
    <n v="0.32500000000000001"/>
  </r>
  <r>
    <s v="CA-2013-162138"/>
    <x v="46"/>
    <x v="10"/>
    <x v="0"/>
    <d v="2013-04-28T00:00:00"/>
    <x v="0"/>
    <s v="GraceKelly@gmail.com"/>
    <s v="United States,Hesperia,California"/>
    <s v="United States"/>
    <x v="0"/>
    <x v="8"/>
    <x v="93"/>
    <n v="99.99"/>
    <n v="1"/>
    <n v="34.996499999999997"/>
    <n v="0.35"/>
  </r>
  <r>
    <s v="CA-2012-137946"/>
    <x v="47"/>
    <x v="4"/>
    <x v="2"/>
    <d v="2012-09-04T00:00:00"/>
    <x v="4"/>
    <s v="DougBickford@gmail.com"/>
    <s v="United States,Los Angeles,California"/>
    <s v="United States"/>
    <x v="0"/>
    <x v="4"/>
    <x v="94"/>
    <n v="4.7519999999999998"/>
    <n v="1"/>
    <n v="1.6037999999999999"/>
    <n v="0.33749999999999997"/>
  </r>
  <r>
    <s v="CA-2012-137946"/>
    <x v="47"/>
    <x v="4"/>
    <x v="2"/>
    <d v="2012-09-04T00:00:00"/>
    <x v="4"/>
    <s v="DougBickford@gmail.com"/>
    <s v="United States,Los Angeles,California"/>
    <s v="United States"/>
    <x v="0"/>
    <x v="14"/>
    <x v="95"/>
    <n v="959.98400000000004"/>
    <n v="2"/>
    <n v="335.99439999999998"/>
    <n v="0.35"/>
  </r>
  <r>
    <s v="CA-2012-137946"/>
    <x v="47"/>
    <x v="4"/>
    <x v="2"/>
    <d v="2012-09-04T00:00:00"/>
    <x v="4"/>
    <s v="DougBickford@gmail.com"/>
    <s v="United States,Los Angeles,California"/>
    <s v="United States"/>
    <x v="0"/>
    <x v="4"/>
    <x v="96"/>
    <n v="14.368"/>
    <n v="4"/>
    <n v="4.49"/>
    <n v="0.3125"/>
  </r>
  <r>
    <s v="CA-2011-129924"/>
    <x v="48"/>
    <x v="6"/>
    <x v="1"/>
    <d v="2011-07-17T00:00:00"/>
    <x v="1"/>
    <s v="AlyssaCrouse@gmail.com"/>
    <s v="United States,San Francisco,California"/>
    <s v="United States"/>
    <x v="0"/>
    <x v="4"/>
    <x v="97"/>
    <n v="7.7119999999999997"/>
    <n v="2"/>
    <n v="2.7955999999999999"/>
    <n v="0.36249999999999999"/>
  </r>
  <r>
    <s v="CA-2011-129924"/>
    <x v="48"/>
    <x v="6"/>
    <x v="1"/>
    <d v="2011-07-17T00:00:00"/>
    <x v="1"/>
    <s v="AlyssaCrouse@gmail.com"/>
    <s v="United States,San Francisco,California"/>
    <s v="United States"/>
    <x v="0"/>
    <x v="6"/>
    <x v="98"/>
    <n v="698.35199999999998"/>
    <n v="3"/>
    <n v="-17.4588"/>
    <n v="-2.5000000000000001E-2"/>
  </r>
  <r>
    <s v="CA-2012-128167"/>
    <x v="49"/>
    <x v="0"/>
    <x v="2"/>
    <d v="2012-06-26T00:00:00"/>
    <x v="0"/>
    <s v="KenLonsdale@gmail.com"/>
    <s v="United States,Layton,Utah"/>
    <s v="United States"/>
    <x v="2"/>
    <x v="11"/>
    <x v="99"/>
    <n v="4.96"/>
    <n v="4"/>
    <n v="2.3311999999999999"/>
    <n v="0.47"/>
  </r>
  <r>
    <s v="CA-2014-169901"/>
    <x v="50"/>
    <x v="0"/>
    <x v="3"/>
    <d v="2014-06-20T00:00:00"/>
    <x v="0"/>
    <s v="ClayCheatham@gmail.com"/>
    <s v="United States,San Francisco,California"/>
    <s v="United States"/>
    <x v="0"/>
    <x v="3"/>
    <x v="100"/>
    <n v="47.975999999999999"/>
    <n v="3"/>
    <n v="4.7976000000000001"/>
    <n v="0.1"/>
  </r>
  <r>
    <s v="CA-2011-123344"/>
    <x v="51"/>
    <x v="4"/>
    <x v="1"/>
    <d v="2011-09-29T00:00:00"/>
    <x v="1"/>
    <s v="JuliaDunbar@gmail.com"/>
    <s v="United States,San Francisco,California"/>
    <s v="United States"/>
    <x v="0"/>
    <x v="7"/>
    <x v="101"/>
    <n v="211.96"/>
    <n v="4"/>
    <n v="8.4784000000000006"/>
    <n v="0.04"/>
  </r>
  <r>
    <s v="US-2011-119137"/>
    <x v="52"/>
    <x v="6"/>
    <x v="1"/>
    <d v="2011-07-27T00:00:00"/>
    <x v="0"/>
    <s v="ArthurGainer@gmail.com"/>
    <s v="United States,Tucson,Arizona"/>
    <s v="United States"/>
    <x v="3"/>
    <x v="4"/>
    <x v="102"/>
    <n v="8.16"/>
    <n v="5"/>
    <n v="-5.7119999999999997"/>
    <n v="-0.7"/>
  </r>
  <r>
    <s v="US-2011-119137"/>
    <x v="52"/>
    <x v="6"/>
    <x v="1"/>
    <d v="2011-07-27T00:00:00"/>
    <x v="0"/>
    <s v="ArthurGainer@gmail.com"/>
    <s v="United States,Tucson,Arizona"/>
    <s v="United States"/>
    <x v="3"/>
    <x v="8"/>
    <x v="103"/>
    <n v="1023.936"/>
    <n v="8"/>
    <n v="179.18879999999999"/>
    <n v="0.17499999999999999"/>
  </r>
  <r>
    <s v="US-2011-119137"/>
    <x v="52"/>
    <x v="6"/>
    <x v="1"/>
    <d v="2011-07-27T00:00:00"/>
    <x v="0"/>
    <s v="ArthurGainer@gmail.com"/>
    <s v="United States,Tucson,Arizona"/>
    <s v="United States"/>
    <x v="3"/>
    <x v="2"/>
    <x v="104"/>
    <n v="9.24"/>
    <n v="1"/>
    <n v="0.92400000000000004"/>
    <n v="0.1"/>
  </r>
  <r>
    <s v="US-2011-119137"/>
    <x v="52"/>
    <x v="6"/>
    <x v="1"/>
    <d v="2011-07-27T00:00:00"/>
    <x v="0"/>
    <s v="ArthurGainer@gmail.com"/>
    <s v="United States,Tucson,Arizona"/>
    <s v="United States"/>
    <x v="3"/>
    <x v="8"/>
    <x v="105"/>
    <n v="479.04"/>
    <n v="10"/>
    <n v="-29.94"/>
    <n v="-6.25E-2"/>
  </r>
  <r>
    <s v="CA-2013-134775"/>
    <x v="33"/>
    <x v="8"/>
    <x v="0"/>
    <d v="2013-10-30T00:00:00"/>
    <x v="6"/>
    <s v="AlejandroSavely@gmail.com"/>
    <s v="United States,San Francisco,California"/>
    <s v="United States"/>
    <x v="0"/>
    <x v="9"/>
    <x v="106"/>
    <n v="50.96"/>
    <n v="7"/>
    <n v="25.48"/>
    <n v="0.5"/>
  </r>
  <r>
    <s v="CA-2013-134775"/>
    <x v="33"/>
    <x v="8"/>
    <x v="0"/>
    <d v="2013-10-30T00:00:00"/>
    <x v="6"/>
    <s v="AlejandroSavely@gmail.com"/>
    <s v="United States,San Francisco,California"/>
    <s v="United States"/>
    <x v="0"/>
    <x v="4"/>
    <x v="107"/>
    <n v="49.536000000000001"/>
    <n v="3"/>
    <n v="17.337599999999998"/>
    <n v="0.35"/>
  </r>
  <r>
    <s v="US-2011-135972"/>
    <x v="53"/>
    <x v="4"/>
    <x v="1"/>
    <d v="2011-09-23T00:00:00"/>
    <x v="2"/>
    <s v="JackGarza@gmail.com"/>
    <s v="United States,Des Moines,Washington"/>
    <s v="United States"/>
    <x v="1"/>
    <x v="3"/>
    <x v="108"/>
    <n v="246.38399999999999"/>
    <n v="2"/>
    <n v="27.7182"/>
    <n v="0.1125"/>
  </r>
  <r>
    <s v="US-2011-135972"/>
    <x v="53"/>
    <x v="4"/>
    <x v="1"/>
    <d v="2011-09-23T00:00:00"/>
    <x v="2"/>
    <s v="JackGarza@gmail.com"/>
    <s v="United States,Des Moines,Washington"/>
    <s v="United States"/>
    <x v="1"/>
    <x v="14"/>
    <x v="109"/>
    <n v="1799.97"/>
    <n v="3"/>
    <n v="701.98829999999998"/>
    <n v="0.38999999999999996"/>
  </r>
  <r>
    <s v="CA-2014-102946"/>
    <x v="54"/>
    <x v="6"/>
    <x v="3"/>
    <d v="2014-07-06T00:00:00"/>
    <x v="1"/>
    <s v="VictorPreis@gmail.com"/>
    <s v="United States,Las Vegas,Nevada"/>
    <s v="United States"/>
    <x v="7"/>
    <x v="4"/>
    <x v="110"/>
    <n v="75.792000000000002"/>
    <n v="3"/>
    <n v="25.579799999999999"/>
    <n v="0.33749999999999997"/>
  </r>
  <r>
    <s v="CA-2014-117457"/>
    <x v="55"/>
    <x v="1"/>
    <x v="3"/>
    <d v="2014-12-13T00:00:00"/>
    <x v="0"/>
    <s v="KeithHerrera@gmail.com"/>
    <s v="United States,San Francisco,California"/>
    <s v="United States"/>
    <x v="0"/>
    <x v="8"/>
    <x v="111"/>
    <n v="179.95"/>
    <n v="5"/>
    <n v="37.789499999999997"/>
    <n v="0.21"/>
  </r>
  <r>
    <s v="CA-2014-117457"/>
    <x v="55"/>
    <x v="1"/>
    <x v="3"/>
    <d v="2014-12-13T00:00:00"/>
    <x v="0"/>
    <s v="KeithHerrera@gmail.com"/>
    <s v="United States,San Francisco,California"/>
    <s v="United States"/>
    <x v="0"/>
    <x v="14"/>
    <x v="112"/>
    <n v="1199.9760000000001"/>
    <n v="3"/>
    <n v="434.99130000000002"/>
    <n v="0.36249999999999999"/>
  </r>
  <r>
    <s v="CA-2014-117457"/>
    <x v="55"/>
    <x v="1"/>
    <x v="3"/>
    <d v="2014-12-13T00:00:00"/>
    <x v="0"/>
    <s v="KeithHerrera@gmail.com"/>
    <s v="United States,San Francisco,California"/>
    <s v="United States"/>
    <x v="0"/>
    <x v="9"/>
    <x v="113"/>
    <n v="27.15"/>
    <n v="5"/>
    <n v="13.3035"/>
    <n v="0.49"/>
  </r>
  <r>
    <s v="CA-2014-117457"/>
    <x v="55"/>
    <x v="1"/>
    <x v="3"/>
    <d v="2014-12-13T00:00:00"/>
    <x v="0"/>
    <s v="KeithHerrera@gmail.com"/>
    <s v="United States,San Francisco,California"/>
    <s v="United States"/>
    <x v="0"/>
    <x v="6"/>
    <x v="114"/>
    <n v="1004.024"/>
    <n v="7"/>
    <n v="-112.95269999999999"/>
    <n v="-0.11249999999999999"/>
  </r>
  <r>
    <s v="CA-2014-117457"/>
    <x v="55"/>
    <x v="1"/>
    <x v="3"/>
    <d v="2014-12-13T00:00:00"/>
    <x v="0"/>
    <s v="KeithHerrera@gmail.com"/>
    <s v="United States,San Francisco,California"/>
    <s v="United States"/>
    <x v="0"/>
    <x v="9"/>
    <x v="115"/>
    <n v="9.68"/>
    <n v="1"/>
    <n v="4.6463999999999999"/>
    <n v="0.48"/>
  </r>
  <r>
    <s v="CA-2014-117457"/>
    <x v="55"/>
    <x v="1"/>
    <x v="3"/>
    <d v="2014-12-13T00:00:00"/>
    <x v="0"/>
    <s v="KeithHerrera@gmail.com"/>
    <s v="United States,San Francisco,California"/>
    <s v="United States"/>
    <x v="0"/>
    <x v="0"/>
    <x v="116"/>
    <n v="28.35"/>
    <n v="9"/>
    <n v="13.608000000000001"/>
    <n v="0.48"/>
  </r>
  <r>
    <s v="CA-2014-117457"/>
    <x v="55"/>
    <x v="1"/>
    <x v="3"/>
    <d v="2014-12-13T00:00:00"/>
    <x v="0"/>
    <s v="KeithHerrera@gmail.com"/>
    <s v="United States,San Francisco,California"/>
    <s v="United States"/>
    <x v="0"/>
    <x v="9"/>
    <x v="117"/>
    <n v="55.98"/>
    <n v="1"/>
    <n v="27.430199999999999"/>
    <n v="0.49"/>
  </r>
  <r>
    <s v="CA-2014-117457"/>
    <x v="55"/>
    <x v="1"/>
    <x v="3"/>
    <d v="2014-12-13T00:00:00"/>
    <x v="0"/>
    <s v="KeithHerrera@gmail.com"/>
    <s v="United States,San Francisco,California"/>
    <s v="United States"/>
    <x v="0"/>
    <x v="15"/>
    <x v="118"/>
    <n v="1336.829"/>
    <n v="13"/>
    <n v="31.454799999999999"/>
    <n v="2.3529411764705882E-2"/>
  </r>
  <r>
    <s v="CA-2014-117457"/>
    <x v="55"/>
    <x v="1"/>
    <x v="3"/>
    <d v="2014-12-13T00:00:00"/>
    <x v="0"/>
    <s v="KeithHerrera@gmail.com"/>
    <s v="United States,San Francisco,California"/>
    <s v="United States"/>
    <x v="0"/>
    <x v="10"/>
    <x v="119"/>
    <n v="113.568"/>
    <n v="2"/>
    <n v="-18.454799999999999"/>
    <n v="-0.16250000000000001"/>
  </r>
  <r>
    <s v="CA-2014-142636"/>
    <x v="56"/>
    <x v="7"/>
    <x v="3"/>
    <d v="2014-11-08T00:00:00"/>
    <x v="0"/>
    <s v="KimberlyCarter@gmail.com"/>
    <s v="United States,Seattle,Washington"/>
    <s v="United States"/>
    <x v="1"/>
    <x v="9"/>
    <x v="120"/>
    <n v="139.86000000000001"/>
    <n v="7"/>
    <n v="65.734200000000001"/>
    <n v="0.47"/>
  </r>
  <r>
    <s v="CA-2014-142636"/>
    <x v="56"/>
    <x v="7"/>
    <x v="3"/>
    <d v="2014-11-08T00:00:00"/>
    <x v="0"/>
    <s v="KimberlyCarter@gmail.com"/>
    <s v="United States,Seattle,Washington"/>
    <s v="United States"/>
    <x v="1"/>
    <x v="10"/>
    <x v="84"/>
    <n v="307.13600000000002"/>
    <n v="4"/>
    <n v="26.874400000000001"/>
    <n v="8.7499999999999994E-2"/>
  </r>
  <r>
    <s v="CA-2014-122105"/>
    <x v="57"/>
    <x v="0"/>
    <x v="3"/>
    <d v="2014-06-29T00:00:00"/>
    <x v="0"/>
    <s v="CarolineJumper@gmail.com"/>
    <s v="United States,Huntington Beach,California"/>
    <s v="United States"/>
    <x v="0"/>
    <x v="2"/>
    <x v="121"/>
    <n v="95.92"/>
    <n v="8"/>
    <n v="25.898399999999999"/>
    <n v="0.26999999999999996"/>
  </r>
  <r>
    <s v="CA-2013-148796"/>
    <x v="58"/>
    <x v="10"/>
    <x v="0"/>
    <d v="2013-04-19T00:00:00"/>
    <x v="0"/>
    <s v="PhilipBrown@gmail.com"/>
    <s v="United States,Los Angeles,California"/>
    <s v="United States"/>
    <x v="0"/>
    <x v="10"/>
    <x v="122"/>
    <n v="383.8"/>
    <n v="5"/>
    <n v="38.380000000000003"/>
    <n v="0.1"/>
  </r>
  <r>
    <s v="CA-2014-110478"/>
    <x v="59"/>
    <x v="9"/>
    <x v="3"/>
    <d v="2014-03-10T00:00:00"/>
    <x v="1"/>
    <s v="SungPak@gmail.com"/>
    <s v="United States,Los Angeles,California"/>
    <s v="United States"/>
    <x v="0"/>
    <x v="2"/>
    <x v="123"/>
    <n v="9.32"/>
    <n v="4"/>
    <n v="2.7027999999999999"/>
    <n v="0.28999999999999998"/>
  </r>
  <r>
    <s v="CA-2014-110478"/>
    <x v="59"/>
    <x v="9"/>
    <x v="3"/>
    <d v="2014-03-10T00:00:00"/>
    <x v="1"/>
    <s v="SungPak@gmail.com"/>
    <s v="United States,Los Angeles,California"/>
    <s v="United States"/>
    <x v="0"/>
    <x v="13"/>
    <x v="124"/>
    <n v="15.25"/>
    <n v="1"/>
    <n v="7.0149999999999997"/>
    <n v="0.45999999999999996"/>
  </r>
  <r>
    <s v="CA-2011-142048"/>
    <x v="60"/>
    <x v="0"/>
    <x v="1"/>
    <d v="2011-06-25T00:00:00"/>
    <x v="4"/>
    <s v="JoelEaton@gmail.com"/>
    <s v="United States,Louisville,Colorado"/>
    <s v="United States"/>
    <x v="5"/>
    <x v="8"/>
    <x v="125"/>
    <n v="196.75200000000001"/>
    <n v="6"/>
    <n v="56.566200000000002"/>
    <n v="0.28749999999999998"/>
  </r>
  <r>
    <s v="US-2011-110674"/>
    <x v="61"/>
    <x v="11"/>
    <x v="1"/>
    <d v="2011-02-19T00:00:00"/>
    <x v="3"/>
    <s v="SanjitChand@gmail.com"/>
    <s v="United States,Concord,California"/>
    <s v="United States"/>
    <x v="0"/>
    <x v="10"/>
    <x v="126"/>
    <n v="129.56800000000001"/>
    <n v="2"/>
    <n v="-24.294"/>
    <n v="-0.1875"/>
  </r>
  <r>
    <s v="CA-2012-109638"/>
    <x v="62"/>
    <x v="1"/>
    <x v="2"/>
    <d v="2012-12-22T00:00:00"/>
    <x v="5"/>
    <s v="JosephHolt@gmail.com"/>
    <s v="United States,Seattle,Washington"/>
    <s v="United States"/>
    <x v="1"/>
    <x v="5"/>
    <x v="127"/>
    <n v="103.92"/>
    <n v="4"/>
    <n v="36.372"/>
    <n v="0.35"/>
  </r>
  <r>
    <s v="CA-2012-109638"/>
    <x v="62"/>
    <x v="1"/>
    <x v="2"/>
    <d v="2012-12-22T00:00:00"/>
    <x v="5"/>
    <s v="JosephHolt@gmail.com"/>
    <s v="United States,Seattle,Washington"/>
    <s v="United States"/>
    <x v="1"/>
    <x v="8"/>
    <x v="128"/>
    <n v="899.91"/>
    <n v="9"/>
    <n v="377.9622"/>
    <n v="0.42"/>
  </r>
  <r>
    <s v="CA-2012-109638"/>
    <x v="62"/>
    <x v="1"/>
    <x v="2"/>
    <d v="2012-12-22T00:00:00"/>
    <x v="5"/>
    <s v="JosephHolt@gmail.com"/>
    <s v="United States,Seattle,Washington"/>
    <s v="United States"/>
    <x v="1"/>
    <x v="4"/>
    <x v="129"/>
    <n v="51.311999999999998"/>
    <n v="3"/>
    <n v="18.6006"/>
    <n v="0.36250000000000004"/>
  </r>
  <r>
    <s v="CA-2013-109869"/>
    <x v="63"/>
    <x v="10"/>
    <x v="0"/>
    <d v="2013-04-30T00:00:00"/>
    <x v="5"/>
    <s v="TanjaNorvell@gmail.com"/>
    <s v="United States,Phoenix,Arizona"/>
    <s v="United States"/>
    <x v="3"/>
    <x v="1"/>
    <x v="130"/>
    <n v="23.56"/>
    <n v="5"/>
    <n v="7.0679999999999996"/>
    <n v="0.3"/>
  </r>
  <r>
    <s v="CA-2013-109869"/>
    <x v="63"/>
    <x v="10"/>
    <x v="0"/>
    <d v="2013-04-30T00:00:00"/>
    <x v="5"/>
    <s v="TanjaNorvell@gmail.com"/>
    <s v="United States,Phoenix,Arizona"/>
    <s v="United States"/>
    <x v="3"/>
    <x v="6"/>
    <x v="131"/>
    <n v="1272.6300000000001"/>
    <n v="6"/>
    <n v="-814.48320000000001"/>
    <n v="-0.6399999999999999"/>
  </r>
  <r>
    <s v="CA-2013-109869"/>
    <x v="63"/>
    <x v="10"/>
    <x v="0"/>
    <d v="2013-04-30T00:00:00"/>
    <x v="5"/>
    <s v="TanjaNorvell@gmail.com"/>
    <s v="United States,Phoenix,Arizona"/>
    <s v="United States"/>
    <x v="3"/>
    <x v="4"/>
    <x v="132"/>
    <n v="28.484999999999999"/>
    <n v="5"/>
    <n v="-20.888999999999999"/>
    <n v="-0.73333333333333328"/>
  </r>
  <r>
    <s v="CA-2013-109869"/>
    <x v="63"/>
    <x v="10"/>
    <x v="0"/>
    <d v="2013-04-30T00:00:00"/>
    <x v="5"/>
    <s v="TanjaNorvell@gmail.com"/>
    <s v="United States,Phoenix,Arizona"/>
    <s v="United States"/>
    <x v="3"/>
    <x v="12"/>
    <x v="133"/>
    <n v="185.376"/>
    <n v="2"/>
    <n v="-34.758000000000003"/>
    <n v="-0.1875"/>
  </r>
  <r>
    <s v="CA-2013-109869"/>
    <x v="63"/>
    <x v="10"/>
    <x v="0"/>
    <d v="2013-04-30T00:00:00"/>
    <x v="5"/>
    <s v="TanjaNorvell@gmail.com"/>
    <s v="United States,Phoenix,Arizona"/>
    <s v="United States"/>
    <x v="3"/>
    <x v="5"/>
    <x v="134"/>
    <n v="78.272000000000006"/>
    <n v="2"/>
    <n v="5.8704000000000001"/>
    <n v="7.4999999999999997E-2"/>
  </r>
  <r>
    <s v="CA-2011-144666"/>
    <x v="64"/>
    <x v="7"/>
    <x v="1"/>
    <d v="2011-11-11T00:00:00"/>
    <x v="2"/>
    <s v="JeremyPistek@gmail.com"/>
    <s v="United States,San Francisco,California"/>
    <s v="United States"/>
    <x v="0"/>
    <x v="7"/>
    <x v="135"/>
    <n v="340.92"/>
    <n v="3"/>
    <n v="3.4091999999999998"/>
    <n v="9.9999999999999985E-3"/>
  </r>
  <r>
    <s v="CA-2011-144666"/>
    <x v="64"/>
    <x v="7"/>
    <x v="1"/>
    <d v="2011-11-11T00:00:00"/>
    <x v="2"/>
    <s v="JeremyPistek@gmail.com"/>
    <s v="United States,San Francisco,California"/>
    <s v="United States"/>
    <x v="0"/>
    <x v="15"/>
    <x v="136"/>
    <n v="222.666"/>
    <n v="2"/>
    <n v="10.478400000000001"/>
    <n v="4.7058823529411771E-2"/>
  </r>
  <r>
    <s v="CA-2011-144666"/>
    <x v="64"/>
    <x v="7"/>
    <x v="1"/>
    <d v="2011-11-11T00:00:00"/>
    <x v="2"/>
    <s v="JeremyPistek@gmail.com"/>
    <s v="United States,San Francisco,California"/>
    <s v="United States"/>
    <x v="0"/>
    <x v="3"/>
    <x v="137"/>
    <n v="703.96799999999996"/>
    <n v="4"/>
    <n v="87.995999999999995"/>
    <n v="0.125"/>
  </r>
  <r>
    <s v="CA-2011-144666"/>
    <x v="64"/>
    <x v="7"/>
    <x v="1"/>
    <d v="2011-11-11T00:00:00"/>
    <x v="2"/>
    <s v="JeremyPistek@gmail.com"/>
    <s v="United States,San Francisco,California"/>
    <s v="United States"/>
    <x v="0"/>
    <x v="7"/>
    <x v="138"/>
    <n v="92.52"/>
    <n v="6"/>
    <n v="24.980399999999999"/>
    <n v="0.27"/>
  </r>
  <r>
    <s v="CA-2011-144666"/>
    <x v="64"/>
    <x v="7"/>
    <x v="1"/>
    <d v="2011-11-11T00:00:00"/>
    <x v="2"/>
    <s v="JeremyPistek@gmail.com"/>
    <s v="United States,San Francisco,California"/>
    <s v="United States"/>
    <x v="0"/>
    <x v="9"/>
    <x v="139"/>
    <n v="62.65"/>
    <n v="7"/>
    <n v="28.818999999999999"/>
    <n v="0.46"/>
  </r>
  <r>
    <s v="CA-2011-144666"/>
    <x v="64"/>
    <x v="7"/>
    <x v="1"/>
    <d v="2011-11-11T00:00:00"/>
    <x v="2"/>
    <s v="JeremyPistek@gmail.com"/>
    <s v="United States,San Francisco,California"/>
    <s v="United States"/>
    <x v="0"/>
    <x v="9"/>
    <x v="140"/>
    <n v="94.85"/>
    <n v="5"/>
    <n v="45.527999999999999"/>
    <n v="0.48000000000000004"/>
  </r>
  <r>
    <s v="CA-2013-103891"/>
    <x v="65"/>
    <x v="6"/>
    <x v="0"/>
    <d v="2013-07-20T00:00:00"/>
    <x v="5"/>
    <s v="KristenHastings@gmail.com"/>
    <s v="United States,Los Angeles,California"/>
    <s v="United States"/>
    <x v="0"/>
    <x v="3"/>
    <x v="141"/>
    <n v="95.76"/>
    <n v="6"/>
    <n v="7.1820000000000004"/>
    <n v="7.4999999999999997E-2"/>
  </r>
  <r>
    <s v="CA-2011-134677"/>
    <x v="66"/>
    <x v="8"/>
    <x v="1"/>
    <d v="2011-10-10T00:00:00"/>
    <x v="0"/>
    <s v="XylonaPreis@gmail.com"/>
    <s v="United States,San Diego,California"/>
    <s v="United States"/>
    <x v="0"/>
    <x v="8"/>
    <x v="142"/>
    <n v="9.09"/>
    <n v="3"/>
    <n v="1.9089"/>
    <n v="0.21000000000000002"/>
  </r>
  <r>
    <s v="CA-2014-140963"/>
    <x v="67"/>
    <x v="0"/>
    <x v="3"/>
    <d v="2014-06-14T00:00:00"/>
    <x v="4"/>
    <s v="MichelleTran@gmail.com"/>
    <s v="United States,Los Angeles,California"/>
    <s v="United States"/>
    <x v="0"/>
    <x v="0"/>
    <x v="143"/>
    <n v="29.6"/>
    <n v="2"/>
    <n v="14.8"/>
    <n v="0.5"/>
  </r>
  <r>
    <s v="CA-2014-140963"/>
    <x v="67"/>
    <x v="0"/>
    <x v="3"/>
    <d v="2014-06-14T00:00:00"/>
    <x v="4"/>
    <s v="MichelleTran@gmail.com"/>
    <s v="United States,Los Angeles,California"/>
    <s v="United States"/>
    <x v="0"/>
    <x v="15"/>
    <x v="144"/>
    <n v="514.16499999999996"/>
    <n v="5"/>
    <n v="-30.245000000000001"/>
    <n v="-5.8823529411764712E-2"/>
  </r>
  <r>
    <s v="CA-2014-140963"/>
    <x v="67"/>
    <x v="0"/>
    <x v="3"/>
    <d v="2014-06-14T00:00:00"/>
    <x v="4"/>
    <s v="MichelleTran@gmail.com"/>
    <s v="United States,Los Angeles,California"/>
    <s v="United States"/>
    <x v="0"/>
    <x v="3"/>
    <x v="145"/>
    <n v="279.95999999999998"/>
    <n v="5"/>
    <n v="17.497499999999999"/>
    <n v="6.25E-2"/>
  </r>
  <r>
    <s v="CA-2013-169166"/>
    <x v="68"/>
    <x v="2"/>
    <x v="0"/>
    <d v="2013-05-15T00:00:00"/>
    <x v="1"/>
    <s v="SoniaSunley@gmail.com"/>
    <s v="United States,Seattle,Washington"/>
    <s v="United States"/>
    <x v="1"/>
    <x v="8"/>
    <x v="146"/>
    <n v="93.98"/>
    <n v="2"/>
    <n v="13.1572"/>
    <n v="0.13999999999999999"/>
  </r>
  <r>
    <s v="CA-2013-126158"/>
    <x v="69"/>
    <x v="6"/>
    <x v="0"/>
    <d v="2013-08-01T00:00:00"/>
    <x v="3"/>
    <s v="SanjitChand@gmail.com"/>
    <s v="United States,Costa Mesa,California"/>
    <s v="United States"/>
    <x v="0"/>
    <x v="4"/>
    <x v="147"/>
    <n v="119.616"/>
    <n v="8"/>
    <n v="40.370399999999997"/>
    <n v="0.33749999999999997"/>
  </r>
  <r>
    <s v="CA-2013-126158"/>
    <x v="69"/>
    <x v="6"/>
    <x v="0"/>
    <d v="2013-08-01T00:00:00"/>
    <x v="3"/>
    <s v="SanjitChand@gmail.com"/>
    <s v="United States,Costa Mesa,California"/>
    <s v="United States"/>
    <x v="0"/>
    <x v="1"/>
    <x v="148"/>
    <n v="255.76"/>
    <n v="4"/>
    <n v="81.843199999999996"/>
    <n v="0.32"/>
  </r>
  <r>
    <s v="CA-2013-126158"/>
    <x v="69"/>
    <x v="6"/>
    <x v="0"/>
    <d v="2013-08-01T00:00:00"/>
    <x v="3"/>
    <s v="SanjitChand@gmail.com"/>
    <s v="United States,Costa Mesa,California"/>
    <s v="United States"/>
    <x v="0"/>
    <x v="10"/>
    <x v="149"/>
    <n v="241.56800000000001"/>
    <n v="2"/>
    <n v="18.117599999999999"/>
    <n v="7.4999999999999997E-2"/>
  </r>
  <r>
    <s v="CA-2013-126158"/>
    <x v="69"/>
    <x v="6"/>
    <x v="0"/>
    <d v="2013-08-01T00:00:00"/>
    <x v="3"/>
    <s v="SanjitChand@gmail.com"/>
    <s v="United States,Costa Mesa,California"/>
    <s v="United States"/>
    <x v="0"/>
    <x v="1"/>
    <x v="150"/>
    <n v="69.3"/>
    <n v="9"/>
    <n v="22.869"/>
    <n v="0.33"/>
  </r>
  <r>
    <s v="US-2013-105578"/>
    <x v="70"/>
    <x v="2"/>
    <x v="0"/>
    <d v="2013-06-05T00:00:00"/>
    <x v="1"/>
    <s v="MaribethYedwab@gmail.com"/>
    <s v="United States,Parker,Colorado"/>
    <s v="United States"/>
    <x v="5"/>
    <x v="4"/>
    <x v="151"/>
    <n v="22.62"/>
    <n v="2"/>
    <n v="-15.08"/>
    <n v="-0.66666666666666663"/>
  </r>
  <r>
    <s v="US-2013-105578"/>
    <x v="70"/>
    <x v="2"/>
    <x v="0"/>
    <d v="2013-06-05T00:00:00"/>
    <x v="1"/>
    <s v="MaribethYedwab@gmail.com"/>
    <s v="United States,Parker,Colorado"/>
    <s v="United States"/>
    <x v="5"/>
    <x v="4"/>
    <x v="152"/>
    <n v="14.952"/>
    <n v="2"/>
    <n v="-11.961600000000001"/>
    <n v="-0.8"/>
  </r>
  <r>
    <s v="US-2013-105578"/>
    <x v="70"/>
    <x v="2"/>
    <x v="0"/>
    <d v="2013-06-05T00:00:00"/>
    <x v="1"/>
    <s v="MaribethYedwab@gmail.com"/>
    <s v="United States,Parker,Colorado"/>
    <s v="United States"/>
    <x v="5"/>
    <x v="10"/>
    <x v="153"/>
    <n v="801.56799999999998"/>
    <n v="2"/>
    <n v="50.097999999999999"/>
    <n v="6.25E-2"/>
  </r>
  <r>
    <s v="US-2013-105578"/>
    <x v="70"/>
    <x v="2"/>
    <x v="0"/>
    <d v="2013-06-05T00:00:00"/>
    <x v="1"/>
    <s v="MaribethYedwab@gmail.com"/>
    <s v="United States,Parker,Colorado"/>
    <s v="United States"/>
    <x v="5"/>
    <x v="4"/>
    <x v="154"/>
    <n v="2.3759999999999999"/>
    <n v="3"/>
    <n v="-1.9008"/>
    <n v="-0.8"/>
  </r>
  <r>
    <s v="US-2013-105578"/>
    <x v="70"/>
    <x v="2"/>
    <x v="0"/>
    <d v="2013-06-05T00:00:00"/>
    <x v="1"/>
    <s v="MaribethYedwab@gmail.com"/>
    <s v="United States,Parker,Colorado"/>
    <s v="United States"/>
    <x v="5"/>
    <x v="9"/>
    <x v="155"/>
    <n v="32.792000000000002"/>
    <n v="1"/>
    <n v="11.8871"/>
    <n v="0.36249999999999999"/>
  </r>
  <r>
    <s v="CA-2014-163405"/>
    <x v="71"/>
    <x v="1"/>
    <x v="3"/>
    <d v="2014-12-26T00:00:00"/>
    <x v="0"/>
    <s v="BradleyNguyen@gmail.com"/>
    <s v="United States,Los Angeles,California"/>
    <s v="United States"/>
    <x v="0"/>
    <x v="2"/>
    <x v="156"/>
    <n v="6.63"/>
    <n v="3"/>
    <n v="1.7901"/>
    <n v="0.27"/>
  </r>
  <r>
    <s v="CA-2014-163405"/>
    <x v="71"/>
    <x v="1"/>
    <x v="3"/>
    <d v="2014-12-26T00:00:00"/>
    <x v="0"/>
    <s v="BradleyNguyen@gmail.com"/>
    <s v="United States,Los Angeles,California"/>
    <s v="United States"/>
    <x v="0"/>
    <x v="2"/>
    <x v="157"/>
    <n v="5.88"/>
    <n v="2"/>
    <n v="1.7052"/>
    <n v="0.29000000000000004"/>
  </r>
  <r>
    <s v="CA-2014-127432"/>
    <x v="72"/>
    <x v="5"/>
    <x v="3"/>
    <d v="2014-01-28T00:00:00"/>
    <x v="1"/>
    <s v="AlanDominguez@gmail.com"/>
    <s v="United States,Great Falls,Montana"/>
    <s v="United States"/>
    <x v="8"/>
    <x v="14"/>
    <x v="158"/>
    <n v="2999.95"/>
    <n v="5"/>
    <n v="1379.9770000000001"/>
    <n v="0.46000000000000008"/>
  </r>
  <r>
    <s v="CA-2014-127432"/>
    <x v="72"/>
    <x v="5"/>
    <x v="3"/>
    <d v="2014-01-28T00:00:00"/>
    <x v="1"/>
    <s v="AlanDominguez@gmail.com"/>
    <s v="United States,Great Falls,Montana"/>
    <s v="United States"/>
    <x v="8"/>
    <x v="7"/>
    <x v="159"/>
    <n v="51.45"/>
    <n v="3"/>
    <n v="13.891500000000001"/>
    <n v="0.27"/>
  </r>
  <r>
    <s v="CA-2014-127432"/>
    <x v="72"/>
    <x v="5"/>
    <x v="3"/>
    <d v="2014-01-28T00:00:00"/>
    <x v="1"/>
    <s v="AlanDominguez@gmail.com"/>
    <s v="United States,Great Falls,Montana"/>
    <s v="United States"/>
    <x v="8"/>
    <x v="9"/>
    <x v="160"/>
    <n v="11.96"/>
    <n v="2"/>
    <n v="5.3819999999999997"/>
    <n v="0.44999999999999996"/>
  </r>
  <r>
    <s v="CA-2014-127432"/>
    <x v="72"/>
    <x v="5"/>
    <x v="3"/>
    <d v="2014-01-28T00:00:00"/>
    <x v="1"/>
    <s v="AlanDominguez@gmail.com"/>
    <s v="United States,Great Falls,Montana"/>
    <s v="United States"/>
    <x v="8"/>
    <x v="7"/>
    <x v="161"/>
    <n v="1126.02"/>
    <n v="3"/>
    <n v="56.301000000000002"/>
    <n v="0.05"/>
  </r>
  <r>
    <s v="US-2013-139486"/>
    <x v="73"/>
    <x v="2"/>
    <x v="0"/>
    <d v="2013-05-24T00:00:00"/>
    <x v="2"/>
    <s v="LoganHaushalter@gmail.com"/>
    <s v="United States,Los Angeles,California"/>
    <s v="United States"/>
    <x v="0"/>
    <x v="3"/>
    <x v="162"/>
    <n v="55.176000000000002"/>
    <n v="3"/>
    <n v="-12.4146"/>
    <n v="-0.22500000000000001"/>
  </r>
  <r>
    <s v="US-2013-139486"/>
    <x v="73"/>
    <x v="2"/>
    <x v="0"/>
    <d v="2013-05-24T00:00:00"/>
    <x v="2"/>
    <s v="LoganHaushalter@gmail.com"/>
    <s v="United States,Los Angeles,California"/>
    <s v="United States"/>
    <x v="0"/>
    <x v="8"/>
    <x v="163"/>
    <n v="66.260000000000005"/>
    <n v="2"/>
    <n v="27.166599999999999"/>
    <n v="0.41"/>
  </r>
  <r>
    <s v="CA-2012-102848"/>
    <x v="74"/>
    <x v="7"/>
    <x v="2"/>
    <d v="2012-11-09T00:00:00"/>
    <x v="2"/>
    <s v="KarenBern@gmail.com"/>
    <s v="United States,Los Angeles,California"/>
    <s v="United States"/>
    <x v="0"/>
    <x v="10"/>
    <x v="164"/>
    <n v="190.72"/>
    <n v="1"/>
    <n v="11.92"/>
    <n v="6.25E-2"/>
  </r>
  <r>
    <s v="US-2014-129441"/>
    <x v="75"/>
    <x v="4"/>
    <x v="3"/>
    <d v="2014-09-12T00:00:00"/>
    <x v="0"/>
    <s v="JasperCacioppo@gmail.com"/>
    <s v="United States,Los Angeles,California"/>
    <s v="United States"/>
    <x v="0"/>
    <x v="1"/>
    <x v="165"/>
    <n v="47.94"/>
    <n v="3"/>
    <n v="2.3969999999999998"/>
    <n v="4.9999999999999996E-2"/>
  </r>
  <r>
    <s v="CA-2013-126613"/>
    <x v="76"/>
    <x v="6"/>
    <x v="0"/>
    <d v="2013-07-17T00:00:00"/>
    <x v="3"/>
    <s v="AllenArmold@gmail.com"/>
    <s v="United States,Mesa,Arizona"/>
    <s v="United States"/>
    <x v="3"/>
    <x v="7"/>
    <x v="166"/>
    <n v="16.768000000000001"/>
    <n v="2"/>
    <n v="1.4672000000000001"/>
    <n v="8.7499999999999994E-2"/>
  </r>
  <r>
    <s v="CA-2013-136924"/>
    <x v="77"/>
    <x v="6"/>
    <x v="0"/>
    <d v="2013-07-18T00:00:00"/>
    <x v="4"/>
    <s v="ErinSmith@gmail.com"/>
    <s v="United States,Tucson,Arizona"/>
    <s v="United States"/>
    <x v="3"/>
    <x v="3"/>
    <x v="167"/>
    <n v="380.86399999999998"/>
    <n v="8"/>
    <n v="38.086399999999998"/>
    <n v="0.1"/>
  </r>
  <r>
    <s v="CA-2013-136406"/>
    <x v="78"/>
    <x v="10"/>
    <x v="0"/>
    <d v="2013-04-18T00:00:00"/>
    <x v="2"/>
    <s v="BillDonatelli@gmail.com"/>
    <s v="United States,San Francisco,California"/>
    <s v="United States"/>
    <x v="0"/>
    <x v="10"/>
    <x v="168"/>
    <n v="1121.568"/>
    <n v="2"/>
    <n v="0"/>
    <n v="0"/>
  </r>
  <r>
    <s v="CA-2014-100650"/>
    <x v="79"/>
    <x v="0"/>
    <x v="3"/>
    <d v="2014-07-04T00:00:00"/>
    <x v="0"/>
    <s v="DeanKatz@gmail.com"/>
    <s v="United States,Anaheim,California"/>
    <s v="United States"/>
    <x v="0"/>
    <x v="7"/>
    <x v="169"/>
    <n v="1295.78"/>
    <n v="2"/>
    <n v="310.98719999999997"/>
    <n v="0.24"/>
  </r>
  <r>
    <s v="CA-2013-113243"/>
    <x v="80"/>
    <x v="0"/>
    <x v="0"/>
    <d v="2013-06-16T00:00:00"/>
    <x v="1"/>
    <s v="OlveraToch@gmail.com"/>
    <s v="United States,Los Angeles,California"/>
    <s v="United States"/>
    <x v="0"/>
    <x v="0"/>
    <x v="170"/>
    <n v="20.7"/>
    <n v="2"/>
    <n v="9.9359999999999999"/>
    <n v="0.48000000000000004"/>
  </r>
  <r>
    <s v="CA-2013-113243"/>
    <x v="80"/>
    <x v="0"/>
    <x v="0"/>
    <d v="2013-06-16T00:00:00"/>
    <x v="1"/>
    <s v="OlveraToch@gmail.com"/>
    <s v="United States,Los Angeles,California"/>
    <s v="United States"/>
    <x v="0"/>
    <x v="6"/>
    <x v="171"/>
    <n v="1335.68"/>
    <n v="4"/>
    <n v="-217.048"/>
    <n v="-0.16250000000000001"/>
  </r>
  <r>
    <s v="CA-2013-113243"/>
    <x v="80"/>
    <x v="0"/>
    <x v="0"/>
    <d v="2013-06-16T00:00:00"/>
    <x v="1"/>
    <s v="OlveraToch@gmail.com"/>
    <s v="United States,Los Angeles,California"/>
    <s v="United States"/>
    <x v="0"/>
    <x v="9"/>
    <x v="172"/>
    <n v="32.4"/>
    <n v="5"/>
    <n v="15.552"/>
    <n v="0.48"/>
  </r>
  <r>
    <s v="CA-2014-118731"/>
    <x v="81"/>
    <x v="7"/>
    <x v="3"/>
    <d v="2014-11-23T00:00:00"/>
    <x v="2"/>
    <s v="LizPelletier@gmail.com"/>
    <s v="United States,San Francisco,California"/>
    <s v="United States"/>
    <x v="0"/>
    <x v="1"/>
    <x v="173"/>
    <n v="42.6"/>
    <n v="3"/>
    <n v="16.614000000000001"/>
    <n v="0.39"/>
  </r>
  <r>
    <s v="CA-2014-118731"/>
    <x v="81"/>
    <x v="7"/>
    <x v="3"/>
    <d v="2014-11-23T00:00:00"/>
    <x v="2"/>
    <s v="LizPelletier@gmail.com"/>
    <s v="United States,San Francisco,California"/>
    <s v="United States"/>
    <x v="0"/>
    <x v="4"/>
    <x v="174"/>
    <n v="84.055999999999997"/>
    <n v="7"/>
    <n v="27.318200000000001"/>
    <n v="0.32500000000000001"/>
  </r>
  <r>
    <s v="CA-2012-130736"/>
    <x v="82"/>
    <x v="1"/>
    <x v="2"/>
    <d v="2012-12-09T00:00:00"/>
    <x v="2"/>
    <s v="JeremyFarry@gmail.com"/>
    <s v="United States,Seattle,Washington"/>
    <s v="United States"/>
    <x v="1"/>
    <x v="11"/>
    <x v="175"/>
    <n v="3.96"/>
    <n v="2"/>
    <n v="0"/>
    <n v="0"/>
  </r>
  <r>
    <s v="CA-2012-130736"/>
    <x v="82"/>
    <x v="1"/>
    <x v="2"/>
    <d v="2012-12-09T00:00:00"/>
    <x v="2"/>
    <s v="JeremyFarry@gmail.com"/>
    <s v="United States,Seattle,Washington"/>
    <s v="United States"/>
    <x v="1"/>
    <x v="0"/>
    <x v="91"/>
    <n v="2.61"/>
    <n v="1"/>
    <n v="1.2005999999999999"/>
    <n v="0.45999999999999996"/>
  </r>
  <r>
    <s v="CA-2014-137099"/>
    <x v="83"/>
    <x v="1"/>
    <x v="3"/>
    <d v="2014-12-11T00:00:00"/>
    <x v="4"/>
    <s v="FrankPreis@gmail.com"/>
    <s v="United States,Los Angeles,California"/>
    <s v="United States"/>
    <x v="0"/>
    <x v="3"/>
    <x v="176"/>
    <n v="374.37599999999998"/>
    <n v="3"/>
    <n v="46.796999999999997"/>
    <n v="0.125"/>
  </r>
  <r>
    <s v="CA-2014-156951"/>
    <x v="84"/>
    <x v="8"/>
    <x v="3"/>
    <d v="2014-10-09T00:00:00"/>
    <x v="5"/>
    <s v="EllisBallard@gmail.com"/>
    <s v="United States,Seattle,Washington"/>
    <s v="United States"/>
    <x v="1"/>
    <x v="9"/>
    <x v="177"/>
    <n v="91.84"/>
    <n v="8"/>
    <n v="45.001600000000003"/>
    <n v="0.49"/>
  </r>
  <r>
    <s v="CA-2014-156951"/>
    <x v="84"/>
    <x v="8"/>
    <x v="3"/>
    <d v="2014-10-09T00:00:00"/>
    <x v="5"/>
    <s v="EllisBallard@gmail.com"/>
    <s v="United States,Seattle,Washington"/>
    <s v="United States"/>
    <x v="1"/>
    <x v="4"/>
    <x v="178"/>
    <n v="81.087999999999994"/>
    <n v="7"/>
    <n v="27.3672"/>
    <n v="0.33750000000000002"/>
  </r>
  <r>
    <s v="CA-2014-156951"/>
    <x v="84"/>
    <x v="8"/>
    <x v="3"/>
    <d v="2014-10-09T00:00:00"/>
    <x v="5"/>
    <s v="EllisBallard@gmail.com"/>
    <s v="United States,Seattle,Washington"/>
    <s v="United States"/>
    <x v="1"/>
    <x v="9"/>
    <x v="179"/>
    <n v="19.440000000000001"/>
    <n v="3"/>
    <n v="9.3312000000000008"/>
    <n v="0.48000000000000004"/>
  </r>
  <r>
    <s v="CA-2014-156951"/>
    <x v="84"/>
    <x v="8"/>
    <x v="3"/>
    <d v="2014-10-09T00:00:00"/>
    <x v="5"/>
    <s v="EllisBallard@gmail.com"/>
    <s v="United States,Seattle,Washington"/>
    <s v="United States"/>
    <x v="1"/>
    <x v="10"/>
    <x v="180"/>
    <n v="451.15199999999999"/>
    <n v="3"/>
    <n v="0"/>
    <n v="0"/>
  </r>
  <r>
    <s v="CA-2013-127250"/>
    <x v="85"/>
    <x v="7"/>
    <x v="0"/>
    <d v="2013-11-08T00:00:00"/>
    <x v="0"/>
    <s v="SarahFoster@gmail.com"/>
    <s v="United States,Marysville,Washington"/>
    <s v="United States"/>
    <x v="1"/>
    <x v="2"/>
    <x v="181"/>
    <n v="8.82"/>
    <n v="3"/>
    <n v="2.3814000000000002"/>
    <n v="0.27"/>
  </r>
  <r>
    <s v="CA-2012-149713"/>
    <x v="86"/>
    <x v="4"/>
    <x v="2"/>
    <d v="2012-09-22T00:00:00"/>
    <x v="0"/>
    <s v="TrudyGlocke@gmail.com"/>
    <s v="United States,Long Beach,California"/>
    <s v="United States"/>
    <x v="0"/>
    <x v="9"/>
    <x v="177"/>
    <n v="160.72"/>
    <n v="14"/>
    <n v="78.752799999999993"/>
    <n v="0.48999999999999994"/>
  </r>
  <r>
    <s v="CA-2012-149713"/>
    <x v="86"/>
    <x v="4"/>
    <x v="2"/>
    <d v="2012-09-22T00:00:00"/>
    <x v="0"/>
    <s v="TrudyGlocke@gmail.com"/>
    <s v="United States,Long Beach,California"/>
    <s v="United States"/>
    <x v="0"/>
    <x v="9"/>
    <x v="182"/>
    <n v="19.920000000000002"/>
    <n v="4"/>
    <n v="9.7607999999999997"/>
    <n v="0.48999999999999994"/>
  </r>
  <r>
    <s v="CA-2012-149713"/>
    <x v="86"/>
    <x v="4"/>
    <x v="2"/>
    <d v="2012-09-22T00:00:00"/>
    <x v="0"/>
    <s v="TrudyGlocke@gmail.com"/>
    <s v="United States,Long Beach,California"/>
    <s v="United States"/>
    <x v="0"/>
    <x v="12"/>
    <x v="183"/>
    <n v="7.3"/>
    <n v="2"/>
    <n v="2.19"/>
    <n v="0.3"/>
  </r>
  <r>
    <s v="CA-2012-132906"/>
    <x v="87"/>
    <x v="4"/>
    <x v="2"/>
    <d v="2012-09-14T00:00:00"/>
    <x v="0"/>
    <s v="CharlesCrestani@gmail.com"/>
    <s v="United States,Los Angeles,California"/>
    <s v="United States"/>
    <x v="0"/>
    <x v="12"/>
    <x v="184"/>
    <n v="51.52"/>
    <n v="4"/>
    <n v="1.5456000000000001"/>
    <n v="0.03"/>
  </r>
  <r>
    <s v="CA-2014-145233"/>
    <x v="88"/>
    <x v="1"/>
    <x v="3"/>
    <d v="2014-12-06T00:00:00"/>
    <x v="0"/>
    <s v="DiannaVittorini@gmail.com"/>
    <s v="United States,Denver,Colorado"/>
    <s v="United States"/>
    <x v="5"/>
    <x v="3"/>
    <x v="185"/>
    <n v="470.37599999999998"/>
    <n v="3"/>
    <n v="52.917299999999997"/>
    <n v="0.1125"/>
  </r>
  <r>
    <s v="CA-2014-145233"/>
    <x v="88"/>
    <x v="1"/>
    <x v="3"/>
    <d v="2014-12-06T00:00:00"/>
    <x v="0"/>
    <s v="DiannaVittorini@gmail.com"/>
    <s v="United States,Denver,Colorado"/>
    <s v="United States"/>
    <x v="5"/>
    <x v="3"/>
    <x v="186"/>
    <n v="105.584"/>
    <n v="2"/>
    <n v="9.2385999999999999"/>
    <n v="8.7499999999999994E-2"/>
  </r>
  <r>
    <s v="CA-2014-145233"/>
    <x v="88"/>
    <x v="1"/>
    <x v="3"/>
    <d v="2014-12-06T00:00:00"/>
    <x v="0"/>
    <s v="DiannaVittorini@gmail.com"/>
    <s v="United States,Denver,Colorado"/>
    <s v="United States"/>
    <x v="5"/>
    <x v="5"/>
    <x v="187"/>
    <n v="31.152000000000001"/>
    <n v="3"/>
    <n v="3.5045999999999999"/>
    <n v="0.11249999999999999"/>
  </r>
  <r>
    <s v="CA-2014-145233"/>
    <x v="88"/>
    <x v="1"/>
    <x v="3"/>
    <d v="2014-12-06T00:00:00"/>
    <x v="0"/>
    <s v="DiannaVittorini@gmail.com"/>
    <s v="United States,Denver,Colorado"/>
    <s v="United States"/>
    <x v="5"/>
    <x v="4"/>
    <x v="188"/>
    <n v="6.7830000000000004"/>
    <n v="7"/>
    <n v="-4.7481"/>
    <n v="-0.7"/>
  </r>
  <r>
    <s v="CA-2014-145233"/>
    <x v="88"/>
    <x v="1"/>
    <x v="3"/>
    <d v="2014-12-06T00:00:00"/>
    <x v="0"/>
    <s v="DiannaVittorini@gmail.com"/>
    <s v="United States,Denver,Colorado"/>
    <s v="United States"/>
    <x v="5"/>
    <x v="3"/>
    <x v="50"/>
    <n v="406.36799999999999"/>
    <n v="4"/>
    <n v="30.477599999999999"/>
    <n v="7.4999999999999997E-2"/>
  </r>
  <r>
    <s v="US-2013-156986"/>
    <x v="89"/>
    <x v="9"/>
    <x v="0"/>
    <d v="2013-03-25T00:00:00"/>
    <x v="0"/>
    <s v="ZuschussCarroll@gmail.com"/>
    <s v="United States,Salem,Oregon"/>
    <s v="United States"/>
    <x v="4"/>
    <x v="3"/>
    <x v="189"/>
    <n v="84.784000000000006"/>
    <n v="2"/>
    <n v="-20.136199999999999"/>
    <n v="-0.23749999999999996"/>
  </r>
  <r>
    <s v="US-2013-156986"/>
    <x v="89"/>
    <x v="9"/>
    <x v="0"/>
    <d v="2013-03-25T00:00:00"/>
    <x v="0"/>
    <s v="ZuschussCarroll@gmail.com"/>
    <s v="United States,Salem,Oregon"/>
    <s v="United States"/>
    <x v="4"/>
    <x v="9"/>
    <x v="190"/>
    <n v="20.736000000000001"/>
    <n v="4"/>
    <n v="7.2576000000000001"/>
    <n v="0.35"/>
  </r>
  <r>
    <s v="US-2013-156986"/>
    <x v="89"/>
    <x v="9"/>
    <x v="0"/>
    <d v="2013-03-25T00:00:00"/>
    <x v="0"/>
    <s v="ZuschussCarroll@gmail.com"/>
    <s v="United States,Salem,Oregon"/>
    <s v="United States"/>
    <x v="4"/>
    <x v="4"/>
    <x v="147"/>
    <n v="16.821000000000002"/>
    <n v="3"/>
    <n v="-12.896100000000001"/>
    <n v="-0.76666666666666661"/>
  </r>
  <r>
    <s v="US-2013-156986"/>
    <x v="89"/>
    <x v="9"/>
    <x v="0"/>
    <d v="2013-03-25T00:00:00"/>
    <x v="0"/>
    <s v="ZuschussCarroll@gmail.com"/>
    <s v="United States,Salem,Oregon"/>
    <s v="United States"/>
    <x v="4"/>
    <x v="9"/>
    <x v="191"/>
    <n v="10.368"/>
    <n v="2"/>
    <n v="3.6288"/>
    <n v="0.35"/>
  </r>
  <r>
    <s v="CA-2011-131450"/>
    <x v="90"/>
    <x v="3"/>
    <x v="1"/>
    <d v="2011-08-15T00:00:00"/>
    <x v="5"/>
    <s v="LenaRadford@gmail.com"/>
    <s v="United States,San Diego,California"/>
    <s v="United States"/>
    <x v="0"/>
    <x v="5"/>
    <x v="192"/>
    <n v="76.12"/>
    <n v="2"/>
    <n v="22.0748"/>
    <n v="0.28999999999999998"/>
  </r>
  <r>
    <s v="CA-2011-131450"/>
    <x v="90"/>
    <x v="3"/>
    <x v="1"/>
    <d v="2011-08-15T00:00:00"/>
    <x v="5"/>
    <s v="LenaRadford@gmail.com"/>
    <s v="United States,San Diego,California"/>
    <s v="United States"/>
    <x v="0"/>
    <x v="14"/>
    <x v="112"/>
    <n v="1199.9760000000001"/>
    <n v="3"/>
    <n v="434.99130000000002"/>
    <n v="0.36249999999999999"/>
  </r>
  <r>
    <s v="CA-2011-131450"/>
    <x v="90"/>
    <x v="3"/>
    <x v="1"/>
    <d v="2011-08-15T00:00:00"/>
    <x v="5"/>
    <s v="LenaRadford@gmail.com"/>
    <s v="United States,San Diego,California"/>
    <s v="United States"/>
    <x v="0"/>
    <x v="3"/>
    <x v="193"/>
    <n v="445.96"/>
    <n v="5"/>
    <n v="55.744999999999997"/>
    <n v="0.125"/>
  </r>
  <r>
    <s v="CA-2011-131450"/>
    <x v="90"/>
    <x v="3"/>
    <x v="1"/>
    <d v="2011-08-15T00:00:00"/>
    <x v="5"/>
    <s v="LenaRadford@gmail.com"/>
    <s v="United States,San Diego,California"/>
    <s v="United States"/>
    <x v="0"/>
    <x v="1"/>
    <x v="194"/>
    <n v="327.76"/>
    <n v="8"/>
    <n v="91.772800000000004"/>
    <n v="0.28000000000000003"/>
  </r>
  <r>
    <s v="CA-2014-153787"/>
    <x v="91"/>
    <x v="2"/>
    <x v="3"/>
    <d v="2014-05-24T00:00:00"/>
    <x v="0"/>
    <s v="AnnieThurman@gmail.com"/>
    <s v="United States,Seattle,Washington"/>
    <s v="United States"/>
    <x v="1"/>
    <x v="5"/>
    <x v="195"/>
    <n v="97.16"/>
    <n v="2"/>
    <n v="28.176400000000001"/>
    <n v="0.29000000000000004"/>
  </r>
  <r>
    <s v="CA-2014-133431"/>
    <x v="92"/>
    <x v="1"/>
    <x v="3"/>
    <d v="2014-12-22T00:00:00"/>
    <x v="0"/>
    <s v="LoganCurrie@gmail.com"/>
    <s v="United States,San Francisco,California"/>
    <s v="United States"/>
    <x v="0"/>
    <x v="4"/>
    <x v="196"/>
    <n v="15.24"/>
    <n v="5"/>
    <n v="5.1435000000000004"/>
    <n v="0.33750000000000002"/>
  </r>
  <r>
    <s v="CA-2014-133431"/>
    <x v="92"/>
    <x v="1"/>
    <x v="3"/>
    <d v="2014-12-22T00:00:00"/>
    <x v="0"/>
    <s v="LoganCurrie@gmail.com"/>
    <s v="United States,San Francisco,California"/>
    <s v="United States"/>
    <x v="0"/>
    <x v="9"/>
    <x v="78"/>
    <n v="13.23"/>
    <n v="3"/>
    <n v="6.0857999999999999"/>
    <n v="0.45999999999999996"/>
  </r>
  <r>
    <s v="US-2013-135720"/>
    <x v="93"/>
    <x v="1"/>
    <x v="0"/>
    <d v="2013-12-14T00:00:00"/>
    <x v="2"/>
    <s v="FredMcMath@gmail.com"/>
    <s v="United States,Aurora,Colorado"/>
    <s v="United States"/>
    <x v="5"/>
    <x v="7"/>
    <x v="197"/>
    <n v="243.38399999999999"/>
    <n v="3"/>
    <n v="-51.719099999999997"/>
    <n v="-0.21249999999999999"/>
  </r>
  <r>
    <s v="US-2013-135720"/>
    <x v="93"/>
    <x v="1"/>
    <x v="0"/>
    <d v="2013-12-14T00:00:00"/>
    <x v="2"/>
    <s v="FredMcMath@gmail.com"/>
    <s v="United States,Aurora,Colorado"/>
    <s v="United States"/>
    <x v="5"/>
    <x v="8"/>
    <x v="198"/>
    <n v="119.8"/>
    <n v="5"/>
    <n v="29.95"/>
    <n v="0.25"/>
  </r>
  <r>
    <s v="US-2013-135720"/>
    <x v="93"/>
    <x v="1"/>
    <x v="0"/>
    <d v="2013-12-14T00:00:00"/>
    <x v="2"/>
    <s v="FredMcMath@gmail.com"/>
    <s v="United States,Aurora,Colorado"/>
    <s v="United States"/>
    <x v="5"/>
    <x v="3"/>
    <x v="199"/>
    <n v="300.76799999999997"/>
    <n v="4"/>
    <n v="30.076799999999999"/>
    <n v="0.1"/>
  </r>
  <r>
    <s v="US-2013-123470"/>
    <x v="94"/>
    <x v="3"/>
    <x v="0"/>
    <d v="2013-08-22T00:00:00"/>
    <x v="3"/>
    <s v="MaxEngle@gmail.com"/>
    <s v="United States,Aurora,Colorado"/>
    <s v="United States"/>
    <x v="5"/>
    <x v="4"/>
    <x v="200"/>
    <n v="18.882000000000001"/>
    <n v="3"/>
    <n v="-13.8468"/>
    <n v="-0.73333333333333328"/>
  </r>
  <r>
    <s v="US-2013-123470"/>
    <x v="94"/>
    <x v="3"/>
    <x v="0"/>
    <d v="2013-08-22T00:00:00"/>
    <x v="3"/>
    <s v="MaxEngle@gmail.com"/>
    <s v="United States,Aurora,Colorado"/>
    <s v="United States"/>
    <x v="5"/>
    <x v="5"/>
    <x v="201"/>
    <n v="122.328"/>
    <n v="3"/>
    <n v="12.232799999999999"/>
    <n v="9.9999999999999992E-2"/>
  </r>
  <r>
    <s v="CA-2013-115917"/>
    <x v="95"/>
    <x v="2"/>
    <x v="0"/>
    <d v="2013-05-26T00:00:00"/>
    <x v="1"/>
    <s v="RickBensley@gmail.com"/>
    <s v="United States,Vallejo,California"/>
    <s v="United States"/>
    <x v="0"/>
    <x v="1"/>
    <x v="202"/>
    <n v="1049.2"/>
    <n v="5"/>
    <n v="272.79199999999997"/>
    <n v="0.25999999999999995"/>
  </r>
  <r>
    <s v="CA-2013-115917"/>
    <x v="95"/>
    <x v="2"/>
    <x v="0"/>
    <d v="2013-05-26T00:00:00"/>
    <x v="1"/>
    <s v="RickBensley@gmail.com"/>
    <s v="United States,Vallejo,California"/>
    <s v="United States"/>
    <x v="0"/>
    <x v="4"/>
    <x v="203"/>
    <n v="15.423999999999999"/>
    <n v="4"/>
    <n v="5.0128000000000004"/>
    <n v="0.32500000000000001"/>
  </r>
  <r>
    <s v="CA-2014-167913"/>
    <x v="96"/>
    <x v="6"/>
    <x v="3"/>
    <d v="2014-08-04T00:00:00"/>
    <x v="0"/>
    <s v="JohnLee@gmail.com"/>
    <s v="United States,Mission Viejo,California"/>
    <s v="United States"/>
    <x v="0"/>
    <x v="7"/>
    <x v="204"/>
    <n v="330.4"/>
    <n v="2"/>
    <n v="85.903999999999996"/>
    <n v="0.26"/>
  </r>
  <r>
    <s v="CA-2014-167913"/>
    <x v="96"/>
    <x v="6"/>
    <x v="3"/>
    <d v="2014-08-04T00:00:00"/>
    <x v="0"/>
    <s v="JohnLee@gmail.com"/>
    <s v="United States,Mission Viejo,California"/>
    <s v="United States"/>
    <x v="0"/>
    <x v="0"/>
    <x v="205"/>
    <n v="26.25"/>
    <n v="7"/>
    <n v="12.6"/>
    <n v="0.48"/>
  </r>
  <r>
    <s v="CA-2013-103947"/>
    <x v="97"/>
    <x v="10"/>
    <x v="0"/>
    <d v="2013-04-09T00:00:00"/>
    <x v="5"/>
    <s v="BarryBlumstein@gmail.com"/>
    <s v="United States,Sierra Vista,Arizona"/>
    <s v="United States"/>
    <x v="3"/>
    <x v="11"/>
    <x v="57"/>
    <n v="31.56"/>
    <n v="5"/>
    <n v="9.8625000000000007"/>
    <n v="0.31250000000000006"/>
  </r>
  <r>
    <s v="CA-2013-103947"/>
    <x v="97"/>
    <x v="10"/>
    <x v="0"/>
    <d v="2013-04-09T00:00:00"/>
    <x v="5"/>
    <s v="BarryBlumstein@gmail.com"/>
    <s v="United States,Sierra Vista,Arizona"/>
    <s v="United States"/>
    <x v="3"/>
    <x v="5"/>
    <x v="206"/>
    <n v="30.143999999999998"/>
    <n v="2"/>
    <n v="3.0144000000000002"/>
    <n v="0.1"/>
  </r>
  <r>
    <s v="CA-2013-160745"/>
    <x v="93"/>
    <x v="1"/>
    <x v="0"/>
    <d v="2013-12-17T00:00:00"/>
    <x v="1"/>
    <s v="AnthonyRawles@gmail.com"/>
    <s v="United States,Vancouver,Washington"/>
    <s v="United States"/>
    <x v="1"/>
    <x v="1"/>
    <x v="207"/>
    <n v="14.8"/>
    <n v="4"/>
    <n v="6.0679999999999996"/>
    <n v="0.41"/>
  </r>
  <r>
    <s v="CA-2013-160745"/>
    <x v="93"/>
    <x v="1"/>
    <x v="0"/>
    <d v="2013-12-17T00:00:00"/>
    <x v="1"/>
    <s v="AnthonyRawles@gmail.com"/>
    <s v="United States,Vancouver,Washington"/>
    <s v="United States"/>
    <x v="1"/>
    <x v="3"/>
    <x v="208"/>
    <n v="302.37599999999998"/>
    <n v="3"/>
    <n v="22.6782"/>
    <n v="7.5000000000000011E-2"/>
  </r>
  <r>
    <s v="CA-2013-160745"/>
    <x v="93"/>
    <x v="1"/>
    <x v="0"/>
    <d v="2013-12-17T00:00:00"/>
    <x v="1"/>
    <s v="AnthonyRawles@gmail.com"/>
    <s v="United States,Vancouver,Washington"/>
    <s v="United States"/>
    <x v="1"/>
    <x v="8"/>
    <x v="209"/>
    <n v="316"/>
    <n v="4"/>
    <n v="31.6"/>
    <n v="0.1"/>
  </r>
  <r>
    <s v="CA-2012-131534"/>
    <x v="98"/>
    <x v="9"/>
    <x v="2"/>
    <d v="2012-04-02T00:00:00"/>
    <x v="1"/>
    <s v="AlanBarnes@gmail.com"/>
    <s v="United States,Los Angeles,California"/>
    <s v="United States"/>
    <x v="0"/>
    <x v="8"/>
    <x v="210"/>
    <n v="166.24"/>
    <n v="1"/>
    <n v="24.936"/>
    <n v="0.15"/>
  </r>
  <r>
    <s v="CA-2012-131534"/>
    <x v="98"/>
    <x v="9"/>
    <x v="2"/>
    <d v="2012-04-02T00:00:00"/>
    <x v="1"/>
    <s v="AlanBarnes@gmail.com"/>
    <s v="United States,Los Angeles,California"/>
    <s v="United States"/>
    <x v="0"/>
    <x v="9"/>
    <x v="211"/>
    <n v="33.4"/>
    <n v="5"/>
    <n v="16.032"/>
    <n v="0.48000000000000004"/>
  </r>
  <r>
    <s v="CA-2013-163755"/>
    <x v="99"/>
    <x v="7"/>
    <x v="0"/>
    <d v="2013-11-09T00:00:00"/>
    <x v="0"/>
    <s v="AlejandroSavely@gmail.com"/>
    <s v="United States,Seattle,Washington"/>
    <s v="United States"/>
    <x v="1"/>
    <x v="1"/>
    <x v="212"/>
    <n v="209.88"/>
    <n v="3"/>
    <n v="35.679600000000001"/>
    <n v="0.17"/>
  </r>
  <r>
    <s v="CA-2012-142027"/>
    <x v="100"/>
    <x v="10"/>
    <x v="2"/>
    <d v="2012-04-14T00:00:00"/>
    <x v="1"/>
    <s v="JayKimmel@gmail.com"/>
    <s v="United States,Long Beach,California"/>
    <s v="United States"/>
    <x v="0"/>
    <x v="6"/>
    <x v="213"/>
    <n v="369.91199999999998"/>
    <n v="3"/>
    <n v="-13.871700000000001"/>
    <n v="-3.7500000000000006E-2"/>
  </r>
  <r>
    <s v="CA-2011-153150"/>
    <x v="101"/>
    <x v="6"/>
    <x v="1"/>
    <d v="2011-07-06T00:00:00"/>
    <x v="1"/>
    <s v="Dorrisliebe@gmail.com"/>
    <s v="United States,Seattle,Washington"/>
    <s v="United States"/>
    <x v="1"/>
    <x v="4"/>
    <x v="214"/>
    <n v="19.920000000000002"/>
    <n v="5"/>
    <n v="6.9720000000000004"/>
    <n v="0.35"/>
  </r>
  <r>
    <s v="CA-2011-104472"/>
    <x v="102"/>
    <x v="0"/>
    <x v="1"/>
    <d v="2011-06-07T00:00:00"/>
    <x v="1"/>
    <s v="ChristineKargatis@gmail.com"/>
    <s v="United States,Orem,Utah"/>
    <s v="United States"/>
    <x v="2"/>
    <x v="4"/>
    <x v="152"/>
    <n v="59.808"/>
    <n v="3"/>
    <n v="19.4376"/>
    <n v="0.32500000000000001"/>
  </r>
  <r>
    <s v="CA-2011-104472"/>
    <x v="102"/>
    <x v="0"/>
    <x v="1"/>
    <d v="2011-06-07T00:00:00"/>
    <x v="1"/>
    <s v="ChristineKargatis@gmail.com"/>
    <s v="United States,Orem,Utah"/>
    <s v="United States"/>
    <x v="2"/>
    <x v="1"/>
    <x v="215"/>
    <n v="73.319999999999993"/>
    <n v="6"/>
    <n v="21.995999999999999"/>
    <n v="0.3"/>
  </r>
  <r>
    <s v="CA-2013-112942"/>
    <x v="103"/>
    <x v="11"/>
    <x v="0"/>
    <d v="2013-02-18T00:00:00"/>
    <x v="1"/>
    <s v="RossDeVincentis@gmail.com"/>
    <s v="United States,Los Angeles,California"/>
    <s v="United States"/>
    <x v="0"/>
    <x v="9"/>
    <x v="216"/>
    <n v="146.82"/>
    <n v="3"/>
    <n v="73.41"/>
    <n v="0.5"/>
  </r>
  <r>
    <s v="CA-2014-131954"/>
    <x v="104"/>
    <x v="5"/>
    <x v="3"/>
    <d v="2014-01-26T00:00:00"/>
    <x v="0"/>
    <s v="DarrinSayre@gmail.com"/>
    <s v="United States,Seattle,Washington"/>
    <s v="United States"/>
    <x v="1"/>
    <x v="7"/>
    <x v="217"/>
    <n v="242.94"/>
    <n v="3"/>
    <n v="9.7175999999999991"/>
    <n v="3.9999999999999994E-2"/>
  </r>
  <r>
    <s v="CA-2014-131954"/>
    <x v="104"/>
    <x v="5"/>
    <x v="3"/>
    <d v="2014-01-26T00:00:00"/>
    <x v="0"/>
    <s v="DarrinSayre@gmail.com"/>
    <s v="United States,Seattle,Washington"/>
    <s v="United States"/>
    <x v="1"/>
    <x v="8"/>
    <x v="218"/>
    <n v="179.97"/>
    <n v="3"/>
    <n v="86.385599999999997"/>
    <n v="0.48"/>
  </r>
  <r>
    <s v="CA-2014-131954"/>
    <x v="104"/>
    <x v="5"/>
    <x v="3"/>
    <d v="2014-01-26T00:00:00"/>
    <x v="0"/>
    <s v="DarrinSayre@gmail.com"/>
    <s v="United States,Seattle,Washington"/>
    <s v="United States"/>
    <x v="1"/>
    <x v="4"/>
    <x v="219"/>
    <n v="99.695999999999998"/>
    <n v="6"/>
    <n v="33.647399999999998"/>
    <n v="0.33749999999999997"/>
  </r>
  <r>
    <s v="CA-2014-131954"/>
    <x v="104"/>
    <x v="5"/>
    <x v="3"/>
    <d v="2014-01-26T00:00:00"/>
    <x v="0"/>
    <s v="DarrinSayre@gmail.com"/>
    <s v="United States,Seattle,Washington"/>
    <s v="United States"/>
    <x v="1"/>
    <x v="4"/>
    <x v="220"/>
    <n v="27.936"/>
    <n v="4"/>
    <n v="9.4283999999999999"/>
    <n v="0.33750000000000002"/>
  </r>
  <r>
    <s v="CA-2014-131954"/>
    <x v="104"/>
    <x v="5"/>
    <x v="3"/>
    <d v="2014-01-26T00:00:00"/>
    <x v="0"/>
    <s v="DarrinSayre@gmail.com"/>
    <s v="United States,Seattle,Washington"/>
    <s v="United States"/>
    <x v="1"/>
    <x v="15"/>
    <x v="221"/>
    <n v="84.98"/>
    <n v="1"/>
    <n v="18.695599999999999"/>
    <n v="0.21999999999999997"/>
  </r>
  <r>
    <s v="CA-2014-131954"/>
    <x v="104"/>
    <x v="5"/>
    <x v="3"/>
    <d v="2014-01-26T00:00:00"/>
    <x v="0"/>
    <s v="DarrinSayre@gmail.com"/>
    <s v="United States,Seattle,Washington"/>
    <s v="United States"/>
    <x v="1"/>
    <x v="4"/>
    <x v="222"/>
    <n v="18.72"/>
    <n v="5"/>
    <n v="6.5519999999999996"/>
    <n v="0.35"/>
  </r>
  <r>
    <s v="CA-2011-132500"/>
    <x v="105"/>
    <x v="4"/>
    <x v="1"/>
    <d v="2011-09-12T00:00:00"/>
    <x v="0"/>
    <s v="GaryZandusky@gmail.com"/>
    <s v="United States,San Francisco,California"/>
    <s v="United States"/>
    <x v="0"/>
    <x v="8"/>
    <x v="223"/>
    <n v="49.98"/>
    <n v="2"/>
    <n v="8.4966000000000008"/>
    <n v="0.17000000000000004"/>
  </r>
  <r>
    <s v="CA-2011-124429"/>
    <x v="106"/>
    <x v="2"/>
    <x v="1"/>
    <d v="2011-05-27T00:00:00"/>
    <x v="7"/>
    <s v="MayaHerman@gmail.com"/>
    <s v="United States,San Diego,California"/>
    <s v="United States"/>
    <x v="0"/>
    <x v="6"/>
    <x v="224"/>
    <n v="567.12"/>
    <n v="10"/>
    <n v="-28.356000000000002"/>
    <n v="-0.05"/>
  </r>
  <r>
    <s v="CA-2011-124429"/>
    <x v="106"/>
    <x v="2"/>
    <x v="1"/>
    <d v="2011-05-27T00:00:00"/>
    <x v="7"/>
    <s v="MayaHerman@gmail.com"/>
    <s v="United States,San Diego,California"/>
    <s v="United States"/>
    <x v="0"/>
    <x v="7"/>
    <x v="225"/>
    <n v="359.32"/>
    <n v="4"/>
    <n v="7.1863999999999999"/>
    <n v="0.02"/>
  </r>
  <r>
    <s v="CA-2013-110499"/>
    <x v="107"/>
    <x v="10"/>
    <x v="0"/>
    <d v="2013-04-10T00:00:00"/>
    <x v="2"/>
    <s v="YosephCarroll@gmail.com"/>
    <s v="United States,San Francisco,California"/>
    <s v="United States"/>
    <x v="0"/>
    <x v="14"/>
    <x v="226"/>
    <n v="1199.9760000000001"/>
    <n v="3"/>
    <n v="374.99250000000001"/>
    <n v="0.3125"/>
  </r>
  <r>
    <s v="CA-2012-135272"/>
    <x v="82"/>
    <x v="1"/>
    <x v="2"/>
    <d v="2012-12-12T00:00:00"/>
    <x v="1"/>
    <s v="MelanieSeite@gmail.com"/>
    <s v="United States,Los Angeles,California"/>
    <s v="United States"/>
    <x v="0"/>
    <x v="1"/>
    <x v="227"/>
    <n v="79.92"/>
    <n v="4"/>
    <n v="28.7712"/>
    <n v="0.36"/>
  </r>
  <r>
    <s v="CA-2012-112319"/>
    <x v="108"/>
    <x v="3"/>
    <x v="2"/>
    <d v="2012-09-05T00:00:00"/>
    <x v="1"/>
    <s v="AndrewRoberts@gmail.com"/>
    <s v="United States,Los Angeles,California"/>
    <s v="United States"/>
    <x v="0"/>
    <x v="9"/>
    <x v="172"/>
    <n v="58.32"/>
    <n v="9"/>
    <n v="27.993600000000001"/>
    <n v="0.48"/>
  </r>
  <r>
    <s v="CA-2012-144267"/>
    <x v="109"/>
    <x v="3"/>
    <x v="2"/>
    <d v="2012-08-23T00:00:00"/>
    <x v="2"/>
    <s v="NickZandusky@gmail.com"/>
    <s v="United States,San Francisco,California"/>
    <s v="United States"/>
    <x v="0"/>
    <x v="10"/>
    <x v="228"/>
    <n v="544.00800000000004"/>
    <n v="3"/>
    <n v="40.800600000000003"/>
    <n v="7.4999999999999997E-2"/>
  </r>
  <r>
    <s v="CA-2012-144267"/>
    <x v="109"/>
    <x v="3"/>
    <x v="2"/>
    <d v="2012-08-23T00:00:00"/>
    <x v="2"/>
    <s v="NickZandusky@gmail.com"/>
    <s v="United States,San Francisco,California"/>
    <s v="United States"/>
    <x v="0"/>
    <x v="9"/>
    <x v="120"/>
    <n v="59.94"/>
    <n v="3"/>
    <n v="28.171800000000001"/>
    <n v="0.47000000000000003"/>
  </r>
  <r>
    <s v="CA-2012-144267"/>
    <x v="109"/>
    <x v="3"/>
    <x v="2"/>
    <d v="2012-08-23T00:00:00"/>
    <x v="2"/>
    <s v="NickZandusky@gmail.com"/>
    <s v="United States,San Francisco,California"/>
    <s v="United States"/>
    <x v="0"/>
    <x v="9"/>
    <x v="229"/>
    <n v="23.92"/>
    <n v="4"/>
    <n v="11.720800000000001"/>
    <n v="0.49"/>
  </r>
  <r>
    <s v="CA-2012-144267"/>
    <x v="109"/>
    <x v="3"/>
    <x v="2"/>
    <d v="2012-08-23T00:00:00"/>
    <x v="2"/>
    <s v="NickZandusky@gmail.com"/>
    <s v="United States,San Francisco,California"/>
    <s v="United States"/>
    <x v="0"/>
    <x v="9"/>
    <x v="230"/>
    <n v="4.28"/>
    <n v="1"/>
    <n v="1.9259999999999999"/>
    <n v="0.44999999999999996"/>
  </r>
  <r>
    <s v="CA-2014-129567"/>
    <x v="110"/>
    <x v="9"/>
    <x v="3"/>
    <d v="2014-03-22T00:00:00"/>
    <x v="0"/>
    <s v="ClayLudtke@gmail.com"/>
    <s v="United States,Lancaster,California"/>
    <s v="United States"/>
    <x v="0"/>
    <x v="4"/>
    <x v="231"/>
    <n v="17.456"/>
    <n v="2"/>
    <n v="5.8914"/>
    <n v="0.33750000000000002"/>
  </r>
  <r>
    <s v="CA-2012-154620"/>
    <x v="111"/>
    <x v="1"/>
    <x v="2"/>
    <d v="2012-12-16T00:00:00"/>
    <x v="0"/>
    <s v="LizThompson@gmail.com"/>
    <s v="United States,Lancaster,California"/>
    <s v="United States"/>
    <x v="0"/>
    <x v="10"/>
    <x v="232"/>
    <n v="348.928"/>
    <n v="2"/>
    <n v="34.892800000000001"/>
    <n v="0.1"/>
  </r>
  <r>
    <s v="CA-2011-156433"/>
    <x v="112"/>
    <x v="4"/>
    <x v="1"/>
    <d v="2011-09-26T00:00:00"/>
    <x v="3"/>
    <s v="EricaSmith@gmail.com"/>
    <s v="United States,San Francisco,California"/>
    <s v="United States"/>
    <x v="0"/>
    <x v="0"/>
    <x v="233"/>
    <n v="9.9600000000000009"/>
    <n v="2"/>
    <n v="4.5815999999999999"/>
    <n v="0.45999999999999996"/>
  </r>
  <r>
    <s v="CA-2011-156433"/>
    <x v="112"/>
    <x v="4"/>
    <x v="1"/>
    <d v="2011-09-26T00:00:00"/>
    <x v="3"/>
    <s v="EricaSmith@gmail.com"/>
    <s v="United States,San Francisco,California"/>
    <s v="United States"/>
    <x v="0"/>
    <x v="9"/>
    <x v="113"/>
    <n v="21.72"/>
    <n v="4"/>
    <n v="10.642799999999999"/>
    <n v="0.49"/>
  </r>
  <r>
    <s v="CA-2012-101910"/>
    <x v="113"/>
    <x v="7"/>
    <x v="2"/>
    <d v="2012-12-03T00:00:00"/>
    <x v="3"/>
    <s v="CarlosDaly@gmail.com"/>
    <s v="United States,Lake Elsinore,California"/>
    <s v="United States"/>
    <x v="0"/>
    <x v="10"/>
    <x v="234"/>
    <n v="283.92"/>
    <n v="5"/>
    <n v="17.745000000000001"/>
    <n v="6.25E-2"/>
  </r>
  <r>
    <s v="CA-2014-105809"/>
    <x v="114"/>
    <x v="11"/>
    <x v="3"/>
    <d v="2014-02-24T00:00:00"/>
    <x v="4"/>
    <s v="HelenWasserman@gmail.com"/>
    <s v="United States,San Diego,California"/>
    <s v="United States"/>
    <x v="0"/>
    <x v="1"/>
    <x v="235"/>
    <n v="22.23"/>
    <n v="1"/>
    <n v="7.3358999999999996"/>
    <n v="0.32999999999999996"/>
  </r>
  <r>
    <s v="CA-2014-105809"/>
    <x v="114"/>
    <x v="11"/>
    <x v="3"/>
    <d v="2014-02-24T00:00:00"/>
    <x v="4"/>
    <s v="HelenWasserman@gmail.com"/>
    <s v="United States,San Diego,California"/>
    <s v="United States"/>
    <x v="0"/>
    <x v="3"/>
    <x v="236"/>
    <n v="215.96799999999999"/>
    <n v="2"/>
    <n v="18.897200000000002"/>
    <n v="8.7500000000000008E-2"/>
  </r>
  <r>
    <s v="CA-2014-135783"/>
    <x v="115"/>
    <x v="10"/>
    <x v="3"/>
    <d v="2014-04-25T00:00:00"/>
    <x v="2"/>
    <s v="GaryMcGarr@gmail.com"/>
    <s v="United States,San Francisco,California"/>
    <s v="United States"/>
    <x v="0"/>
    <x v="1"/>
    <x v="237"/>
    <n v="18.28"/>
    <n v="2"/>
    <n v="6.2152000000000003"/>
    <n v="0.33999999999999997"/>
  </r>
  <r>
    <s v="CA-2011-134313"/>
    <x v="116"/>
    <x v="7"/>
    <x v="1"/>
    <d v="2011-11-07T00:00:00"/>
    <x v="3"/>
    <s v="RussellApplegate@gmail.com"/>
    <s v="United States,Denver,Colorado"/>
    <s v="United States"/>
    <x v="5"/>
    <x v="2"/>
    <x v="238"/>
    <n v="43.176000000000002"/>
    <n v="3"/>
    <n v="4.3175999999999997"/>
    <n v="9.9999999999999992E-2"/>
  </r>
  <r>
    <s v="CA-2011-134313"/>
    <x v="116"/>
    <x v="7"/>
    <x v="1"/>
    <d v="2011-11-07T00:00:00"/>
    <x v="3"/>
    <s v="RussellApplegate@gmail.com"/>
    <s v="United States,Denver,Colorado"/>
    <s v="United States"/>
    <x v="5"/>
    <x v="3"/>
    <x v="239"/>
    <n v="1983.9680000000001"/>
    <n v="4"/>
    <n v="247.99600000000001"/>
    <n v="0.125"/>
  </r>
  <r>
    <s v="CA-2011-151995"/>
    <x v="117"/>
    <x v="8"/>
    <x v="1"/>
    <d v="2011-10-15T00:00:00"/>
    <x v="2"/>
    <s v="ZuschussCarroll@gmail.com"/>
    <s v="United States,Edmonds,Washington"/>
    <s v="United States"/>
    <x v="1"/>
    <x v="2"/>
    <x v="240"/>
    <n v="11.52"/>
    <n v="4"/>
    <n v="3.2256"/>
    <n v="0.28000000000000003"/>
  </r>
  <r>
    <s v="CA-2011-151995"/>
    <x v="117"/>
    <x v="8"/>
    <x v="1"/>
    <d v="2011-10-15T00:00:00"/>
    <x v="2"/>
    <s v="ZuschussCarroll@gmail.com"/>
    <s v="United States,Edmonds,Washington"/>
    <s v="United States"/>
    <x v="1"/>
    <x v="6"/>
    <x v="80"/>
    <n v="1298.55"/>
    <n v="5"/>
    <n v="311.65199999999999"/>
    <n v="0.24"/>
  </r>
  <r>
    <s v="CA-2011-151995"/>
    <x v="117"/>
    <x v="8"/>
    <x v="1"/>
    <d v="2011-10-15T00:00:00"/>
    <x v="2"/>
    <s v="ZuschussCarroll@gmail.com"/>
    <s v="United States,Edmonds,Washington"/>
    <s v="United States"/>
    <x v="1"/>
    <x v="5"/>
    <x v="241"/>
    <n v="213.92"/>
    <n v="4"/>
    <n v="62.036799999999999"/>
    <n v="0.29000000000000004"/>
  </r>
  <r>
    <s v="CA-2011-151995"/>
    <x v="117"/>
    <x v="8"/>
    <x v="1"/>
    <d v="2011-10-15T00:00:00"/>
    <x v="2"/>
    <s v="ZuschussCarroll@gmail.com"/>
    <s v="United States,Edmonds,Washington"/>
    <s v="United States"/>
    <x v="1"/>
    <x v="8"/>
    <x v="242"/>
    <n v="25.78"/>
    <n v="2"/>
    <n v="2.5779999999999998"/>
    <n v="9.9999999999999992E-2"/>
  </r>
  <r>
    <s v="CA-2014-143686"/>
    <x v="118"/>
    <x v="2"/>
    <x v="3"/>
    <d v="2014-05-15T00:00:00"/>
    <x v="7"/>
    <s v="PaulineJohnson@gmail.com"/>
    <s v="United States,Santa Ana,California"/>
    <s v="United States"/>
    <x v="0"/>
    <x v="1"/>
    <x v="237"/>
    <n v="18.28"/>
    <n v="2"/>
    <n v="6.2152000000000003"/>
    <n v="0.33999999999999997"/>
  </r>
  <r>
    <s v="CA-2014-143686"/>
    <x v="118"/>
    <x v="2"/>
    <x v="3"/>
    <d v="2014-05-15T00:00:00"/>
    <x v="7"/>
    <s v="PaulineJohnson@gmail.com"/>
    <s v="United States,Santa Ana,California"/>
    <s v="United States"/>
    <x v="0"/>
    <x v="8"/>
    <x v="243"/>
    <n v="1399.93"/>
    <n v="7"/>
    <n v="601.96990000000005"/>
    <n v="0.43"/>
  </r>
  <r>
    <s v="US-2011-102071"/>
    <x v="119"/>
    <x v="2"/>
    <x v="1"/>
    <d v="2011-05-15T00:00:00"/>
    <x v="3"/>
    <s v="PatrickGardner@gmail.com"/>
    <s v="United States,San Francisco,California"/>
    <s v="United States"/>
    <x v="0"/>
    <x v="8"/>
    <x v="244"/>
    <n v="67.8"/>
    <n v="4"/>
    <n v="4.0679999999999996"/>
    <n v="0.06"/>
  </r>
  <r>
    <s v="US-2011-102071"/>
    <x v="119"/>
    <x v="2"/>
    <x v="1"/>
    <d v="2011-05-15T00:00:00"/>
    <x v="3"/>
    <s v="PatrickGardner@gmail.com"/>
    <s v="United States,San Francisco,California"/>
    <s v="United States"/>
    <x v="0"/>
    <x v="8"/>
    <x v="245"/>
    <n v="167.97"/>
    <n v="3"/>
    <n v="40.312800000000003"/>
    <n v="0.24000000000000002"/>
  </r>
  <r>
    <s v="CA-2013-161669"/>
    <x v="27"/>
    <x v="7"/>
    <x v="0"/>
    <d v="2013-11-10T00:00:00"/>
    <x v="2"/>
    <s v="EudokiaMartin@gmail.com"/>
    <s v="United States,Los Angeles,California"/>
    <s v="United States"/>
    <x v="0"/>
    <x v="4"/>
    <x v="246"/>
    <n v="37.44"/>
    <n v="4"/>
    <n v="11.7"/>
    <n v="0.3125"/>
  </r>
  <r>
    <s v="CA-2013-161669"/>
    <x v="27"/>
    <x v="7"/>
    <x v="0"/>
    <d v="2013-11-10T00:00:00"/>
    <x v="2"/>
    <s v="EudokiaMartin@gmail.com"/>
    <s v="United States,Los Angeles,California"/>
    <s v="United States"/>
    <x v="0"/>
    <x v="4"/>
    <x v="247"/>
    <n v="26.975999999999999"/>
    <n v="4"/>
    <n v="8.7672000000000008"/>
    <n v="0.32500000000000007"/>
  </r>
  <r>
    <s v="CA-2013-161669"/>
    <x v="27"/>
    <x v="7"/>
    <x v="0"/>
    <d v="2013-11-10T00:00:00"/>
    <x v="2"/>
    <s v="EudokiaMartin@gmail.com"/>
    <s v="United States,Los Angeles,California"/>
    <s v="United States"/>
    <x v="0"/>
    <x v="12"/>
    <x v="248"/>
    <n v="11.36"/>
    <n v="2"/>
    <n v="3.2944"/>
    <n v="0.29000000000000004"/>
  </r>
  <r>
    <s v="CA-2013-161669"/>
    <x v="27"/>
    <x v="7"/>
    <x v="0"/>
    <d v="2013-11-10T00:00:00"/>
    <x v="2"/>
    <s v="EudokiaMartin@gmail.com"/>
    <s v="United States,Los Angeles,California"/>
    <s v="United States"/>
    <x v="0"/>
    <x v="0"/>
    <x v="249"/>
    <n v="14.62"/>
    <n v="2"/>
    <n v="6.8714000000000004"/>
    <n v="0.47000000000000003"/>
  </r>
  <r>
    <s v="CA-2013-152534"/>
    <x v="120"/>
    <x v="0"/>
    <x v="0"/>
    <d v="2013-06-26T00:00:00"/>
    <x v="1"/>
    <s v="DavePoirier@gmail.com"/>
    <s v="United States,Salinas,California"/>
    <s v="United States"/>
    <x v="0"/>
    <x v="2"/>
    <x v="250"/>
    <n v="5.16"/>
    <n v="2"/>
    <n v="1.3415999999999999"/>
    <n v="0.25999999999999995"/>
  </r>
  <r>
    <s v="CA-2013-152534"/>
    <x v="120"/>
    <x v="0"/>
    <x v="0"/>
    <d v="2013-06-26T00:00:00"/>
    <x v="1"/>
    <s v="DavePoirier@gmail.com"/>
    <s v="United States,Salinas,California"/>
    <s v="United States"/>
    <x v="0"/>
    <x v="9"/>
    <x v="251"/>
    <n v="38.880000000000003"/>
    <n v="6"/>
    <n v="18.662400000000002"/>
    <n v="0.48000000000000004"/>
  </r>
  <r>
    <s v="CA-2011-133851"/>
    <x v="1"/>
    <x v="0"/>
    <x v="1"/>
    <d v="2011-06-16T00:00:00"/>
    <x v="5"/>
    <s v="ChuckMagee@gmail.com"/>
    <s v="United States,San Francisco,California"/>
    <s v="United States"/>
    <x v="0"/>
    <x v="12"/>
    <x v="57"/>
    <n v="7.36"/>
    <n v="2"/>
    <n v="0.1472"/>
    <n v="0.02"/>
  </r>
  <r>
    <s v="CA-2011-133851"/>
    <x v="1"/>
    <x v="0"/>
    <x v="1"/>
    <d v="2011-06-16T00:00:00"/>
    <x v="5"/>
    <s v="ChuckMagee@gmail.com"/>
    <s v="United States,San Francisco,California"/>
    <s v="United States"/>
    <x v="0"/>
    <x v="2"/>
    <x v="252"/>
    <n v="23.1"/>
    <n v="2"/>
    <n v="10.625999999999999"/>
    <n v="0.45999999999999996"/>
  </r>
  <r>
    <s v="US-2014-123463"/>
    <x v="121"/>
    <x v="1"/>
    <x v="3"/>
    <d v="2014-12-24T00:00:00"/>
    <x v="7"/>
    <s v="GaryZandusky@gmail.com"/>
    <s v="United States,San Francisco,California"/>
    <s v="United States"/>
    <x v="0"/>
    <x v="2"/>
    <x v="253"/>
    <n v="13.48"/>
    <n v="4"/>
    <n v="5.9311999999999996"/>
    <n v="0.43999999999999995"/>
  </r>
  <r>
    <s v="CA-2012-143602"/>
    <x v="122"/>
    <x v="10"/>
    <x v="2"/>
    <d v="2012-04-28T00:00:00"/>
    <x v="4"/>
    <s v="JillStevenson@gmail.com"/>
    <s v="United States,Los Angeles,California"/>
    <s v="United States"/>
    <x v="0"/>
    <x v="4"/>
    <x v="254"/>
    <n v="13.944000000000001"/>
    <n v="3"/>
    <n v="4.5317999999999996"/>
    <n v="0.32499999999999996"/>
  </r>
  <r>
    <s v="CA-2014-115364"/>
    <x v="123"/>
    <x v="0"/>
    <x v="3"/>
    <d v="2014-07-03T00:00:00"/>
    <x v="3"/>
    <s v="OlveraToch@gmail.com"/>
    <s v="United States,San Diego,California"/>
    <s v="United States"/>
    <x v="0"/>
    <x v="7"/>
    <x v="255"/>
    <n v="83.76"/>
    <n v="12"/>
    <n v="1.6752"/>
    <n v="0.02"/>
  </r>
  <r>
    <s v="CA-2011-104976"/>
    <x v="124"/>
    <x v="1"/>
    <x v="1"/>
    <d v="2011-12-16T00:00:00"/>
    <x v="5"/>
    <s v="CymaKinney@gmail.com"/>
    <s v="United States,San Francisco,California"/>
    <s v="United States"/>
    <x v="0"/>
    <x v="9"/>
    <x v="256"/>
    <n v="34.68"/>
    <n v="6"/>
    <n v="16.993200000000002"/>
    <n v="0.49000000000000005"/>
  </r>
  <r>
    <s v="CA-2013-105494"/>
    <x v="125"/>
    <x v="7"/>
    <x v="0"/>
    <d v="2013-11-13T00:00:00"/>
    <x v="2"/>
    <s v="PamelaCoakley@gmail.com"/>
    <s v="United States,San Francisco,California"/>
    <s v="United States"/>
    <x v="0"/>
    <x v="7"/>
    <x v="257"/>
    <n v="155.82"/>
    <n v="7"/>
    <n v="42.071399999999997"/>
    <n v="0.27"/>
  </r>
  <r>
    <s v="CA-2013-105494"/>
    <x v="125"/>
    <x v="7"/>
    <x v="0"/>
    <d v="2013-11-13T00:00:00"/>
    <x v="2"/>
    <s v="PamelaCoakley@gmail.com"/>
    <s v="United States,San Francisco,California"/>
    <s v="United States"/>
    <x v="0"/>
    <x v="4"/>
    <x v="258"/>
    <n v="70.007999999999996"/>
    <n v="3"/>
    <n v="24.502800000000001"/>
    <n v="0.35000000000000003"/>
  </r>
  <r>
    <s v="CA-2013-130477"/>
    <x v="126"/>
    <x v="10"/>
    <x v="0"/>
    <d v="2013-04-13T00:00:00"/>
    <x v="0"/>
    <s v="LoganCurrie@gmail.com"/>
    <s v="United States,Los Angeles,California"/>
    <s v="United States"/>
    <x v="0"/>
    <x v="9"/>
    <x v="259"/>
    <n v="20.04"/>
    <n v="3"/>
    <n v="9.6191999999999993"/>
    <n v="0.48"/>
  </r>
  <r>
    <s v="CA-2013-130477"/>
    <x v="126"/>
    <x v="10"/>
    <x v="0"/>
    <d v="2013-04-13T00:00:00"/>
    <x v="0"/>
    <s v="LoganCurrie@gmail.com"/>
    <s v="United States,Los Angeles,California"/>
    <s v="United States"/>
    <x v="0"/>
    <x v="7"/>
    <x v="260"/>
    <n v="64.959999999999994"/>
    <n v="2"/>
    <n v="2.5983999999999998"/>
    <n v="0.04"/>
  </r>
  <r>
    <s v="CA-2013-130477"/>
    <x v="126"/>
    <x v="10"/>
    <x v="0"/>
    <d v="2013-04-13T00:00:00"/>
    <x v="0"/>
    <s v="LoganCurrie@gmail.com"/>
    <s v="United States,Los Angeles,California"/>
    <s v="United States"/>
    <x v="0"/>
    <x v="9"/>
    <x v="261"/>
    <n v="12.96"/>
    <n v="2"/>
    <n v="6.2207999999999997"/>
    <n v="0.47999999999999993"/>
  </r>
  <r>
    <s v="US-2014-111745"/>
    <x v="16"/>
    <x v="7"/>
    <x v="3"/>
    <d v="2014-11-07T00:00:00"/>
    <x v="6"/>
    <s v="RubenAusman@gmail.com"/>
    <s v="United States,Farmington,New Mexico"/>
    <s v="United States"/>
    <x v="6"/>
    <x v="8"/>
    <x v="103"/>
    <n v="159.99"/>
    <n v="1"/>
    <n v="54.396599999999999"/>
    <n v="0.33999999999999997"/>
  </r>
  <r>
    <s v="CA-2012-148250"/>
    <x v="127"/>
    <x v="1"/>
    <x v="2"/>
    <d v="2012-12-17T00:00:00"/>
    <x v="0"/>
    <s v="RachelPayne@gmail.com"/>
    <s v="United States,Riverside,California"/>
    <s v="United States"/>
    <x v="0"/>
    <x v="9"/>
    <x v="262"/>
    <n v="12.96"/>
    <n v="2"/>
    <n v="6.2207999999999997"/>
    <n v="0.47999999999999993"/>
  </r>
  <r>
    <s v="CA-2012-148250"/>
    <x v="127"/>
    <x v="1"/>
    <x v="2"/>
    <d v="2012-12-17T00:00:00"/>
    <x v="0"/>
    <s v="RachelPayne@gmail.com"/>
    <s v="United States,Riverside,California"/>
    <s v="United States"/>
    <x v="0"/>
    <x v="5"/>
    <x v="263"/>
    <n v="134.47999999999999"/>
    <n v="4"/>
    <n v="34.964799999999997"/>
    <n v="0.26"/>
  </r>
  <r>
    <s v="CA-2013-105760"/>
    <x v="128"/>
    <x v="0"/>
    <x v="0"/>
    <d v="2013-06-21T00:00:00"/>
    <x v="6"/>
    <s v="KarenCarlisle@gmail.com"/>
    <s v="United States,San Francisco,California"/>
    <s v="United States"/>
    <x v="0"/>
    <x v="9"/>
    <x v="264"/>
    <n v="17.12"/>
    <n v="2"/>
    <n v="8.0464000000000002"/>
    <n v="0.47"/>
  </r>
  <r>
    <s v="CA-2013-142958"/>
    <x v="129"/>
    <x v="1"/>
    <x v="0"/>
    <d v="2013-12-21T00:00:00"/>
    <x v="5"/>
    <s v="RobWilliams@gmail.com"/>
    <s v="United States,Torrance,California"/>
    <s v="United States"/>
    <x v="0"/>
    <x v="4"/>
    <x v="265"/>
    <n v="6.0960000000000001"/>
    <n v="2"/>
    <n v="2.2098"/>
    <n v="0.36249999999999999"/>
  </r>
  <r>
    <s v="CA-2013-142958"/>
    <x v="129"/>
    <x v="1"/>
    <x v="0"/>
    <d v="2013-12-21T00:00:00"/>
    <x v="5"/>
    <s v="RobWilliams@gmail.com"/>
    <s v="United States,Torrance,California"/>
    <s v="United States"/>
    <x v="0"/>
    <x v="6"/>
    <x v="13"/>
    <n v="1114.2719999999999"/>
    <n v="4"/>
    <n v="41.785200000000003"/>
    <n v="3.7500000000000006E-2"/>
  </r>
  <r>
    <s v="CA-2012-120880"/>
    <x v="130"/>
    <x v="2"/>
    <x v="2"/>
    <d v="2012-06-03T00:00:00"/>
    <x v="1"/>
    <s v="JohnLucas@gmail.com"/>
    <s v="United States,Seattle,Washington"/>
    <s v="United States"/>
    <x v="1"/>
    <x v="9"/>
    <x v="191"/>
    <n v="32.4"/>
    <n v="5"/>
    <n v="15.552"/>
    <n v="0.48"/>
  </r>
  <r>
    <s v="CA-2012-120880"/>
    <x v="130"/>
    <x v="2"/>
    <x v="2"/>
    <d v="2012-06-03T00:00:00"/>
    <x v="1"/>
    <s v="JohnLucas@gmail.com"/>
    <s v="United States,Seattle,Washington"/>
    <s v="United States"/>
    <x v="1"/>
    <x v="7"/>
    <x v="266"/>
    <n v="540.57000000000005"/>
    <n v="3"/>
    <n v="140.54820000000001"/>
    <n v="0.26"/>
  </r>
  <r>
    <s v="CA-2012-120880"/>
    <x v="130"/>
    <x v="2"/>
    <x v="2"/>
    <d v="2012-06-03T00:00:00"/>
    <x v="1"/>
    <s v="JohnLucas@gmail.com"/>
    <s v="United States,Seattle,Washington"/>
    <s v="United States"/>
    <x v="1"/>
    <x v="4"/>
    <x v="267"/>
    <n v="167.76"/>
    <n v="5"/>
    <n v="62.91"/>
    <n v="0.375"/>
  </r>
  <r>
    <s v="US-2012-140200"/>
    <x v="131"/>
    <x v="6"/>
    <x v="2"/>
    <d v="2012-07-28T00:00:00"/>
    <x v="2"/>
    <s v="CynthiaArntzen@gmail.com"/>
    <s v="United States,Mesa,Arizona"/>
    <s v="United States"/>
    <x v="3"/>
    <x v="6"/>
    <x v="268"/>
    <n v="393.16500000000002"/>
    <n v="3"/>
    <n v="-204.44579999999999"/>
    <n v="-0.51999999999999991"/>
  </r>
  <r>
    <s v="CA-2014-102414"/>
    <x v="132"/>
    <x v="2"/>
    <x v="3"/>
    <d v="2014-05-19T00:00:00"/>
    <x v="4"/>
    <s v="JosephAirdo@gmail.com"/>
    <s v="United States,Phoenix,Arizona"/>
    <s v="United States"/>
    <x v="3"/>
    <x v="3"/>
    <x v="269"/>
    <n v="29.591999999999999"/>
    <n v="1"/>
    <n v="2.5893000000000002"/>
    <n v="8.7500000000000008E-2"/>
  </r>
  <r>
    <s v="CA-2014-102414"/>
    <x v="132"/>
    <x v="2"/>
    <x v="3"/>
    <d v="2014-05-19T00:00:00"/>
    <x v="4"/>
    <s v="JosephAirdo@gmail.com"/>
    <s v="United States,Phoenix,Arizona"/>
    <s v="United States"/>
    <x v="3"/>
    <x v="4"/>
    <x v="270"/>
    <n v="4.7519999999999998"/>
    <n v="2"/>
    <n v="-3.1680000000000001"/>
    <n v="-0.66666666666666674"/>
  </r>
  <r>
    <s v="CA-2014-102414"/>
    <x v="132"/>
    <x v="2"/>
    <x v="3"/>
    <d v="2014-05-19T00:00:00"/>
    <x v="4"/>
    <s v="JosephAirdo@gmail.com"/>
    <s v="United States,Phoenix,Arizona"/>
    <s v="United States"/>
    <x v="3"/>
    <x v="9"/>
    <x v="271"/>
    <n v="15.552"/>
    <n v="3"/>
    <n v="5.6375999999999999"/>
    <n v="0.36249999999999999"/>
  </r>
  <r>
    <s v="CA-2012-112571"/>
    <x v="133"/>
    <x v="4"/>
    <x v="2"/>
    <d v="2012-09-22T00:00:00"/>
    <x v="7"/>
    <s v="DanielLacy@gmail.com"/>
    <s v="United States,Oceanside,California"/>
    <s v="United States"/>
    <x v="0"/>
    <x v="1"/>
    <x v="272"/>
    <n v="204.6"/>
    <n v="2"/>
    <n v="53.195999999999998"/>
    <n v="0.26"/>
  </r>
  <r>
    <s v="CA-2014-152142"/>
    <x v="134"/>
    <x v="7"/>
    <x v="3"/>
    <d v="2014-11-20T00:00:00"/>
    <x v="1"/>
    <s v="LindsayWilliams@gmail.com"/>
    <s v="United States,San Francisco,California"/>
    <s v="United States"/>
    <x v="0"/>
    <x v="10"/>
    <x v="70"/>
    <n v="321.56799999999998"/>
    <n v="2"/>
    <n v="28.1372"/>
    <n v="8.7500000000000008E-2"/>
  </r>
  <r>
    <s v="CA-2013-120859"/>
    <x v="135"/>
    <x v="4"/>
    <x v="0"/>
    <d v="2013-09-05T00:00:00"/>
    <x v="4"/>
    <s v="CynthiaVoltz@gmail.com"/>
    <s v="United States,San Francisco,California"/>
    <s v="United States"/>
    <x v="0"/>
    <x v="13"/>
    <x v="273"/>
    <n v="21.88"/>
    <n v="2"/>
    <n v="10.94"/>
    <n v="0.5"/>
  </r>
  <r>
    <s v="US-2014-100209"/>
    <x v="136"/>
    <x v="6"/>
    <x v="3"/>
    <d v="2014-07-16T00:00:00"/>
    <x v="3"/>
    <s v="TamaraDahlen@gmail.com"/>
    <s v="United States,Portland,Oregon"/>
    <s v="United States"/>
    <x v="4"/>
    <x v="4"/>
    <x v="274"/>
    <n v="1.08"/>
    <n v="2"/>
    <n v="-0.79200000000000004"/>
    <n v="-0.73333333333333328"/>
  </r>
  <r>
    <s v="CA-2011-163419"/>
    <x v="137"/>
    <x v="7"/>
    <x v="1"/>
    <d v="2011-11-14T00:00:00"/>
    <x v="4"/>
    <s v="TracyZic@gmail.com"/>
    <s v="United States,Louisville,Colorado"/>
    <s v="United States"/>
    <x v="5"/>
    <x v="2"/>
    <x v="275"/>
    <n v="3.3919999999999999"/>
    <n v="1"/>
    <n v="0.80559999999999998"/>
    <n v="0.23749999999999999"/>
  </r>
  <r>
    <s v="CA-2011-163419"/>
    <x v="137"/>
    <x v="7"/>
    <x v="1"/>
    <d v="2011-11-14T00:00:00"/>
    <x v="4"/>
    <s v="TracyZic@gmail.com"/>
    <s v="United States,Louisville,Colorado"/>
    <s v="United States"/>
    <x v="5"/>
    <x v="3"/>
    <x v="276"/>
    <n v="559.98400000000004"/>
    <n v="2"/>
    <n v="55.998399999999997"/>
    <n v="9.9999999999999992E-2"/>
  </r>
  <r>
    <s v="CA-2011-163419"/>
    <x v="137"/>
    <x v="7"/>
    <x v="1"/>
    <d v="2011-11-14T00:00:00"/>
    <x v="4"/>
    <s v="TracyZic@gmail.com"/>
    <s v="United States,Louisville,Colorado"/>
    <s v="United States"/>
    <x v="5"/>
    <x v="10"/>
    <x v="277"/>
    <n v="603.91999999999996"/>
    <n v="5"/>
    <n v="75.489999999999995"/>
    <n v="0.125"/>
  </r>
  <r>
    <s v="CA-2013-105585"/>
    <x v="138"/>
    <x v="3"/>
    <x v="0"/>
    <d v="2013-08-28T00:00:00"/>
    <x v="6"/>
    <s v="RolandFjeld@gmail.com"/>
    <s v="United States,San Jose,California"/>
    <s v="United States"/>
    <x v="0"/>
    <x v="11"/>
    <x v="278"/>
    <n v="10.23"/>
    <n v="3"/>
    <n v="4.9104000000000001"/>
    <n v="0.48"/>
  </r>
  <r>
    <s v="CA-2013-105585"/>
    <x v="138"/>
    <x v="3"/>
    <x v="0"/>
    <d v="2013-08-28T00:00:00"/>
    <x v="6"/>
    <s v="RolandFjeld@gmail.com"/>
    <s v="United States,San Jose,California"/>
    <s v="United States"/>
    <x v="0"/>
    <x v="9"/>
    <x v="279"/>
    <n v="154.9"/>
    <n v="5"/>
    <n v="69.704999999999998"/>
    <n v="0.44999999999999996"/>
  </r>
  <r>
    <s v="CA-2013-155488"/>
    <x v="139"/>
    <x v="7"/>
    <x v="0"/>
    <d v="2013-11-18T00:00:00"/>
    <x v="0"/>
    <s v="FrankMerwin@gmail.com"/>
    <s v="United States,Vancouver,Washington"/>
    <s v="United States"/>
    <x v="1"/>
    <x v="2"/>
    <x v="280"/>
    <n v="44.02"/>
    <n v="2"/>
    <n v="11.4452"/>
    <n v="0.25999999999999995"/>
  </r>
  <r>
    <s v="CA-2012-126445"/>
    <x v="140"/>
    <x v="3"/>
    <x v="2"/>
    <d v="2012-08-31T00:00:00"/>
    <x v="0"/>
    <s v="RyanAkin@gmail.com"/>
    <s v="United States,Murrieta,California"/>
    <s v="United States"/>
    <x v="0"/>
    <x v="7"/>
    <x v="281"/>
    <n v="484.65"/>
    <n v="3"/>
    <n v="92.083500000000001"/>
    <n v="0.19"/>
  </r>
  <r>
    <s v="CA-2012-105312"/>
    <x v="141"/>
    <x v="7"/>
    <x v="2"/>
    <d v="2012-11-09T00:00:00"/>
    <x v="4"/>
    <s v="MegTillman@gmail.com"/>
    <s v="United States,Scottsdale,Arizona"/>
    <s v="United States"/>
    <x v="3"/>
    <x v="13"/>
    <x v="282"/>
    <n v="7.08"/>
    <n v="3"/>
    <n v="2.4780000000000002"/>
    <n v="0.35000000000000003"/>
  </r>
  <r>
    <s v="CA-2012-105312"/>
    <x v="141"/>
    <x v="7"/>
    <x v="2"/>
    <d v="2012-11-09T00:00:00"/>
    <x v="4"/>
    <s v="MegTillman@gmail.com"/>
    <s v="United States,Scottsdale,Arizona"/>
    <s v="United States"/>
    <x v="3"/>
    <x v="4"/>
    <x v="283"/>
    <n v="4.4009999999999998"/>
    <n v="3"/>
    <n v="-3.5207999999999999"/>
    <n v="-0.8"/>
  </r>
  <r>
    <s v="CA-2011-158540"/>
    <x v="142"/>
    <x v="7"/>
    <x v="1"/>
    <d v="2011-11-26T00:00:00"/>
    <x v="2"/>
    <s v="VivekGonzalez@gmail.com"/>
    <s v="United States,San Diego,California"/>
    <s v="United States"/>
    <x v="0"/>
    <x v="1"/>
    <x v="284"/>
    <n v="151.72"/>
    <n v="4"/>
    <n v="27.3096"/>
    <n v="0.18"/>
  </r>
  <r>
    <s v="CA-2014-118437"/>
    <x v="13"/>
    <x v="0"/>
    <x v="3"/>
    <d v="2014-06-22T00:00:00"/>
    <x v="0"/>
    <s v="PhilipFox@gmail.com"/>
    <s v="United States,Olympia,Washington"/>
    <s v="United States"/>
    <x v="1"/>
    <x v="1"/>
    <x v="285"/>
    <n v="155.25"/>
    <n v="3"/>
    <n v="46.575000000000003"/>
    <n v="0.30000000000000004"/>
  </r>
  <r>
    <s v="CA-2014-118437"/>
    <x v="13"/>
    <x v="0"/>
    <x v="3"/>
    <d v="2014-06-22T00:00:00"/>
    <x v="0"/>
    <s v="PhilipFox@gmail.com"/>
    <s v="United States,Olympia,Washington"/>
    <s v="United States"/>
    <x v="1"/>
    <x v="7"/>
    <x v="286"/>
    <n v="14.03"/>
    <n v="1"/>
    <n v="4.0686999999999998"/>
    <n v="0.28999999999999998"/>
  </r>
  <r>
    <s v="US-2012-126214"/>
    <x v="143"/>
    <x v="1"/>
    <x v="2"/>
    <d v="2012-12-24T00:00:00"/>
    <x v="4"/>
    <s v="JohnStevenson@gmail.com"/>
    <s v="United States,Seattle,Washington"/>
    <s v="United States"/>
    <x v="1"/>
    <x v="6"/>
    <x v="287"/>
    <n v="1618.37"/>
    <n v="13"/>
    <n v="356.04140000000001"/>
    <n v="0.22000000000000003"/>
  </r>
  <r>
    <s v="US-2012-126214"/>
    <x v="143"/>
    <x v="1"/>
    <x v="2"/>
    <d v="2012-12-24T00:00:00"/>
    <x v="4"/>
    <s v="JohnStevenson@gmail.com"/>
    <s v="United States,Seattle,Washington"/>
    <s v="United States"/>
    <x v="1"/>
    <x v="8"/>
    <x v="288"/>
    <n v="99.6"/>
    <n v="1"/>
    <n v="36.851999999999997"/>
    <n v="0.37"/>
  </r>
  <r>
    <s v="CA-2012-133025"/>
    <x v="144"/>
    <x v="4"/>
    <x v="2"/>
    <d v="2012-09-19T00:00:00"/>
    <x v="2"/>
    <s v="MegO'Connel@gmail.com"/>
    <s v="United States,Los Angeles,California"/>
    <s v="United States"/>
    <x v="0"/>
    <x v="9"/>
    <x v="82"/>
    <n v="32.4"/>
    <n v="5"/>
    <n v="15.552"/>
    <n v="0.48"/>
  </r>
  <r>
    <s v="CA-2014-106964"/>
    <x v="92"/>
    <x v="1"/>
    <x v="3"/>
    <d v="2014-12-21T00:00:00"/>
    <x v="4"/>
    <s v="HallieRedmond@gmail.com"/>
    <s v="United States,Los Angeles,California"/>
    <s v="United States"/>
    <x v="0"/>
    <x v="4"/>
    <x v="289"/>
    <n v="11.808"/>
    <n v="2"/>
    <n v="4.2804000000000002"/>
    <n v="0.36250000000000004"/>
  </r>
  <r>
    <s v="CA-2012-127418"/>
    <x v="145"/>
    <x v="0"/>
    <x v="2"/>
    <d v="2012-06-14T00:00:00"/>
    <x v="6"/>
    <s v="JenniferJackson@gmail.com"/>
    <s v="United States,Los Angeles,California"/>
    <s v="United States"/>
    <x v="0"/>
    <x v="4"/>
    <x v="290"/>
    <n v="36.624000000000002"/>
    <n v="3"/>
    <n v="13.734"/>
    <n v="0.375"/>
  </r>
  <r>
    <s v="CA-2011-139192"/>
    <x v="106"/>
    <x v="2"/>
    <x v="1"/>
    <d v="2011-06-01T00:00:00"/>
    <x v="1"/>
    <s v="LenaCreighton@gmail.com"/>
    <s v="United States,San Francisco,California"/>
    <s v="United States"/>
    <x v="0"/>
    <x v="3"/>
    <x v="291"/>
    <n v="1113.5039999999999"/>
    <n v="12"/>
    <n v="125.2692"/>
    <n v="0.1125"/>
  </r>
  <r>
    <s v="CA-2011-139192"/>
    <x v="106"/>
    <x v="2"/>
    <x v="1"/>
    <d v="2011-06-01T00:00:00"/>
    <x v="1"/>
    <s v="LenaCreighton@gmail.com"/>
    <s v="United States,San Francisco,California"/>
    <s v="United States"/>
    <x v="0"/>
    <x v="8"/>
    <x v="292"/>
    <n v="99.99"/>
    <n v="1"/>
    <n v="37.996200000000002"/>
    <n v="0.38000000000000006"/>
  </r>
  <r>
    <s v="CA-2014-167150"/>
    <x v="146"/>
    <x v="1"/>
    <x v="3"/>
    <d v="2014-12-18T00:00:00"/>
    <x v="5"/>
    <s v="BenPeterman@gmail.com"/>
    <s v="United States,San Diego,California"/>
    <s v="United States"/>
    <x v="0"/>
    <x v="4"/>
    <x v="293"/>
    <n v="19.936"/>
    <n v="4"/>
    <n v="7.2267999999999999"/>
    <n v="0.36249999999999999"/>
  </r>
  <r>
    <s v="CA-2014-167150"/>
    <x v="146"/>
    <x v="1"/>
    <x v="3"/>
    <d v="2014-12-18T00:00:00"/>
    <x v="5"/>
    <s v="BenPeterman@gmail.com"/>
    <s v="United States,San Diego,California"/>
    <s v="United States"/>
    <x v="0"/>
    <x v="4"/>
    <x v="294"/>
    <n v="65.567999999999998"/>
    <n v="2"/>
    <n v="22.948799999999999"/>
    <n v="0.35"/>
  </r>
  <r>
    <s v="CA-2013-157686"/>
    <x v="147"/>
    <x v="8"/>
    <x v="0"/>
    <d v="2013-10-03T00:00:00"/>
    <x v="6"/>
    <s v="BrianDeCherney@gmail.com"/>
    <s v="United States,San Francisco,California"/>
    <s v="United States"/>
    <x v="0"/>
    <x v="10"/>
    <x v="295"/>
    <n v="194.84800000000001"/>
    <n v="4"/>
    <n v="12.178000000000001"/>
    <n v="6.25E-2"/>
  </r>
  <r>
    <s v="CA-2012-144652"/>
    <x v="148"/>
    <x v="7"/>
    <x v="2"/>
    <d v="2012-11-26T00:00:00"/>
    <x v="3"/>
    <s v="SkyeNorling@gmail.com"/>
    <s v="United States,Los Angeles,California"/>
    <s v="United States"/>
    <x v="0"/>
    <x v="2"/>
    <x v="296"/>
    <n v="19.46"/>
    <n v="7"/>
    <n v="5.0595999999999997"/>
    <n v="0.25999999999999995"/>
  </r>
  <r>
    <s v="CA-2013-152814"/>
    <x v="149"/>
    <x v="10"/>
    <x v="0"/>
    <d v="2013-05-03T00:00:00"/>
    <x v="0"/>
    <s v="EricaHernandez@gmail.com"/>
    <s v="United States,Denver,Colorado"/>
    <s v="United States"/>
    <x v="5"/>
    <x v="9"/>
    <x v="297"/>
    <n v="29.472000000000001"/>
    <n v="3"/>
    <n v="9.9467999999999996"/>
    <n v="0.33749999999999997"/>
  </r>
  <r>
    <s v="CA-2013-134348"/>
    <x v="150"/>
    <x v="7"/>
    <x v="0"/>
    <d v="2013-11-20T00:00:00"/>
    <x v="5"/>
    <s v="MauriceSatty@gmail.com"/>
    <s v="United States,Mesa,Arizona"/>
    <s v="United States"/>
    <x v="3"/>
    <x v="4"/>
    <x v="298"/>
    <n v="6.27"/>
    <n v="5"/>
    <n v="-4.5979999999999999"/>
    <n v="-0.73333333333333339"/>
  </r>
  <r>
    <s v="CA-2013-134348"/>
    <x v="150"/>
    <x v="7"/>
    <x v="0"/>
    <d v="2013-11-20T00:00:00"/>
    <x v="5"/>
    <s v="MauriceSatty@gmail.com"/>
    <s v="United States,Mesa,Arizona"/>
    <s v="United States"/>
    <x v="3"/>
    <x v="4"/>
    <x v="299"/>
    <n v="4.3680000000000003"/>
    <n v="7"/>
    <n v="-3.3488000000000002"/>
    <n v="-0.76666666666666661"/>
  </r>
  <r>
    <s v="CA-2013-134348"/>
    <x v="150"/>
    <x v="7"/>
    <x v="0"/>
    <d v="2013-11-20T00:00:00"/>
    <x v="5"/>
    <s v="MauriceSatty@gmail.com"/>
    <s v="United States,Mesa,Arizona"/>
    <s v="United States"/>
    <x v="3"/>
    <x v="8"/>
    <x v="300"/>
    <n v="31.984000000000002"/>
    <n v="2"/>
    <n v="1.9990000000000001"/>
    <n v="6.25E-2"/>
  </r>
  <r>
    <s v="CA-2014-132521"/>
    <x v="151"/>
    <x v="4"/>
    <x v="3"/>
    <d v="2014-09-26T00:00:00"/>
    <x v="2"/>
    <s v="DonWeiss@gmail.com"/>
    <s v="United States,Seattle,Washington"/>
    <s v="United States"/>
    <x v="1"/>
    <x v="5"/>
    <x v="301"/>
    <n v="119.96"/>
    <n v="2"/>
    <n v="33.588799999999999"/>
    <n v="0.28000000000000003"/>
  </r>
  <r>
    <s v="CA-2014-132521"/>
    <x v="151"/>
    <x v="4"/>
    <x v="3"/>
    <d v="2014-09-26T00:00:00"/>
    <x v="2"/>
    <s v="DonWeiss@gmail.com"/>
    <s v="United States,Seattle,Washington"/>
    <s v="United States"/>
    <x v="1"/>
    <x v="7"/>
    <x v="166"/>
    <n v="31.44"/>
    <n v="3"/>
    <n v="8.4887999999999995"/>
    <n v="0.26999999999999996"/>
  </r>
  <r>
    <s v="CA-2014-132521"/>
    <x v="151"/>
    <x v="4"/>
    <x v="3"/>
    <d v="2014-09-26T00:00:00"/>
    <x v="2"/>
    <s v="DonWeiss@gmail.com"/>
    <s v="United States,Seattle,Washington"/>
    <s v="United States"/>
    <x v="1"/>
    <x v="4"/>
    <x v="302"/>
    <n v="6.88"/>
    <n v="1"/>
    <n v="2.3220000000000001"/>
    <n v="0.33750000000000002"/>
  </r>
  <r>
    <s v="CA-2013-166163"/>
    <x v="94"/>
    <x v="3"/>
    <x v="0"/>
    <d v="2013-08-21T00:00:00"/>
    <x v="1"/>
    <s v="CraigYedwab@gmail.com"/>
    <s v="United States,Oakland,California"/>
    <s v="United States"/>
    <x v="0"/>
    <x v="3"/>
    <x v="303"/>
    <n v="71.975999999999999"/>
    <n v="3"/>
    <n v="7.1976000000000004"/>
    <n v="0.1"/>
  </r>
  <r>
    <s v="CA-2013-166163"/>
    <x v="94"/>
    <x v="3"/>
    <x v="0"/>
    <d v="2013-08-21T00:00:00"/>
    <x v="1"/>
    <s v="CraigYedwab@gmail.com"/>
    <s v="United States,Oakland,California"/>
    <s v="United States"/>
    <x v="0"/>
    <x v="0"/>
    <x v="304"/>
    <n v="3.15"/>
    <n v="1"/>
    <n v="1.512"/>
    <n v="0.48000000000000004"/>
  </r>
  <r>
    <s v="CA-2012-143490"/>
    <x v="152"/>
    <x v="1"/>
    <x v="2"/>
    <d v="2012-12-13T00:00:00"/>
    <x v="5"/>
    <s v="NaresjPatel@gmail.com"/>
    <s v="United States,San Diego,California"/>
    <s v="United States"/>
    <x v="0"/>
    <x v="2"/>
    <x v="305"/>
    <n v="120.15"/>
    <n v="9"/>
    <n v="33.642000000000003"/>
    <n v="0.28000000000000003"/>
  </r>
  <r>
    <s v="CA-2012-143490"/>
    <x v="152"/>
    <x v="1"/>
    <x v="2"/>
    <d v="2012-12-13T00:00:00"/>
    <x v="5"/>
    <s v="NaresjPatel@gmail.com"/>
    <s v="United States,San Diego,California"/>
    <s v="United States"/>
    <x v="0"/>
    <x v="3"/>
    <x v="306"/>
    <n v="219.184"/>
    <n v="2"/>
    <n v="19.178599999999999"/>
    <n v="8.7499999999999994E-2"/>
  </r>
  <r>
    <s v="CA-2011-159338"/>
    <x v="153"/>
    <x v="0"/>
    <x v="1"/>
    <d v="2011-06-28T00:00:00"/>
    <x v="4"/>
    <s v="NoelStaavos@gmail.com"/>
    <s v="United States,Los Angeles,California"/>
    <s v="United States"/>
    <x v="0"/>
    <x v="6"/>
    <x v="307"/>
    <n v="447.84"/>
    <n v="5"/>
    <n v="11.196"/>
    <n v="2.5000000000000001E-2"/>
  </r>
  <r>
    <s v="CA-2013-107216"/>
    <x v="154"/>
    <x v="0"/>
    <x v="0"/>
    <d v="2013-06-18T00:00:00"/>
    <x v="4"/>
    <s v="PaulVanHugh@gmail.com"/>
    <s v="United States,San Francisco,California"/>
    <s v="United States"/>
    <x v="0"/>
    <x v="2"/>
    <x v="308"/>
    <n v="7.04"/>
    <n v="4"/>
    <n v="2.0415999999999999"/>
    <n v="0.28999999999999998"/>
  </r>
  <r>
    <s v="CA-2013-107216"/>
    <x v="154"/>
    <x v="0"/>
    <x v="0"/>
    <d v="2013-06-18T00:00:00"/>
    <x v="4"/>
    <s v="PaulVanHugh@gmail.com"/>
    <s v="United States,San Francisco,California"/>
    <s v="United States"/>
    <x v="0"/>
    <x v="1"/>
    <x v="309"/>
    <n v="8.73"/>
    <n v="3"/>
    <n v="4.1031000000000004"/>
    <n v="0.47000000000000003"/>
  </r>
  <r>
    <s v="CA-2013-107216"/>
    <x v="154"/>
    <x v="0"/>
    <x v="0"/>
    <d v="2013-06-18T00:00:00"/>
    <x v="4"/>
    <s v="PaulVanHugh@gmail.com"/>
    <s v="United States,San Francisco,California"/>
    <s v="United States"/>
    <x v="0"/>
    <x v="8"/>
    <x v="310"/>
    <n v="29.29"/>
    <n v="1"/>
    <n v="9.6656999999999993"/>
    <n v="0.32999999999999996"/>
  </r>
  <r>
    <s v="CA-2013-107216"/>
    <x v="154"/>
    <x v="0"/>
    <x v="0"/>
    <d v="2013-06-18T00:00:00"/>
    <x v="4"/>
    <s v="PaulVanHugh@gmail.com"/>
    <s v="United States,San Francisco,California"/>
    <s v="United States"/>
    <x v="0"/>
    <x v="2"/>
    <x v="311"/>
    <n v="8.64"/>
    <n v="3"/>
    <n v="2.5055999999999998"/>
    <n v="0.28999999999999998"/>
  </r>
  <r>
    <s v="CA-2013-112340"/>
    <x v="155"/>
    <x v="8"/>
    <x v="0"/>
    <d v="2013-10-28T00:00:00"/>
    <x v="3"/>
    <s v="NeomaMurray@gmail.com"/>
    <s v="United States,Riverside,California"/>
    <s v="United States"/>
    <x v="0"/>
    <x v="9"/>
    <x v="312"/>
    <n v="22.92"/>
    <n v="3"/>
    <n v="11.2308"/>
    <n v="0.49"/>
  </r>
  <r>
    <s v="CA-2014-140585"/>
    <x v="156"/>
    <x v="1"/>
    <x v="3"/>
    <d v="2014-12-24T00:00:00"/>
    <x v="1"/>
    <s v="RussellApplegate@gmail.com"/>
    <s v="United States,Encinitas,California"/>
    <s v="United States"/>
    <x v="0"/>
    <x v="4"/>
    <x v="258"/>
    <n v="46.671999999999997"/>
    <n v="2"/>
    <n v="16.3352"/>
    <n v="0.35000000000000003"/>
  </r>
  <r>
    <s v="CA-2014-140585"/>
    <x v="156"/>
    <x v="1"/>
    <x v="3"/>
    <d v="2014-12-24T00:00:00"/>
    <x v="1"/>
    <s v="RussellApplegate@gmail.com"/>
    <s v="United States,Encinitas,California"/>
    <s v="United States"/>
    <x v="0"/>
    <x v="15"/>
    <x v="313"/>
    <n v="119.833"/>
    <n v="1"/>
    <n v="-12.6882"/>
    <n v="-0.10588235294117647"/>
  </r>
  <r>
    <s v="CA-2014-140585"/>
    <x v="156"/>
    <x v="1"/>
    <x v="3"/>
    <d v="2014-12-24T00:00:00"/>
    <x v="1"/>
    <s v="RussellApplegate@gmail.com"/>
    <s v="United States,Encinitas,California"/>
    <s v="United States"/>
    <x v="0"/>
    <x v="8"/>
    <x v="218"/>
    <n v="119.98"/>
    <n v="2"/>
    <n v="57.590400000000002"/>
    <n v="0.48"/>
  </r>
  <r>
    <s v="CA-2013-144855"/>
    <x v="157"/>
    <x v="6"/>
    <x v="0"/>
    <d v="2013-07-25T00:00:00"/>
    <x v="2"/>
    <s v="DionisLloyd@gmail.com"/>
    <s v="United States,San Francisco,California"/>
    <s v="United States"/>
    <x v="0"/>
    <x v="0"/>
    <x v="116"/>
    <n v="6.3"/>
    <n v="2"/>
    <n v="3.024"/>
    <n v="0.48000000000000004"/>
  </r>
  <r>
    <s v="US-2013-114776"/>
    <x v="158"/>
    <x v="1"/>
    <x v="0"/>
    <d v="2013-12-08T00:00:00"/>
    <x v="6"/>
    <s v="GregGuthrie@gmail.com"/>
    <s v="United States,Antioch,California"/>
    <s v="United States"/>
    <x v="0"/>
    <x v="9"/>
    <x v="82"/>
    <n v="19.440000000000001"/>
    <n v="3"/>
    <n v="9.3312000000000008"/>
    <n v="0.48000000000000004"/>
  </r>
  <r>
    <s v="CA-2011-146969"/>
    <x v="159"/>
    <x v="4"/>
    <x v="1"/>
    <d v="2011-10-03T00:00:00"/>
    <x v="0"/>
    <s v="ArthurPrichep@gmail.com"/>
    <s v="United States,Los Angeles,California"/>
    <s v="United States"/>
    <x v="0"/>
    <x v="1"/>
    <x v="272"/>
    <n v="204.6"/>
    <n v="2"/>
    <n v="53.195999999999998"/>
    <n v="0.26"/>
  </r>
  <r>
    <s v="CA-2011-146969"/>
    <x v="159"/>
    <x v="4"/>
    <x v="1"/>
    <d v="2011-10-03T00:00:00"/>
    <x v="0"/>
    <s v="ArthurPrichep@gmail.com"/>
    <s v="United States,Los Angeles,California"/>
    <s v="United States"/>
    <x v="0"/>
    <x v="11"/>
    <x v="314"/>
    <n v="8.7200000000000006"/>
    <n v="4"/>
    <n v="2.8776000000000002"/>
    <n v="0.33"/>
  </r>
  <r>
    <s v="CA-2011-146969"/>
    <x v="159"/>
    <x v="4"/>
    <x v="1"/>
    <d v="2011-10-03T00:00:00"/>
    <x v="0"/>
    <s v="ArthurPrichep@gmail.com"/>
    <s v="United States,Los Angeles,California"/>
    <s v="United States"/>
    <x v="0"/>
    <x v="9"/>
    <x v="315"/>
    <n v="6.48"/>
    <n v="1"/>
    <n v="3.1103999999999998"/>
    <n v="0.47999999999999993"/>
  </r>
  <r>
    <s v="CA-2011-146969"/>
    <x v="159"/>
    <x v="4"/>
    <x v="1"/>
    <d v="2011-10-03T00:00:00"/>
    <x v="0"/>
    <s v="ArthurPrichep@gmail.com"/>
    <s v="United States,Los Angeles,California"/>
    <s v="United States"/>
    <x v="0"/>
    <x v="16"/>
    <x v="316"/>
    <n v="686.32"/>
    <n v="2"/>
    <n v="223.054"/>
    <n v="0.32499999999999996"/>
  </r>
  <r>
    <s v="CA-2011-146969"/>
    <x v="159"/>
    <x v="4"/>
    <x v="1"/>
    <d v="2011-10-03T00:00:00"/>
    <x v="0"/>
    <s v="ArthurPrichep@gmail.com"/>
    <s v="United States,Los Angeles,California"/>
    <s v="United States"/>
    <x v="0"/>
    <x v="7"/>
    <x v="317"/>
    <n v="62.18"/>
    <n v="1"/>
    <n v="16.788599999999999"/>
    <n v="0.26999999999999996"/>
  </r>
  <r>
    <s v="CA-2014-160395"/>
    <x v="160"/>
    <x v="5"/>
    <x v="3"/>
    <d v="2014-01-07T00:00:00"/>
    <x v="3"/>
    <s v="KellyLampkin@gmail.com"/>
    <s v="United States,Reno,Nevada"/>
    <s v="United States"/>
    <x v="7"/>
    <x v="2"/>
    <x v="318"/>
    <n v="3.64"/>
    <n v="2"/>
    <n v="1.6379999999999999"/>
    <n v="0.44999999999999996"/>
  </r>
  <r>
    <s v="CA-2014-160395"/>
    <x v="160"/>
    <x v="5"/>
    <x v="3"/>
    <d v="2014-01-07T00:00:00"/>
    <x v="3"/>
    <s v="KellyLampkin@gmail.com"/>
    <s v="United States,Reno,Nevada"/>
    <s v="United States"/>
    <x v="7"/>
    <x v="4"/>
    <x v="319"/>
    <n v="159.768"/>
    <n v="7"/>
    <n v="53.921700000000001"/>
    <n v="0.33750000000000002"/>
  </r>
  <r>
    <s v="CA-2013-149314"/>
    <x v="161"/>
    <x v="6"/>
    <x v="0"/>
    <d v="2013-07-08T00:00:00"/>
    <x v="1"/>
    <s v="GeorgeBell@gmail.com"/>
    <s v="United States,Los Angeles,California"/>
    <s v="United States"/>
    <x v="0"/>
    <x v="10"/>
    <x v="320"/>
    <n v="195.184"/>
    <n v="1"/>
    <n v="19.5184"/>
    <n v="0.1"/>
  </r>
  <r>
    <s v="CA-2011-126522"/>
    <x v="162"/>
    <x v="4"/>
    <x v="1"/>
    <d v="2011-09-05T00:00:00"/>
    <x v="0"/>
    <s v="LarryTron@gmail.com"/>
    <s v="United States,Escondido,California"/>
    <s v="United States"/>
    <x v="0"/>
    <x v="2"/>
    <x v="321"/>
    <n v="53.94"/>
    <n v="3"/>
    <n v="15.6426"/>
    <n v="0.29000000000000004"/>
  </r>
  <r>
    <s v="CA-2012-125416"/>
    <x v="41"/>
    <x v="7"/>
    <x v="2"/>
    <d v="2012-11-02T00:00:00"/>
    <x v="7"/>
    <s v="KellyCollister@gmail.com"/>
    <s v="United States,Seattle,Washington"/>
    <s v="United States"/>
    <x v="1"/>
    <x v="8"/>
    <x v="30"/>
    <n v="447.93"/>
    <n v="9"/>
    <n v="49.272300000000001"/>
    <n v="0.11"/>
  </r>
  <r>
    <s v="CA-2011-158064"/>
    <x v="163"/>
    <x v="10"/>
    <x v="1"/>
    <d v="2011-04-25T00:00:00"/>
    <x v="0"/>
    <s v="AllenArmold@gmail.com"/>
    <s v="United States,Los Angeles,California"/>
    <s v="United States"/>
    <x v="0"/>
    <x v="4"/>
    <x v="322"/>
    <n v="16.52"/>
    <n v="5"/>
    <n v="5.5754999999999999"/>
    <n v="0.33750000000000002"/>
  </r>
  <r>
    <s v="CA-2011-120243"/>
    <x v="164"/>
    <x v="1"/>
    <x v="1"/>
    <d v="2011-12-30T00:00:00"/>
    <x v="4"/>
    <s v="AlyssaTate@gmail.com"/>
    <s v="United States,Los Angeles,California"/>
    <s v="United States"/>
    <x v="0"/>
    <x v="0"/>
    <x v="57"/>
    <n v="11.56"/>
    <n v="4"/>
    <n v="5.4332000000000003"/>
    <n v="0.47000000000000003"/>
  </r>
  <r>
    <s v="CA-2011-127131"/>
    <x v="142"/>
    <x v="7"/>
    <x v="1"/>
    <d v="2011-11-30T00:00:00"/>
    <x v="3"/>
    <s v="HaroldRyan@gmail.com"/>
    <s v="United States,Seattle,Washington"/>
    <s v="United States"/>
    <x v="1"/>
    <x v="4"/>
    <x v="323"/>
    <n v="12.096"/>
    <n v="7"/>
    <n v="4.2336"/>
    <n v="0.35"/>
  </r>
  <r>
    <s v="CA-2011-127131"/>
    <x v="142"/>
    <x v="7"/>
    <x v="1"/>
    <d v="2011-11-30T00:00:00"/>
    <x v="3"/>
    <s v="HaroldRyan@gmail.com"/>
    <s v="United States,Seattle,Washington"/>
    <s v="United States"/>
    <x v="1"/>
    <x v="7"/>
    <x v="324"/>
    <n v="485.88"/>
    <n v="6"/>
    <n v="9.7175999999999991"/>
    <n v="1.9999999999999997E-2"/>
  </r>
  <r>
    <s v="CA-2011-127131"/>
    <x v="142"/>
    <x v="7"/>
    <x v="1"/>
    <d v="2011-11-30T00:00:00"/>
    <x v="3"/>
    <s v="HaroldRyan@gmail.com"/>
    <s v="United States,Seattle,Washington"/>
    <s v="United States"/>
    <x v="1"/>
    <x v="9"/>
    <x v="325"/>
    <n v="25.92"/>
    <n v="4"/>
    <n v="12.441599999999999"/>
    <n v="0.47999999999999993"/>
  </r>
  <r>
    <s v="CA-2011-127131"/>
    <x v="142"/>
    <x v="7"/>
    <x v="1"/>
    <d v="2011-11-30T00:00:00"/>
    <x v="3"/>
    <s v="HaroldRyan@gmail.com"/>
    <s v="United States,Seattle,Washington"/>
    <s v="United States"/>
    <x v="1"/>
    <x v="7"/>
    <x v="326"/>
    <n v="197.58"/>
    <n v="2"/>
    <n v="53.346600000000002"/>
    <n v="0.27"/>
  </r>
  <r>
    <s v="CA-2014-117212"/>
    <x v="165"/>
    <x v="11"/>
    <x v="3"/>
    <d v="2014-03-01T00:00:00"/>
    <x v="2"/>
    <s v="BradleyTalbott@gmail.com"/>
    <s v="United States,Los Angeles,California"/>
    <s v="United States"/>
    <x v="0"/>
    <x v="5"/>
    <x v="327"/>
    <n v="81.92"/>
    <n v="4"/>
    <n v="22.118400000000001"/>
    <n v="0.27"/>
  </r>
  <r>
    <s v="CA-2014-117212"/>
    <x v="165"/>
    <x v="11"/>
    <x v="3"/>
    <d v="2014-03-01T00:00:00"/>
    <x v="2"/>
    <s v="BradleyTalbott@gmail.com"/>
    <s v="United States,Los Angeles,California"/>
    <s v="United States"/>
    <x v="0"/>
    <x v="3"/>
    <x v="328"/>
    <n v="889.53599999999994"/>
    <n v="8"/>
    <n v="66.715199999999996"/>
    <n v="7.4999999999999997E-2"/>
  </r>
  <r>
    <s v="CA-2014-117212"/>
    <x v="165"/>
    <x v="11"/>
    <x v="3"/>
    <d v="2014-03-01T00:00:00"/>
    <x v="2"/>
    <s v="BradleyTalbott@gmail.com"/>
    <s v="United States,Los Angeles,California"/>
    <s v="United States"/>
    <x v="0"/>
    <x v="10"/>
    <x v="329"/>
    <n v="892.22400000000005"/>
    <n v="3"/>
    <n v="89.222399999999993"/>
    <n v="9.9999999999999992E-2"/>
  </r>
  <r>
    <s v="CA-2014-117212"/>
    <x v="165"/>
    <x v="11"/>
    <x v="3"/>
    <d v="2014-03-01T00:00:00"/>
    <x v="2"/>
    <s v="BradleyTalbott@gmail.com"/>
    <s v="United States,Los Angeles,California"/>
    <s v="United States"/>
    <x v="0"/>
    <x v="9"/>
    <x v="117"/>
    <n v="223.92"/>
    <n v="4"/>
    <n v="109.7208"/>
    <n v="0.49"/>
  </r>
  <r>
    <s v="CA-2014-117212"/>
    <x v="165"/>
    <x v="11"/>
    <x v="3"/>
    <d v="2014-03-01T00:00:00"/>
    <x v="2"/>
    <s v="BradleyTalbott@gmail.com"/>
    <s v="United States,Los Angeles,California"/>
    <s v="United States"/>
    <x v="0"/>
    <x v="9"/>
    <x v="330"/>
    <n v="23.12"/>
    <n v="4"/>
    <n v="11.328799999999999"/>
    <n v="0.48999999999999994"/>
  </r>
  <r>
    <s v="CA-2013-114727"/>
    <x v="166"/>
    <x v="6"/>
    <x v="0"/>
    <d v="2013-07-25T00:00:00"/>
    <x v="3"/>
    <s v="LindaSouthworth@gmail.com"/>
    <s v="United States,Denver,Colorado"/>
    <s v="United States"/>
    <x v="5"/>
    <x v="10"/>
    <x v="228"/>
    <n v="544.00800000000004"/>
    <n v="3"/>
    <n v="40.800600000000003"/>
    <n v="7.4999999999999997E-2"/>
  </r>
  <r>
    <s v="CA-2013-114727"/>
    <x v="166"/>
    <x v="6"/>
    <x v="0"/>
    <d v="2013-07-25T00:00:00"/>
    <x v="3"/>
    <s v="LindaSouthworth@gmail.com"/>
    <s v="United States,Denver,Colorado"/>
    <s v="United States"/>
    <x v="5"/>
    <x v="4"/>
    <x v="299"/>
    <n v="1.8720000000000001"/>
    <n v="3"/>
    <n v="-1.4352"/>
    <n v="-0.76666666666666661"/>
  </r>
  <r>
    <s v="CA-2013-114727"/>
    <x v="166"/>
    <x v="6"/>
    <x v="0"/>
    <d v="2013-07-25T00:00:00"/>
    <x v="3"/>
    <s v="LindaSouthworth@gmail.com"/>
    <s v="United States,Denver,Colorado"/>
    <s v="United States"/>
    <x v="5"/>
    <x v="10"/>
    <x v="331"/>
    <n v="854.35199999999998"/>
    <n v="3"/>
    <n v="10.679399999999999"/>
    <n v="1.2499999999999999E-2"/>
  </r>
  <r>
    <s v="CA-2013-114727"/>
    <x v="166"/>
    <x v="6"/>
    <x v="0"/>
    <d v="2013-07-25T00:00:00"/>
    <x v="3"/>
    <s v="LindaSouthworth@gmail.com"/>
    <s v="United States,Denver,Colorado"/>
    <s v="United States"/>
    <x v="5"/>
    <x v="7"/>
    <x v="332"/>
    <n v="593.56799999999998"/>
    <n v="2"/>
    <n v="0"/>
    <n v="0"/>
  </r>
  <r>
    <s v="CA-2013-114727"/>
    <x v="166"/>
    <x v="6"/>
    <x v="0"/>
    <d v="2013-07-25T00:00:00"/>
    <x v="3"/>
    <s v="LindaSouthworth@gmail.com"/>
    <s v="United States,Denver,Colorado"/>
    <s v="United States"/>
    <x v="5"/>
    <x v="7"/>
    <x v="333"/>
    <n v="338.04"/>
    <n v="3"/>
    <n v="-33.804000000000002"/>
    <n v="-0.1"/>
  </r>
  <r>
    <s v="CA-2011-110184"/>
    <x v="48"/>
    <x v="6"/>
    <x v="1"/>
    <d v="2011-07-16T00:00:00"/>
    <x v="0"/>
    <s v="BenFerrer@gmail.com"/>
    <s v="United States,Los Angeles,California"/>
    <s v="United States"/>
    <x v="0"/>
    <x v="7"/>
    <x v="9"/>
    <n v="249.75"/>
    <n v="9"/>
    <n v="44.954999999999998"/>
    <n v="0.18"/>
  </r>
  <r>
    <s v="CA-2011-110184"/>
    <x v="48"/>
    <x v="6"/>
    <x v="1"/>
    <d v="2011-07-16T00:00:00"/>
    <x v="0"/>
    <s v="BenFerrer@gmail.com"/>
    <s v="United States,Los Angeles,California"/>
    <s v="United States"/>
    <x v="0"/>
    <x v="3"/>
    <x v="334"/>
    <n v="255.93600000000001"/>
    <n v="8"/>
    <n v="28.7928"/>
    <n v="0.11249999999999999"/>
  </r>
  <r>
    <s v="CA-2014-100013"/>
    <x v="12"/>
    <x v="7"/>
    <x v="3"/>
    <d v="2014-11-12T00:00:00"/>
    <x v="1"/>
    <s v="ZuschussCarroll@gmail.com"/>
    <s v="United States,Los Angeles,California"/>
    <s v="United States"/>
    <x v="0"/>
    <x v="13"/>
    <x v="335"/>
    <n v="15.28"/>
    <n v="2"/>
    <n v="7.4871999999999996"/>
    <n v="0.49"/>
  </r>
  <r>
    <s v="CA-2014-100013"/>
    <x v="12"/>
    <x v="7"/>
    <x v="3"/>
    <d v="2014-11-12T00:00:00"/>
    <x v="1"/>
    <s v="ZuschussCarroll@gmail.com"/>
    <s v="United States,Los Angeles,California"/>
    <s v="United States"/>
    <x v="0"/>
    <x v="1"/>
    <x v="336"/>
    <n v="8.73"/>
    <n v="1"/>
    <n v="2.9681999999999999"/>
    <n v="0.33999999999999997"/>
  </r>
  <r>
    <s v="CA-2014-100013"/>
    <x v="12"/>
    <x v="7"/>
    <x v="3"/>
    <d v="2014-11-12T00:00:00"/>
    <x v="1"/>
    <s v="ZuschussCarroll@gmail.com"/>
    <s v="United States,Los Angeles,California"/>
    <s v="United States"/>
    <x v="0"/>
    <x v="2"/>
    <x v="337"/>
    <n v="5.68"/>
    <n v="2"/>
    <n v="1.7607999999999999"/>
    <n v="0.31"/>
  </r>
  <r>
    <s v="CA-2011-127012"/>
    <x v="167"/>
    <x v="3"/>
    <x v="1"/>
    <d v="2011-08-15T00:00:00"/>
    <x v="0"/>
    <s v="GregMatthias@gmail.com"/>
    <s v="United States,Seattle,Washington"/>
    <s v="United States"/>
    <x v="1"/>
    <x v="1"/>
    <x v="338"/>
    <n v="12.35"/>
    <n v="1"/>
    <n v="5.4340000000000002"/>
    <n v="0.44"/>
  </r>
  <r>
    <s v="CA-2011-127012"/>
    <x v="167"/>
    <x v="3"/>
    <x v="1"/>
    <d v="2011-08-15T00:00:00"/>
    <x v="0"/>
    <s v="GregMatthias@gmail.com"/>
    <s v="United States,Seattle,Washington"/>
    <s v="United States"/>
    <x v="1"/>
    <x v="2"/>
    <x v="339"/>
    <n v="40.97"/>
    <n v="1"/>
    <n v="10.652200000000001"/>
    <n v="0.26"/>
  </r>
  <r>
    <s v="CA-2011-127012"/>
    <x v="167"/>
    <x v="3"/>
    <x v="1"/>
    <d v="2011-08-15T00:00:00"/>
    <x v="0"/>
    <s v="GregMatthias@gmail.com"/>
    <s v="United States,Seattle,Washington"/>
    <s v="United States"/>
    <x v="1"/>
    <x v="11"/>
    <x v="87"/>
    <n v="22.96"/>
    <n v="2"/>
    <n v="10.7912"/>
    <n v="0.47"/>
  </r>
  <r>
    <s v="CA-2011-168494"/>
    <x v="168"/>
    <x v="1"/>
    <x v="1"/>
    <d v="2011-12-14T00:00:00"/>
    <x v="2"/>
    <s v="NoraPreis@gmail.com"/>
    <s v="United States,Fresno,California"/>
    <s v="United States"/>
    <x v="0"/>
    <x v="6"/>
    <x v="340"/>
    <n v="764.68799999999999"/>
    <n v="6"/>
    <n v="95.585999999999999"/>
    <n v="0.125"/>
  </r>
  <r>
    <s v="CA-2011-168494"/>
    <x v="168"/>
    <x v="1"/>
    <x v="1"/>
    <d v="2011-12-14T00:00:00"/>
    <x v="2"/>
    <s v="NoraPreis@gmail.com"/>
    <s v="United States,Fresno,California"/>
    <s v="United States"/>
    <x v="0"/>
    <x v="6"/>
    <x v="341"/>
    <n v="3610.848"/>
    <n v="12"/>
    <n v="135.4068"/>
    <n v="3.7499999999999999E-2"/>
  </r>
  <r>
    <s v="CA-2011-168494"/>
    <x v="168"/>
    <x v="1"/>
    <x v="1"/>
    <d v="2011-12-14T00:00:00"/>
    <x v="2"/>
    <s v="NoraPreis@gmail.com"/>
    <s v="United States,Fresno,California"/>
    <s v="United States"/>
    <x v="0"/>
    <x v="15"/>
    <x v="342"/>
    <n v="254.97450000000001"/>
    <n v="3"/>
    <n v="11.998799999999999"/>
    <n v="4.7058823529411764E-2"/>
  </r>
  <r>
    <s v="CA-2014-110380"/>
    <x v="169"/>
    <x v="4"/>
    <x v="3"/>
    <d v="2014-09-08T00:00:00"/>
    <x v="1"/>
    <s v="PhillipFlathmann@gmail.com"/>
    <s v="United States,San Francisco,California"/>
    <s v="United States"/>
    <x v="0"/>
    <x v="2"/>
    <x v="343"/>
    <n v="6.57"/>
    <n v="3"/>
    <n v="1.7739"/>
    <n v="0.27"/>
  </r>
  <r>
    <s v="US-2011-167738"/>
    <x v="170"/>
    <x v="1"/>
    <x v="1"/>
    <d v="2011-12-29T00:00:00"/>
    <x v="1"/>
    <s v="JulieCreighton@gmail.com"/>
    <s v="United States,Los Angeles,California"/>
    <s v="United States"/>
    <x v="0"/>
    <x v="7"/>
    <x v="344"/>
    <n v="142.86000000000001"/>
    <n v="1"/>
    <n v="41.429400000000001"/>
    <n v="0.28999999999999998"/>
  </r>
  <r>
    <s v="US-2011-167738"/>
    <x v="170"/>
    <x v="1"/>
    <x v="1"/>
    <d v="2011-12-29T00:00:00"/>
    <x v="1"/>
    <s v="JulieCreighton@gmail.com"/>
    <s v="United States,Los Angeles,California"/>
    <s v="United States"/>
    <x v="0"/>
    <x v="10"/>
    <x v="295"/>
    <n v="292.27199999999999"/>
    <n v="6"/>
    <n v="18.266999999999999"/>
    <n v="6.25E-2"/>
  </r>
  <r>
    <s v="CA-2014-121412"/>
    <x v="151"/>
    <x v="4"/>
    <x v="3"/>
    <d v="2014-09-28T00:00:00"/>
    <x v="0"/>
    <s v="BrookeGillingham@gmail.com"/>
    <s v="United States,Louisville,Colorado"/>
    <s v="United States"/>
    <x v="5"/>
    <x v="1"/>
    <x v="215"/>
    <n v="29.327999999999999"/>
    <n v="3"/>
    <n v="3.6659999999999999"/>
    <n v="0.125"/>
  </r>
  <r>
    <s v="CA-2013-163384"/>
    <x v="125"/>
    <x v="7"/>
    <x v="0"/>
    <d v="2013-11-13T00:00:00"/>
    <x v="2"/>
    <s v="ChuckClark@gmail.com"/>
    <s v="United States,San Francisco,California"/>
    <s v="United States"/>
    <x v="0"/>
    <x v="4"/>
    <x v="345"/>
    <n v="13.215999999999999"/>
    <n v="4"/>
    <n v="4.4603999999999999"/>
    <n v="0.33750000000000002"/>
  </r>
  <r>
    <s v="CA-2013-163384"/>
    <x v="125"/>
    <x v="7"/>
    <x v="0"/>
    <d v="2013-11-13T00:00:00"/>
    <x v="2"/>
    <s v="ChuckClark@gmail.com"/>
    <s v="United States,San Francisco,California"/>
    <s v="United States"/>
    <x v="0"/>
    <x v="9"/>
    <x v="346"/>
    <n v="32.4"/>
    <n v="5"/>
    <n v="15.552"/>
    <n v="0.48"/>
  </r>
  <r>
    <s v="CA-2012-101707"/>
    <x v="140"/>
    <x v="3"/>
    <x v="2"/>
    <d v="2012-09-01T00:00:00"/>
    <x v="1"/>
    <s v="PhilipFox@gmail.com"/>
    <s v="United States,San Diego,California"/>
    <s v="United States"/>
    <x v="0"/>
    <x v="12"/>
    <x v="43"/>
    <n v="32.94"/>
    <n v="3"/>
    <n v="9.2232000000000003"/>
    <n v="0.28000000000000003"/>
  </r>
  <r>
    <s v="CA-2012-101707"/>
    <x v="140"/>
    <x v="3"/>
    <x v="2"/>
    <d v="2012-09-01T00:00:00"/>
    <x v="1"/>
    <s v="PhilipFox@gmail.com"/>
    <s v="United States,San Diego,California"/>
    <s v="United States"/>
    <x v="0"/>
    <x v="9"/>
    <x v="347"/>
    <n v="114.2"/>
    <n v="5"/>
    <n v="52.531999999999996"/>
    <n v="0.45999999999999996"/>
  </r>
  <r>
    <s v="CA-2012-101707"/>
    <x v="140"/>
    <x v="3"/>
    <x v="2"/>
    <d v="2012-09-01T00:00:00"/>
    <x v="1"/>
    <s v="PhilipFox@gmail.com"/>
    <s v="United States,San Diego,California"/>
    <s v="United States"/>
    <x v="0"/>
    <x v="0"/>
    <x v="348"/>
    <n v="3.08"/>
    <n v="1"/>
    <n v="1.4783999999999999"/>
    <n v="0.48"/>
  </r>
  <r>
    <s v="CA-2012-138898"/>
    <x v="171"/>
    <x v="2"/>
    <x v="2"/>
    <d v="2012-05-29T00:00:00"/>
    <x v="0"/>
    <s v="JustinHirsh@gmail.com"/>
    <s v="United States,Pueblo,Colorado"/>
    <s v="United States"/>
    <x v="5"/>
    <x v="5"/>
    <x v="349"/>
    <n v="845.72799999999995"/>
    <n v="13"/>
    <n v="84.572800000000001"/>
    <n v="0.1"/>
  </r>
  <r>
    <s v="CA-2014-115427"/>
    <x v="172"/>
    <x v="1"/>
    <x v="3"/>
    <d v="2015-01-04T00:00:00"/>
    <x v="0"/>
    <s v="EricaBern@gmail.com"/>
    <s v="United States,Fairfield,California"/>
    <s v="United States"/>
    <x v="0"/>
    <x v="4"/>
    <x v="350"/>
    <n v="13.904"/>
    <n v="2"/>
    <n v="4.5187999999999997"/>
    <n v="0.32499999999999996"/>
  </r>
  <r>
    <s v="CA-2014-115427"/>
    <x v="172"/>
    <x v="1"/>
    <x v="3"/>
    <d v="2015-01-04T00:00:00"/>
    <x v="0"/>
    <s v="EricaBern@gmail.com"/>
    <s v="United States,Fairfield,California"/>
    <s v="United States"/>
    <x v="0"/>
    <x v="4"/>
    <x v="351"/>
    <n v="20.72"/>
    <n v="2"/>
    <n v="6.4749999999999996"/>
    <n v="0.3125"/>
  </r>
  <r>
    <s v="CA-2012-121391"/>
    <x v="173"/>
    <x v="8"/>
    <x v="2"/>
    <d v="2012-10-07T00:00:00"/>
    <x v="4"/>
    <s v="AlexAvila@gmail.com"/>
    <s v="United States,San Francisco,California"/>
    <s v="United States"/>
    <x v="0"/>
    <x v="7"/>
    <x v="53"/>
    <n v="26.96"/>
    <n v="2"/>
    <n v="7.0095999999999998"/>
    <n v="0.26"/>
  </r>
  <r>
    <s v="CA-2013-141397"/>
    <x v="120"/>
    <x v="0"/>
    <x v="0"/>
    <d v="2013-06-22T00:00:00"/>
    <x v="6"/>
    <s v="RoyCollins@gmail.com"/>
    <s v="United States,Pasadena,California"/>
    <s v="United States"/>
    <x v="0"/>
    <x v="9"/>
    <x v="352"/>
    <n v="46.76"/>
    <n v="7"/>
    <n v="22.444800000000001"/>
    <n v="0.48000000000000004"/>
  </r>
  <r>
    <s v="CA-2013-141397"/>
    <x v="120"/>
    <x v="0"/>
    <x v="0"/>
    <d v="2013-06-22T00:00:00"/>
    <x v="6"/>
    <s v="RoyCollins@gmail.com"/>
    <s v="United States,Pasadena,California"/>
    <s v="United States"/>
    <x v="0"/>
    <x v="4"/>
    <x v="289"/>
    <n v="17.712"/>
    <n v="3"/>
    <n v="6.4206000000000003"/>
    <n v="0.36250000000000004"/>
  </r>
  <r>
    <s v="CA-2013-141397"/>
    <x v="120"/>
    <x v="0"/>
    <x v="0"/>
    <d v="2013-06-22T00:00:00"/>
    <x v="6"/>
    <s v="RoyCollins@gmail.com"/>
    <s v="United States,Pasadena,California"/>
    <s v="United States"/>
    <x v="0"/>
    <x v="5"/>
    <x v="353"/>
    <n v="21.78"/>
    <n v="2"/>
    <n v="5.6627999999999998"/>
    <n v="0.25999999999999995"/>
  </r>
  <r>
    <s v="CA-2013-141397"/>
    <x v="120"/>
    <x v="0"/>
    <x v="0"/>
    <d v="2013-06-22T00:00:00"/>
    <x v="6"/>
    <s v="RoyCollins@gmail.com"/>
    <s v="United States,Pasadena,California"/>
    <s v="United States"/>
    <x v="0"/>
    <x v="7"/>
    <x v="354"/>
    <n v="161.94"/>
    <n v="3"/>
    <n v="9.7164000000000001"/>
    <n v="6.0000000000000005E-2"/>
  </r>
  <r>
    <s v="CA-2013-141397"/>
    <x v="120"/>
    <x v="0"/>
    <x v="0"/>
    <d v="2013-06-22T00:00:00"/>
    <x v="6"/>
    <s v="RoyCollins@gmail.com"/>
    <s v="United States,Pasadena,California"/>
    <s v="United States"/>
    <x v="0"/>
    <x v="10"/>
    <x v="355"/>
    <n v="161.56800000000001"/>
    <n v="2"/>
    <n v="-8.0784000000000002"/>
    <n v="-4.9999999999999996E-2"/>
  </r>
  <r>
    <s v="CA-2013-145919"/>
    <x v="174"/>
    <x v="1"/>
    <x v="0"/>
    <d v="2013-12-24T00:00:00"/>
    <x v="1"/>
    <s v="HenryGoldwyn@gmail.com"/>
    <s v="United States,Los Angeles,California"/>
    <s v="United States"/>
    <x v="0"/>
    <x v="9"/>
    <x v="356"/>
    <n v="38.880000000000003"/>
    <n v="6"/>
    <n v="18.662400000000002"/>
    <n v="0.48000000000000004"/>
  </r>
  <r>
    <s v="CA-2013-145919"/>
    <x v="174"/>
    <x v="1"/>
    <x v="0"/>
    <d v="2013-12-24T00:00:00"/>
    <x v="1"/>
    <s v="HenryGoldwyn@gmail.com"/>
    <s v="United States,Los Angeles,California"/>
    <s v="United States"/>
    <x v="0"/>
    <x v="1"/>
    <x v="357"/>
    <n v="183.84"/>
    <n v="8"/>
    <n v="62.505600000000001"/>
    <n v="0.34"/>
  </r>
  <r>
    <s v="CA-2013-145919"/>
    <x v="174"/>
    <x v="1"/>
    <x v="0"/>
    <d v="2013-12-24T00:00:00"/>
    <x v="1"/>
    <s v="HenryGoldwyn@gmail.com"/>
    <s v="United States,Los Angeles,California"/>
    <s v="United States"/>
    <x v="0"/>
    <x v="12"/>
    <x v="133"/>
    <n v="579.29999999999995"/>
    <n v="5"/>
    <n v="28.965"/>
    <n v="0.05"/>
  </r>
  <r>
    <s v="CA-2014-106033"/>
    <x v="175"/>
    <x v="8"/>
    <x v="3"/>
    <d v="2014-10-19T00:00:00"/>
    <x v="4"/>
    <s v="FrankGastineau@gmail.com"/>
    <s v="United States,San Francisco,California"/>
    <s v="United States"/>
    <x v="0"/>
    <x v="2"/>
    <x v="358"/>
    <n v="87.92"/>
    <n v="4"/>
    <n v="26.376000000000001"/>
    <n v="0.3"/>
  </r>
  <r>
    <s v="CA-2013-142762"/>
    <x v="176"/>
    <x v="2"/>
    <x v="0"/>
    <d v="2013-05-28T00:00:00"/>
    <x v="0"/>
    <s v="LisaDeCherney@gmail.com"/>
    <s v="United States,San Francisco,California"/>
    <s v="United States"/>
    <x v="0"/>
    <x v="1"/>
    <x v="338"/>
    <n v="37.049999999999997"/>
    <n v="3"/>
    <n v="16.302"/>
    <n v="0.44"/>
  </r>
  <r>
    <s v="CA-2011-121664"/>
    <x v="177"/>
    <x v="2"/>
    <x v="1"/>
    <d v="2011-05-10T00:00:00"/>
    <x v="0"/>
    <s v="HaroldPawlan@gmail.com"/>
    <s v="United States,Los Angeles,California"/>
    <s v="United States"/>
    <x v="0"/>
    <x v="4"/>
    <x v="359"/>
    <n v="140.73599999999999"/>
    <n v="8"/>
    <n v="52.776000000000003"/>
    <n v="0.37500000000000006"/>
  </r>
  <r>
    <s v="US-2014-123281"/>
    <x v="178"/>
    <x v="10"/>
    <x v="3"/>
    <d v="2014-04-08T00:00:00"/>
    <x v="1"/>
    <s v="JamieFrazer@gmail.com"/>
    <s v="United States,Los Angeles,California"/>
    <s v="United States"/>
    <x v="0"/>
    <x v="1"/>
    <x v="360"/>
    <n v="25.11"/>
    <n v="3"/>
    <n v="6.5286"/>
    <n v="0.26"/>
  </r>
  <r>
    <s v="CA-2014-162978"/>
    <x v="179"/>
    <x v="2"/>
    <x v="3"/>
    <d v="2014-05-10T00:00:00"/>
    <x v="1"/>
    <s v="LindsayWilliams@gmail.com"/>
    <s v="United States,San Francisco,California"/>
    <s v="United States"/>
    <x v="0"/>
    <x v="3"/>
    <x v="361"/>
    <n v="183.96"/>
    <n v="5"/>
    <n v="20.695499999999999"/>
    <n v="0.11249999999999999"/>
  </r>
  <r>
    <s v="CA-2014-162978"/>
    <x v="179"/>
    <x v="2"/>
    <x v="3"/>
    <d v="2014-05-10T00:00:00"/>
    <x v="1"/>
    <s v="LindsayWilliams@gmail.com"/>
    <s v="United States,San Francisco,California"/>
    <s v="United States"/>
    <x v="0"/>
    <x v="9"/>
    <x v="362"/>
    <n v="17.61"/>
    <n v="3"/>
    <n v="8.4527999999999999"/>
    <n v="0.48"/>
  </r>
  <r>
    <s v="CA-2014-162978"/>
    <x v="179"/>
    <x v="2"/>
    <x v="3"/>
    <d v="2014-05-10T00:00:00"/>
    <x v="1"/>
    <s v="LindsayWilliams@gmail.com"/>
    <s v="United States,San Francisco,California"/>
    <s v="United States"/>
    <x v="0"/>
    <x v="6"/>
    <x v="341"/>
    <n v="300.904"/>
    <n v="1"/>
    <n v="11.283899999999999"/>
    <n v="3.7499999999999999E-2"/>
  </r>
  <r>
    <s v="US-2011-151925"/>
    <x v="180"/>
    <x v="4"/>
    <x v="1"/>
    <d v="2011-10-01T00:00:00"/>
    <x v="1"/>
    <s v="KeanTakahito@gmail.com"/>
    <s v="United States,Los Angeles,California"/>
    <s v="United States"/>
    <x v="0"/>
    <x v="10"/>
    <x v="363"/>
    <n v="145.56800000000001"/>
    <n v="2"/>
    <n v="0"/>
    <n v="0"/>
  </r>
  <r>
    <s v="US-2014-155425"/>
    <x v="181"/>
    <x v="7"/>
    <x v="3"/>
    <d v="2014-11-12T00:00:00"/>
    <x v="6"/>
    <s v="AnnBlume@gmail.com"/>
    <s v="United States,Tucson,Arizona"/>
    <s v="United States"/>
    <x v="3"/>
    <x v="4"/>
    <x v="364"/>
    <n v="38.387999999999998"/>
    <n v="14"/>
    <n v="-25.591999999999999"/>
    <n v="-0.66666666666666663"/>
  </r>
  <r>
    <s v="US-2014-155425"/>
    <x v="181"/>
    <x v="7"/>
    <x v="3"/>
    <d v="2014-11-12T00:00:00"/>
    <x v="6"/>
    <s v="AnnBlume@gmail.com"/>
    <s v="United States,Tucson,Arizona"/>
    <s v="United States"/>
    <x v="3"/>
    <x v="16"/>
    <x v="365"/>
    <n v="95.994"/>
    <n v="2"/>
    <n v="-63.996000000000002"/>
    <n v="-0.66666666666666674"/>
  </r>
  <r>
    <s v="US-2014-155425"/>
    <x v="181"/>
    <x v="7"/>
    <x v="3"/>
    <d v="2014-11-12T00:00:00"/>
    <x v="6"/>
    <s v="AnnBlume@gmail.com"/>
    <s v="United States,Tucson,Arizona"/>
    <s v="United States"/>
    <x v="3"/>
    <x v="8"/>
    <x v="366"/>
    <n v="239.952"/>
    <n v="6"/>
    <n v="-35.992800000000003"/>
    <n v="-0.15000000000000002"/>
  </r>
  <r>
    <s v="US-2014-155425"/>
    <x v="181"/>
    <x v="7"/>
    <x v="3"/>
    <d v="2014-11-12T00:00:00"/>
    <x v="6"/>
    <s v="AnnBlume@gmail.com"/>
    <s v="United States,Tucson,Arizona"/>
    <s v="United States"/>
    <x v="3"/>
    <x v="3"/>
    <x v="68"/>
    <n v="201.584"/>
    <n v="2"/>
    <n v="15.1188"/>
    <n v="7.4999999999999997E-2"/>
  </r>
  <r>
    <s v="US-2014-155425"/>
    <x v="181"/>
    <x v="7"/>
    <x v="3"/>
    <d v="2014-11-12T00:00:00"/>
    <x v="6"/>
    <s v="AnnBlume@gmail.com"/>
    <s v="United States,Tucson,Arizona"/>
    <s v="United States"/>
    <x v="3"/>
    <x v="10"/>
    <x v="367"/>
    <n v="899.13599999999997"/>
    <n v="4"/>
    <n v="-146.1096"/>
    <n v="-0.16250000000000001"/>
  </r>
  <r>
    <s v="CA-2014-133249"/>
    <x v="182"/>
    <x v="6"/>
    <x v="3"/>
    <d v="2014-07-12T00:00:00"/>
    <x v="4"/>
    <s v="SamZeldin@gmail.com"/>
    <s v="United States,Pico Rivera,California"/>
    <s v="United States"/>
    <x v="0"/>
    <x v="1"/>
    <x v="368"/>
    <n v="145.9"/>
    <n v="5"/>
    <n v="62.737000000000002"/>
    <n v="0.43"/>
  </r>
  <r>
    <s v="US-2012-103471"/>
    <x v="183"/>
    <x v="1"/>
    <x v="2"/>
    <d v="2012-12-28T00:00:00"/>
    <x v="0"/>
    <s v="JimRadford@gmail.com"/>
    <s v="United States,Colorado Springs,Colorado"/>
    <s v="United States"/>
    <x v="5"/>
    <x v="15"/>
    <x v="369"/>
    <n v="590.05799999999999"/>
    <n v="7"/>
    <n v="-786.74400000000003"/>
    <n v="-1.3333333333333335"/>
  </r>
  <r>
    <s v="US-2012-103471"/>
    <x v="183"/>
    <x v="1"/>
    <x v="2"/>
    <d v="2012-12-28T00:00:00"/>
    <x v="0"/>
    <s v="JimRadford@gmail.com"/>
    <s v="United States,Colorado Springs,Colorado"/>
    <s v="United States"/>
    <x v="5"/>
    <x v="2"/>
    <x v="370"/>
    <n v="14.04"/>
    <n v="3"/>
    <n v="1.5794999999999999"/>
    <n v="0.1125"/>
  </r>
  <r>
    <s v="US-2011-157021"/>
    <x v="184"/>
    <x v="10"/>
    <x v="1"/>
    <d v="2011-04-06T00:00:00"/>
    <x v="1"/>
    <s v="KunstMiller@gmail.com"/>
    <s v="United States,Vallejo,California"/>
    <s v="United States"/>
    <x v="0"/>
    <x v="0"/>
    <x v="371"/>
    <n v="29.6"/>
    <n v="2"/>
    <n v="14.8"/>
    <n v="0.5"/>
  </r>
  <r>
    <s v="US-2011-157021"/>
    <x v="184"/>
    <x v="10"/>
    <x v="1"/>
    <d v="2011-04-06T00:00:00"/>
    <x v="1"/>
    <s v="KunstMiller@gmail.com"/>
    <s v="United States,Vallejo,California"/>
    <s v="United States"/>
    <x v="0"/>
    <x v="4"/>
    <x v="372"/>
    <n v="17.088000000000001"/>
    <n v="4"/>
    <n v="5.5536000000000003"/>
    <n v="0.32500000000000001"/>
  </r>
  <r>
    <s v="CA-2012-120362"/>
    <x v="185"/>
    <x v="4"/>
    <x v="2"/>
    <d v="2012-09-19T00:00:00"/>
    <x v="1"/>
    <s v="ChristinaAnderson@gmail.com"/>
    <s v="United States,Provo,Utah"/>
    <s v="United States"/>
    <x v="2"/>
    <x v="6"/>
    <x v="373"/>
    <n v="912.75"/>
    <n v="5"/>
    <n v="118.6575"/>
    <n v="0.13"/>
  </r>
  <r>
    <s v="CA-2011-126361"/>
    <x v="186"/>
    <x v="3"/>
    <x v="1"/>
    <d v="2011-08-09T00:00:00"/>
    <x v="1"/>
    <s v="ValerieDominguez@gmail.com"/>
    <s v="United States,Pleasant Grove,Utah"/>
    <s v="United States"/>
    <x v="2"/>
    <x v="5"/>
    <x v="374"/>
    <n v="1089.75"/>
    <n v="3"/>
    <n v="305.13"/>
    <n v="0.27999999999999997"/>
  </r>
  <r>
    <s v="CA-2011-126361"/>
    <x v="186"/>
    <x v="3"/>
    <x v="1"/>
    <d v="2011-08-09T00:00:00"/>
    <x v="1"/>
    <s v="ValerieDominguez@gmail.com"/>
    <s v="United States,Pleasant Grove,Utah"/>
    <s v="United States"/>
    <x v="2"/>
    <x v="9"/>
    <x v="375"/>
    <n v="447.84"/>
    <n v="8"/>
    <n v="219.44159999999999"/>
    <n v="0.49"/>
  </r>
  <r>
    <s v="CA-2011-126361"/>
    <x v="186"/>
    <x v="3"/>
    <x v="1"/>
    <d v="2011-08-09T00:00:00"/>
    <x v="1"/>
    <s v="ValerieDominguez@gmail.com"/>
    <s v="United States,Pleasant Grove,Utah"/>
    <s v="United States"/>
    <x v="2"/>
    <x v="2"/>
    <x v="376"/>
    <n v="16.399999999999999"/>
    <n v="5"/>
    <n v="4.2640000000000002"/>
    <n v="0.26000000000000006"/>
  </r>
  <r>
    <s v="CA-2011-126361"/>
    <x v="186"/>
    <x v="3"/>
    <x v="1"/>
    <d v="2011-08-09T00:00:00"/>
    <x v="1"/>
    <s v="ValerieDominguez@gmail.com"/>
    <s v="United States,Pleasant Grove,Utah"/>
    <s v="United States"/>
    <x v="2"/>
    <x v="3"/>
    <x v="377"/>
    <n v="399.96"/>
    <n v="5"/>
    <n v="34.996499999999997"/>
    <n v="8.7499999999999994E-2"/>
  </r>
  <r>
    <s v="CA-2011-126361"/>
    <x v="186"/>
    <x v="3"/>
    <x v="1"/>
    <d v="2011-08-09T00:00:00"/>
    <x v="1"/>
    <s v="ValerieDominguez@gmail.com"/>
    <s v="United States,Pleasant Grove,Utah"/>
    <s v="United States"/>
    <x v="2"/>
    <x v="7"/>
    <x v="378"/>
    <n v="158.9"/>
    <n v="5"/>
    <n v="7.9450000000000003"/>
    <n v="0.05"/>
  </r>
  <r>
    <s v="CA-2011-126361"/>
    <x v="186"/>
    <x v="3"/>
    <x v="1"/>
    <d v="2011-08-09T00:00:00"/>
    <x v="1"/>
    <s v="ValerieDominguez@gmail.com"/>
    <s v="United States,Pleasant Grove,Utah"/>
    <s v="United States"/>
    <x v="2"/>
    <x v="4"/>
    <x v="379"/>
    <n v="13.183999999999999"/>
    <n v="1"/>
    <n v="4.7792000000000003"/>
    <n v="0.36250000000000004"/>
  </r>
  <r>
    <s v="US-2013-122245"/>
    <x v="187"/>
    <x v="4"/>
    <x v="0"/>
    <d v="2013-10-01T00:00:00"/>
    <x v="1"/>
    <s v="AdrianBarton@gmail.com"/>
    <s v="United States,Phoenix,Arizona"/>
    <s v="United States"/>
    <x v="3"/>
    <x v="6"/>
    <x v="268"/>
    <n v="393.16500000000002"/>
    <n v="3"/>
    <n v="-204.44579999999999"/>
    <n v="-0.51999999999999991"/>
  </r>
  <r>
    <s v="CA-2014-115994"/>
    <x v="188"/>
    <x v="5"/>
    <x v="3"/>
    <d v="2014-02-01T00:00:00"/>
    <x v="4"/>
    <s v="BethThompson@gmail.com"/>
    <s v="United States,Costa Mesa,California"/>
    <s v="United States"/>
    <x v="0"/>
    <x v="8"/>
    <x v="380"/>
    <n v="239.97"/>
    <n v="3"/>
    <n v="26.396699999999999"/>
    <n v="0.11"/>
  </r>
  <r>
    <s v="CA-2014-115994"/>
    <x v="188"/>
    <x v="5"/>
    <x v="3"/>
    <d v="2014-02-01T00:00:00"/>
    <x v="4"/>
    <s v="BethThompson@gmail.com"/>
    <s v="United States,Costa Mesa,California"/>
    <s v="United States"/>
    <x v="0"/>
    <x v="1"/>
    <x v="381"/>
    <n v="37.74"/>
    <n v="3"/>
    <n v="12.8316"/>
    <n v="0.33999999999999997"/>
  </r>
  <r>
    <s v="CA-2012-124800"/>
    <x v="42"/>
    <x v="4"/>
    <x v="2"/>
    <d v="2012-09-30T00:00:00"/>
    <x v="0"/>
    <s v="RickWilson@gmail.com"/>
    <s v="United States,Mesa,Arizona"/>
    <s v="United States"/>
    <x v="3"/>
    <x v="9"/>
    <x v="382"/>
    <n v="86.272000000000006"/>
    <n v="4"/>
    <n v="31.273599999999998"/>
    <n v="0.36249999999999993"/>
  </r>
  <r>
    <s v="CA-2012-124800"/>
    <x v="42"/>
    <x v="4"/>
    <x v="2"/>
    <d v="2012-09-30T00:00:00"/>
    <x v="0"/>
    <s v="RickWilson@gmail.com"/>
    <s v="United States,Mesa,Arizona"/>
    <s v="United States"/>
    <x v="3"/>
    <x v="4"/>
    <x v="383"/>
    <n v="72.587999999999994"/>
    <n v="2"/>
    <n v="-48.392000000000003"/>
    <n v="-0.66666666666666674"/>
  </r>
  <r>
    <s v="CA-2012-124800"/>
    <x v="42"/>
    <x v="4"/>
    <x v="2"/>
    <d v="2012-09-30T00:00:00"/>
    <x v="0"/>
    <s v="RickWilson@gmail.com"/>
    <s v="United States,Mesa,Arizona"/>
    <s v="United States"/>
    <x v="3"/>
    <x v="5"/>
    <x v="384"/>
    <n v="60.671999999999997"/>
    <n v="2"/>
    <n v="14.409599999999999"/>
    <n v="0.23749999999999999"/>
  </r>
  <r>
    <s v="CA-2012-124800"/>
    <x v="42"/>
    <x v="4"/>
    <x v="2"/>
    <d v="2012-09-30T00:00:00"/>
    <x v="0"/>
    <s v="RickWilson@gmail.com"/>
    <s v="United States,Mesa,Arizona"/>
    <s v="United States"/>
    <x v="3"/>
    <x v="4"/>
    <x v="319"/>
    <n v="77.031000000000006"/>
    <n v="9"/>
    <n v="-59.057099999999998"/>
    <n v="-0.76666666666666661"/>
  </r>
  <r>
    <s v="CA-2012-124800"/>
    <x v="42"/>
    <x v="4"/>
    <x v="2"/>
    <d v="2012-09-30T00:00:00"/>
    <x v="0"/>
    <s v="RickWilson@gmail.com"/>
    <s v="United States,Mesa,Arizona"/>
    <s v="United States"/>
    <x v="3"/>
    <x v="7"/>
    <x v="385"/>
    <n v="119.904"/>
    <n v="6"/>
    <n v="-1.4987999999999999"/>
    <n v="-1.2499999999999999E-2"/>
  </r>
  <r>
    <s v="CA-2012-124800"/>
    <x v="42"/>
    <x v="4"/>
    <x v="2"/>
    <d v="2012-09-30T00:00:00"/>
    <x v="0"/>
    <s v="RickWilson@gmail.com"/>
    <s v="United States,Mesa,Arizona"/>
    <s v="United States"/>
    <x v="3"/>
    <x v="3"/>
    <x v="386"/>
    <n v="263.95999999999998"/>
    <n v="5"/>
    <n v="23.096499999999999"/>
    <n v="8.7500000000000008E-2"/>
  </r>
  <r>
    <s v="CA-2012-124800"/>
    <x v="42"/>
    <x v="4"/>
    <x v="2"/>
    <d v="2012-09-30T00:00:00"/>
    <x v="0"/>
    <s v="RickWilson@gmail.com"/>
    <s v="United States,Mesa,Arizona"/>
    <s v="United States"/>
    <x v="3"/>
    <x v="7"/>
    <x v="135"/>
    <n v="363.64800000000002"/>
    <n v="4"/>
    <n v="-86.366399999999999"/>
    <n v="-0.23749999999999999"/>
  </r>
  <r>
    <s v="US-2012-164448"/>
    <x v="30"/>
    <x v="8"/>
    <x v="2"/>
    <d v="2012-11-04T00:00:00"/>
    <x v="0"/>
    <s v="DamalaKotsonis@gmail.com"/>
    <s v="United States,Salinas,California"/>
    <s v="United States"/>
    <x v="0"/>
    <x v="4"/>
    <x v="387"/>
    <n v="9.7279999999999998"/>
    <n v="2"/>
    <n v="3.2831999999999999"/>
    <n v="0.33750000000000002"/>
  </r>
  <r>
    <s v="US-2012-164448"/>
    <x v="30"/>
    <x v="8"/>
    <x v="2"/>
    <d v="2012-11-04T00:00:00"/>
    <x v="0"/>
    <s v="DamalaKotsonis@gmail.com"/>
    <s v="United States,Salinas,California"/>
    <s v="United States"/>
    <x v="0"/>
    <x v="13"/>
    <x v="282"/>
    <n v="14.75"/>
    <n v="5"/>
    <n v="7.08"/>
    <n v="0.48"/>
  </r>
  <r>
    <s v="US-2012-164448"/>
    <x v="30"/>
    <x v="8"/>
    <x v="2"/>
    <d v="2012-11-04T00:00:00"/>
    <x v="0"/>
    <s v="DamalaKotsonis@gmail.com"/>
    <s v="United States,Salinas,California"/>
    <s v="United States"/>
    <x v="0"/>
    <x v="4"/>
    <x v="388"/>
    <n v="29.8"/>
    <n v="5"/>
    <n v="9.3125"/>
    <n v="0.3125"/>
  </r>
  <r>
    <s v="US-2012-164448"/>
    <x v="30"/>
    <x v="8"/>
    <x v="2"/>
    <d v="2012-11-04T00:00:00"/>
    <x v="0"/>
    <s v="DamalaKotsonis@gmail.com"/>
    <s v="United States,Salinas,California"/>
    <s v="United States"/>
    <x v="0"/>
    <x v="0"/>
    <x v="389"/>
    <n v="427.42"/>
    <n v="14"/>
    <n v="196.61320000000001"/>
    <n v="0.46"/>
  </r>
  <r>
    <s v="US-2013-153129"/>
    <x v="189"/>
    <x v="1"/>
    <x v="0"/>
    <d v="2013-12-31T00:00:00"/>
    <x v="0"/>
    <s v="FrankPreis@gmail.com"/>
    <s v="United States,Seattle,Washington"/>
    <s v="United States"/>
    <x v="1"/>
    <x v="9"/>
    <x v="390"/>
    <n v="33.9"/>
    <n v="5"/>
    <n v="15.593999999999999"/>
    <n v="0.46"/>
  </r>
  <r>
    <s v="CA-2014-128160"/>
    <x v="190"/>
    <x v="1"/>
    <x v="3"/>
    <d v="2014-12-25T00:00:00"/>
    <x v="1"/>
    <s v="MichaelMoore@gmail.com"/>
    <s v="United States,San Francisco,California"/>
    <s v="United States"/>
    <x v="0"/>
    <x v="4"/>
    <x v="391"/>
    <n v="36.671999999999997"/>
    <n v="2"/>
    <n v="11.46"/>
    <n v="0.31250000000000006"/>
  </r>
  <r>
    <s v="CA-2012-166135"/>
    <x v="191"/>
    <x v="8"/>
    <x v="2"/>
    <d v="2012-10-06T00:00:00"/>
    <x v="1"/>
    <s v="ShaunChance@gmail.com"/>
    <s v="United States,Aurora,Colorado"/>
    <s v="United States"/>
    <x v="5"/>
    <x v="7"/>
    <x v="35"/>
    <n v="139.42400000000001"/>
    <n v="4"/>
    <n v="17.428000000000001"/>
    <n v="0.125"/>
  </r>
  <r>
    <s v="CA-2012-145821"/>
    <x v="192"/>
    <x v="2"/>
    <x v="2"/>
    <d v="2012-05-07T00:00:00"/>
    <x v="3"/>
    <s v="JenniferBraxton@gmail.com"/>
    <s v="United States,Los Angeles,California"/>
    <s v="United States"/>
    <x v="0"/>
    <x v="3"/>
    <x v="392"/>
    <n v="88.751999999999995"/>
    <n v="3"/>
    <n v="11.093999999999999"/>
    <n v="0.125"/>
  </r>
  <r>
    <s v="US-2012-160150"/>
    <x v="193"/>
    <x v="6"/>
    <x v="2"/>
    <d v="2012-07-20T00:00:00"/>
    <x v="6"/>
    <s v="ThaisSissman@gmail.com"/>
    <s v="United States,Phoenix,Arizona"/>
    <s v="United States"/>
    <x v="3"/>
    <x v="4"/>
    <x v="393"/>
    <n v="2.0249999999999999"/>
    <n v="1"/>
    <n v="-1.35"/>
    <n v="-0.66666666666666674"/>
  </r>
  <r>
    <s v="CA-2012-119907"/>
    <x v="194"/>
    <x v="1"/>
    <x v="2"/>
    <d v="2012-12-08T00:00:00"/>
    <x v="5"/>
    <s v="LoganCurrie@gmail.com"/>
    <s v="United States,Seattle,Washington"/>
    <s v="United States"/>
    <x v="1"/>
    <x v="4"/>
    <x v="394"/>
    <n v="55.423999999999999"/>
    <n v="2"/>
    <n v="19.398399999999999"/>
    <n v="0.35"/>
  </r>
  <r>
    <s v="CA-2011-151708"/>
    <x v="90"/>
    <x v="3"/>
    <x v="1"/>
    <d v="2011-08-14T00:00:00"/>
    <x v="3"/>
    <s v="MariaBertelson@gmail.com"/>
    <s v="United States,Glendale,Arizona"/>
    <s v="United States"/>
    <x v="3"/>
    <x v="1"/>
    <x v="284"/>
    <n v="121.376"/>
    <n v="4"/>
    <n v="-3.0344000000000002"/>
    <n v="-2.5000000000000001E-2"/>
  </r>
  <r>
    <s v="CA-2011-151708"/>
    <x v="90"/>
    <x v="3"/>
    <x v="1"/>
    <d v="2011-08-14T00:00:00"/>
    <x v="3"/>
    <s v="MariaBertelson@gmail.com"/>
    <s v="United States,Glendale,Arizona"/>
    <s v="United States"/>
    <x v="3"/>
    <x v="8"/>
    <x v="395"/>
    <n v="95.975999999999999"/>
    <n v="3"/>
    <n v="-10.7973"/>
    <n v="-0.1125"/>
  </r>
  <r>
    <s v="CA-2014-164959"/>
    <x v="195"/>
    <x v="6"/>
    <x v="3"/>
    <d v="2014-07-16T00:00:00"/>
    <x v="0"/>
    <s v="KatherineNockton@gmail.com"/>
    <s v="United States,Los Angeles,California"/>
    <s v="United States"/>
    <x v="0"/>
    <x v="0"/>
    <x v="396"/>
    <n v="8.67"/>
    <n v="3"/>
    <n v="4.0749000000000004"/>
    <n v="0.47000000000000003"/>
  </r>
  <r>
    <s v="CA-2014-121468"/>
    <x v="196"/>
    <x v="7"/>
    <x v="3"/>
    <d v="2014-11-21T00:00:00"/>
    <x v="6"/>
    <s v="KatherineDucich@gmail.com"/>
    <s v="United States,Westminster,California"/>
    <s v="United States"/>
    <x v="0"/>
    <x v="3"/>
    <x v="397"/>
    <n v="31.968"/>
    <n v="4"/>
    <n v="2.3976000000000002"/>
    <n v="7.5000000000000011E-2"/>
  </r>
  <r>
    <s v="US-2013-108455"/>
    <x v="197"/>
    <x v="1"/>
    <x v="0"/>
    <d v="2013-12-09T00:00:00"/>
    <x v="3"/>
    <s v="MikeKennedy@gmail.com"/>
    <s v="United States,San Francisco,California"/>
    <s v="United States"/>
    <x v="0"/>
    <x v="9"/>
    <x v="398"/>
    <n v="25.92"/>
    <n v="4"/>
    <n v="12.441599999999999"/>
    <n v="0.47999999999999993"/>
  </r>
  <r>
    <s v="US-2013-108455"/>
    <x v="197"/>
    <x v="1"/>
    <x v="0"/>
    <d v="2013-12-09T00:00:00"/>
    <x v="3"/>
    <s v="MikeKennedy@gmail.com"/>
    <s v="United States,San Francisco,California"/>
    <s v="United States"/>
    <x v="0"/>
    <x v="9"/>
    <x v="399"/>
    <n v="40.46"/>
    <n v="7"/>
    <n v="19.825399999999998"/>
    <n v="0.48999999999999994"/>
  </r>
  <r>
    <s v="US-2013-108455"/>
    <x v="197"/>
    <x v="1"/>
    <x v="0"/>
    <d v="2013-12-09T00:00:00"/>
    <x v="3"/>
    <s v="MikeKennedy@gmail.com"/>
    <s v="United States,San Francisco,California"/>
    <s v="United States"/>
    <x v="0"/>
    <x v="7"/>
    <x v="400"/>
    <n v="33.869999999999997"/>
    <n v="3"/>
    <n v="8.8062000000000005"/>
    <n v="0.26"/>
  </r>
  <r>
    <s v="US-2013-108098"/>
    <x v="198"/>
    <x v="8"/>
    <x v="0"/>
    <d v="2013-10-19T00:00:00"/>
    <x v="0"/>
    <s v="ChristinePhan@gmail.com"/>
    <s v="United States,Seattle,Washington"/>
    <s v="United States"/>
    <x v="1"/>
    <x v="8"/>
    <x v="401"/>
    <n v="177"/>
    <n v="3"/>
    <n v="30.09"/>
    <n v="0.17"/>
  </r>
  <r>
    <s v="CA-2012-140410"/>
    <x v="199"/>
    <x v="7"/>
    <x v="2"/>
    <d v="2012-11-07T00:00:00"/>
    <x v="0"/>
    <s v="CorinnaMitchell@gmail.com"/>
    <s v="United States,Los Angeles,California"/>
    <s v="United States"/>
    <x v="0"/>
    <x v="3"/>
    <x v="402"/>
    <n v="1212.848"/>
    <n v="7"/>
    <n v="106.1242"/>
    <n v="8.7500000000000008E-2"/>
  </r>
  <r>
    <s v="CA-2012-140410"/>
    <x v="199"/>
    <x v="7"/>
    <x v="2"/>
    <d v="2012-11-07T00:00:00"/>
    <x v="0"/>
    <s v="CorinnaMitchell@gmail.com"/>
    <s v="United States,Los Angeles,California"/>
    <s v="United States"/>
    <x v="0"/>
    <x v="8"/>
    <x v="403"/>
    <n v="89.97"/>
    <n v="3"/>
    <n v="37.787399999999998"/>
    <n v="0.42"/>
  </r>
  <r>
    <s v="CA-2012-140410"/>
    <x v="199"/>
    <x v="7"/>
    <x v="2"/>
    <d v="2012-11-07T00:00:00"/>
    <x v="0"/>
    <s v="CorinnaMitchell@gmail.com"/>
    <s v="United States,Los Angeles,California"/>
    <s v="United States"/>
    <x v="0"/>
    <x v="1"/>
    <x v="173"/>
    <n v="42.6"/>
    <n v="3"/>
    <n v="16.614000000000001"/>
    <n v="0.39"/>
  </r>
  <r>
    <s v="CA-2014-139661"/>
    <x v="200"/>
    <x v="8"/>
    <x v="3"/>
    <d v="2014-11-04T00:00:00"/>
    <x v="0"/>
    <s v="JaneWaco@gmail.com"/>
    <s v="United States,Vancouver,Washington"/>
    <s v="United States"/>
    <x v="1"/>
    <x v="1"/>
    <x v="404"/>
    <n v="9.64"/>
    <n v="2"/>
    <n v="3.6631999999999998"/>
    <n v="0.37999999999999995"/>
  </r>
  <r>
    <s v="CA-2013-141586"/>
    <x v="201"/>
    <x v="8"/>
    <x v="0"/>
    <d v="2013-10-21T00:00:00"/>
    <x v="4"/>
    <s v="NeilKnudson@gmail.com"/>
    <s v="United States,San Francisco,California"/>
    <s v="United States"/>
    <x v="0"/>
    <x v="4"/>
    <x v="405"/>
    <n v="18.16"/>
    <n v="5"/>
    <n v="6.5830000000000002"/>
    <n v="0.36249999999999999"/>
  </r>
  <r>
    <s v="CA-2013-100468"/>
    <x v="202"/>
    <x v="7"/>
    <x v="0"/>
    <d v="2013-12-02T00:00:00"/>
    <x v="5"/>
    <s v="AlyssaTate@gmail.com"/>
    <s v="United States,Los Angeles,California"/>
    <s v="United States"/>
    <x v="0"/>
    <x v="3"/>
    <x v="406"/>
    <n v="33.520000000000003"/>
    <n v="2"/>
    <n v="3.3519999999999999"/>
    <n v="9.9999999999999992E-2"/>
  </r>
  <r>
    <s v="CA-2013-100468"/>
    <x v="202"/>
    <x v="7"/>
    <x v="0"/>
    <d v="2013-12-02T00:00:00"/>
    <x v="5"/>
    <s v="AlyssaTate@gmail.com"/>
    <s v="United States,Los Angeles,California"/>
    <s v="United States"/>
    <x v="0"/>
    <x v="1"/>
    <x v="407"/>
    <n v="9.94"/>
    <n v="2"/>
    <n v="3.0813999999999999"/>
    <n v="0.31"/>
  </r>
  <r>
    <s v="CA-2012-153388"/>
    <x v="203"/>
    <x v="3"/>
    <x v="2"/>
    <d v="2012-08-07T00:00:00"/>
    <x v="3"/>
    <s v="PaulineChand@gmail.com"/>
    <s v="United States,Los Angeles,California"/>
    <s v="United States"/>
    <x v="0"/>
    <x v="2"/>
    <x v="408"/>
    <n v="6.72"/>
    <n v="4"/>
    <n v="3.36"/>
    <n v="0.5"/>
  </r>
  <r>
    <s v="CA-2012-153388"/>
    <x v="203"/>
    <x v="3"/>
    <x v="2"/>
    <d v="2012-08-07T00:00:00"/>
    <x v="3"/>
    <s v="PaulineChand@gmail.com"/>
    <s v="United States,Los Angeles,California"/>
    <s v="United States"/>
    <x v="0"/>
    <x v="6"/>
    <x v="409"/>
    <n v="1004.976"/>
    <n v="6"/>
    <n v="-175.8708"/>
    <n v="-0.17500000000000002"/>
  </r>
  <r>
    <s v="CA-2014-103611"/>
    <x v="204"/>
    <x v="4"/>
    <x v="3"/>
    <d v="2014-09-16T00:00:00"/>
    <x v="4"/>
    <s v="JessicaMyrick@gmail.com"/>
    <s v="United States,Los Angeles,California"/>
    <s v="United States"/>
    <x v="0"/>
    <x v="1"/>
    <x v="410"/>
    <n v="8.36"/>
    <n v="2"/>
    <n v="3.0095999999999998"/>
    <n v="0.36"/>
  </r>
  <r>
    <s v="CA-2014-100384"/>
    <x v="57"/>
    <x v="0"/>
    <x v="3"/>
    <d v="2014-07-02T00:00:00"/>
    <x v="5"/>
    <s v="NicoleHansen@gmail.com"/>
    <s v="United States,Pomona,California"/>
    <s v="United States"/>
    <x v="0"/>
    <x v="2"/>
    <x v="411"/>
    <n v="385.6"/>
    <n v="8"/>
    <n v="111.824"/>
    <n v="0.28999999999999998"/>
  </r>
  <r>
    <s v="CA-2014-100384"/>
    <x v="57"/>
    <x v="0"/>
    <x v="3"/>
    <d v="2014-07-02T00:00:00"/>
    <x v="5"/>
    <s v="NicoleHansen@gmail.com"/>
    <s v="United States,Pomona,California"/>
    <s v="United States"/>
    <x v="0"/>
    <x v="2"/>
    <x v="412"/>
    <n v="35.82"/>
    <n v="9"/>
    <n v="11.820600000000001"/>
    <n v="0.33"/>
  </r>
  <r>
    <s v="CA-2014-148446"/>
    <x v="146"/>
    <x v="1"/>
    <x v="3"/>
    <d v="2014-12-15T00:00:00"/>
    <x v="0"/>
    <s v="MichaelChen@gmail.com"/>
    <s v="United States,North Las Vegas,Nevada"/>
    <s v="United States"/>
    <x v="7"/>
    <x v="6"/>
    <x v="171"/>
    <n v="1669.6"/>
    <n v="4"/>
    <n v="116.872"/>
    <n v="7.0000000000000007E-2"/>
  </r>
  <r>
    <s v="CA-2011-111059"/>
    <x v="205"/>
    <x v="11"/>
    <x v="1"/>
    <d v="2011-02-07T00:00:00"/>
    <x v="4"/>
    <s v="TomBoeckenhauer@gmail.com"/>
    <s v="United States,Seattle,Washington"/>
    <s v="United States"/>
    <x v="1"/>
    <x v="4"/>
    <x v="86"/>
    <n v="83.84"/>
    <n v="2"/>
    <n v="27.248000000000001"/>
    <n v="0.32500000000000001"/>
  </r>
  <r>
    <s v="CA-2011-111059"/>
    <x v="205"/>
    <x v="11"/>
    <x v="1"/>
    <d v="2011-02-07T00:00:00"/>
    <x v="4"/>
    <s v="TomBoeckenhauer@gmail.com"/>
    <s v="United States,Seattle,Washington"/>
    <s v="United States"/>
    <x v="1"/>
    <x v="4"/>
    <x v="413"/>
    <n v="13.272"/>
    <n v="3"/>
    <n v="4.3133999999999997"/>
    <n v="0.32499999999999996"/>
  </r>
  <r>
    <s v="CA-2014-116204"/>
    <x v="206"/>
    <x v="11"/>
    <x v="3"/>
    <d v="2014-02-15T00:00:00"/>
    <x v="4"/>
    <s v="VictoriaWilson@gmail.com"/>
    <s v="United States,San Francisco,California"/>
    <s v="United States"/>
    <x v="0"/>
    <x v="4"/>
    <x v="265"/>
    <n v="21.335999999999999"/>
    <n v="7"/>
    <n v="7.7343000000000002"/>
    <n v="0.36250000000000004"/>
  </r>
  <r>
    <s v="CA-2012-144806"/>
    <x v="152"/>
    <x v="1"/>
    <x v="2"/>
    <d v="2012-12-11T00:00:00"/>
    <x v="1"/>
    <s v="GaryHwang@gmail.com"/>
    <s v="United States,Tucson,Arizona"/>
    <s v="United States"/>
    <x v="3"/>
    <x v="1"/>
    <x v="414"/>
    <n v="206.11199999999999"/>
    <n v="6"/>
    <n v="48.951599999999999"/>
    <n v="0.23749999999999999"/>
  </r>
  <r>
    <s v="CA-2012-144806"/>
    <x v="152"/>
    <x v="1"/>
    <x v="2"/>
    <d v="2012-12-11T00:00:00"/>
    <x v="1"/>
    <s v="GaryHwang@gmail.com"/>
    <s v="United States,Tucson,Arizona"/>
    <s v="United States"/>
    <x v="3"/>
    <x v="9"/>
    <x v="415"/>
    <n v="19.920000000000002"/>
    <n v="5"/>
    <n v="6.7229999999999999"/>
    <n v="0.33749999999999997"/>
  </r>
  <r>
    <s v="CA-2012-144806"/>
    <x v="152"/>
    <x v="1"/>
    <x v="2"/>
    <d v="2012-12-11T00:00:00"/>
    <x v="1"/>
    <s v="GaryHwang@gmail.com"/>
    <s v="United States,Tucson,Arizona"/>
    <s v="United States"/>
    <x v="3"/>
    <x v="9"/>
    <x v="416"/>
    <n v="198.27199999999999"/>
    <n v="8"/>
    <n v="61.96"/>
    <n v="0.3125"/>
  </r>
  <r>
    <s v="CA-2012-144806"/>
    <x v="152"/>
    <x v="1"/>
    <x v="2"/>
    <d v="2012-12-11T00:00:00"/>
    <x v="1"/>
    <s v="GaryHwang@gmail.com"/>
    <s v="United States,Tucson,Arizona"/>
    <s v="United States"/>
    <x v="3"/>
    <x v="7"/>
    <x v="417"/>
    <n v="247.10400000000001"/>
    <n v="6"/>
    <n v="-58.687199999999997"/>
    <n v="-0.23749999999999999"/>
  </r>
  <r>
    <s v="CA-2012-144806"/>
    <x v="152"/>
    <x v="1"/>
    <x v="2"/>
    <d v="2012-12-11T00:00:00"/>
    <x v="1"/>
    <s v="GaryHwang@gmail.com"/>
    <s v="United States,Tucson,Arizona"/>
    <s v="United States"/>
    <x v="3"/>
    <x v="2"/>
    <x v="321"/>
    <n v="86.304000000000002"/>
    <n v="6"/>
    <n v="9.7091999999999992"/>
    <n v="0.11249999999999999"/>
  </r>
  <r>
    <s v="CA-2014-159884"/>
    <x v="207"/>
    <x v="4"/>
    <x v="3"/>
    <d v="2014-09-06T00:00:00"/>
    <x v="1"/>
    <s v="JeremyFarry@gmail.com"/>
    <s v="United States,Tempe,Arizona"/>
    <s v="United States"/>
    <x v="3"/>
    <x v="7"/>
    <x v="418"/>
    <n v="10.744"/>
    <n v="1"/>
    <n v="0.80579999999999996"/>
    <n v="7.4999999999999997E-2"/>
  </r>
  <r>
    <s v="CA-2014-159884"/>
    <x v="207"/>
    <x v="4"/>
    <x v="3"/>
    <d v="2014-09-06T00:00:00"/>
    <x v="1"/>
    <s v="JeremyFarry@gmail.com"/>
    <s v="United States,Tempe,Arizona"/>
    <s v="United States"/>
    <x v="3"/>
    <x v="11"/>
    <x v="419"/>
    <n v="8.3759999999999994"/>
    <n v="3"/>
    <n v="2.7222"/>
    <n v="0.32500000000000001"/>
  </r>
  <r>
    <s v="CA-2014-124086"/>
    <x v="208"/>
    <x v="11"/>
    <x v="3"/>
    <d v="2014-02-15T00:00:00"/>
    <x v="0"/>
    <s v="MikePelletier@gmail.com"/>
    <s v="United States,Laguna Niguel,California"/>
    <s v="United States"/>
    <x v="0"/>
    <x v="15"/>
    <x v="420"/>
    <n v="203.983"/>
    <n v="2"/>
    <n v="16.7986"/>
    <n v="8.2352941176470587E-2"/>
  </r>
  <r>
    <s v="CA-2011-107181"/>
    <x v="209"/>
    <x v="11"/>
    <x v="1"/>
    <d v="2011-02-09T00:00:00"/>
    <x v="0"/>
    <s v="DeborahBrumfield@gmail.com"/>
    <s v="United States,San Diego,California"/>
    <s v="United States"/>
    <x v="0"/>
    <x v="4"/>
    <x v="421"/>
    <n v="82.896000000000001"/>
    <n v="3"/>
    <n v="29.0136"/>
    <n v="0.35"/>
  </r>
  <r>
    <s v="CA-2011-107181"/>
    <x v="209"/>
    <x v="11"/>
    <x v="1"/>
    <d v="2011-02-09T00:00:00"/>
    <x v="0"/>
    <s v="DeborahBrumfield@gmail.com"/>
    <s v="United States,San Diego,California"/>
    <s v="United States"/>
    <x v="0"/>
    <x v="9"/>
    <x v="264"/>
    <n v="34.24"/>
    <n v="4"/>
    <n v="16.0928"/>
    <n v="0.47"/>
  </r>
  <r>
    <s v="CA-2013-159345"/>
    <x v="210"/>
    <x v="0"/>
    <x v="0"/>
    <d v="2013-06-23T00:00:00"/>
    <x v="1"/>
    <s v="IvanGibson@gmail.com"/>
    <s v="United States,San Diego,California"/>
    <s v="United States"/>
    <x v="0"/>
    <x v="9"/>
    <x v="375"/>
    <n v="111.96"/>
    <n v="2"/>
    <n v="54.860399999999998"/>
    <n v="0.49"/>
  </r>
  <r>
    <s v="CA-2012-111507"/>
    <x v="211"/>
    <x v="11"/>
    <x v="2"/>
    <d v="2012-02-13T00:00:00"/>
    <x v="5"/>
    <s v="VictoriaWilson@gmail.com"/>
    <s v="United States,Bellevue,Washington"/>
    <s v="United States"/>
    <x v="1"/>
    <x v="2"/>
    <x v="422"/>
    <n v="5.28"/>
    <n v="3"/>
    <n v="1.5311999999999999"/>
    <n v="0.28999999999999998"/>
  </r>
  <r>
    <s v="CA-2012-112116"/>
    <x v="212"/>
    <x v="9"/>
    <x v="2"/>
    <d v="2012-03-18T00:00:00"/>
    <x v="2"/>
    <s v="JeremyEllison@gmail.com"/>
    <s v="United States,Seattle,Washington"/>
    <s v="United States"/>
    <x v="1"/>
    <x v="6"/>
    <x v="423"/>
    <n v="171.96"/>
    <n v="2"/>
    <n v="44.709600000000002"/>
    <n v="0.26"/>
  </r>
  <r>
    <s v="CA-2013-126809"/>
    <x v="213"/>
    <x v="10"/>
    <x v="0"/>
    <d v="2013-04-14T00:00:00"/>
    <x v="0"/>
    <s v="EdwardBecker@gmail.com"/>
    <s v="United States,Seattle,Washington"/>
    <s v="United States"/>
    <x v="1"/>
    <x v="4"/>
    <x v="424"/>
    <n v="35.351999999999997"/>
    <n v="9"/>
    <n v="12.815099999999999"/>
    <n v="0.36249999999999999"/>
  </r>
  <r>
    <s v="CA-2011-105172"/>
    <x v="214"/>
    <x v="10"/>
    <x v="1"/>
    <d v="2011-04-09T00:00:00"/>
    <x v="1"/>
    <s v="PaulKnutson@gmail.com"/>
    <s v="United States,San Francisco,California"/>
    <s v="United States"/>
    <x v="0"/>
    <x v="0"/>
    <x v="425"/>
    <n v="18.899999999999999"/>
    <n v="6"/>
    <n v="9.0719999999999992"/>
    <n v="0.48"/>
  </r>
  <r>
    <s v="CA-2014-107293"/>
    <x v="215"/>
    <x v="4"/>
    <x v="3"/>
    <d v="2014-09-07T00:00:00"/>
    <x v="6"/>
    <s v="ChristopherSchild@gmail.com"/>
    <s v="United States,Seattle,Washington"/>
    <s v="United States"/>
    <x v="1"/>
    <x v="2"/>
    <x v="296"/>
    <n v="2.78"/>
    <n v="1"/>
    <n v="0.7228"/>
    <n v="0.26"/>
  </r>
  <r>
    <s v="CA-2012-132101"/>
    <x v="216"/>
    <x v="9"/>
    <x v="2"/>
    <d v="2012-03-25T00:00:00"/>
    <x v="3"/>
    <s v="JesusOcampo@gmail.com"/>
    <s v="United States,Seattle,Washington"/>
    <s v="United States"/>
    <x v="1"/>
    <x v="3"/>
    <x v="426"/>
    <n v="453.57600000000002"/>
    <n v="3"/>
    <n v="39.687899999999999"/>
    <n v="8.7499999999999994E-2"/>
  </r>
  <r>
    <s v="US-2014-152002"/>
    <x v="217"/>
    <x v="0"/>
    <x v="3"/>
    <d v="2014-06-12T00:00:00"/>
    <x v="7"/>
    <s v="DiannaVittorini@gmail.com"/>
    <s v="United States,Los Angeles,California"/>
    <s v="United States"/>
    <x v="0"/>
    <x v="9"/>
    <x v="155"/>
    <n v="122.97"/>
    <n v="3"/>
    <n v="60.255299999999998"/>
    <n v="0.49"/>
  </r>
  <r>
    <s v="US-2011-157385"/>
    <x v="218"/>
    <x v="7"/>
    <x v="1"/>
    <d v="2011-11-25T00:00:00"/>
    <x v="2"/>
    <s v="SanjitChand@gmail.com"/>
    <s v="United States,Los Angeles,California"/>
    <s v="United States"/>
    <x v="0"/>
    <x v="10"/>
    <x v="427"/>
    <n v="603.91999999999996"/>
    <n v="5"/>
    <n v="-67.941000000000003"/>
    <n v="-0.11250000000000002"/>
  </r>
  <r>
    <s v="US-2011-157385"/>
    <x v="218"/>
    <x v="7"/>
    <x v="1"/>
    <d v="2011-11-25T00:00:00"/>
    <x v="2"/>
    <s v="SanjitChand@gmail.com"/>
    <s v="United States,Los Angeles,California"/>
    <s v="United States"/>
    <x v="0"/>
    <x v="13"/>
    <x v="428"/>
    <n v="21.84"/>
    <n v="3"/>
    <n v="10.4832"/>
    <n v="0.48"/>
  </r>
  <r>
    <s v="US-2011-157385"/>
    <x v="218"/>
    <x v="7"/>
    <x v="1"/>
    <d v="2011-11-25T00:00:00"/>
    <x v="2"/>
    <s v="SanjitChand@gmail.com"/>
    <s v="United States,Los Angeles,California"/>
    <s v="United States"/>
    <x v="0"/>
    <x v="8"/>
    <x v="429"/>
    <n v="29.99"/>
    <n v="1"/>
    <n v="6.2979000000000003"/>
    <n v="0.21000000000000002"/>
  </r>
  <r>
    <s v="US-2011-157385"/>
    <x v="218"/>
    <x v="7"/>
    <x v="1"/>
    <d v="2011-11-25T00:00:00"/>
    <x v="2"/>
    <s v="SanjitChand@gmail.com"/>
    <s v="United States,Los Angeles,California"/>
    <s v="United States"/>
    <x v="0"/>
    <x v="10"/>
    <x v="164"/>
    <n v="381.44"/>
    <n v="2"/>
    <n v="23.84"/>
    <n v="6.25E-2"/>
  </r>
  <r>
    <s v="CA-2012-122826"/>
    <x v="219"/>
    <x v="0"/>
    <x v="2"/>
    <d v="2012-06-25T00:00:00"/>
    <x v="2"/>
    <s v="RickDuston@gmail.com"/>
    <s v="United States,Olympia,Washington"/>
    <s v="United States"/>
    <x v="1"/>
    <x v="3"/>
    <x v="430"/>
    <n v="201.56800000000001"/>
    <n v="4"/>
    <n v="22.676400000000001"/>
    <n v="0.1125"/>
  </r>
  <r>
    <s v="CA-2011-117317"/>
    <x v="220"/>
    <x v="8"/>
    <x v="1"/>
    <d v="2011-10-19T00:00:00"/>
    <x v="7"/>
    <s v="JeremyFarry@gmail.com"/>
    <s v="United States,Los Angeles,California"/>
    <s v="United States"/>
    <x v="0"/>
    <x v="9"/>
    <x v="431"/>
    <n v="13.44"/>
    <n v="3"/>
    <n v="6.5856000000000003"/>
    <n v="0.49000000000000005"/>
  </r>
  <r>
    <s v="US-2013-115819"/>
    <x v="221"/>
    <x v="10"/>
    <x v="0"/>
    <d v="2013-04-25T00:00:00"/>
    <x v="1"/>
    <s v="JasO'Carroll@gmail.com"/>
    <s v="United States,Los Angeles,California"/>
    <s v="United States"/>
    <x v="0"/>
    <x v="3"/>
    <x v="432"/>
    <n v="39.96"/>
    <n v="5"/>
    <n v="12.987"/>
    <n v="0.32500000000000001"/>
  </r>
  <r>
    <s v="US-2013-115819"/>
    <x v="221"/>
    <x v="10"/>
    <x v="0"/>
    <d v="2013-04-25T00:00:00"/>
    <x v="1"/>
    <s v="JasO'Carroll@gmail.com"/>
    <s v="United States,Los Angeles,California"/>
    <s v="United States"/>
    <x v="0"/>
    <x v="2"/>
    <x v="433"/>
    <n v="5.46"/>
    <n v="3"/>
    <n v="1.5287999999999999"/>
    <n v="0.27999999999999997"/>
  </r>
  <r>
    <s v="US-2013-115819"/>
    <x v="221"/>
    <x v="10"/>
    <x v="0"/>
    <d v="2013-04-25T00:00:00"/>
    <x v="1"/>
    <s v="JasO'Carroll@gmail.com"/>
    <s v="United States,Los Angeles,California"/>
    <s v="United States"/>
    <x v="0"/>
    <x v="2"/>
    <x v="434"/>
    <n v="73.2"/>
    <n v="5"/>
    <n v="21.228000000000002"/>
    <n v="0.29000000000000004"/>
  </r>
  <r>
    <s v="US-2013-115819"/>
    <x v="221"/>
    <x v="10"/>
    <x v="0"/>
    <d v="2013-04-25T00:00:00"/>
    <x v="1"/>
    <s v="JasO'Carroll@gmail.com"/>
    <s v="United States,Los Angeles,California"/>
    <s v="United States"/>
    <x v="0"/>
    <x v="4"/>
    <x v="435"/>
    <n v="5.84"/>
    <n v="1"/>
    <n v="1.9710000000000001"/>
    <n v="0.33750000000000002"/>
  </r>
  <r>
    <s v="US-2013-115819"/>
    <x v="221"/>
    <x v="10"/>
    <x v="0"/>
    <d v="2013-04-25T00:00:00"/>
    <x v="1"/>
    <s v="JasO'Carroll@gmail.com"/>
    <s v="United States,Los Angeles,California"/>
    <s v="United States"/>
    <x v="0"/>
    <x v="9"/>
    <x v="436"/>
    <n v="22.72"/>
    <n v="4"/>
    <n v="10.224"/>
    <n v="0.45"/>
  </r>
  <r>
    <s v="US-2013-115819"/>
    <x v="221"/>
    <x v="10"/>
    <x v="0"/>
    <d v="2013-04-25T00:00:00"/>
    <x v="1"/>
    <s v="JasO'Carroll@gmail.com"/>
    <s v="United States,Los Angeles,California"/>
    <s v="United States"/>
    <x v="0"/>
    <x v="4"/>
    <x v="437"/>
    <n v="9.3360000000000003"/>
    <n v="3"/>
    <n v="3.2675999999999998"/>
    <n v="0.35"/>
  </r>
  <r>
    <s v="CA-2011-156349"/>
    <x v="222"/>
    <x v="2"/>
    <x v="1"/>
    <d v="2011-05-30T00:00:00"/>
    <x v="0"/>
    <s v="MarinaLichtenstein@gmail.com"/>
    <s v="United States,Los Angeles,California"/>
    <s v="United States"/>
    <x v="0"/>
    <x v="15"/>
    <x v="438"/>
    <n v="290.666"/>
    <n v="2"/>
    <n v="27.3568"/>
    <n v="9.4117647058823528E-2"/>
  </r>
  <r>
    <s v="CA-2011-156349"/>
    <x v="222"/>
    <x v="2"/>
    <x v="1"/>
    <d v="2011-05-30T00:00:00"/>
    <x v="0"/>
    <s v="MarinaLichtenstein@gmail.com"/>
    <s v="United States,Los Angeles,California"/>
    <s v="United States"/>
    <x v="0"/>
    <x v="3"/>
    <x v="439"/>
    <n v="201.584"/>
    <n v="2"/>
    <n v="20.1584"/>
    <n v="0.1"/>
  </r>
  <r>
    <s v="CA-2011-156349"/>
    <x v="222"/>
    <x v="2"/>
    <x v="1"/>
    <d v="2011-05-30T00:00:00"/>
    <x v="0"/>
    <s v="MarinaLichtenstein@gmail.com"/>
    <s v="United States,Los Angeles,California"/>
    <s v="United States"/>
    <x v="0"/>
    <x v="3"/>
    <x v="22"/>
    <n v="83.983999999999995"/>
    <n v="2"/>
    <n v="31.494"/>
    <n v="0.375"/>
  </r>
  <r>
    <s v="CA-2014-138380"/>
    <x v="71"/>
    <x v="1"/>
    <x v="3"/>
    <d v="2014-12-26T00:00:00"/>
    <x v="0"/>
    <s v="YanaSorensen@gmail.com"/>
    <s v="United States,Oakland,California"/>
    <s v="United States"/>
    <x v="0"/>
    <x v="7"/>
    <x v="344"/>
    <n v="1000.02"/>
    <n v="7"/>
    <n v="290.00580000000002"/>
    <n v="0.29000000000000004"/>
  </r>
  <r>
    <s v="CA-2014-108560"/>
    <x v="182"/>
    <x v="6"/>
    <x v="3"/>
    <d v="2014-07-16T00:00:00"/>
    <x v="5"/>
    <s v="JennaCaffey@gmail.com"/>
    <s v="United States,Kent,Washington"/>
    <s v="United States"/>
    <x v="1"/>
    <x v="1"/>
    <x v="440"/>
    <n v="198.46"/>
    <n v="2"/>
    <n v="99.23"/>
    <n v="0.5"/>
  </r>
  <r>
    <s v="CA-2014-108560"/>
    <x v="182"/>
    <x v="6"/>
    <x v="3"/>
    <d v="2014-07-16T00:00:00"/>
    <x v="5"/>
    <s v="JennaCaffey@gmail.com"/>
    <s v="United States,Kent,Washington"/>
    <s v="United States"/>
    <x v="1"/>
    <x v="0"/>
    <x v="441"/>
    <n v="786.48"/>
    <n v="8"/>
    <n v="385.37520000000001"/>
    <n v="0.49"/>
  </r>
  <r>
    <s v="CA-2014-108560"/>
    <x v="182"/>
    <x v="6"/>
    <x v="3"/>
    <d v="2014-07-16T00:00:00"/>
    <x v="5"/>
    <s v="JennaCaffey@gmail.com"/>
    <s v="United States,Kent,Washington"/>
    <s v="United States"/>
    <x v="1"/>
    <x v="4"/>
    <x v="178"/>
    <n v="23.167999999999999"/>
    <n v="2"/>
    <n v="7.8192000000000004"/>
    <n v="0.33750000000000002"/>
  </r>
  <r>
    <s v="CA-2014-108560"/>
    <x v="182"/>
    <x v="6"/>
    <x v="3"/>
    <d v="2014-07-16T00:00:00"/>
    <x v="5"/>
    <s v="JennaCaffey@gmail.com"/>
    <s v="United States,Kent,Washington"/>
    <s v="United States"/>
    <x v="1"/>
    <x v="8"/>
    <x v="442"/>
    <n v="50"/>
    <n v="2"/>
    <n v="10.5"/>
    <n v="0.21"/>
  </r>
  <r>
    <s v="CA-2012-157084"/>
    <x v="223"/>
    <x v="1"/>
    <x v="2"/>
    <d v="2012-12-24T00:00:00"/>
    <x v="1"/>
    <s v="JamesGalang@gmail.com"/>
    <s v="United States,Los Angeles,California"/>
    <s v="United States"/>
    <x v="0"/>
    <x v="3"/>
    <x v="443"/>
    <n v="675.96"/>
    <n v="5"/>
    <n v="84.495000000000005"/>
    <n v="0.125"/>
  </r>
  <r>
    <s v="CA-2012-157084"/>
    <x v="223"/>
    <x v="1"/>
    <x v="2"/>
    <d v="2012-12-24T00:00:00"/>
    <x v="1"/>
    <s v="JamesGalang@gmail.com"/>
    <s v="United States,Los Angeles,California"/>
    <s v="United States"/>
    <x v="0"/>
    <x v="8"/>
    <x v="444"/>
    <n v="1265.8499999999999"/>
    <n v="3"/>
    <n v="556.97400000000005"/>
    <n v="0.44000000000000006"/>
  </r>
  <r>
    <s v="CA-2011-168984"/>
    <x v="224"/>
    <x v="7"/>
    <x v="1"/>
    <d v="2011-12-02T00:00:00"/>
    <x v="3"/>
    <s v="NatalieWebber@gmail.com"/>
    <s v="United States,Tigard,Oregon"/>
    <s v="United States"/>
    <x v="4"/>
    <x v="9"/>
    <x v="445"/>
    <n v="15.552"/>
    <n v="3"/>
    <n v="5.4432"/>
    <n v="0.35000000000000003"/>
  </r>
  <r>
    <s v="CA-2011-168984"/>
    <x v="224"/>
    <x v="7"/>
    <x v="1"/>
    <d v="2011-12-02T00:00:00"/>
    <x v="3"/>
    <s v="NatalieWebber@gmail.com"/>
    <s v="United States,Tigard,Oregon"/>
    <s v="United States"/>
    <x v="4"/>
    <x v="7"/>
    <x v="446"/>
    <n v="669.08"/>
    <n v="5"/>
    <n v="-167.27"/>
    <n v="-0.25"/>
  </r>
  <r>
    <s v="CA-2011-168984"/>
    <x v="224"/>
    <x v="7"/>
    <x v="1"/>
    <d v="2011-12-02T00:00:00"/>
    <x v="3"/>
    <s v="NatalieWebber@gmail.com"/>
    <s v="United States,Tigard,Oregon"/>
    <s v="United States"/>
    <x v="4"/>
    <x v="3"/>
    <x v="447"/>
    <n v="438.33600000000001"/>
    <n v="4"/>
    <n v="-87.667199999999994"/>
    <n v="-0.19999999999999998"/>
  </r>
  <r>
    <s v="CA-2012-111829"/>
    <x v="216"/>
    <x v="9"/>
    <x v="2"/>
    <d v="2012-03-20T00:00:00"/>
    <x v="6"/>
    <s v="FredHopkins@gmail.com"/>
    <s v="United States,Seattle,Washington"/>
    <s v="United States"/>
    <x v="1"/>
    <x v="7"/>
    <x v="448"/>
    <n v="1247.6400000000001"/>
    <n v="3"/>
    <n v="349.33920000000001"/>
    <n v="0.27999999999999997"/>
  </r>
  <r>
    <s v="CA-2012-111829"/>
    <x v="216"/>
    <x v="9"/>
    <x v="2"/>
    <d v="2012-03-20T00:00:00"/>
    <x v="6"/>
    <s v="FredHopkins@gmail.com"/>
    <s v="United States,Seattle,Washington"/>
    <s v="United States"/>
    <x v="1"/>
    <x v="14"/>
    <x v="449"/>
    <n v="3149.93"/>
    <n v="7"/>
    <n v="1480.4671000000001"/>
    <n v="0.47000000000000003"/>
  </r>
  <r>
    <s v="CA-2012-111829"/>
    <x v="216"/>
    <x v="9"/>
    <x v="2"/>
    <d v="2012-03-20T00:00:00"/>
    <x v="6"/>
    <s v="FredHopkins@gmail.com"/>
    <s v="United States,Seattle,Washington"/>
    <s v="United States"/>
    <x v="1"/>
    <x v="9"/>
    <x v="450"/>
    <n v="209.7"/>
    <n v="2"/>
    <n v="100.65600000000001"/>
    <n v="0.48000000000000004"/>
  </r>
  <r>
    <s v="CA-2011-135699"/>
    <x v="225"/>
    <x v="3"/>
    <x v="1"/>
    <d v="2011-08-29T00:00:00"/>
    <x v="7"/>
    <s v="HilaryHolden@gmail.com"/>
    <s v="United States,San Francisco,California"/>
    <s v="United States"/>
    <x v="0"/>
    <x v="9"/>
    <x v="451"/>
    <n v="109.92"/>
    <n v="2"/>
    <n v="53.860799999999998"/>
    <n v="0.49"/>
  </r>
  <r>
    <s v="CA-2011-135699"/>
    <x v="225"/>
    <x v="3"/>
    <x v="1"/>
    <d v="2011-08-29T00:00:00"/>
    <x v="7"/>
    <s v="HilaryHolden@gmail.com"/>
    <s v="United States,San Francisco,California"/>
    <s v="United States"/>
    <x v="0"/>
    <x v="9"/>
    <x v="452"/>
    <n v="13.36"/>
    <n v="2"/>
    <n v="6.4127999999999998"/>
    <n v="0.48"/>
  </r>
  <r>
    <s v="US-2014-132444"/>
    <x v="226"/>
    <x v="7"/>
    <x v="3"/>
    <d v="2014-11-22T00:00:00"/>
    <x v="4"/>
    <s v="ChristinaDeMoss@gmail.com"/>
    <s v="United States,Seattle,Washington"/>
    <s v="United States"/>
    <x v="1"/>
    <x v="7"/>
    <x v="453"/>
    <n v="169.68"/>
    <n v="6"/>
    <n v="45.813600000000001"/>
    <n v="0.27"/>
  </r>
  <r>
    <s v="US-2014-132444"/>
    <x v="226"/>
    <x v="7"/>
    <x v="3"/>
    <d v="2014-11-22T00:00:00"/>
    <x v="4"/>
    <s v="ChristinaDeMoss@gmail.com"/>
    <s v="United States,Seattle,Washington"/>
    <s v="United States"/>
    <x v="1"/>
    <x v="8"/>
    <x v="163"/>
    <n v="132.52000000000001"/>
    <n v="4"/>
    <n v="54.333199999999998"/>
    <n v="0.41"/>
  </r>
  <r>
    <s v="US-2014-132444"/>
    <x v="226"/>
    <x v="7"/>
    <x v="3"/>
    <d v="2014-11-22T00:00:00"/>
    <x v="4"/>
    <s v="ChristinaDeMoss@gmail.com"/>
    <s v="United States,Seattle,Washington"/>
    <s v="United States"/>
    <x v="1"/>
    <x v="11"/>
    <x v="454"/>
    <n v="2.96"/>
    <n v="2"/>
    <n v="1.4208000000000001"/>
    <n v="0.48000000000000004"/>
  </r>
  <r>
    <s v="US-2014-132444"/>
    <x v="226"/>
    <x v="7"/>
    <x v="3"/>
    <d v="2014-11-22T00:00:00"/>
    <x v="4"/>
    <s v="ChristinaDeMoss@gmail.com"/>
    <s v="United States,Seattle,Washington"/>
    <s v="United States"/>
    <x v="1"/>
    <x v="4"/>
    <x v="455"/>
    <n v="8.4480000000000004"/>
    <n v="2"/>
    <n v="2.9567999999999999"/>
    <n v="0.35"/>
  </r>
  <r>
    <s v="US-2014-132444"/>
    <x v="226"/>
    <x v="7"/>
    <x v="3"/>
    <d v="2014-11-22T00:00:00"/>
    <x v="4"/>
    <s v="ChristinaDeMoss@gmail.com"/>
    <s v="United States,Seattle,Washington"/>
    <s v="United States"/>
    <x v="1"/>
    <x v="7"/>
    <x v="456"/>
    <n v="95.94"/>
    <n v="3"/>
    <n v="9.5939999999999994"/>
    <n v="9.9999999999999992E-2"/>
  </r>
  <r>
    <s v="CA-2014-161809"/>
    <x v="227"/>
    <x v="5"/>
    <x v="3"/>
    <d v="2014-01-27T00:00:00"/>
    <x v="3"/>
    <s v="TheaHendricks@gmail.com"/>
    <s v="United States,Los Angeles,California"/>
    <s v="United States"/>
    <x v="0"/>
    <x v="3"/>
    <x v="457"/>
    <n v="160.77600000000001"/>
    <n v="3"/>
    <n v="10.048500000000001"/>
    <n v="6.25E-2"/>
  </r>
  <r>
    <s v="CA-2014-127285"/>
    <x v="200"/>
    <x v="8"/>
    <x v="3"/>
    <d v="2014-11-07T00:00:00"/>
    <x v="5"/>
    <s v="MichelleMoray@gmail.com"/>
    <s v="United States,Seattle,Washington"/>
    <s v="United States"/>
    <x v="1"/>
    <x v="4"/>
    <x v="458"/>
    <n v="88.751999999999995"/>
    <n v="3"/>
    <n v="27.734999999999999"/>
    <n v="0.3125"/>
  </r>
  <r>
    <s v="CA-2014-127285"/>
    <x v="200"/>
    <x v="8"/>
    <x v="3"/>
    <d v="2014-11-07T00:00:00"/>
    <x v="5"/>
    <s v="MichelleMoray@gmail.com"/>
    <s v="United States,Seattle,Washington"/>
    <s v="United States"/>
    <x v="1"/>
    <x v="4"/>
    <x v="459"/>
    <n v="13.904"/>
    <n v="2"/>
    <n v="5.2140000000000004"/>
    <n v="0.37500000000000006"/>
  </r>
  <r>
    <s v="CA-2013-107615"/>
    <x v="228"/>
    <x v="9"/>
    <x v="0"/>
    <d v="2013-03-26T00:00:00"/>
    <x v="4"/>
    <s v="RobertBarroso@gmail.com"/>
    <s v="United States,North Las Vegas,Nevada"/>
    <s v="United States"/>
    <x v="7"/>
    <x v="8"/>
    <x v="310"/>
    <n v="58.58"/>
    <n v="2"/>
    <n v="19.331399999999999"/>
    <n v="0.32999999999999996"/>
  </r>
  <r>
    <s v="CA-2013-122728"/>
    <x v="229"/>
    <x v="2"/>
    <x v="0"/>
    <d v="2013-05-25T00:00:00"/>
    <x v="3"/>
    <s v="EricBarreto@gmail.com"/>
    <s v="United States,San Francisco,California"/>
    <s v="United States"/>
    <x v="0"/>
    <x v="7"/>
    <x v="460"/>
    <n v="104.28"/>
    <n v="3"/>
    <n v="26.07"/>
    <n v="0.25"/>
  </r>
  <r>
    <s v="CA-2013-122728"/>
    <x v="229"/>
    <x v="2"/>
    <x v="0"/>
    <d v="2013-05-25T00:00:00"/>
    <x v="3"/>
    <s v="EricBarreto@gmail.com"/>
    <s v="United States,San Francisco,California"/>
    <s v="United States"/>
    <x v="0"/>
    <x v="9"/>
    <x v="461"/>
    <n v="17.940000000000001"/>
    <n v="3"/>
    <n v="8.7905999999999995"/>
    <n v="0.48999999999999994"/>
  </r>
  <r>
    <s v="US-2013-101497"/>
    <x v="230"/>
    <x v="4"/>
    <x v="0"/>
    <d v="2013-10-02T00:00:00"/>
    <x v="2"/>
    <s v="PamelaStobb@gmail.com"/>
    <s v="United States,Los Angeles,California"/>
    <s v="United States"/>
    <x v="0"/>
    <x v="9"/>
    <x v="462"/>
    <n v="18.97"/>
    <n v="1"/>
    <n v="9.1056000000000008"/>
    <n v="0.48000000000000009"/>
  </r>
  <r>
    <s v="CA-2013-147585"/>
    <x v="27"/>
    <x v="7"/>
    <x v="0"/>
    <d v="2013-11-13T00:00:00"/>
    <x v="1"/>
    <s v="ClaudiaBergmann@gmail.com"/>
    <s v="United States,San Francisco,California"/>
    <s v="United States"/>
    <x v="0"/>
    <x v="1"/>
    <x v="463"/>
    <n v="14.82"/>
    <n v="3"/>
    <n v="6.2244000000000002"/>
    <n v="0.42"/>
  </r>
  <r>
    <s v="CA-2012-148376"/>
    <x v="231"/>
    <x v="1"/>
    <x v="2"/>
    <d v="2012-12-31T00:00:00"/>
    <x v="0"/>
    <s v="ArthurGainer@gmail.com"/>
    <s v="United States,Los Angeles,California"/>
    <s v="United States"/>
    <x v="0"/>
    <x v="5"/>
    <x v="241"/>
    <n v="106.96"/>
    <n v="2"/>
    <n v="31.0184"/>
    <n v="0.29000000000000004"/>
  </r>
  <r>
    <s v="CA-2012-148376"/>
    <x v="231"/>
    <x v="1"/>
    <x v="2"/>
    <d v="2012-12-31T00:00:00"/>
    <x v="0"/>
    <s v="ArthurGainer@gmail.com"/>
    <s v="United States,Los Angeles,California"/>
    <s v="United States"/>
    <x v="0"/>
    <x v="0"/>
    <x v="464"/>
    <n v="21.56"/>
    <n v="7"/>
    <n v="10.348800000000001"/>
    <n v="0.48000000000000004"/>
  </r>
  <r>
    <s v="CA-2011-135657"/>
    <x v="232"/>
    <x v="0"/>
    <x v="1"/>
    <d v="2011-06-07T00:00:00"/>
    <x v="0"/>
    <s v="StevenCartwright@gmail.com"/>
    <s v="United States,Seattle,Washington"/>
    <s v="United States"/>
    <x v="1"/>
    <x v="6"/>
    <x v="423"/>
    <n v="515.88"/>
    <n v="6"/>
    <n v="113.4936"/>
    <n v="0.22"/>
  </r>
  <r>
    <s v="CA-2011-139857"/>
    <x v="233"/>
    <x v="11"/>
    <x v="1"/>
    <d v="2011-02-07T00:00:00"/>
    <x v="0"/>
    <s v="CynthiaDelaney@gmail.com"/>
    <s v="United States,San Diego,California"/>
    <s v="United States"/>
    <x v="0"/>
    <x v="11"/>
    <x v="57"/>
    <n v="12.35"/>
    <n v="5"/>
    <n v="5.8045"/>
    <n v="0.47000000000000003"/>
  </r>
  <r>
    <s v="CA-2013-106306"/>
    <x v="234"/>
    <x v="9"/>
    <x v="0"/>
    <d v="2013-03-09T00:00:00"/>
    <x v="7"/>
    <s v="PatrickGardner@gmail.com"/>
    <s v="United States,Glendale,Arizona"/>
    <s v="United States"/>
    <x v="3"/>
    <x v="4"/>
    <x v="465"/>
    <n v="9.702"/>
    <n v="3"/>
    <n v="-7.1147999999999998"/>
    <n v="-0.73333333333333328"/>
  </r>
  <r>
    <s v="CA-2014-123491"/>
    <x v="200"/>
    <x v="8"/>
    <x v="3"/>
    <d v="2014-11-06T00:00:00"/>
    <x v="3"/>
    <s v="JamieKunitz@gmail.com"/>
    <s v="United States,San Francisco,California"/>
    <s v="United States"/>
    <x v="0"/>
    <x v="0"/>
    <x v="466"/>
    <n v="43.86"/>
    <n v="6"/>
    <n v="20.6142"/>
    <n v="0.47000000000000003"/>
  </r>
  <r>
    <s v="CA-2014-123491"/>
    <x v="200"/>
    <x v="8"/>
    <x v="3"/>
    <d v="2014-11-06T00:00:00"/>
    <x v="3"/>
    <s v="JamieKunitz@gmail.com"/>
    <s v="United States,San Francisco,California"/>
    <s v="United States"/>
    <x v="0"/>
    <x v="3"/>
    <x v="467"/>
    <n v="148.47999999999999"/>
    <n v="2"/>
    <n v="16.704000000000001"/>
    <n v="0.11250000000000002"/>
  </r>
  <r>
    <s v="CA-2014-123491"/>
    <x v="200"/>
    <x v="8"/>
    <x v="3"/>
    <d v="2014-11-06T00:00:00"/>
    <x v="3"/>
    <s v="JamieKunitz@gmail.com"/>
    <s v="United States,San Francisco,California"/>
    <s v="United States"/>
    <x v="0"/>
    <x v="9"/>
    <x v="468"/>
    <n v="7.42"/>
    <n v="2"/>
    <n v="3.71"/>
    <n v="0.5"/>
  </r>
  <r>
    <s v="CA-2014-123491"/>
    <x v="200"/>
    <x v="8"/>
    <x v="3"/>
    <d v="2014-11-06T00:00:00"/>
    <x v="3"/>
    <s v="JamieKunitz@gmail.com"/>
    <s v="United States,San Francisco,California"/>
    <s v="United States"/>
    <x v="0"/>
    <x v="10"/>
    <x v="469"/>
    <n v="71.992000000000004"/>
    <n v="1"/>
    <n v="-0.89990000000000003"/>
    <n v="-1.2499999999999999E-2"/>
  </r>
  <r>
    <s v="CA-2014-123491"/>
    <x v="200"/>
    <x v="8"/>
    <x v="3"/>
    <d v="2014-11-06T00:00:00"/>
    <x v="3"/>
    <s v="JamieKunitz@gmail.com"/>
    <s v="United States,San Francisco,California"/>
    <s v="United States"/>
    <x v="0"/>
    <x v="2"/>
    <x v="412"/>
    <n v="19.899999999999999"/>
    <n v="5"/>
    <n v="6.5670000000000002"/>
    <n v="0.33"/>
  </r>
  <r>
    <s v="CA-2014-123491"/>
    <x v="200"/>
    <x v="8"/>
    <x v="3"/>
    <d v="2014-11-06T00:00:00"/>
    <x v="3"/>
    <s v="JamieKunitz@gmail.com"/>
    <s v="United States,San Francisco,California"/>
    <s v="United States"/>
    <x v="0"/>
    <x v="5"/>
    <x v="470"/>
    <n v="1702.12"/>
    <n v="14"/>
    <n v="510.63600000000002"/>
    <n v="0.30000000000000004"/>
  </r>
  <r>
    <s v="CA-2014-104003"/>
    <x v="235"/>
    <x v="8"/>
    <x v="3"/>
    <d v="2014-10-14T00:00:00"/>
    <x v="3"/>
    <s v="DebraCatini@gmail.com"/>
    <s v="United States,San Francisco,California"/>
    <s v="United States"/>
    <x v="0"/>
    <x v="15"/>
    <x v="471"/>
    <n v="307.666"/>
    <n v="2"/>
    <n v="-14.478400000000001"/>
    <n v="-4.7058823529411764E-2"/>
  </r>
  <r>
    <s v="CA-2012-130204"/>
    <x v="236"/>
    <x v="4"/>
    <x v="2"/>
    <d v="2012-09-09T00:00:00"/>
    <x v="3"/>
    <s v="DavidBremer@gmail.com"/>
    <s v="United States,San Francisco,California"/>
    <s v="United States"/>
    <x v="0"/>
    <x v="7"/>
    <x v="166"/>
    <n v="31.44"/>
    <n v="3"/>
    <n v="8.4887999999999995"/>
    <n v="0.26999999999999996"/>
  </r>
  <r>
    <s v="CA-2012-130204"/>
    <x v="236"/>
    <x v="4"/>
    <x v="2"/>
    <d v="2012-09-09T00:00:00"/>
    <x v="3"/>
    <s v="DavidBremer@gmail.com"/>
    <s v="United States,San Francisco,California"/>
    <s v="United States"/>
    <x v="0"/>
    <x v="8"/>
    <x v="472"/>
    <n v="17.899999999999999"/>
    <n v="2"/>
    <n v="3.4009999999999998"/>
    <n v="0.19"/>
  </r>
  <r>
    <s v="CA-2012-130204"/>
    <x v="236"/>
    <x v="4"/>
    <x v="2"/>
    <d v="2012-09-09T00:00:00"/>
    <x v="3"/>
    <s v="DavidBremer@gmail.com"/>
    <s v="United States,San Francisco,California"/>
    <s v="United States"/>
    <x v="0"/>
    <x v="8"/>
    <x v="473"/>
    <n v="129.44999999999999"/>
    <n v="5"/>
    <n v="46.601999999999997"/>
    <n v="0.36"/>
  </r>
  <r>
    <s v="CA-2011-110527"/>
    <x v="237"/>
    <x v="3"/>
    <x v="1"/>
    <d v="2011-08-16T00:00:00"/>
    <x v="5"/>
    <s v="EmilyDucich@gmail.com"/>
    <s v="United States,San Diego,California"/>
    <s v="United States"/>
    <x v="0"/>
    <x v="0"/>
    <x v="474"/>
    <n v="20.88"/>
    <n v="8"/>
    <n v="9.6047999999999991"/>
    <n v="0.45999999999999996"/>
  </r>
  <r>
    <s v="CA-2014-168837"/>
    <x v="238"/>
    <x v="8"/>
    <x v="3"/>
    <d v="2014-10-18T00:00:00"/>
    <x v="4"/>
    <s v="JoniWasserman@gmail.com"/>
    <s v="United States,Oakland,California"/>
    <s v="United States"/>
    <x v="0"/>
    <x v="1"/>
    <x v="88"/>
    <n v="9.4600000000000009"/>
    <n v="2"/>
    <n v="3.6894"/>
    <n v="0.38999999999999996"/>
  </r>
  <r>
    <s v="CA-2014-116715"/>
    <x v="239"/>
    <x v="1"/>
    <x v="3"/>
    <d v="2014-12-06T00:00:00"/>
    <x v="4"/>
    <s v="VictoriaWilson@gmail.com"/>
    <s v="United States,San Francisco,California"/>
    <s v="United States"/>
    <x v="0"/>
    <x v="7"/>
    <x v="317"/>
    <n v="559.62"/>
    <n v="9"/>
    <n v="151.09739999999999"/>
    <n v="0.26999999999999996"/>
  </r>
  <r>
    <s v="CA-2014-116715"/>
    <x v="239"/>
    <x v="1"/>
    <x v="3"/>
    <d v="2014-12-06T00:00:00"/>
    <x v="4"/>
    <s v="VictoriaWilson@gmail.com"/>
    <s v="United States,San Francisco,California"/>
    <s v="United States"/>
    <x v="0"/>
    <x v="9"/>
    <x v="451"/>
    <n v="109.92"/>
    <n v="2"/>
    <n v="53.860799999999998"/>
    <n v="0.49"/>
  </r>
  <r>
    <s v="CA-2014-116715"/>
    <x v="239"/>
    <x v="1"/>
    <x v="3"/>
    <d v="2014-12-06T00:00:00"/>
    <x v="4"/>
    <s v="VictoriaWilson@gmail.com"/>
    <s v="United States,San Francisco,California"/>
    <s v="United States"/>
    <x v="0"/>
    <x v="9"/>
    <x v="475"/>
    <n v="8.56"/>
    <n v="2"/>
    <n v="3.8519999999999999"/>
    <n v="0.44999999999999996"/>
  </r>
  <r>
    <s v="CA-2012-130785"/>
    <x v="240"/>
    <x v="4"/>
    <x v="2"/>
    <d v="2012-09-09T00:00:00"/>
    <x v="0"/>
    <s v="ArthurGainer@gmail.com"/>
    <s v="United States,San Diego,California"/>
    <s v="United States"/>
    <x v="0"/>
    <x v="15"/>
    <x v="476"/>
    <n v="411.33199999999999"/>
    <n v="4"/>
    <n v="-4.8391999999999999"/>
    <n v="-1.1764705882352941E-2"/>
  </r>
  <r>
    <s v="CA-2012-130785"/>
    <x v="240"/>
    <x v="4"/>
    <x v="2"/>
    <d v="2012-09-09T00:00:00"/>
    <x v="0"/>
    <s v="ArthurGainer@gmail.com"/>
    <s v="United States,San Diego,California"/>
    <s v="United States"/>
    <x v="0"/>
    <x v="4"/>
    <x v="477"/>
    <n v="28.751999999999999"/>
    <n v="6"/>
    <n v="9.7037999999999993"/>
    <n v="0.33749999999999997"/>
  </r>
  <r>
    <s v="CA-2012-130785"/>
    <x v="240"/>
    <x v="4"/>
    <x v="2"/>
    <d v="2012-09-09T00:00:00"/>
    <x v="0"/>
    <s v="ArthurGainer@gmail.com"/>
    <s v="United States,San Diego,California"/>
    <s v="United States"/>
    <x v="0"/>
    <x v="15"/>
    <x v="478"/>
    <n v="293.19900000000001"/>
    <n v="3"/>
    <n v="-20.696400000000001"/>
    <n v="-7.0588235294117646E-2"/>
  </r>
  <r>
    <s v="CA-2012-105347"/>
    <x v="8"/>
    <x v="7"/>
    <x v="2"/>
    <d v="2012-11-28T00:00:00"/>
    <x v="0"/>
    <s v="DarrenPowers@gmail.com"/>
    <s v="United States,Los Angeles,California"/>
    <s v="United States"/>
    <x v="0"/>
    <x v="9"/>
    <x v="479"/>
    <n v="368.91"/>
    <n v="9"/>
    <n v="180.76589999999999"/>
    <n v="0.48999999999999994"/>
  </r>
  <r>
    <s v="CA-2012-105347"/>
    <x v="8"/>
    <x v="7"/>
    <x v="2"/>
    <d v="2012-11-28T00:00:00"/>
    <x v="0"/>
    <s v="DarrenPowers@gmail.com"/>
    <s v="United States,Los Angeles,California"/>
    <s v="United States"/>
    <x v="0"/>
    <x v="2"/>
    <x v="480"/>
    <n v="14.7"/>
    <n v="5"/>
    <n v="6.6150000000000002"/>
    <n v="0.45"/>
  </r>
  <r>
    <s v="CA-2013-100965"/>
    <x v="241"/>
    <x v="6"/>
    <x v="0"/>
    <d v="2013-07-12T00:00:00"/>
    <x v="0"/>
    <s v="RaymondMesse@gmail.com"/>
    <s v="United States,San Jose,California"/>
    <s v="United States"/>
    <x v="0"/>
    <x v="1"/>
    <x v="481"/>
    <n v="215.65"/>
    <n v="5"/>
    <n v="73.320999999999998"/>
    <n v="0.33999999999999997"/>
  </r>
  <r>
    <s v="CA-2013-149461"/>
    <x v="139"/>
    <x v="7"/>
    <x v="0"/>
    <d v="2013-11-20T00:00:00"/>
    <x v="3"/>
    <s v="AdrianShami@gmail.com"/>
    <s v="United States,Auburn,Washington"/>
    <s v="United States"/>
    <x v="1"/>
    <x v="1"/>
    <x v="410"/>
    <n v="4.18"/>
    <n v="1"/>
    <n v="1.5047999999999999"/>
    <n v="0.36"/>
  </r>
  <r>
    <s v="US-2013-116729"/>
    <x v="242"/>
    <x v="1"/>
    <x v="0"/>
    <d v="2013-12-29T00:00:00"/>
    <x v="4"/>
    <s v="GraceKelly@gmail.com"/>
    <s v="United States,Los Angeles,California"/>
    <s v="United States"/>
    <x v="0"/>
    <x v="3"/>
    <x v="482"/>
    <n v="2575.944"/>
    <n v="7"/>
    <n v="257.59440000000001"/>
    <n v="0.1"/>
  </r>
  <r>
    <s v="US-2013-116729"/>
    <x v="242"/>
    <x v="1"/>
    <x v="0"/>
    <d v="2013-12-29T00:00:00"/>
    <x v="4"/>
    <s v="GraceKelly@gmail.com"/>
    <s v="United States,Los Angeles,California"/>
    <s v="United States"/>
    <x v="0"/>
    <x v="9"/>
    <x v="190"/>
    <n v="45.36"/>
    <n v="7"/>
    <n v="21.7728"/>
    <n v="0.48"/>
  </r>
  <r>
    <s v="US-2013-116729"/>
    <x v="242"/>
    <x v="1"/>
    <x v="0"/>
    <d v="2013-12-29T00:00:00"/>
    <x v="4"/>
    <s v="GraceKelly@gmail.com"/>
    <s v="United States,Los Angeles,California"/>
    <s v="United States"/>
    <x v="0"/>
    <x v="8"/>
    <x v="483"/>
    <n v="254.24"/>
    <n v="7"/>
    <n v="76.272000000000006"/>
    <n v="0.3"/>
  </r>
  <r>
    <s v="CA-2012-131597"/>
    <x v="185"/>
    <x v="4"/>
    <x v="2"/>
    <d v="2012-09-18T00:00:00"/>
    <x v="0"/>
    <s v="StefaniaPerrino@gmail.com"/>
    <s v="United States,Los Angeles,California"/>
    <s v="United States"/>
    <x v="0"/>
    <x v="6"/>
    <x v="224"/>
    <n v="170.136"/>
    <n v="3"/>
    <n v="-8.5068000000000001"/>
    <n v="-0.05"/>
  </r>
  <r>
    <s v="CA-2012-164833"/>
    <x v="243"/>
    <x v="0"/>
    <x v="2"/>
    <d v="2012-06-04T00:00:00"/>
    <x v="7"/>
    <s v="LaurenLeatherbury@gmail.com"/>
    <s v="United States,Seattle,Washington"/>
    <s v="United States"/>
    <x v="1"/>
    <x v="0"/>
    <x v="484"/>
    <n v="7.38"/>
    <n v="2"/>
    <n v="3.4685999999999999"/>
    <n v="0.47"/>
  </r>
  <r>
    <s v="CA-2012-164833"/>
    <x v="243"/>
    <x v="0"/>
    <x v="2"/>
    <d v="2012-06-04T00:00:00"/>
    <x v="7"/>
    <s v="LaurenLeatherbury@gmail.com"/>
    <s v="United States,Seattle,Washington"/>
    <s v="United States"/>
    <x v="1"/>
    <x v="2"/>
    <x v="485"/>
    <n v="9.26"/>
    <n v="2"/>
    <n v="3.0558000000000001"/>
    <n v="0.33"/>
  </r>
  <r>
    <s v="CA-2012-125423"/>
    <x v="127"/>
    <x v="1"/>
    <x v="2"/>
    <d v="2012-12-15T00:00:00"/>
    <x v="2"/>
    <s v="MattCollins@gmail.com"/>
    <s v="United States,Los Angeles,California"/>
    <s v="United States"/>
    <x v="0"/>
    <x v="0"/>
    <x v="486"/>
    <n v="9.9600000000000009"/>
    <n v="2"/>
    <n v="4.5815999999999999"/>
    <n v="0.45999999999999996"/>
  </r>
  <r>
    <s v="CA-2013-167507"/>
    <x v="244"/>
    <x v="1"/>
    <x v="0"/>
    <d v="2013-12-29T00:00:00"/>
    <x v="3"/>
    <s v="SueAnnReed@gmail.com"/>
    <s v="United States,Redmond,Oregon"/>
    <s v="United States"/>
    <x v="4"/>
    <x v="4"/>
    <x v="487"/>
    <n v="31.32"/>
    <n v="10"/>
    <n v="-25.056000000000001"/>
    <n v="-0.8"/>
  </r>
  <r>
    <s v="CA-2013-167507"/>
    <x v="244"/>
    <x v="1"/>
    <x v="0"/>
    <d v="2013-12-29T00:00:00"/>
    <x v="3"/>
    <s v="SueAnnReed@gmail.com"/>
    <s v="United States,Redmond,Oregon"/>
    <s v="United States"/>
    <x v="4"/>
    <x v="1"/>
    <x v="207"/>
    <n v="11.84"/>
    <n v="4"/>
    <n v="3.1080000000000001"/>
    <n v="0.26250000000000001"/>
  </r>
  <r>
    <s v="CA-2013-167507"/>
    <x v="244"/>
    <x v="1"/>
    <x v="0"/>
    <d v="2013-12-29T00:00:00"/>
    <x v="3"/>
    <s v="SueAnnReed@gmail.com"/>
    <s v="United States,Redmond,Oregon"/>
    <s v="United States"/>
    <x v="4"/>
    <x v="1"/>
    <x v="488"/>
    <n v="22.783999999999999"/>
    <n v="1"/>
    <n v="4.8415999999999997"/>
    <n v="0.21249999999999999"/>
  </r>
  <r>
    <s v="US-2014-113852"/>
    <x v="245"/>
    <x v="6"/>
    <x v="3"/>
    <d v="2014-08-03T00:00:00"/>
    <x v="0"/>
    <s v="GiuliettaWeimer@gmail.com"/>
    <s v="United States,Seattle,Washington"/>
    <s v="United States"/>
    <x v="1"/>
    <x v="8"/>
    <x v="15"/>
    <n v="90.57"/>
    <n v="3"/>
    <n v="11.774100000000001"/>
    <n v="0.13"/>
  </r>
  <r>
    <s v="CA-2014-128370"/>
    <x v="246"/>
    <x v="4"/>
    <x v="3"/>
    <d v="2014-09-11T00:00:00"/>
    <x v="7"/>
    <s v="FrankHawley@gmail.com"/>
    <s v="United States,Los Angeles,California"/>
    <s v="United States"/>
    <x v="0"/>
    <x v="10"/>
    <x v="149"/>
    <n v="362.35199999999998"/>
    <n v="3"/>
    <n v="27.176400000000001"/>
    <n v="7.5000000000000011E-2"/>
  </r>
  <r>
    <s v="CA-2014-128370"/>
    <x v="246"/>
    <x v="4"/>
    <x v="3"/>
    <d v="2014-09-11T00:00:00"/>
    <x v="7"/>
    <s v="FrankHawley@gmail.com"/>
    <s v="United States,Los Angeles,California"/>
    <s v="United States"/>
    <x v="0"/>
    <x v="4"/>
    <x v="96"/>
    <n v="7.1840000000000002"/>
    <n v="2"/>
    <n v="2.2450000000000001"/>
    <n v="0.3125"/>
  </r>
  <r>
    <s v="CA-2011-114643"/>
    <x v="247"/>
    <x v="0"/>
    <x v="1"/>
    <d v="2011-06-17T00:00:00"/>
    <x v="0"/>
    <s v="FiliaMcAdams@gmail.com"/>
    <s v="United States,Los Angeles,California"/>
    <s v="United States"/>
    <x v="0"/>
    <x v="2"/>
    <x v="57"/>
    <n v="14.52"/>
    <n v="3"/>
    <n v="4.7915999999999999"/>
    <n v="0.33"/>
  </r>
  <r>
    <s v="US-2013-100839"/>
    <x v="18"/>
    <x v="8"/>
    <x v="0"/>
    <d v="2013-10-18T00:00:00"/>
    <x v="0"/>
    <s v="NoahChilds@gmail.com"/>
    <s v="United States,Aurora,Colorado"/>
    <s v="United States"/>
    <x v="5"/>
    <x v="6"/>
    <x v="98"/>
    <n v="727.45"/>
    <n v="5"/>
    <n v="-465.56799999999998"/>
    <n v="-0.6399999999999999"/>
  </r>
  <r>
    <s v="US-2013-100839"/>
    <x v="18"/>
    <x v="8"/>
    <x v="0"/>
    <d v="2013-10-18T00:00:00"/>
    <x v="0"/>
    <s v="NoahChilds@gmail.com"/>
    <s v="United States,Aurora,Colorado"/>
    <s v="United States"/>
    <x v="5"/>
    <x v="1"/>
    <x v="489"/>
    <n v="24.96"/>
    <n v="3"/>
    <n v="4.3680000000000003"/>
    <n v="0.17500000000000002"/>
  </r>
  <r>
    <s v="CA-2014-118857"/>
    <x v="248"/>
    <x v="10"/>
    <x v="3"/>
    <d v="2014-04-19T00:00:00"/>
    <x v="4"/>
    <s v="AdamHart@gmail.com"/>
    <s v="United States,Henderson,Nevada"/>
    <s v="United States"/>
    <x v="7"/>
    <x v="1"/>
    <x v="490"/>
    <n v="196.45"/>
    <n v="5"/>
    <n v="70.721999999999994"/>
    <n v="0.36"/>
  </r>
  <r>
    <s v="CA-2013-148201"/>
    <x v="138"/>
    <x v="3"/>
    <x v="0"/>
    <d v="2013-08-30T00:00:00"/>
    <x v="4"/>
    <s v="CharlesCrestani@gmail.com"/>
    <s v="United States,Seattle,Washington"/>
    <s v="United States"/>
    <x v="1"/>
    <x v="9"/>
    <x v="261"/>
    <n v="6.48"/>
    <n v="1"/>
    <n v="3.1103999999999998"/>
    <n v="0.47999999999999993"/>
  </r>
  <r>
    <s v="CA-2011-116932"/>
    <x v="249"/>
    <x v="6"/>
    <x v="1"/>
    <d v="2011-07-25T00:00:00"/>
    <x v="0"/>
    <s v="MichelleEllison@gmail.com"/>
    <s v="United States,San Francisco,California"/>
    <s v="United States"/>
    <x v="0"/>
    <x v="2"/>
    <x v="491"/>
    <n v="99.2"/>
    <n v="5"/>
    <n v="25.792000000000002"/>
    <n v="0.26"/>
  </r>
  <r>
    <s v="CA-2011-116932"/>
    <x v="249"/>
    <x v="6"/>
    <x v="1"/>
    <d v="2011-07-25T00:00:00"/>
    <x v="0"/>
    <s v="MichelleEllison@gmail.com"/>
    <s v="United States,San Francisco,California"/>
    <s v="United States"/>
    <x v="0"/>
    <x v="10"/>
    <x v="153"/>
    <n v="801.56799999999998"/>
    <n v="2"/>
    <n v="50.097999999999999"/>
    <n v="6.25E-2"/>
  </r>
  <r>
    <s v="CA-2011-116932"/>
    <x v="249"/>
    <x v="6"/>
    <x v="1"/>
    <d v="2011-07-25T00:00:00"/>
    <x v="0"/>
    <s v="MichelleEllison@gmail.com"/>
    <s v="United States,San Francisco,California"/>
    <s v="United States"/>
    <x v="0"/>
    <x v="6"/>
    <x v="492"/>
    <n v="272.84800000000001"/>
    <n v="1"/>
    <n v="27.284800000000001"/>
    <n v="9.9999999999999992E-2"/>
  </r>
  <r>
    <s v="CA-2014-142888"/>
    <x v="250"/>
    <x v="7"/>
    <x v="3"/>
    <d v="2014-11-26T00:00:00"/>
    <x v="0"/>
    <s v="BenjaminPatterson@gmail.com"/>
    <s v="United States,Spokane,Washington"/>
    <s v="United States"/>
    <x v="1"/>
    <x v="6"/>
    <x v="493"/>
    <n v="70.98"/>
    <n v="1"/>
    <n v="20.584199999999999"/>
    <n v="0.28999999999999998"/>
  </r>
  <r>
    <s v="CA-2014-118885"/>
    <x v="251"/>
    <x v="1"/>
    <x v="3"/>
    <d v="2015-01-03T00:00:00"/>
    <x v="0"/>
    <s v="JamesGalang@gmail.com"/>
    <s v="United States,Los Angeles,California"/>
    <s v="United States"/>
    <x v="0"/>
    <x v="10"/>
    <x v="494"/>
    <n v="393.56799999999998"/>
    <n v="4"/>
    <n v="-44.276400000000002"/>
    <n v="-0.11250000000000002"/>
  </r>
  <r>
    <s v="CA-2014-118885"/>
    <x v="251"/>
    <x v="1"/>
    <x v="3"/>
    <d v="2015-01-03T00:00:00"/>
    <x v="0"/>
    <s v="JamesGalang@gmail.com"/>
    <s v="United States,Los Angeles,California"/>
    <s v="United States"/>
    <x v="0"/>
    <x v="3"/>
    <x v="68"/>
    <n v="302.37599999999998"/>
    <n v="3"/>
    <n v="22.6782"/>
    <n v="7.5000000000000011E-2"/>
  </r>
  <r>
    <s v="CA-2013-147578"/>
    <x v="63"/>
    <x v="10"/>
    <x v="0"/>
    <d v="2013-04-27T00:00:00"/>
    <x v="0"/>
    <s v="PaulGonzalez@gmail.com"/>
    <s v="United States,San Francisco,California"/>
    <s v="United States"/>
    <x v="0"/>
    <x v="1"/>
    <x v="495"/>
    <n v="31.56"/>
    <n v="3"/>
    <n v="10.4148"/>
    <n v="0.33"/>
  </r>
  <r>
    <s v="CA-2011-157623"/>
    <x v="252"/>
    <x v="9"/>
    <x v="1"/>
    <d v="2011-03-18T00:00:00"/>
    <x v="0"/>
    <s v="DeanKatz@gmail.com"/>
    <s v="United States,Huntington Beach,California"/>
    <s v="United States"/>
    <x v="0"/>
    <x v="9"/>
    <x v="496"/>
    <n v="10.56"/>
    <n v="2"/>
    <n v="4.7519999999999998"/>
    <n v="0.44999999999999996"/>
  </r>
  <r>
    <s v="CA-2011-157623"/>
    <x v="252"/>
    <x v="9"/>
    <x v="1"/>
    <d v="2011-03-18T00:00:00"/>
    <x v="0"/>
    <s v="DeanKatz@gmail.com"/>
    <s v="United States,Huntington Beach,California"/>
    <s v="United States"/>
    <x v="0"/>
    <x v="2"/>
    <x v="497"/>
    <n v="3.38"/>
    <n v="1"/>
    <n v="1.2505999999999999"/>
    <n v="0.37"/>
  </r>
  <r>
    <s v="CA-2013-100083"/>
    <x v="202"/>
    <x v="7"/>
    <x v="0"/>
    <d v="2013-11-30T00:00:00"/>
    <x v="1"/>
    <s v="CarolDarley@gmail.com"/>
    <s v="United States,Medford,Oregon"/>
    <s v="United States"/>
    <x v="4"/>
    <x v="9"/>
    <x v="498"/>
    <n v="24.783999999999999"/>
    <n v="1"/>
    <n v="7.7450000000000001"/>
    <n v="0.3125"/>
  </r>
  <r>
    <s v="CA-2012-109197"/>
    <x v="253"/>
    <x v="1"/>
    <x v="2"/>
    <d v="2013-01-04T00:00:00"/>
    <x v="0"/>
    <s v="JasO'Carroll@gmail.com"/>
    <s v="United States,Missoula,Montana"/>
    <s v="United States"/>
    <x v="8"/>
    <x v="4"/>
    <x v="499"/>
    <n v="487.98399999999998"/>
    <n v="2"/>
    <n v="152.495"/>
    <n v="0.3125"/>
  </r>
  <r>
    <s v="CA-2014-167094"/>
    <x v="254"/>
    <x v="8"/>
    <x v="3"/>
    <d v="2014-10-23T00:00:00"/>
    <x v="6"/>
    <s v="DamalaKotsonis@gmail.com"/>
    <s v="United States,Springfield,Oregon"/>
    <s v="United States"/>
    <x v="4"/>
    <x v="9"/>
    <x v="500"/>
    <n v="5.1840000000000002"/>
    <n v="1"/>
    <n v="1.8144"/>
    <n v="0.35"/>
  </r>
  <r>
    <s v="CA-2014-167094"/>
    <x v="254"/>
    <x v="8"/>
    <x v="3"/>
    <d v="2014-10-23T00:00:00"/>
    <x v="6"/>
    <s v="DamalaKotsonis@gmail.com"/>
    <s v="United States,Springfield,Oregon"/>
    <s v="United States"/>
    <x v="4"/>
    <x v="10"/>
    <x v="501"/>
    <n v="478.48"/>
    <n v="2"/>
    <n v="47.847999999999999"/>
    <n v="9.9999999999999992E-2"/>
  </r>
  <r>
    <s v="CA-2014-167094"/>
    <x v="254"/>
    <x v="8"/>
    <x v="3"/>
    <d v="2014-10-23T00:00:00"/>
    <x v="6"/>
    <s v="DamalaKotsonis@gmail.com"/>
    <s v="United States,Springfield,Oregon"/>
    <s v="United States"/>
    <x v="4"/>
    <x v="8"/>
    <x v="502"/>
    <n v="28.4"/>
    <n v="2"/>
    <n v="6.7450000000000001"/>
    <n v="0.23750000000000002"/>
  </r>
  <r>
    <s v="CA-2012-157959"/>
    <x v="255"/>
    <x v="11"/>
    <x v="2"/>
    <d v="2012-02-04T00:00:00"/>
    <x v="6"/>
    <s v="RickWilson@gmail.com"/>
    <s v="United States,Los Angeles,California"/>
    <s v="United States"/>
    <x v="0"/>
    <x v="1"/>
    <x v="503"/>
    <n v="136.91999999999999"/>
    <n v="4"/>
    <n v="41.076000000000001"/>
    <n v="0.30000000000000004"/>
  </r>
  <r>
    <s v="CA-2013-105963"/>
    <x v="256"/>
    <x v="7"/>
    <x v="0"/>
    <d v="2013-11-23T00:00:00"/>
    <x v="5"/>
    <s v="StewartCarmichael@gmail.com"/>
    <s v="United States,Los Angeles,California"/>
    <s v="United States"/>
    <x v="0"/>
    <x v="8"/>
    <x v="163"/>
    <n v="99.39"/>
    <n v="3"/>
    <n v="40.749899999999997"/>
    <n v="0.41"/>
  </r>
  <r>
    <s v="CA-2014-126865"/>
    <x v="257"/>
    <x v="1"/>
    <x v="3"/>
    <d v="2014-12-08T00:00:00"/>
    <x v="2"/>
    <s v="NaresjPatel@gmail.com"/>
    <s v="United States,San Diego,California"/>
    <s v="United States"/>
    <x v="0"/>
    <x v="9"/>
    <x v="416"/>
    <n v="92.94"/>
    <n v="3"/>
    <n v="41.823"/>
    <n v="0.45"/>
  </r>
  <r>
    <s v="CA-2014-102834"/>
    <x v="258"/>
    <x v="9"/>
    <x v="3"/>
    <d v="2014-03-14T00:00:00"/>
    <x v="0"/>
    <s v="LindsayWilliams@gmail.com"/>
    <s v="United States,San Francisco,California"/>
    <s v="United States"/>
    <x v="0"/>
    <x v="8"/>
    <x v="93"/>
    <n v="199.98"/>
    <n v="2"/>
    <n v="69.992999999999995"/>
    <n v="0.35"/>
  </r>
  <r>
    <s v="US-2013-139710"/>
    <x v="259"/>
    <x v="0"/>
    <x v="0"/>
    <d v="2013-06-16T00:00:00"/>
    <x v="3"/>
    <s v="GregMatthias@gmail.com"/>
    <s v="United States,Los Angeles,California"/>
    <s v="United States"/>
    <x v="0"/>
    <x v="3"/>
    <x v="504"/>
    <n v="177.48"/>
    <n v="3"/>
    <n v="19.9665"/>
    <n v="0.1125"/>
  </r>
  <r>
    <s v="CA-2014-121538"/>
    <x v="260"/>
    <x v="7"/>
    <x v="3"/>
    <d v="2014-12-02T00:00:00"/>
    <x v="4"/>
    <s v="RickHansen@gmail.com"/>
    <s v="United States,Denver,Colorado"/>
    <s v="United States"/>
    <x v="5"/>
    <x v="9"/>
    <x v="505"/>
    <n v="88.768000000000001"/>
    <n v="2"/>
    <n v="31.0688"/>
    <n v="0.35"/>
  </r>
  <r>
    <s v="US-2014-101539"/>
    <x v="261"/>
    <x v="9"/>
    <x v="3"/>
    <d v="2014-03-19T00:00:00"/>
    <x v="2"/>
    <s v="ValerieMitchum@gmail.com"/>
    <s v="United States,Seattle,Washington"/>
    <s v="United States"/>
    <x v="1"/>
    <x v="9"/>
    <x v="506"/>
    <n v="6.48"/>
    <n v="1"/>
    <n v="3.1103999999999998"/>
    <n v="0.47999999999999993"/>
  </r>
  <r>
    <s v="US-2014-101539"/>
    <x v="261"/>
    <x v="9"/>
    <x v="3"/>
    <d v="2014-03-19T00:00:00"/>
    <x v="2"/>
    <s v="ValerieMitchum@gmail.com"/>
    <s v="United States,Seattle,Washington"/>
    <s v="United States"/>
    <x v="1"/>
    <x v="7"/>
    <x v="507"/>
    <n v="46.51"/>
    <n v="1"/>
    <n v="1.8604000000000001"/>
    <n v="0.04"/>
  </r>
  <r>
    <s v="US-2014-101539"/>
    <x v="261"/>
    <x v="9"/>
    <x v="3"/>
    <d v="2014-03-19T00:00:00"/>
    <x v="2"/>
    <s v="ValerieMitchum@gmail.com"/>
    <s v="United States,Seattle,Washington"/>
    <s v="United States"/>
    <x v="1"/>
    <x v="3"/>
    <x v="508"/>
    <n v="659.976"/>
    <n v="3"/>
    <n v="49.498199999999997"/>
    <n v="7.4999999999999997E-2"/>
  </r>
  <r>
    <s v="CA-2013-152121"/>
    <x v="262"/>
    <x v="7"/>
    <x v="0"/>
    <d v="2013-11-30T00:00:00"/>
    <x v="2"/>
    <s v="CraigCarreira@gmail.com"/>
    <s v="United States,Scottsdale,Arizona"/>
    <s v="United States"/>
    <x v="3"/>
    <x v="3"/>
    <x v="509"/>
    <n v="271.99200000000002"/>
    <n v="1"/>
    <n v="23.799299999999999"/>
    <n v="8.7499999999999994E-2"/>
  </r>
  <r>
    <s v="CA-2014-101245"/>
    <x v="263"/>
    <x v="7"/>
    <x v="3"/>
    <d v="2014-12-04T00:00:00"/>
    <x v="3"/>
    <s v="LindsayWilliams@gmail.com"/>
    <s v="United States,San Francisco,California"/>
    <s v="United States"/>
    <x v="0"/>
    <x v="9"/>
    <x v="510"/>
    <n v="244.55"/>
    <n v="5"/>
    <n v="114.9385"/>
    <n v="0.47"/>
  </r>
  <r>
    <s v="CA-2014-101245"/>
    <x v="263"/>
    <x v="7"/>
    <x v="3"/>
    <d v="2014-12-04T00:00:00"/>
    <x v="3"/>
    <s v="LindsayWilliams@gmail.com"/>
    <s v="United States,San Francisco,California"/>
    <s v="United States"/>
    <x v="0"/>
    <x v="8"/>
    <x v="511"/>
    <n v="166.16"/>
    <n v="8"/>
    <n v="59.817599999999999"/>
    <n v="0.36"/>
  </r>
  <r>
    <s v="CA-2012-141768"/>
    <x v="171"/>
    <x v="2"/>
    <x v="2"/>
    <d v="2012-05-27T00:00:00"/>
    <x v="2"/>
    <s v="NoraPelletier@gmail.com"/>
    <s v="United States,San Francisco,California"/>
    <s v="United States"/>
    <x v="0"/>
    <x v="1"/>
    <x v="512"/>
    <n v="14.73"/>
    <n v="3"/>
    <n v="4.8609"/>
    <n v="0.33"/>
  </r>
  <r>
    <s v="CA-2013-112109"/>
    <x v="264"/>
    <x v="6"/>
    <x v="0"/>
    <d v="2013-07-13T00:00:00"/>
    <x v="0"/>
    <s v="JoeElijah@gmail.com"/>
    <s v="United States,Broomfield,Colorado"/>
    <s v="United States"/>
    <x v="5"/>
    <x v="4"/>
    <x v="513"/>
    <n v="19.968"/>
    <n v="2"/>
    <n v="-13.311999999999999"/>
    <n v="-0.66666666666666663"/>
  </r>
  <r>
    <s v="CA-2013-112109"/>
    <x v="264"/>
    <x v="6"/>
    <x v="0"/>
    <d v="2013-07-13T00:00:00"/>
    <x v="0"/>
    <s v="JoeElijah@gmail.com"/>
    <s v="United States,Broomfield,Colorado"/>
    <s v="United States"/>
    <x v="5"/>
    <x v="7"/>
    <x v="514"/>
    <n v="33.488"/>
    <n v="7"/>
    <n v="-1.2558"/>
    <n v="-3.7499999999999999E-2"/>
  </r>
  <r>
    <s v="CA-2013-112109"/>
    <x v="264"/>
    <x v="6"/>
    <x v="0"/>
    <d v="2013-07-13T00:00:00"/>
    <x v="0"/>
    <s v="JoeElijah@gmail.com"/>
    <s v="United States,Broomfield,Colorado"/>
    <s v="United States"/>
    <x v="5"/>
    <x v="4"/>
    <x v="14"/>
    <n v="8.7360000000000007"/>
    <n v="4"/>
    <n v="-6.1151999999999997"/>
    <n v="-0.7"/>
  </r>
  <r>
    <s v="CA-2013-112109"/>
    <x v="264"/>
    <x v="6"/>
    <x v="0"/>
    <d v="2013-07-13T00:00:00"/>
    <x v="0"/>
    <s v="JoeElijah@gmail.com"/>
    <s v="United States,Broomfield,Colorado"/>
    <s v="United States"/>
    <x v="5"/>
    <x v="10"/>
    <x v="515"/>
    <n v="662.88"/>
    <n v="3"/>
    <n v="74.573999999999998"/>
    <n v="0.1125"/>
  </r>
  <r>
    <s v="CA-2012-109939"/>
    <x v="265"/>
    <x v="2"/>
    <x v="2"/>
    <d v="2012-05-12T00:00:00"/>
    <x v="0"/>
    <s v="AllenArmold@gmail.com"/>
    <s v="United States,Salem,Oregon"/>
    <s v="United States"/>
    <x v="4"/>
    <x v="2"/>
    <x v="516"/>
    <n v="5.2480000000000002"/>
    <n v="2"/>
    <n v="0.59040000000000004"/>
    <n v="0.1125"/>
  </r>
  <r>
    <s v="CA-2013-112669"/>
    <x v="58"/>
    <x v="10"/>
    <x v="0"/>
    <d v="2013-04-15T00:00:00"/>
    <x v="7"/>
    <s v="KeanTakahito@gmail.com"/>
    <s v="United States,Glendale,Arizona"/>
    <s v="United States"/>
    <x v="3"/>
    <x v="10"/>
    <x v="89"/>
    <n v="933.53599999999994"/>
    <n v="4"/>
    <n v="105.0228"/>
    <n v="0.11250000000000002"/>
  </r>
  <r>
    <s v="CA-2013-112669"/>
    <x v="58"/>
    <x v="10"/>
    <x v="0"/>
    <d v="2013-04-15T00:00:00"/>
    <x v="7"/>
    <s v="KeanTakahito@gmail.com"/>
    <s v="United States,Glendale,Arizona"/>
    <s v="United States"/>
    <x v="3"/>
    <x v="7"/>
    <x v="517"/>
    <n v="42.975999999999999"/>
    <n v="4"/>
    <n v="4.2976000000000001"/>
    <n v="0.1"/>
  </r>
  <r>
    <s v="CA-2011-164721"/>
    <x v="266"/>
    <x v="7"/>
    <x v="1"/>
    <d v="2011-11-27T00:00:00"/>
    <x v="2"/>
    <s v="LaurelWorkman@gmail.com"/>
    <s v="United States,Brentwood,California"/>
    <s v="United States"/>
    <x v="0"/>
    <x v="5"/>
    <x v="241"/>
    <n v="320.88"/>
    <n v="6"/>
    <n v="93.055199999999999"/>
    <n v="0.28999999999999998"/>
  </r>
  <r>
    <s v="CA-2011-164721"/>
    <x v="266"/>
    <x v="7"/>
    <x v="1"/>
    <d v="2011-11-27T00:00:00"/>
    <x v="2"/>
    <s v="LaurelWorkman@gmail.com"/>
    <s v="United States,Brentwood,California"/>
    <s v="United States"/>
    <x v="0"/>
    <x v="1"/>
    <x v="57"/>
    <n v="23.88"/>
    <n v="3"/>
    <n v="10.507199999999999"/>
    <n v="0.44"/>
  </r>
  <r>
    <s v="CA-2011-164721"/>
    <x v="266"/>
    <x v="7"/>
    <x v="1"/>
    <d v="2011-11-27T00:00:00"/>
    <x v="2"/>
    <s v="LaurelWorkman@gmail.com"/>
    <s v="United States,Brentwood,California"/>
    <s v="United States"/>
    <x v="0"/>
    <x v="9"/>
    <x v="518"/>
    <n v="26.76"/>
    <n v="4"/>
    <n v="12.3096"/>
    <n v="0.45999999999999996"/>
  </r>
  <r>
    <s v="CA-2014-133648"/>
    <x v="267"/>
    <x v="0"/>
    <x v="3"/>
    <d v="2014-07-03T00:00:00"/>
    <x v="5"/>
    <s v="MaxLudwig@gmail.com"/>
    <s v="United States,Springfield,Oregon"/>
    <s v="United States"/>
    <x v="4"/>
    <x v="0"/>
    <x v="143"/>
    <n v="71.040000000000006"/>
    <n v="6"/>
    <n v="26.64"/>
    <n v="0.375"/>
  </r>
  <r>
    <s v="CA-2014-133648"/>
    <x v="267"/>
    <x v="0"/>
    <x v="3"/>
    <d v="2014-07-03T00:00:00"/>
    <x v="5"/>
    <s v="MaxLudwig@gmail.com"/>
    <s v="United States,Springfield,Oregon"/>
    <s v="United States"/>
    <x v="4"/>
    <x v="2"/>
    <x v="519"/>
    <n v="5.3440000000000003"/>
    <n v="2"/>
    <n v="0.73480000000000001"/>
    <n v="0.13749999999999998"/>
  </r>
  <r>
    <s v="CA-2014-133648"/>
    <x v="267"/>
    <x v="0"/>
    <x v="3"/>
    <d v="2014-07-03T00:00:00"/>
    <x v="5"/>
    <s v="MaxLudwig@gmail.com"/>
    <s v="United States,Springfield,Oregon"/>
    <s v="United States"/>
    <x v="4"/>
    <x v="11"/>
    <x v="520"/>
    <n v="11.304"/>
    <n v="3"/>
    <n v="-2.1194999999999999"/>
    <n v="-0.1875"/>
  </r>
  <r>
    <s v="CA-2014-166128"/>
    <x v="268"/>
    <x v="10"/>
    <x v="3"/>
    <d v="2014-04-19T00:00:00"/>
    <x v="5"/>
    <s v="LukeWeiss@gmail.com"/>
    <s v="United States,Pasadena,California"/>
    <s v="United States"/>
    <x v="0"/>
    <x v="8"/>
    <x v="395"/>
    <n v="199.95"/>
    <n v="5"/>
    <n v="21.994499999999999"/>
    <n v="0.11"/>
  </r>
  <r>
    <s v="CA-2014-166128"/>
    <x v="268"/>
    <x v="10"/>
    <x v="3"/>
    <d v="2014-04-19T00:00:00"/>
    <x v="5"/>
    <s v="LukeWeiss@gmail.com"/>
    <s v="United States,Pasadena,California"/>
    <s v="United States"/>
    <x v="0"/>
    <x v="2"/>
    <x v="521"/>
    <n v="41.86"/>
    <n v="7"/>
    <n v="14.2324"/>
    <n v="0.34"/>
  </r>
  <r>
    <s v="CA-2012-113110"/>
    <x v="216"/>
    <x v="9"/>
    <x v="2"/>
    <d v="2012-03-23T00:00:00"/>
    <x v="0"/>
    <s v="BerenikeKampe@gmail.com"/>
    <s v="United States,San Bernardino,California"/>
    <s v="United States"/>
    <x v="0"/>
    <x v="4"/>
    <x v="522"/>
    <n v="17.568000000000001"/>
    <n v="2"/>
    <n v="6.3684000000000003"/>
    <n v="0.36249999999999999"/>
  </r>
  <r>
    <s v="CA-2012-113110"/>
    <x v="216"/>
    <x v="9"/>
    <x v="2"/>
    <d v="2012-03-23T00:00:00"/>
    <x v="0"/>
    <s v="BerenikeKampe@gmail.com"/>
    <s v="United States,San Bernardino,California"/>
    <s v="United States"/>
    <x v="0"/>
    <x v="0"/>
    <x v="0"/>
    <n v="14.62"/>
    <n v="2"/>
    <n v="6.8714000000000004"/>
    <n v="0.47000000000000003"/>
  </r>
  <r>
    <s v="CA-2012-113110"/>
    <x v="216"/>
    <x v="9"/>
    <x v="2"/>
    <d v="2012-03-23T00:00:00"/>
    <x v="0"/>
    <s v="BerenikeKampe@gmail.com"/>
    <s v="United States,San Bernardino,California"/>
    <s v="United States"/>
    <x v="0"/>
    <x v="12"/>
    <x v="523"/>
    <n v="33.36"/>
    <n v="4"/>
    <n v="8.6736000000000004"/>
    <n v="0.26"/>
  </r>
  <r>
    <s v="CA-2012-113110"/>
    <x v="216"/>
    <x v="9"/>
    <x v="2"/>
    <d v="2012-03-23T00:00:00"/>
    <x v="0"/>
    <s v="BerenikeKampe@gmail.com"/>
    <s v="United States,San Bernardino,California"/>
    <s v="United States"/>
    <x v="0"/>
    <x v="9"/>
    <x v="524"/>
    <n v="40.14"/>
    <n v="6"/>
    <n v="19.668600000000001"/>
    <n v="0.49000000000000005"/>
  </r>
  <r>
    <s v="US-2014-111241"/>
    <x v="269"/>
    <x v="3"/>
    <x v="3"/>
    <d v="2014-08-23T00:00:00"/>
    <x v="2"/>
    <s v="GeneMcClure@gmail.com"/>
    <s v="United States,Fresno,California"/>
    <s v="United States"/>
    <x v="0"/>
    <x v="4"/>
    <x v="525"/>
    <n v="239.12"/>
    <n v="5"/>
    <n v="77.713999999999999"/>
    <n v="0.32500000000000001"/>
  </r>
  <r>
    <s v="CA-2012-114237"/>
    <x v="270"/>
    <x v="9"/>
    <x v="2"/>
    <d v="2012-03-15T00:00:00"/>
    <x v="2"/>
    <s v="MarcCrier@gmail.com"/>
    <s v="United States,Seattle,Washington"/>
    <s v="United States"/>
    <x v="1"/>
    <x v="15"/>
    <x v="526"/>
    <n v="141.96"/>
    <n v="2"/>
    <n v="39.748800000000003"/>
    <n v="0.28000000000000003"/>
  </r>
  <r>
    <s v="CA-2013-113516"/>
    <x v="271"/>
    <x v="4"/>
    <x v="0"/>
    <d v="2013-09-11T00:00:00"/>
    <x v="2"/>
    <s v="ValerieMitchum@gmail.com"/>
    <s v="United States,Lancaster,California"/>
    <s v="United States"/>
    <x v="0"/>
    <x v="4"/>
    <x v="107"/>
    <n v="33.024000000000001"/>
    <n v="2"/>
    <n v="11.558400000000001"/>
    <n v="0.35000000000000003"/>
  </r>
  <r>
    <s v="CA-2013-113516"/>
    <x v="271"/>
    <x v="4"/>
    <x v="0"/>
    <d v="2013-09-11T00:00:00"/>
    <x v="2"/>
    <s v="ValerieMitchum@gmail.com"/>
    <s v="United States,Lancaster,California"/>
    <s v="United States"/>
    <x v="0"/>
    <x v="4"/>
    <x v="200"/>
    <n v="67.135999999999996"/>
    <n v="4"/>
    <n v="23.497599999999998"/>
    <n v="0.35"/>
  </r>
  <r>
    <s v="CA-2012-119214"/>
    <x v="272"/>
    <x v="5"/>
    <x v="2"/>
    <d v="2012-01-27T00:00:00"/>
    <x v="0"/>
    <s v="CarlWeiss@gmail.com"/>
    <s v="United States,Bozeman,Montana"/>
    <s v="United States"/>
    <x v="8"/>
    <x v="9"/>
    <x v="115"/>
    <n v="29.04"/>
    <n v="3"/>
    <n v="13.9392"/>
    <n v="0.48"/>
  </r>
  <r>
    <s v="CA-2012-119214"/>
    <x v="272"/>
    <x v="5"/>
    <x v="2"/>
    <d v="2012-01-27T00:00:00"/>
    <x v="0"/>
    <s v="CarlWeiss@gmail.com"/>
    <s v="United States,Bozeman,Montana"/>
    <s v="United States"/>
    <x v="8"/>
    <x v="0"/>
    <x v="466"/>
    <n v="14.62"/>
    <n v="2"/>
    <n v="6.8714000000000004"/>
    <n v="0.47000000000000003"/>
  </r>
  <r>
    <s v="CA-2012-122287"/>
    <x v="273"/>
    <x v="0"/>
    <x v="2"/>
    <d v="2012-06-23T00:00:00"/>
    <x v="1"/>
    <s v="SkyeNorling@gmail.com"/>
    <s v="United States,Peoria,Arizona"/>
    <s v="United States"/>
    <x v="3"/>
    <x v="9"/>
    <x v="527"/>
    <n v="11.952"/>
    <n v="3"/>
    <n v="4.3326000000000002"/>
    <n v="0.36250000000000004"/>
  </r>
  <r>
    <s v="CA-2012-122287"/>
    <x v="273"/>
    <x v="0"/>
    <x v="2"/>
    <d v="2012-06-23T00:00:00"/>
    <x v="1"/>
    <s v="SkyeNorling@gmail.com"/>
    <s v="United States,Peoria,Arizona"/>
    <s v="United States"/>
    <x v="3"/>
    <x v="4"/>
    <x v="323"/>
    <n v="4.5359999999999996"/>
    <n v="7"/>
    <n v="-3.3264"/>
    <n v="-0.73333333333333339"/>
  </r>
  <r>
    <s v="CA-2012-122287"/>
    <x v="273"/>
    <x v="0"/>
    <x v="2"/>
    <d v="2012-06-23T00:00:00"/>
    <x v="1"/>
    <s v="SkyeNorling@gmail.com"/>
    <s v="United States,Peoria,Arizona"/>
    <s v="United States"/>
    <x v="3"/>
    <x v="4"/>
    <x v="290"/>
    <n v="9.1560000000000006"/>
    <n v="2"/>
    <n v="-6.1040000000000001"/>
    <n v="-0.66666666666666663"/>
  </r>
  <r>
    <s v="CA-2012-122287"/>
    <x v="273"/>
    <x v="0"/>
    <x v="2"/>
    <d v="2012-06-23T00:00:00"/>
    <x v="1"/>
    <s v="SkyeNorling@gmail.com"/>
    <s v="United States,Peoria,Arizona"/>
    <s v="United States"/>
    <x v="3"/>
    <x v="1"/>
    <x v="528"/>
    <n v="75.36"/>
    <n v="5"/>
    <n v="20.724"/>
    <n v="0.27500000000000002"/>
  </r>
  <r>
    <s v="CA-2012-104493"/>
    <x v="274"/>
    <x v="8"/>
    <x v="2"/>
    <d v="2012-10-08T00:00:00"/>
    <x v="3"/>
    <s v="EdBraxton@gmail.com"/>
    <s v="United States,San Diego,California"/>
    <s v="United States"/>
    <x v="0"/>
    <x v="4"/>
    <x v="529"/>
    <n v="57.503999999999998"/>
    <n v="6"/>
    <n v="20.1264"/>
    <n v="0.35000000000000003"/>
  </r>
  <r>
    <s v="CA-2011-106439"/>
    <x v="275"/>
    <x v="8"/>
    <x v="1"/>
    <d v="2011-11-04T00:00:00"/>
    <x v="0"/>
    <s v="GregGuthrie@gmail.com"/>
    <s v="United States,Los Angeles,California"/>
    <s v="United States"/>
    <x v="0"/>
    <x v="11"/>
    <x v="57"/>
    <n v="11.34"/>
    <n v="3"/>
    <n v="5.2164000000000001"/>
    <n v="0.46"/>
  </r>
  <r>
    <s v="CA-2011-106439"/>
    <x v="275"/>
    <x v="8"/>
    <x v="1"/>
    <d v="2011-11-04T00:00:00"/>
    <x v="0"/>
    <s v="GregGuthrie@gmail.com"/>
    <s v="United States,Los Angeles,California"/>
    <s v="United States"/>
    <x v="0"/>
    <x v="7"/>
    <x v="530"/>
    <n v="80.3"/>
    <n v="5"/>
    <n v="20.878"/>
    <n v="0.26"/>
  </r>
  <r>
    <s v="CA-2011-106439"/>
    <x v="275"/>
    <x v="8"/>
    <x v="1"/>
    <d v="2011-11-04T00:00:00"/>
    <x v="0"/>
    <s v="GregGuthrie@gmail.com"/>
    <s v="United States,Los Angeles,California"/>
    <s v="United States"/>
    <x v="0"/>
    <x v="4"/>
    <x v="531"/>
    <n v="15.968"/>
    <n v="2"/>
    <n v="5.3891999999999998"/>
    <n v="0.33749999999999997"/>
  </r>
  <r>
    <s v="CA-2011-106439"/>
    <x v="275"/>
    <x v="8"/>
    <x v="1"/>
    <d v="2011-11-04T00:00:00"/>
    <x v="0"/>
    <s v="GregGuthrie@gmail.com"/>
    <s v="United States,Los Angeles,California"/>
    <s v="United States"/>
    <x v="0"/>
    <x v="9"/>
    <x v="532"/>
    <n v="64.739999999999995"/>
    <n v="13"/>
    <n v="30.427800000000001"/>
    <n v="0.47000000000000008"/>
  </r>
  <r>
    <s v="CA-2011-106439"/>
    <x v="275"/>
    <x v="8"/>
    <x v="1"/>
    <d v="2011-11-04T00:00:00"/>
    <x v="0"/>
    <s v="GregGuthrie@gmail.com"/>
    <s v="United States,Los Angeles,California"/>
    <s v="United States"/>
    <x v="0"/>
    <x v="4"/>
    <x v="533"/>
    <n v="19.295999999999999"/>
    <n v="3"/>
    <n v="6.03"/>
    <n v="0.3125"/>
  </r>
  <r>
    <s v="CA-2011-106439"/>
    <x v="275"/>
    <x v="8"/>
    <x v="1"/>
    <d v="2011-11-04T00:00:00"/>
    <x v="0"/>
    <s v="GregGuthrie@gmail.com"/>
    <s v="United States,Los Angeles,California"/>
    <s v="United States"/>
    <x v="0"/>
    <x v="7"/>
    <x v="197"/>
    <n v="405.64"/>
    <n v="4"/>
    <n v="12.1692"/>
    <n v="3.0000000000000002E-2"/>
  </r>
  <r>
    <s v="CA-2011-106439"/>
    <x v="275"/>
    <x v="8"/>
    <x v="1"/>
    <d v="2011-11-04T00:00:00"/>
    <x v="0"/>
    <s v="GregGuthrie@gmail.com"/>
    <s v="United States,Los Angeles,California"/>
    <s v="United States"/>
    <x v="0"/>
    <x v="10"/>
    <x v="534"/>
    <n v="146.352"/>
    <n v="3"/>
    <n v="-9.1470000000000002"/>
    <n v="-6.25E-2"/>
  </r>
  <r>
    <s v="CA-2011-106439"/>
    <x v="275"/>
    <x v="8"/>
    <x v="1"/>
    <d v="2011-11-04T00:00:00"/>
    <x v="0"/>
    <s v="GregGuthrie@gmail.com"/>
    <s v="United States,Los Angeles,California"/>
    <s v="United States"/>
    <x v="0"/>
    <x v="8"/>
    <x v="535"/>
    <n v="251.91"/>
    <n v="9"/>
    <n v="47.862900000000003"/>
    <n v="0.19"/>
  </r>
  <r>
    <s v="CA-2011-106439"/>
    <x v="275"/>
    <x v="8"/>
    <x v="1"/>
    <d v="2011-11-04T00:00:00"/>
    <x v="0"/>
    <s v="GregGuthrie@gmail.com"/>
    <s v="United States,Los Angeles,California"/>
    <s v="United States"/>
    <x v="0"/>
    <x v="2"/>
    <x v="536"/>
    <n v="12.39"/>
    <n v="3"/>
    <n v="3.7170000000000001"/>
    <n v="0.3"/>
  </r>
  <r>
    <s v="CA-2012-133452"/>
    <x v="276"/>
    <x v="10"/>
    <x v="2"/>
    <d v="2012-04-19T00:00:00"/>
    <x v="3"/>
    <s v="ZuschussCarroll@gmail.com"/>
    <s v="United States,Pomona,California"/>
    <s v="United States"/>
    <x v="0"/>
    <x v="8"/>
    <x v="537"/>
    <n v="199.96"/>
    <n v="4"/>
    <n v="69.986000000000004"/>
    <n v="0.35000000000000003"/>
  </r>
  <r>
    <s v="CA-2012-133452"/>
    <x v="276"/>
    <x v="10"/>
    <x v="2"/>
    <d v="2012-04-19T00:00:00"/>
    <x v="3"/>
    <s v="ZuschussCarroll@gmail.com"/>
    <s v="United States,Pomona,California"/>
    <s v="United States"/>
    <x v="0"/>
    <x v="6"/>
    <x v="538"/>
    <n v="710.83199999999999"/>
    <n v="3"/>
    <n v="-97.739400000000003"/>
    <n v="-0.13750000000000001"/>
  </r>
  <r>
    <s v="US-2014-110996"/>
    <x v="81"/>
    <x v="7"/>
    <x v="3"/>
    <d v="2014-11-26T00:00:00"/>
    <x v="1"/>
    <s v="KellyAndreada@gmail.com"/>
    <s v="United States,Ontario,California"/>
    <s v="United States"/>
    <x v="0"/>
    <x v="10"/>
    <x v="119"/>
    <n v="283.92"/>
    <n v="5"/>
    <n v="-46.137"/>
    <n v="-0.16250000000000001"/>
  </r>
  <r>
    <s v="CA-2013-129693"/>
    <x v="277"/>
    <x v="7"/>
    <x v="0"/>
    <d v="2013-12-03T00:00:00"/>
    <x v="3"/>
    <s v="TamaraChand@gmail.com"/>
    <s v="United States,Seattle,Washington"/>
    <s v="United States"/>
    <x v="1"/>
    <x v="4"/>
    <x v="539"/>
    <n v="7.3120000000000003"/>
    <n v="2"/>
    <n v="2.5592000000000001"/>
    <n v="0.35000000000000003"/>
  </r>
  <r>
    <s v="CA-2014-122504"/>
    <x v="278"/>
    <x v="7"/>
    <x v="3"/>
    <d v="2014-11-13T00:00:00"/>
    <x v="1"/>
    <s v="DeborahBrumfield@gmail.com"/>
    <s v="United States,Brentwood,California"/>
    <s v="United States"/>
    <x v="0"/>
    <x v="8"/>
    <x v="540"/>
    <n v="59.97"/>
    <n v="3"/>
    <n v="13.793100000000001"/>
    <n v="0.23"/>
  </r>
  <r>
    <s v="CA-2014-122504"/>
    <x v="278"/>
    <x v="7"/>
    <x v="3"/>
    <d v="2014-11-13T00:00:00"/>
    <x v="1"/>
    <s v="DeborahBrumfield@gmail.com"/>
    <s v="United States,Brentwood,California"/>
    <s v="United States"/>
    <x v="0"/>
    <x v="3"/>
    <x v="541"/>
    <n v="761.54399999999998"/>
    <n v="7"/>
    <n v="66.635099999999994"/>
    <n v="8.7499999999999994E-2"/>
  </r>
  <r>
    <s v="CA-2011-131051"/>
    <x v="279"/>
    <x v="1"/>
    <x v="1"/>
    <d v="2011-12-05T00:00:00"/>
    <x v="0"/>
    <s v="TobyRitter@gmail.com"/>
    <s v="United States,San Francisco,California"/>
    <s v="United States"/>
    <x v="0"/>
    <x v="1"/>
    <x v="542"/>
    <n v="58.2"/>
    <n v="3"/>
    <n v="28.518000000000001"/>
    <n v="0.49"/>
  </r>
  <r>
    <s v="CA-2012-120103"/>
    <x v="183"/>
    <x v="1"/>
    <x v="2"/>
    <d v="2012-12-29T00:00:00"/>
    <x v="1"/>
    <s v="MaribethSchnelling@gmail.com"/>
    <s v="United States,Phoenix,Arizona"/>
    <s v="United States"/>
    <x v="3"/>
    <x v="9"/>
    <x v="543"/>
    <n v="106.232"/>
    <n v="7"/>
    <n v="37.181199999999997"/>
    <n v="0.35"/>
  </r>
  <r>
    <s v="CA-2012-120103"/>
    <x v="183"/>
    <x v="1"/>
    <x v="2"/>
    <d v="2012-12-29T00:00:00"/>
    <x v="1"/>
    <s v="MaribethSchnelling@gmail.com"/>
    <s v="United States,Phoenix,Arizona"/>
    <s v="United States"/>
    <x v="3"/>
    <x v="3"/>
    <x v="544"/>
    <n v="111.98399999999999"/>
    <n v="2"/>
    <n v="11.198399999999999"/>
    <n v="0.1"/>
  </r>
  <r>
    <s v="CA-2012-120103"/>
    <x v="183"/>
    <x v="1"/>
    <x v="2"/>
    <d v="2012-12-29T00:00:00"/>
    <x v="1"/>
    <s v="MaribethSchnelling@gmail.com"/>
    <s v="United States,Phoenix,Arizona"/>
    <s v="United States"/>
    <x v="3"/>
    <x v="1"/>
    <x v="404"/>
    <n v="7.7119999999999997"/>
    <n v="2"/>
    <n v="1.7352000000000001"/>
    <n v="0.22500000000000001"/>
  </r>
  <r>
    <s v="CA-2014-104647"/>
    <x v="280"/>
    <x v="11"/>
    <x v="3"/>
    <d v="2014-03-02T00:00:00"/>
    <x v="3"/>
    <s v="ClytieKelty@gmail.com"/>
    <s v="United States,Los Angeles,California"/>
    <s v="United States"/>
    <x v="0"/>
    <x v="9"/>
    <x v="545"/>
    <n v="37.44"/>
    <n v="6"/>
    <n v="16.847999999999999"/>
    <n v="0.45"/>
  </r>
  <r>
    <s v="CA-2012-139290"/>
    <x v="281"/>
    <x v="8"/>
    <x v="2"/>
    <d v="2012-10-30T00:00:00"/>
    <x v="0"/>
    <s v="MaribethYedwab@gmail.com"/>
    <s v="United States,Rancho Cucamonga,California"/>
    <s v="United States"/>
    <x v="0"/>
    <x v="0"/>
    <x v="546"/>
    <n v="5.76"/>
    <n v="2"/>
    <n v="2.6496"/>
    <n v="0.46"/>
  </r>
  <r>
    <s v="CA-2012-149678"/>
    <x v="276"/>
    <x v="10"/>
    <x v="2"/>
    <d v="2012-04-15T00:00:00"/>
    <x v="2"/>
    <s v="AnthonyWitt@gmail.com"/>
    <s v="United States,Farmington,New Mexico"/>
    <s v="United States"/>
    <x v="6"/>
    <x v="12"/>
    <x v="184"/>
    <n v="12.88"/>
    <n v="1"/>
    <n v="0.38640000000000002"/>
    <n v="0.03"/>
  </r>
  <r>
    <s v="CA-2014-124401"/>
    <x v="75"/>
    <x v="4"/>
    <x v="3"/>
    <d v="2014-09-13T00:00:00"/>
    <x v="1"/>
    <s v="RubenDartt@gmail.com"/>
    <s v="United States,Portland,Oregon"/>
    <s v="United States"/>
    <x v="4"/>
    <x v="7"/>
    <x v="547"/>
    <n v="37.68"/>
    <n v="3"/>
    <n v="2.355"/>
    <n v="6.25E-2"/>
  </r>
  <r>
    <s v="CA-2014-124401"/>
    <x v="75"/>
    <x v="4"/>
    <x v="3"/>
    <d v="2014-09-13T00:00:00"/>
    <x v="1"/>
    <s v="RubenDartt@gmail.com"/>
    <s v="United States,Portland,Oregon"/>
    <s v="United States"/>
    <x v="4"/>
    <x v="8"/>
    <x v="548"/>
    <n v="279.94400000000002"/>
    <n v="7"/>
    <n v="80.483900000000006"/>
    <n v="0.28749999999999998"/>
  </r>
  <r>
    <s v="US-2011-140116"/>
    <x v="282"/>
    <x v="9"/>
    <x v="1"/>
    <d v="2011-03-17T00:00:00"/>
    <x v="5"/>
    <s v="KeanThornton@gmail.com"/>
    <s v="United States,Denver,Colorado"/>
    <s v="United States"/>
    <x v="5"/>
    <x v="7"/>
    <x v="549"/>
    <n v="636.40800000000002"/>
    <n v="3"/>
    <n v="-15.9102"/>
    <n v="-2.4999999999999998E-2"/>
  </r>
  <r>
    <s v="US-2011-140116"/>
    <x v="282"/>
    <x v="9"/>
    <x v="1"/>
    <d v="2011-03-17T00:00:00"/>
    <x v="5"/>
    <s v="KeanThornton@gmail.com"/>
    <s v="United States,Denver,Colorado"/>
    <s v="United States"/>
    <x v="5"/>
    <x v="2"/>
    <x v="550"/>
    <n v="83.168000000000006"/>
    <n v="4"/>
    <n v="9.3564000000000007"/>
    <n v="0.1125"/>
  </r>
  <r>
    <s v="CA-2011-123295"/>
    <x v="283"/>
    <x v="6"/>
    <x v="1"/>
    <d v="2011-07-18T00:00:00"/>
    <x v="7"/>
    <s v="AdrianHane@gmail.com"/>
    <s v="United States,Tucson,Arizona"/>
    <s v="United States"/>
    <x v="3"/>
    <x v="10"/>
    <x v="551"/>
    <n v="259.13600000000002"/>
    <n v="4"/>
    <n v="-25.913599999999999"/>
    <n v="-9.9999999999999992E-2"/>
  </r>
  <r>
    <s v="CA-2012-164882"/>
    <x v="30"/>
    <x v="8"/>
    <x v="2"/>
    <d v="2012-10-31T00:00:00"/>
    <x v="7"/>
    <s v="SandraGlassco@gmail.com"/>
    <s v="United States,Redlands,California"/>
    <s v="United States"/>
    <x v="0"/>
    <x v="9"/>
    <x v="120"/>
    <n v="19.98"/>
    <n v="1"/>
    <n v="9.3905999999999992"/>
    <n v="0.47"/>
  </r>
  <r>
    <s v="CA-2012-164882"/>
    <x v="30"/>
    <x v="8"/>
    <x v="2"/>
    <d v="2012-10-31T00:00:00"/>
    <x v="7"/>
    <s v="SandraGlassco@gmail.com"/>
    <s v="United States,Redlands,California"/>
    <s v="United States"/>
    <x v="0"/>
    <x v="4"/>
    <x v="552"/>
    <n v="398.35199999999998"/>
    <n v="3"/>
    <n v="124.485"/>
    <n v="0.3125"/>
  </r>
  <r>
    <s v="CA-2012-164882"/>
    <x v="30"/>
    <x v="8"/>
    <x v="2"/>
    <d v="2012-10-31T00:00:00"/>
    <x v="7"/>
    <s v="SandraGlassco@gmail.com"/>
    <s v="United States,Redlands,California"/>
    <s v="United States"/>
    <x v="0"/>
    <x v="2"/>
    <x v="553"/>
    <n v="5.04"/>
    <n v="3"/>
    <n v="1.26"/>
    <n v="0.25"/>
  </r>
  <r>
    <s v="CA-2012-164882"/>
    <x v="30"/>
    <x v="8"/>
    <x v="2"/>
    <d v="2012-10-31T00:00:00"/>
    <x v="7"/>
    <s v="SandraGlassco@gmail.com"/>
    <s v="United States,Redlands,California"/>
    <s v="United States"/>
    <x v="0"/>
    <x v="11"/>
    <x v="419"/>
    <n v="17.45"/>
    <n v="5"/>
    <n v="8.0269999999999992"/>
    <n v="0.45999999999999996"/>
  </r>
  <r>
    <s v="CA-2012-164882"/>
    <x v="30"/>
    <x v="8"/>
    <x v="2"/>
    <d v="2012-10-31T00:00:00"/>
    <x v="7"/>
    <s v="SandraGlassco@gmail.com"/>
    <s v="United States,Redlands,California"/>
    <s v="United States"/>
    <x v="0"/>
    <x v="10"/>
    <x v="554"/>
    <n v="323.13600000000002"/>
    <n v="4"/>
    <n v="20.196000000000002"/>
    <n v="6.25E-2"/>
  </r>
  <r>
    <s v="CA-2012-164882"/>
    <x v="30"/>
    <x v="8"/>
    <x v="2"/>
    <d v="2012-10-31T00:00:00"/>
    <x v="7"/>
    <s v="SandraGlassco@gmail.com"/>
    <s v="United States,Redlands,California"/>
    <s v="United States"/>
    <x v="0"/>
    <x v="12"/>
    <x v="555"/>
    <n v="29.7"/>
    <n v="3"/>
    <n v="8.0190000000000001"/>
    <n v="0.27"/>
  </r>
  <r>
    <s v="CA-2012-164882"/>
    <x v="30"/>
    <x v="8"/>
    <x v="2"/>
    <d v="2012-10-31T00:00:00"/>
    <x v="7"/>
    <s v="SandraGlassco@gmail.com"/>
    <s v="United States,Redlands,California"/>
    <s v="United States"/>
    <x v="0"/>
    <x v="3"/>
    <x v="556"/>
    <n v="1295.8399999999999"/>
    <n v="4"/>
    <n v="145.78200000000001"/>
    <n v="0.11250000000000002"/>
  </r>
  <r>
    <s v="CA-2012-164882"/>
    <x v="30"/>
    <x v="8"/>
    <x v="2"/>
    <d v="2012-10-31T00:00:00"/>
    <x v="7"/>
    <s v="SandraGlassco@gmail.com"/>
    <s v="United States,Redlands,California"/>
    <s v="United States"/>
    <x v="0"/>
    <x v="7"/>
    <x v="557"/>
    <n v="46.84"/>
    <n v="2"/>
    <n v="12.646800000000001"/>
    <n v="0.27"/>
  </r>
  <r>
    <s v="CA-2012-164882"/>
    <x v="30"/>
    <x v="8"/>
    <x v="2"/>
    <d v="2012-10-31T00:00:00"/>
    <x v="7"/>
    <s v="SandraGlassco@gmail.com"/>
    <s v="United States,Redlands,California"/>
    <s v="United States"/>
    <x v="0"/>
    <x v="15"/>
    <x v="558"/>
    <n v="425.83300000000003"/>
    <n v="1"/>
    <n v="20.039200000000001"/>
    <n v="4.7058823529411764E-2"/>
  </r>
  <r>
    <s v="CA-2013-130267"/>
    <x v="284"/>
    <x v="4"/>
    <x v="0"/>
    <d v="2013-09-24T00:00:00"/>
    <x v="0"/>
    <s v="ScotWooten@gmail.com"/>
    <s v="United States,Stockton,California"/>
    <s v="United States"/>
    <x v="0"/>
    <x v="9"/>
    <x v="559"/>
    <n v="159.88"/>
    <n v="7"/>
    <n v="73.544799999999995"/>
    <n v="0.45999999999999996"/>
  </r>
  <r>
    <s v="CA-2014-155460"/>
    <x v="285"/>
    <x v="10"/>
    <x v="3"/>
    <d v="2014-04-16T00:00:00"/>
    <x v="2"/>
    <s v="RobWilliams@gmail.com"/>
    <s v="United States,Seattle,Washington"/>
    <s v="United States"/>
    <x v="1"/>
    <x v="9"/>
    <x v="69"/>
    <n v="5.28"/>
    <n v="1"/>
    <n v="2.3759999999999999"/>
    <n v="0.44999999999999996"/>
  </r>
  <r>
    <s v="CA-2014-155460"/>
    <x v="285"/>
    <x v="10"/>
    <x v="3"/>
    <d v="2014-04-16T00:00:00"/>
    <x v="2"/>
    <s v="RobWilliams@gmail.com"/>
    <s v="United States,Seattle,Washington"/>
    <s v="United States"/>
    <x v="1"/>
    <x v="4"/>
    <x v="560"/>
    <n v="895.92"/>
    <n v="5"/>
    <n v="302.37299999999999"/>
    <n v="0.33750000000000002"/>
  </r>
  <r>
    <s v="CA-2014-158246"/>
    <x v="286"/>
    <x v="7"/>
    <x v="3"/>
    <d v="2014-11-12T00:00:00"/>
    <x v="2"/>
    <s v="JenniferBraxton@gmail.com"/>
    <s v="United States,Sunnyvale,California"/>
    <s v="United States"/>
    <x v="0"/>
    <x v="10"/>
    <x v="469"/>
    <n v="215.976"/>
    <n v="3"/>
    <n v="-2.6997"/>
    <n v="-1.2500000000000001E-2"/>
  </r>
  <r>
    <s v="CA-2011-141607"/>
    <x v="168"/>
    <x v="1"/>
    <x v="1"/>
    <d v="2011-12-17T00:00:00"/>
    <x v="1"/>
    <s v="WilliamBrown@gmail.com"/>
    <s v="United States,Concord,California"/>
    <s v="United States"/>
    <x v="0"/>
    <x v="1"/>
    <x v="561"/>
    <n v="43.31"/>
    <n v="1"/>
    <n v="4.3310000000000004"/>
    <n v="0.1"/>
  </r>
  <r>
    <s v="CA-2013-111115"/>
    <x v="69"/>
    <x v="6"/>
    <x v="0"/>
    <d v="2013-07-28T00:00:00"/>
    <x v="2"/>
    <s v="LarryBlacks@gmail.com"/>
    <s v="United States,Los Angeles,California"/>
    <s v="United States"/>
    <x v="0"/>
    <x v="11"/>
    <x v="92"/>
    <n v="21.48"/>
    <n v="6"/>
    <n v="10.74"/>
    <n v="0.5"/>
  </r>
  <r>
    <s v="CA-2013-101938"/>
    <x v="287"/>
    <x v="5"/>
    <x v="0"/>
    <d v="2013-01-12T00:00:00"/>
    <x v="1"/>
    <s v="DiannaWilson@gmail.com"/>
    <s v="United States,Oakland,California"/>
    <s v="United States"/>
    <x v="0"/>
    <x v="2"/>
    <x v="562"/>
    <n v="34.58"/>
    <n v="1"/>
    <n v="10.0282"/>
    <n v="0.29000000000000004"/>
  </r>
  <r>
    <s v="CA-2014-166296"/>
    <x v="288"/>
    <x v="9"/>
    <x v="3"/>
    <d v="2014-03-20T00:00:00"/>
    <x v="3"/>
    <s v="KarenFerguson@gmail.com"/>
    <s v="United States,Manteca,California"/>
    <s v="United States"/>
    <x v="0"/>
    <x v="9"/>
    <x v="450"/>
    <n v="314.55"/>
    <n v="3"/>
    <n v="150.98400000000001"/>
    <n v="0.48000000000000004"/>
  </r>
  <r>
    <s v="CA-2011-152296"/>
    <x v="289"/>
    <x v="3"/>
    <x v="1"/>
    <d v="2011-08-03T00:00:00"/>
    <x v="2"/>
    <s v="IvanListon@gmail.com"/>
    <s v="United States,San Francisco,California"/>
    <s v="United States"/>
    <x v="0"/>
    <x v="4"/>
    <x v="563"/>
    <n v="19.751999999999999"/>
    <n v="3"/>
    <n v="6.9131999999999998"/>
    <n v="0.35000000000000003"/>
  </r>
  <r>
    <s v="CA-2013-125738"/>
    <x v="290"/>
    <x v="8"/>
    <x v="0"/>
    <d v="2013-10-22T00:00:00"/>
    <x v="3"/>
    <s v="PatrickBzostek@gmail.com"/>
    <s v="United States,Salt Lake City,Utah"/>
    <s v="United States"/>
    <x v="2"/>
    <x v="9"/>
    <x v="564"/>
    <n v="45.68"/>
    <n v="2"/>
    <n v="21.012799999999999"/>
    <n v="0.45999999999999996"/>
  </r>
  <r>
    <s v="CA-2013-125738"/>
    <x v="290"/>
    <x v="8"/>
    <x v="0"/>
    <d v="2013-10-22T00:00:00"/>
    <x v="3"/>
    <s v="PatrickBzostek@gmail.com"/>
    <s v="United States,Salt Lake City,Utah"/>
    <s v="United States"/>
    <x v="2"/>
    <x v="9"/>
    <x v="452"/>
    <n v="60.12"/>
    <n v="9"/>
    <n v="28.857600000000001"/>
    <n v="0.48000000000000004"/>
  </r>
  <r>
    <s v="CA-2013-125738"/>
    <x v="290"/>
    <x v="8"/>
    <x v="0"/>
    <d v="2013-10-22T00:00:00"/>
    <x v="3"/>
    <s v="PatrickBzostek@gmail.com"/>
    <s v="United States,Salt Lake City,Utah"/>
    <s v="United States"/>
    <x v="2"/>
    <x v="4"/>
    <x v="565"/>
    <n v="41.72"/>
    <n v="5"/>
    <n v="13.0375"/>
    <n v="0.3125"/>
  </r>
  <r>
    <s v="CA-2013-125738"/>
    <x v="290"/>
    <x v="8"/>
    <x v="0"/>
    <d v="2013-10-22T00:00:00"/>
    <x v="3"/>
    <s v="PatrickBzostek@gmail.com"/>
    <s v="United States,Salt Lake City,Utah"/>
    <s v="United States"/>
    <x v="2"/>
    <x v="9"/>
    <x v="139"/>
    <n v="71.599999999999994"/>
    <n v="8"/>
    <n v="32.936"/>
    <n v="0.46"/>
  </r>
  <r>
    <s v="CA-2014-124576"/>
    <x v="291"/>
    <x v="3"/>
    <x v="3"/>
    <d v="2014-08-05T00:00:00"/>
    <x v="4"/>
    <s v="HeatherKirkland@gmail.com"/>
    <s v="United States,Salinas,California"/>
    <s v="United States"/>
    <x v="0"/>
    <x v="4"/>
    <x v="566"/>
    <n v="54.896000000000001"/>
    <n v="2"/>
    <n v="18.5274"/>
    <n v="0.33750000000000002"/>
  </r>
  <r>
    <s v="CA-2013-118913"/>
    <x v="292"/>
    <x v="0"/>
    <x v="0"/>
    <d v="2013-06-30T00:00:00"/>
    <x v="0"/>
    <s v="AlanShonely@gmail.com"/>
    <s v="United States,Los Angeles,California"/>
    <s v="United States"/>
    <x v="0"/>
    <x v="5"/>
    <x v="567"/>
    <n v="60.81"/>
    <n v="3"/>
    <n v="17.026800000000001"/>
    <n v="0.28000000000000003"/>
  </r>
  <r>
    <s v="CA-2013-128412"/>
    <x v="35"/>
    <x v="1"/>
    <x v="0"/>
    <d v="2013-12-18T00:00:00"/>
    <x v="5"/>
    <s v="ArthurPrichep@gmail.com"/>
    <s v="United States,Seattle,Washington"/>
    <s v="United States"/>
    <x v="1"/>
    <x v="4"/>
    <x v="568"/>
    <n v="153.55199999999999"/>
    <n v="3"/>
    <n v="51.823799999999999"/>
    <n v="0.33750000000000002"/>
  </r>
  <r>
    <s v="CA-2013-128412"/>
    <x v="35"/>
    <x v="1"/>
    <x v="0"/>
    <d v="2013-12-18T00:00:00"/>
    <x v="5"/>
    <s v="ArthurPrichep@gmail.com"/>
    <s v="United States,Seattle,Washington"/>
    <s v="United States"/>
    <x v="1"/>
    <x v="5"/>
    <x v="569"/>
    <n v="65.34"/>
    <n v="3"/>
    <n v="22.869"/>
    <n v="0.35"/>
  </r>
  <r>
    <s v="CA-2013-128412"/>
    <x v="35"/>
    <x v="1"/>
    <x v="0"/>
    <d v="2013-12-18T00:00:00"/>
    <x v="5"/>
    <s v="ArthurPrichep@gmail.com"/>
    <s v="United States,Seattle,Washington"/>
    <s v="United States"/>
    <x v="1"/>
    <x v="9"/>
    <x v="570"/>
    <n v="123.92"/>
    <n v="4"/>
    <n v="55.764000000000003"/>
    <n v="0.45"/>
  </r>
  <r>
    <s v="CA-2013-128412"/>
    <x v="35"/>
    <x v="1"/>
    <x v="0"/>
    <d v="2013-12-18T00:00:00"/>
    <x v="5"/>
    <s v="ArthurPrichep@gmail.com"/>
    <s v="United States,Seattle,Washington"/>
    <s v="United States"/>
    <x v="1"/>
    <x v="5"/>
    <x v="571"/>
    <n v="35.1"/>
    <n v="3"/>
    <n v="12.285"/>
    <n v="0.35"/>
  </r>
  <r>
    <s v="CA-2013-128412"/>
    <x v="35"/>
    <x v="1"/>
    <x v="0"/>
    <d v="2013-12-18T00:00:00"/>
    <x v="5"/>
    <s v="ArthurPrichep@gmail.com"/>
    <s v="United States,Seattle,Washington"/>
    <s v="United States"/>
    <x v="1"/>
    <x v="8"/>
    <x v="472"/>
    <n v="44.75"/>
    <n v="5"/>
    <n v="8.5024999999999995"/>
    <n v="0.19"/>
  </r>
  <r>
    <s v="CA-2012-138002"/>
    <x v="293"/>
    <x v="4"/>
    <x v="2"/>
    <d v="2012-09-12T00:00:00"/>
    <x v="3"/>
    <s v="BethThompson@gmail.com"/>
    <s v="United States,Seattle,Washington"/>
    <s v="United States"/>
    <x v="1"/>
    <x v="4"/>
    <x v="572"/>
    <n v="6.0960000000000001"/>
    <n v="2"/>
    <n v="2.1335999999999999"/>
    <n v="0.35"/>
  </r>
  <r>
    <s v="CA-2012-138002"/>
    <x v="293"/>
    <x v="4"/>
    <x v="2"/>
    <d v="2012-09-12T00:00:00"/>
    <x v="3"/>
    <s v="BethThompson@gmail.com"/>
    <s v="United States,Seattle,Washington"/>
    <s v="United States"/>
    <x v="1"/>
    <x v="1"/>
    <x v="573"/>
    <n v="191.82"/>
    <n v="3"/>
    <n v="74.809799999999996"/>
    <n v="0.39"/>
  </r>
  <r>
    <s v="CA-2014-129378"/>
    <x v="84"/>
    <x v="8"/>
    <x v="3"/>
    <d v="2014-10-03T00:00:00"/>
    <x v="6"/>
    <s v="NeolaSchneider@gmail.com"/>
    <s v="United States,San Jose,California"/>
    <s v="United States"/>
    <x v="0"/>
    <x v="4"/>
    <x v="274"/>
    <n v="1.44"/>
    <n v="1"/>
    <n v="0.504"/>
    <n v="0.35000000000000003"/>
  </r>
  <r>
    <s v="CA-2014-129378"/>
    <x v="84"/>
    <x v="8"/>
    <x v="3"/>
    <d v="2014-10-03T00:00:00"/>
    <x v="6"/>
    <s v="NeolaSchneider@gmail.com"/>
    <s v="United States,San Jose,California"/>
    <s v="United States"/>
    <x v="0"/>
    <x v="4"/>
    <x v="94"/>
    <n v="61.776000000000003"/>
    <n v="13"/>
    <n v="20.849399999999999"/>
    <n v="0.33749999999999997"/>
  </r>
  <r>
    <s v="CA-2014-129378"/>
    <x v="84"/>
    <x v="8"/>
    <x v="3"/>
    <d v="2014-10-03T00:00:00"/>
    <x v="6"/>
    <s v="NeolaSchneider@gmail.com"/>
    <s v="United States,San Jose,California"/>
    <s v="United States"/>
    <x v="0"/>
    <x v="5"/>
    <x v="574"/>
    <n v="241.96"/>
    <n v="2"/>
    <n v="60.49"/>
    <n v="0.25"/>
  </r>
  <r>
    <s v="CA-2014-129378"/>
    <x v="84"/>
    <x v="8"/>
    <x v="3"/>
    <d v="2014-10-03T00:00:00"/>
    <x v="6"/>
    <s v="NeolaSchneider@gmail.com"/>
    <s v="United States,San Jose,California"/>
    <s v="United States"/>
    <x v="0"/>
    <x v="10"/>
    <x v="575"/>
    <n v="108.608"/>
    <n v="4"/>
    <n v="9.5031999999999996"/>
    <n v="8.7499999999999994E-2"/>
  </r>
  <r>
    <s v="CA-2014-130841"/>
    <x v="294"/>
    <x v="6"/>
    <x v="3"/>
    <d v="2014-08-02T00:00:00"/>
    <x v="0"/>
    <s v="MattHagelstein@gmail.com"/>
    <s v="United States,San Francisco,California"/>
    <s v="United States"/>
    <x v="0"/>
    <x v="4"/>
    <x v="576"/>
    <n v="9.984"/>
    <n v="4"/>
    <n v="3.6192000000000002"/>
    <n v="0.36250000000000004"/>
  </r>
  <r>
    <s v="CA-2014-130841"/>
    <x v="294"/>
    <x v="6"/>
    <x v="3"/>
    <d v="2014-08-02T00:00:00"/>
    <x v="0"/>
    <s v="MattHagelstein@gmail.com"/>
    <s v="United States,San Francisco,California"/>
    <s v="United States"/>
    <x v="0"/>
    <x v="7"/>
    <x v="577"/>
    <n v="14.98"/>
    <n v="1"/>
    <n v="4.1943999999999999"/>
    <n v="0.27999999999999997"/>
  </r>
  <r>
    <s v="CA-2014-130841"/>
    <x v="294"/>
    <x v="6"/>
    <x v="3"/>
    <d v="2014-08-02T00:00:00"/>
    <x v="0"/>
    <s v="MattHagelstein@gmail.com"/>
    <s v="United States,San Francisco,California"/>
    <s v="United States"/>
    <x v="0"/>
    <x v="3"/>
    <x v="578"/>
    <n v="1145.5999999999999"/>
    <n v="4"/>
    <n v="100.24"/>
    <n v="8.7500000000000008E-2"/>
  </r>
  <r>
    <s v="CA-2013-106383"/>
    <x v="295"/>
    <x v="9"/>
    <x v="0"/>
    <d v="2013-03-22T00:00:00"/>
    <x v="2"/>
    <s v="BobbyTrafton@gmail.com"/>
    <s v="United States,Littleton,Colorado"/>
    <s v="United States"/>
    <x v="5"/>
    <x v="15"/>
    <x v="579"/>
    <n v="72.293999999999997"/>
    <n v="1"/>
    <n v="-98.8018"/>
    <n v="-1.3666666666666667"/>
  </r>
  <r>
    <s v="CA-2011-128055"/>
    <x v="296"/>
    <x v="9"/>
    <x v="1"/>
    <d v="2011-04-05T00:00:00"/>
    <x v="1"/>
    <s v="AlexAvila@gmail.com"/>
    <s v="United States,San Francisco,California"/>
    <s v="United States"/>
    <x v="0"/>
    <x v="4"/>
    <x v="580"/>
    <n v="673.56799999999998"/>
    <n v="2"/>
    <n v="252.58799999999999"/>
    <n v="0.375"/>
  </r>
  <r>
    <s v="CA-2011-128055"/>
    <x v="296"/>
    <x v="9"/>
    <x v="1"/>
    <d v="2011-04-05T00:00:00"/>
    <x v="1"/>
    <s v="AlexAvila@gmail.com"/>
    <s v="United States,San Francisco,California"/>
    <s v="United States"/>
    <x v="0"/>
    <x v="5"/>
    <x v="581"/>
    <n v="52.98"/>
    <n v="2"/>
    <n v="14.8344"/>
    <n v="0.28000000000000003"/>
  </r>
  <r>
    <s v="CA-2012-123232"/>
    <x v="297"/>
    <x v="1"/>
    <x v="2"/>
    <d v="2012-12-16T00:00:00"/>
    <x v="2"/>
    <s v="DougJacobs@gmail.com"/>
    <s v="United States,Portland,Oregon"/>
    <s v="United States"/>
    <x v="4"/>
    <x v="3"/>
    <x v="582"/>
    <n v="319.96800000000002"/>
    <n v="4"/>
    <n v="35.996400000000001"/>
    <n v="0.1125"/>
  </r>
  <r>
    <s v="CA-2013-122322"/>
    <x v="298"/>
    <x v="6"/>
    <x v="0"/>
    <d v="2013-07-22T00:00:00"/>
    <x v="3"/>
    <s v="RickHuthwaite@gmail.com"/>
    <s v="United States,Provo,Utah"/>
    <s v="United States"/>
    <x v="2"/>
    <x v="12"/>
    <x v="583"/>
    <n v="44.4"/>
    <n v="5"/>
    <n v="12.432"/>
    <n v="0.28000000000000003"/>
  </r>
  <r>
    <s v="CA-2013-146633"/>
    <x v="256"/>
    <x v="7"/>
    <x v="0"/>
    <d v="2013-11-18T00:00:00"/>
    <x v="2"/>
    <s v="TobyGnade@gmail.com"/>
    <s v="United States,Los Angeles,California"/>
    <s v="United States"/>
    <x v="0"/>
    <x v="4"/>
    <x v="584"/>
    <n v="1016.792"/>
    <n v="1"/>
    <n v="381.29700000000003"/>
    <n v="0.375"/>
  </r>
  <r>
    <s v="CA-2013-146633"/>
    <x v="256"/>
    <x v="7"/>
    <x v="0"/>
    <d v="2013-11-18T00:00:00"/>
    <x v="2"/>
    <s v="TobyGnade@gmail.com"/>
    <s v="United States,Los Angeles,California"/>
    <s v="United States"/>
    <x v="0"/>
    <x v="4"/>
    <x v="585"/>
    <n v="38.136000000000003"/>
    <n v="7"/>
    <n v="13.3476"/>
    <n v="0.35"/>
  </r>
  <r>
    <s v="CA-2014-103380"/>
    <x v="250"/>
    <x v="7"/>
    <x v="3"/>
    <d v="2014-11-26T00:00:00"/>
    <x v="0"/>
    <s v="BarryFranz@gmail.com"/>
    <s v="United States,Pasadena,California"/>
    <s v="United States"/>
    <x v="0"/>
    <x v="7"/>
    <x v="453"/>
    <n v="56.56"/>
    <n v="2"/>
    <n v="15.2712"/>
    <n v="0.27"/>
  </r>
  <r>
    <s v="CA-2014-103380"/>
    <x v="250"/>
    <x v="7"/>
    <x v="3"/>
    <d v="2014-11-26T00:00:00"/>
    <x v="0"/>
    <s v="BarryFranz@gmail.com"/>
    <s v="United States,Pasadena,California"/>
    <s v="United States"/>
    <x v="0"/>
    <x v="2"/>
    <x v="586"/>
    <n v="5.56"/>
    <n v="2"/>
    <n v="1.4456"/>
    <n v="0.26"/>
  </r>
  <r>
    <s v="CA-2014-103380"/>
    <x v="250"/>
    <x v="7"/>
    <x v="3"/>
    <d v="2014-11-26T00:00:00"/>
    <x v="0"/>
    <s v="BarryFranz@gmail.com"/>
    <s v="United States,Pasadena,California"/>
    <s v="United States"/>
    <x v="0"/>
    <x v="11"/>
    <x v="587"/>
    <n v="9.02"/>
    <n v="2"/>
    <n v="3.5177999999999998"/>
    <n v="0.39"/>
  </r>
  <r>
    <s v="CA-2014-103380"/>
    <x v="250"/>
    <x v="7"/>
    <x v="3"/>
    <d v="2014-11-26T00:00:00"/>
    <x v="0"/>
    <s v="BarryFranz@gmail.com"/>
    <s v="United States,Pasadena,California"/>
    <s v="United States"/>
    <x v="0"/>
    <x v="5"/>
    <x v="588"/>
    <n v="8.6199999999999992"/>
    <n v="1"/>
    <n v="2.2412000000000001"/>
    <n v="0.26"/>
  </r>
  <r>
    <s v="CA-2014-103380"/>
    <x v="250"/>
    <x v="7"/>
    <x v="3"/>
    <d v="2014-11-26T00:00:00"/>
    <x v="0"/>
    <s v="BarryFranz@gmail.com"/>
    <s v="United States,Pasadena,California"/>
    <s v="United States"/>
    <x v="0"/>
    <x v="3"/>
    <x v="508"/>
    <n v="659.976"/>
    <n v="3"/>
    <n v="49.498199999999997"/>
    <n v="7.4999999999999997E-2"/>
  </r>
  <r>
    <s v="CA-2012-116092"/>
    <x v="299"/>
    <x v="11"/>
    <x v="2"/>
    <d v="2012-02-18T00:00:00"/>
    <x v="4"/>
    <s v="JustinMacKendrick@gmail.com"/>
    <s v="United States,Los Angeles,California"/>
    <s v="United States"/>
    <x v="0"/>
    <x v="9"/>
    <x v="589"/>
    <n v="13.36"/>
    <n v="2"/>
    <n v="6.4127999999999998"/>
    <n v="0.48"/>
  </r>
  <r>
    <s v="CA-2012-116092"/>
    <x v="299"/>
    <x v="11"/>
    <x v="2"/>
    <d v="2012-02-18T00:00:00"/>
    <x v="4"/>
    <s v="JustinMacKendrick@gmail.com"/>
    <s v="United States,Los Angeles,California"/>
    <s v="United States"/>
    <x v="0"/>
    <x v="4"/>
    <x v="565"/>
    <n v="41.72"/>
    <n v="5"/>
    <n v="13.0375"/>
    <n v="0.3125"/>
  </r>
  <r>
    <s v="CA-2012-116092"/>
    <x v="299"/>
    <x v="11"/>
    <x v="2"/>
    <d v="2012-02-18T00:00:00"/>
    <x v="4"/>
    <s v="JustinMacKendrick@gmail.com"/>
    <s v="United States,Los Angeles,California"/>
    <s v="United States"/>
    <x v="0"/>
    <x v="4"/>
    <x v="590"/>
    <n v="11.52"/>
    <n v="5"/>
    <n v="4.1760000000000002"/>
    <n v="0.36250000000000004"/>
  </r>
  <r>
    <s v="CA-2012-116092"/>
    <x v="299"/>
    <x v="11"/>
    <x v="2"/>
    <d v="2012-02-18T00:00:00"/>
    <x v="4"/>
    <s v="JustinMacKendrick@gmail.com"/>
    <s v="United States,Los Angeles,California"/>
    <s v="United States"/>
    <x v="0"/>
    <x v="5"/>
    <x v="591"/>
    <n v="541.44000000000005"/>
    <n v="6"/>
    <n v="157.01759999999999"/>
    <n v="0.28999999999999992"/>
  </r>
  <r>
    <s v="CA-2012-116092"/>
    <x v="299"/>
    <x v="11"/>
    <x v="2"/>
    <d v="2012-02-18T00:00:00"/>
    <x v="4"/>
    <s v="JustinMacKendrick@gmail.com"/>
    <s v="United States,Los Angeles,California"/>
    <s v="United States"/>
    <x v="0"/>
    <x v="9"/>
    <x v="592"/>
    <n v="19.440000000000001"/>
    <n v="3"/>
    <n v="9.3312000000000008"/>
    <n v="0.48000000000000004"/>
  </r>
  <r>
    <s v="CA-2013-117849"/>
    <x v="78"/>
    <x v="10"/>
    <x v="0"/>
    <d v="2013-04-18T00:00:00"/>
    <x v="2"/>
    <s v="JulieKriz@gmail.com"/>
    <s v="United States,San Diego,California"/>
    <s v="United States"/>
    <x v="0"/>
    <x v="9"/>
    <x v="47"/>
    <n v="143.69999999999999"/>
    <n v="3"/>
    <n v="68.975999999999999"/>
    <n v="0.48000000000000004"/>
  </r>
  <r>
    <s v="CA-2012-169201"/>
    <x v="300"/>
    <x v="4"/>
    <x v="2"/>
    <d v="2012-10-01T00:00:00"/>
    <x v="4"/>
    <s v="HenryGoldwyn@gmail.com"/>
    <s v="United States,San Francisco,California"/>
    <s v="United States"/>
    <x v="0"/>
    <x v="5"/>
    <x v="593"/>
    <n v="43.26"/>
    <n v="3"/>
    <n v="14.2758"/>
    <n v="0.33"/>
  </r>
  <r>
    <s v="CA-2012-169201"/>
    <x v="300"/>
    <x v="4"/>
    <x v="2"/>
    <d v="2012-10-01T00:00:00"/>
    <x v="4"/>
    <s v="HenryGoldwyn@gmail.com"/>
    <s v="United States,San Francisco,California"/>
    <s v="United States"/>
    <x v="0"/>
    <x v="5"/>
    <x v="569"/>
    <n v="43.56"/>
    <n v="2"/>
    <n v="15.246"/>
    <n v="0.35"/>
  </r>
  <r>
    <s v="CA-2014-105214"/>
    <x v="301"/>
    <x v="0"/>
    <x v="3"/>
    <d v="2014-06-20T00:00:00"/>
    <x v="4"/>
    <s v="TroyStaebel@gmail.com"/>
    <s v="United States,San Francisco,California"/>
    <s v="United States"/>
    <x v="0"/>
    <x v="10"/>
    <x v="594"/>
    <n v="1212.96"/>
    <n v="7"/>
    <n v="90.971999999999994"/>
    <n v="7.4999999999999997E-2"/>
  </r>
  <r>
    <s v="CA-2014-105214"/>
    <x v="301"/>
    <x v="0"/>
    <x v="3"/>
    <d v="2014-06-20T00:00:00"/>
    <x v="4"/>
    <s v="TroyStaebel@gmail.com"/>
    <s v="United States,San Francisco,California"/>
    <s v="United States"/>
    <x v="0"/>
    <x v="9"/>
    <x v="595"/>
    <n v="18.54"/>
    <n v="2"/>
    <n v="8.7138000000000009"/>
    <n v="0.47000000000000008"/>
  </r>
  <r>
    <s v="CA-2012-117611"/>
    <x v="302"/>
    <x v="7"/>
    <x v="2"/>
    <d v="2012-11-10T00:00:00"/>
    <x v="2"/>
    <s v="MariaZettner@gmail.com"/>
    <s v="United States,San Diego,California"/>
    <s v="United States"/>
    <x v="0"/>
    <x v="11"/>
    <x v="596"/>
    <n v="5"/>
    <n v="1"/>
    <n v="2.4"/>
    <n v="0.48"/>
  </r>
  <r>
    <s v="CA-2012-117611"/>
    <x v="302"/>
    <x v="7"/>
    <x v="2"/>
    <d v="2012-11-10T00:00:00"/>
    <x v="2"/>
    <s v="MariaZettner@gmail.com"/>
    <s v="United States,San Diego,California"/>
    <s v="United States"/>
    <x v="0"/>
    <x v="8"/>
    <x v="597"/>
    <n v="371.97"/>
    <n v="3"/>
    <n v="66.954599999999999"/>
    <n v="0.18"/>
  </r>
  <r>
    <s v="CA-2014-137470"/>
    <x v="303"/>
    <x v="4"/>
    <x v="3"/>
    <d v="2014-09-18T00:00:00"/>
    <x v="7"/>
    <s v="TomPrescott@gmail.com"/>
    <s v="United States,Seattle,Washington"/>
    <s v="United States"/>
    <x v="1"/>
    <x v="9"/>
    <x v="598"/>
    <n v="12.96"/>
    <n v="2"/>
    <n v="6.3503999999999996"/>
    <n v="0.48999999999999994"/>
  </r>
  <r>
    <s v="CA-2012-102036"/>
    <x v="304"/>
    <x v="4"/>
    <x v="2"/>
    <d v="2012-09-27T00:00:00"/>
    <x v="3"/>
    <s v="ChadSievert@gmail.com"/>
    <s v="United States,Seattle,Washington"/>
    <s v="United States"/>
    <x v="1"/>
    <x v="7"/>
    <x v="599"/>
    <n v="199.74"/>
    <n v="6"/>
    <n v="47.937600000000003"/>
    <n v="0.24000000000000002"/>
  </r>
  <r>
    <s v="CA-2012-142944"/>
    <x v="305"/>
    <x v="9"/>
    <x v="2"/>
    <d v="2012-03-11T00:00:00"/>
    <x v="1"/>
    <s v="JohnLucas@gmail.com"/>
    <s v="United States,San Francisco,California"/>
    <s v="United States"/>
    <x v="0"/>
    <x v="1"/>
    <x v="600"/>
    <n v="435.26"/>
    <n v="7"/>
    <n v="95.757199999999997"/>
    <n v="0.22"/>
  </r>
  <r>
    <s v="CA-2012-142944"/>
    <x v="305"/>
    <x v="9"/>
    <x v="2"/>
    <d v="2012-03-11T00:00:00"/>
    <x v="1"/>
    <s v="JohnLucas@gmail.com"/>
    <s v="United States,San Francisco,California"/>
    <s v="United States"/>
    <x v="0"/>
    <x v="14"/>
    <x v="601"/>
    <n v="1119.9839999999999"/>
    <n v="2"/>
    <n v="377.99459999999999"/>
    <n v="0.33750000000000002"/>
  </r>
  <r>
    <s v="CA-2011-157882"/>
    <x v="306"/>
    <x v="8"/>
    <x v="1"/>
    <d v="2011-10-08T00:00:00"/>
    <x v="1"/>
    <s v="AllenRosenblatt@gmail.com"/>
    <s v="United States,Los Angeles,California"/>
    <s v="United States"/>
    <x v="0"/>
    <x v="6"/>
    <x v="602"/>
    <n v="143.43199999999999"/>
    <n v="1"/>
    <n v="3.5857999999999999"/>
    <n v="2.5000000000000001E-2"/>
  </r>
  <r>
    <s v="CA-2011-157882"/>
    <x v="306"/>
    <x v="8"/>
    <x v="1"/>
    <d v="2011-10-08T00:00:00"/>
    <x v="1"/>
    <s v="AllenRosenblatt@gmail.com"/>
    <s v="United States,Los Angeles,California"/>
    <s v="United States"/>
    <x v="0"/>
    <x v="10"/>
    <x v="603"/>
    <n v="122.352"/>
    <n v="3"/>
    <n v="13.7646"/>
    <n v="0.11249999999999999"/>
  </r>
  <r>
    <s v="CA-2014-142622"/>
    <x v="200"/>
    <x v="8"/>
    <x v="3"/>
    <d v="2014-11-03T00:00:00"/>
    <x v="4"/>
    <s v="JimKarlsson@gmail.com"/>
    <s v="United States,Seattle,Washington"/>
    <s v="United States"/>
    <x v="1"/>
    <x v="10"/>
    <x v="534"/>
    <n v="97.567999999999998"/>
    <n v="2"/>
    <n v="-6.0979999999999999"/>
    <n v="-6.25E-2"/>
  </r>
  <r>
    <s v="CA-2014-142622"/>
    <x v="200"/>
    <x v="8"/>
    <x v="3"/>
    <d v="2014-11-03T00:00:00"/>
    <x v="4"/>
    <s v="JimKarlsson@gmail.com"/>
    <s v="United States,Seattle,Washington"/>
    <s v="United States"/>
    <x v="1"/>
    <x v="10"/>
    <x v="604"/>
    <n v="614.27200000000005"/>
    <n v="8"/>
    <n v="-23.0352"/>
    <n v="-3.7499999999999999E-2"/>
  </r>
  <r>
    <s v="CA-2014-142622"/>
    <x v="200"/>
    <x v="8"/>
    <x v="3"/>
    <d v="2014-11-03T00:00:00"/>
    <x v="4"/>
    <s v="JimKarlsson@gmail.com"/>
    <s v="United States,Seattle,Washington"/>
    <s v="United States"/>
    <x v="1"/>
    <x v="15"/>
    <x v="342"/>
    <n v="199.98"/>
    <n v="2"/>
    <n v="37.996200000000002"/>
    <n v="0.19000000000000003"/>
  </r>
  <r>
    <s v="CA-2014-143343"/>
    <x v="67"/>
    <x v="0"/>
    <x v="3"/>
    <d v="2014-06-14T00:00:00"/>
    <x v="4"/>
    <s v="BenWallace@gmail.com"/>
    <s v="United States,Los Angeles,California"/>
    <s v="United States"/>
    <x v="0"/>
    <x v="2"/>
    <x v="605"/>
    <n v="16.399999999999999"/>
    <n v="5"/>
    <n v="4.7560000000000002"/>
    <n v="0.29000000000000004"/>
  </r>
  <r>
    <s v="CA-2014-115154"/>
    <x v="307"/>
    <x v="5"/>
    <x v="3"/>
    <d v="2014-01-12T00:00:00"/>
    <x v="4"/>
    <s v="RicardoSperren@gmail.com"/>
    <s v="United States,Seattle,Washington"/>
    <s v="United States"/>
    <x v="1"/>
    <x v="6"/>
    <x v="606"/>
    <n v="892.98"/>
    <n v="2"/>
    <n v="80.368200000000002"/>
    <n v="0.09"/>
  </r>
  <r>
    <s v="US-2014-120418"/>
    <x v="217"/>
    <x v="0"/>
    <x v="3"/>
    <d v="2014-06-13T00:00:00"/>
    <x v="6"/>
    <s v="BeckyCastell@gmail.com"/>
    <s v="United States,Peoria,Arizona"/>
    <s v="United States"/>
    <x v="3"/>
    <x v="10"/>
    <x v="607"/>
    <n v="280.79199999999997"/>
    <n v="1"/>
    <n v="35.098999999999997"/>
    <n v="0.125"/>
  </r>
  <r>
    <s v="US-2014-120418"/>
    <x v="217"/>
    <x v="0"/>
    <x v="3"/>
    <d v="2014-06-13T00:00:00"/>
    <x v="6"/>
    <s v="BeckyCastell@gmail.com"/>
    <s v="United States,Peoria,Arizona"/>
    <s v="United States"/>
    <x v="3"/>
    <x v="7"/>
    <x v="24"/>
    <n v="68.447999999999993"/>
    <n v="4"/>
    <n v="7.7004000000000001"/>
    <n v="0.11250000000000002"/>
  </r>
  <r>
    <s v="US-2014-120418"/>
    <x v="217"/>
    <x v="0"/>
    <x v="3"/>
    <d v="2014-06-13T00:00:00"/>
    <x v="6"/>
    <s v="BeckyCastell@gmail.com"/>
    <s v="United States,Peoria,Arizona"/>
    <s v="United States"/>
    <x v="3"/>
    <x v="2"/>
    <x v="280"/>
    <n v="88.04"/>
    <n v="5"/>
    <n v="6.6029999999999998"/>
    <n v="7.4999999999999997E-2"/>
  </r>
  <r>
    <s v="US-2014-120418"/>
    <x v="217"/>
    <x v="0"/>
    <x v="3"/>
    <d v="2014-06-13T00:00:00"/>
    <x v="6"/>
    <s v="BeckyCastell@gmail.com"/>
    <s v="United States,Peoria,Arizona"/>
    <s v="United States"/>
    <x v="3"/>
    <x v="2"/>
    <x v="608"/>
    <n v="15.872"/>
    <n v="1"/>
    <n v="1.984"/>
    <n v="0.125"/>
  </r>
  <r>
    <s v="US-2014-120418"/>
    <x v="217"/>
    <x v="0"/>
    <x v="3"/>
    <d v="2014-06-13T00:00:00"/>
    <x v="6"/>
    <s v="BeckyCastell@gmail.com"/>
    <s v="United States,Peoria,Arizona"/>
    <s v="United States"/>
    <x v="3"/>
    <x v="7"/>
    <x v="225"/>
    <n v="215.59200000000001"/>
    <n v="3"/>
    <n v="-48.508200000000002"/>
    <n v="-0.22500000000000001"/>
  </r>
  <r>
    <s v="CA-2014-165491"/>
    <x v="308"/>
    <x v="9"/>
    <x v="3"/>
    <d v="2014-03-25T00:00:00"/>
    <x v="0"/>
    <s v="HelenWasserman@gmail.com"/>
    <s v="United States,Seattle,Washington"/>
    <s v="United States"/>
    <x v="1"/>
    <x v="8"/>
    <x v="609"/>
    <n v="265.93"/>
    <n v="7"/>
    <n v="63.8232"/>
    <n v="0.24"/>
  </r>
  <r>
    <s v="CA-2014-138422"/>
    <x v="151"/>
    <x v="4"/>
    <x v="3"/>
    <d v="2014-09-27T00:00:00"/>
    <x v="4"/>
    <s v="KristinaNunn@gmail.com"/>
    <s v="United States,Fort Collins,Colorado"/>
    <s v="United States"/>
    <x v="5"/>
    <x v="13"/>
    <x v="610"/>
    <n v="14.352"/>
    <n v="3"/>
    <n v="5.2026000000000003"/>
    <n v="0.36249999999999999"/>
  </r>
  <r>
    <s v="CA-2013-155187"/>
    <x v="309"/>
    <x v="4"/>
    <x v="0"/>
    <d v="2013-09-27T00:00:00"/>
    <x v="2"/>
    <s v="LauraArmstrong@gmail.com"/>
    <s v="United States,Los Angeles,California"/>
    <s v="United States"/>
    <x v="0"/>
    <x v="7"/>
    <x v="611"/>
    <n v="41.96"/>
    <n v="2"/>
    <n v="2.9371999999999998"/>
    <n v="6.9999999999999993E-2"/>
  </r>
  <r>
    <s v="CA-2013-155187"/>
    <x v="309"/>
    <x v="4"/>
    <x v="0"/>
    <d v="2013-09-27T00:00:00"/>
    <x v="2"/>
    <s v="LauraArmstrong@gmail.com"/>
    <s v="United States,Los Angeles,California"/>
    <s v="United States"/>
    <x v="0"/>
    <x v="9"/>
    <x v="612"/>
    <n v="41.7"/>
    <n v="5"/>
    <n v="20.85"/>
    <n v="0.5"/>
  </r>
  <r>
    <s v="CA-2014-109701"/>
    <x v="239"/>
    <x v="1"/>
    <x v="3"/>
    <d v="2014-12-04T00:00:00"/>
    <x v="6"/>
    <s v="AliceMcCarthy@gmail.com"/>
    <s v="United States,Los Angeles,California"/>
    <s v="United States"/>
    <x v="0"/>
    <x v="4"/>
    <x v="57"/>
    <n v="9.0239999999999991"/>
    <n v="6"/>
    <n v="3.1583999999999999"/>
    <n v="0.35000000000000003"/>
  </r>
  <r>
    <s v="CA-2014-109701"/>
    <x v="239"/>
    <x v="1"/>
    <x v="3"/>
    <d v="2014-12-04T00:00:00"/>
    <x v="6"/>
    <s v="AliceMcCarthy@gmail.com"/>
    <s v="United States,Los Angeles,California"/>
    <s v="United States"/>
    <x v="0"/>
    <x v="4"/>
    <x v="613"/>
    <n v="69.456000000000003"/>
    <n v="2"/>
    <n v="22.5732"/>
    <n v="0.32500000000000001"/>
  </r>
  <r>
    <s v="CA-2014-109701"/>
    <x v="239"/>
    <x v="1"/>
    <x v="3"/>
    <d v="2014-12-04T00:00:00"/>
    <x v="6"/>
    <s v="AliceMcCarthy@gmail.com"/>
    <s v="United States,Los Angeles,California"/>
    <s v="United States"/>
    <x v="0"/>
    <x v="9"/>
    <x v="113"/>
    <n v="10.86"/>
    <n v="2"/>
    <n v="5.3213999999999997"/>
    <n v="0.49"/>
  </r>
  <r>
    <s v="CA-2014-109701"/>
    <x v="239"/>
    <x v="1"/>
    <x v="3"/>
    <d v="2014-12-04T00:00:00"/>
    <x v="6"/>
    <s v="AliceMcCarthy@gmail.com"/>
    <s v="United States,Los Angeles,California"/>
    <s v="United States"/>
    <x v="0"/>
    <x v="5"/>
    <x v="581"/>
    <n v="79.47"/>
    <n v="3"/>
    <n v="22.2516"/>
    <n v="0.28000000000000003"/>
  </r>
  <r>
    <s v="CA-2014-109701"/>
    <x v="239"/>
    <x v="1"/>
    <x v="3"/>
    <d v="2014-12-04T00:00:00"/>
    <x v="6"/>
    <s v="AliceMcCarthy@gmail.com"/>
    <s v="United States,Los Angeles,California"/>
    <s v="United States"/>
    <x v="0"/>
    <x v="2"/>
    <x v="408"/>
    <n v="10.08"/>
    <n v="6"/>
    <n v="5.04"/>
    <n v="0.5"/>
  </r>
  <r>
    <s v="CA-2012-111514"/>
    <x v="108"/>
    <x v="3"/>
    <x v="2"/>
    <d v="2012-09-02T00:00:00"/>
    <x v="2"/>
    <s v="ScottCohen@gmail.com"/>
    <s v="United States,San Francisco,California"/>
    <s v="United States"/>
    <x v="0"/>
    <x v="15"/>
    <x v="614"/>
    <n v="1552.8309999999999"/>
    <n v="7"/>
    <n v="200.9546"/>
    <n v="0.12941176470588237"/>
  </r>
  <r>
    <s v="CA-2012-111514"/>
    <x v="108"/>
    <x v="3"/>
    <x v="2"/>
    <d v="2012-09-02T00:00:00"/>
    <x v="2"/>
    <s v="ScottCohen@gmail.com"/>
    <s v="United States,San Francisco,California"/>
    <s v="United States"/>
    <x v="0"/>
    <x v="4"/>
    <x v="566"/>
    <n v="137.24"/>
    <n v="5"/>
    <n v="46.3185"/>
    <n v="0.33749999999999997"/>
  </r>
  <r>
    <s v="CA-2012-111514"/>
    <x v="108"/>
    <x v="3"/>
    <x v="2"/>
    <d v="2012-09-02T00:00:00"/>
    <x v="2"/>
    <s v="ScottCohen@gmail.com"/>
    <s v="United States,San Francisco,California"/>
    <s v="United States"/>
    <x v="0"/>
    <x v="8"/>
    <x v="615"/>
    <n v="36.51"/>
    <n v="1"/>
    <n v="15.699299999999999"/>
    <n v="0.43"/>
  </r>
  <r>
    <s v="CA-2012-111514"/>
    <x v="108"/>
    <x v="3"/>
    <x v="2"/>
    <d v="2012-09-02T00:00:00"/>
    <x v="2"/>
    <s v="ScottCohen@gmail.com"/>
    <s v="United States,San Francisco,California"/>
    <s v="United States"/>
    <x v="0"/>
    <x v="16"/>
    <x v="616"/>
    <n v="239.976"/>
    <n v="3"/>
    <n v="80.991900000000001"/>
    <n v="0.33750000000000002"/>
  </r>
  <r>
    <s v="CA-2011-102295"/>
    <x v="142"/>
    <x v="7"/>
    <x v="1"/>
    <d v="2011-11-26T00:00:00"/>
    <x v="2"/>
    <s v="EricaHackney@gmail.com"/>
    <s v="United States,Sacramento,California"/>
    <s v="United States"/>
    <x v="0"/>
    <x v="10"/>
    <x v="617"/>
    <n v="120.712"/>
    <n v="1"/>
    <n v="-18.1068"/>
    <n v="-0.15"/>
  </r>
  <r>
    <s v="CA-2012-148628"/>
    <x v="152"/>
    <x v="1"/>
    <x v="2"/>
    <d v="2012-12-11T00:00:00"/>
    <x v="1"/>
    <s v="KatherineMurray@gmail.com"/>
    <s v="United States,Thousand Oaks,California"/>
    <s v="United States"/>
    <x v="0"/>
    <x v="9"/>
    <x v="618"/>
    <n v="32.75"/>
    <n v="5"/>
    <n v="15.065"/>
    <n v="0.45999999999999996"/>
  </r>
  <r>
    <s v="US-2014-117534"/>
    <x v="310"/>
    <x v="9"/>
    <x v="3"/>
    <d v="2014-03-27T00:00:00"/>
    <x v="6"/>
    <s v="ChristinaVanderZanden@gmail.com"/>
    <s v="United States,Fresno,California"/>
    <s v="United States"/>
    <x v="0"/>
    <x v="5"/>
    <x v="619"/>
    <n v="176.04"/>
    <n v="4"/>
    <n v="45.770400000000002"/>
    <n v="0.26"/>
  </r>
  <r>
    <s v="US-2014-117534"/>
    <x v="310"/>
    <x v="9"/>
    <x v="3"/>
    <d v="2014-03-27T00:00:00"/>
    <x v="6"/>
    <s v="ChristinaVanderZanden@gmail.com"/>
    <s v="United States,Fresno,California"/>
    <s v="United States"/>
    <x v="0"/>
    <x v="2"/>
    <x v="57"/>
    <n v="16.02"/>
    <n v="9"/>
    <n v="4.4855999999999998"/>
    <n v="0.27999999999999997"/>
  </r>
  <r>
    <s v="US-2014-117534"/>
    <x v="310"/>
    <x v="9"/>
    <x v="3"/>
    <d v="2014-03-27T00:00:00"/>
    <x v="6"/>
    <s v="ChristinaVanderZanden@gmail.com"/>
    <s v="United States,Fresno,California"/>
    <s v="United States"/>
    <x v="0"/>
    <x v="4"/>
    <x v="620"/>
    <n v="185.92"/>
    <n v="4"/>
    <n v="62.747999999999998"/>
    <n v="0.33750000000000002"/>
  </r>
  <r>
    <s v="US-2014-117534"/>
    <x v="310"/>
    <x v="9"/>
    <x v="3"/>
    <d v="2014-03-27T00:00:00"/>
    <x v="6"/>
    <s v="ChristinaVanderZanden@gmail.com"/>
    <s v="United States,Fresno,California"/>
    <s v="United States"/>
    <x v="0"/>
    <x v="3"/>
    <x v="621"/>
    <n v="211.16800000000001"/>
    <n v="4"/>
    <n v="15.8376"/>
    <n v="7.4999999999999997E-2"/>
  </r>
  <r>
    <s v="US-2014-117534"/>
    <x v="310"/>
    <x v="9"/>
    <x v="3"/>
    <d v="2014-03-27T00:00:00"/>
    <x v="6"/>
    <s v="ChristinaVanderZanden@gmail.com"/>
    <s v="United States,Fresno,California"/>
    <s v="United States"/>
    <x v="0"/>
    <x v="14"/>
    <x v="622"/>
    <n v="479.98399999999998"/>
    <n v="2"/>
    <n v="59.997999999999998"/>
    <n v="0.125"/>
  </r>
  <r>
    <s v="CA-2012-145065"/>
    <x v="111"/>
    <x v="1"/>
    <x v="2"/>
    <d v="2012-12-15T00:00:00"/>
    <x v="4"/>
    <s v="DennisKane@gmail.com"/>
    <s v="United States,San Diego,California"/>
    <s v="United States"/>
    <x v="0"/>
    <x v="11"/>
    <x v="57"/>
    <n v="7.86"/>
    <n v="2"/>
    <n v="3.6156000000000001"/>
    <n v="0.46"/>
  </r>
  <r>
    <s v="CA-2012-145065"/>
    <x v="111"/>
    <x v="1"/>
    <x v="2"/>
    <d v="2012-12-15T00:00:00"/>
    <x v="4"/>
    <s v="DennisKane@gmail.com"/>
    <s v="United States,San Diego,California"/>
    <s v="United States"/>
    <x v="0"/>
    <x v="4"/>
    <x v="623"/>
    <n v="24.448"/>
    <n v="2"/>
    <n v="8.8623999999999992"/>
    <n v="0.36249999999999993"/>
  </r>
  <r>
    <s v="CA-2014-169264"/>
    <x v="311"/>
    <x v="3"/>
    <x v="3"/>
    <d v="2014-08-17T00:00:00"/>
    <x v="2"/>
    <s v="NoraPreis@gmail.com"/>
    <s v="United States,San Francisco,California"/>
    <s v="United States"/>
    <x v="0"/>
    <x v="0"/>
    <x v="624"/>
    <n v="5.76"/>
    <n v="2"/>
    <n v="2.8224"/>
    <n v="0.49000000000000005"/>
  </r>
  <r>
    <s v="CA-2014-169264"/>
    <x v="311"/>
    <x v="3"/>
    <x v="3"/>
    <d v="2014-08-17T00:00:00"/>
    <x v="2"/>
    <s v="NoraPreis@gmail.com"/>
    <s v="United States,San Francisco,California"/>
    <s v="United States"/>
    <x v="0"/>
    <x v="2"/>
    <x v="625"/>
    <n v="16.68"/>
    <n v="6"/>
    <n v="4.3368000000000002"/>
    <n v="0.26"/>
  </r>
  <r>
    <s v="CA-2014-108574"/>
    <x v="235"/>
    <x v="8"/>
    <x v="3"/>
    <d v="2014-10-12T00:00:00"/>
    <x v="0"/>
    <s v="MikeGockenbach@gmail.com"/>
    <s v="United States,Los Angeles,California"/>
    <s v="United States"/>
    <x v="0"/>
    <x v="8"/>
    <x v="597"/>
    <n v="1115.9100000000001"/>
    <n v="9"/>
    <n v="200.8638"/>
    <n v="0.18"/>
  </r>
  <r>
    <s v="CA-2014-108574"/>
    <x v="235"/>
    <x v="8"/>
    <x v="3"/>
    <d v="2014-10-12T00:00:00"/>
    <x v="0"/>
    <s v="MikeGockenbach@gmail.com"/>
    <s v="United States,Los Angeles,California"/>
    <s v="United States"/>
    <x v="0"/>
    <x v="3"/>
    <x v="162"/>
    <n v="128.744"/>
    <n v="7"/>
    <n v="-28.967400000000001"/>
    <n v="-0.22500000000000001"/>
  </r>
  <r>
    <s v="CA-2014-108574"/>
    <x v="235"/>
    <x v="8"/>
    <x v="3"/>
    <d v="2014-10-12T00:00:00"/>
    <x v="0"/>
    <s v="MikeGockenbach@gmail.com"/>
    <s v="United States,Los Angeles,California"/>
    <s v="United States"/>
    <x v="0"/>
    <x v="3"/>
    <x v="626"/>
    <n v="79.92"/>
    <n v="10"/>
    <n v="26.972999999999999"/>
    <n v="0.33749999999999997"/>
  </r>
  <r>
    <s v="CA-2014-144589"/>
    <x v="227"/>
    <x v="5"/>
    <x v="3"/>
    <d v="2014-01-26T00:00:00"/>
    <x v="1"/>
    <s v="TamaraManning@gmail.com"/>
    <s v="United States,San Francisco,California"/>
    <s v="United States"/>
    <x v="0"/>
    <x v="2"/>
    <x v="57"/>
    <n v="24.2"/>
    <n v="5"/>
    <n v="7.9859999999999998"/>
    <n v="0.33"/>
  </r>
  <r>
    <s v="CA-2014-144589"/>
    <x v="227"/>
    <x v="5"/>
    <x v="3"/>
    <d v="2014-01-26T00:00:00"/>
    <x v="1"/>
    <s v="TamaraManning@gmail.com"/>
    <s v="United States,San Francisco,California"/>
    <s v="United States"/>
    <x v="0"/>
    <x v="3"/>
    <x v="627"/>
    <n v="359.976"/>
    <n v="3"/>
    <n v="130.4913"/>
    <n v="0.36249999999999999"/>
  </r>
  <r>
    <s v="CA-2014-155985"/>
    <x v="312"/>
    <x v="9"/>
    <x v="3"/>
    <d v="2014-03-26T00:00:00"/>
    <x v="2"/>
    <s v="BillEplett@gmail.com"/>
    <s v="United States,San Francisco,California"/>
    <s v="United States"/>
    <x v="0"/>
    <x v="1"/>
    <x v="628"/>
    <n v="211.84"/>
    <n v="8"/>
    <n v="76.2624"/>
    <n v="0.36"/>
  </r>
  <r>
    <s v="CA-2012-142041"/>
    <x v="313"/>
    <x v="0"/>
    <x v="2"/>
    <d v="2012-06-09T00:00:00"/>
    <x v="2"/>
    <s v="EleniMcCrary@gmail.com"/>
    <s v="United States,Los Angeles,California"/>
    <s v="United States"/>
    <x v="0"/>
    <x v="4"/>
    <x v="57"/>
    <n v="7.52"/>
    <n v="5"/>
    <n v="2.6320000000000001"/>
    <n v="0.35000000000000003"/>
  </r>
  <r>
    <s v="CA-2011-151295"/>
    <x v="314"/>
    <x v="7"/>
    <x v="1"/>
    <d v="2011-11-16T00:00:00"/>
    <x v="0"/>
    <s v="JosephAirdo@gmail.com"/>
    <s v="United States,Los Angeles,California"/>
    <s v="United States"/>
    <x v="0"/>
    <x v="9"/>
    <x v="229"/>
    <n v="11.96"/>
    <n v="2"/>
    <n v="5.8604000000000003"/>
    <n v="0.49"/>
  </r>
  <r>
    <s v="CA-2011-151295"/>
    <x v="314"/>
    <x v="7"/>
    <x v="1"/>
    <d v="2011-11-16T00:00:00"/>
    <x v="0"/>
    <s v="JosephAirdo@gmail.com"/>
    <s v="United States,Los Angeles,California"/>
    <s v="United States"/>
    <x v="0"/>
    <x v="6"/>
    <x v="268"/>
    <n v="629.06399999999996"/>
    <n v="3"/>
    <n v="31.453199999999999"/>
    <n v="0.05"/>
  </r>
  <r>
    <s v="CA-2014-168655"/>
    <x v="315"/>
    <x v="8"/>
    <x v="3"/>
    <d v="2014-10-19T00:00:00"/>
    <x v="3"/>
    <s v="MichelleLonsdale@gmail.com"/>
    <s v="United States,Albuquerque,New Mexico"/>
    <s v="United States"/>
    <x v="6"/>
    <x v="8"/>
    <x v="629"/>
    <n v="595"/>
    <n v="5"/>
    <n v="95.2"/>
    <n v="0.16"/>
  </r>
  <r>
    <s v="CA-2014-168655"/>
    <x v="315"/>
    <x v="8"/>
    <x v="3"/>
    <d v="2014-10-19T00:00:00"/>
    <x v="3"/>
    <s v="MichelleLonsdale@gmail.com"/>
    <s v="United States,Albuquerque,New Mexico"/>
    <s v="United States"/>
    <x v="6"/>
    <x v="4"/>
    <x v="513"/>
    <n v="79.872"/>
    <n v="3"/>
    <n v="29.952000000000002"/>
    <n v="0.375"/>
  </r>
  <r>
    <s v="CA-2013-107202"/>
    <x v="73"/>
    <x v="2"/>
    <x v="0"/>
    <d v="2013-05-29T00:00:00"/>
    <x v="5"/>
    <s v="LindaCazamias@gmail.com"/>
    <s v="United States,Sparks,Nevada"/>
    <s v="United States"/>
    <x v="7"/>
    <x v="16"/>
    <x v="630"/>
    <n v="2396.4"/>
    <n v="10"/>
    <n v="179.73"/>
    <n v="7.4999999999999997E-2"/>
  </r>
  <r>
    <s v="CA-2014-159597"/>
    <x v="286"/>
    <x v="7"/>
    <x v="3"/>
    <d v="2014-11-15T00:00:00"/>
    <x v="1"/>
    <s v="MattCollister@gmail.com"/>
    <s v="United States,Coachella,California"/>
    <s v="United States"/>
    <x v="0"/>
    <x v="7"/>
    <x v="378"/>
    <n v="63.56"/>
    <n v="2"/>
    <n v="3.1779999999999999"/>
    <n v="4.9999999999999996E-2"/>
  </r>
  <r>
    <s v="CA-2014-159597"/>
    <x v="286"/>
    <x v="7"/>
    <x v="3"/>
    <d v="2014-11-15T00:00:00"/>
    <x v="1"/>
    <s v="MattCollister@gmail.com"/>
    <s v="United States,Coachella,California"/>
    <s v="United States"/>
    <x v="0"/>
    <x v="8"/>
    <x v="631"/>
    <n v="99.99"/>
    <n v="1"/>
    <n v="43.995600000000003"/>
    <n v="0.44000000000000006"/>
  </r>
  <r>
    <s v="CA-2014-100748"/>
    <x v="316"/>
    <x v="2"/>
    <x v="3"/>
    <d v="2014-05-21T00:00:00"/>
    <x v="5"/>
    <s v="RossBaird@gmail.com"/>
    <s v="United States,San Francisco,California"/>
    <s v="United States"/>
    <x v="0"/>
    <x v="0"/>
    <x v="0"/>
    <n v="58.48"/>
    <n v="8"/>
    <n v="27.485600000000002"/>
    <n v="0.47000000000000003"/>
  </r>
  <r>
    <s v="CA-2014-129805"/>
    <x v="38"/>
    <x v="1"/>
    <x v="3"/>
    <d v="2015-01-03T00:00:00"/>
    <x v="1"/>
    <s v="HarryMarie@gmail.com"/>
    <s v="United States,Seattle,Washington"/>
    <s v="United States"/>
    <x v="1"/>
    <x v="1"/>
    <x v="207"/>
    <n v="7.4"/>
    <n v="2"/>
    <n v="3.0339999999999998"/>
    <n v="0.41"/>
  </r>
  <r>
    <s v="CA-2014-140053"/>
    <x v="317"/>
    <x v="6"/>
    <x v="3"/>
    <d v="2014-07-11T00:00:00"/>
    <x v="5"/>
    <s v="ChristinaAnderson@gmail.com"/>
    <s v="United States,Farmington,New Mexico"/>
    <s v="United States"/>
    <x v="6"/>
    <x v="1"/>
    <x v="632"/>
    <n v="545.85"/>
    <n v="9"/>
    <n v="114.6285"/>
    <n v="0.21"/>
  </r>
  <r>
    <s v="CA-2011-164210"/>
    <x v="318"/>
    <x v="7"/>
    <x v="1"/>
    <d v="2011-11-20T00:00:00"/>
    <x v="2"/>
    <s v="PierreWener@gmail.com"/>
    <s v="United States,Louisville,Colorado"/>
    <s v="United States"/>
    <x v="5"/>
    <x v="6"/>
    <x v="633"/>
    <n v="145.97999999999999"/>
    <n v="2"/>
    <n v="-99.266400000000004"/>
    <n v="-0.68"/>
  </r>
  <r>
    <s v="CA-2011-164210"/>
    <x v="318"/>
    <x v="7"/>
    <x v="1"/>
    <d v="2011-11-20T00:00:00"/>
    <x v="2"/>
    <s v="PierreWener@gmail.com"/>
    <s v="United States,Louisville,Colorado"/>
    <s v="United States"/>
    <x v="5"/>
    <x v="9"/>
    <x v="634"/>
    <n v="35.808"/>
    <n v="4"/>
    <n v="12.5328"/>
    <n v="0.35"/>
  </r>
  <r>
    <s v="CA-2012-100573"/>
    <x v="5"/>
    <x v="4"/>
    <x v="2"/>
    <d v="2012-10-01T00:00:00"/>
    <x v="3"/>
    <s v="AnneMcFarland@gmail.com"/>
    <s v="United States,Los Angeles,California"/>
    <s v="United States"/>
    <x v="0"/>
    <x v="13"/>
    <x v="635"/>
    <n v="17.48"/>
    <n v="2"/>
    <n v="8.2156000000000002"/>
    <n v="0.47000000000000003"/>
  </r>
  <r>
    <s v="CA-2013-140207"/>
    <x v="319"/>
    <x v="7"/>
    <x v="0"/>
    <d v="2013-11-11T00:00:00"/>
    <x v="1"/>
    <s v="ChristopherSchild@gmail.com"/>
    <s v="United States,San Jose,California"/>
    <s v="United States"/>
    <x v="0"/>
    <x v="4"/>
    <x v="636"/>
    <n v="29.12"/>
    <n v="5"/>
    <n v="9.8279999999999994"/>
    <n v="0.33749999999999997"/>
  </r>
  <r>
    <s v="CA-2012-142419"/>
    <x v="320"/>
    <x v="6"/>
    <x v="2"/>
    <d v="2012-07-13T00:00:00"/>
    <x v="2"/>
    <s v="ShahidCollister@gmail.com"/>
    <s v="United States,Seattle,Washington"/>
    <s v="United States"/>
    <x v="1"/>
    <x v="9"/>
    <x v="637"/>
    <n v="29.97"/>
    <n v="3"/>
    <n v="13.486499999999999"/>
    <n v="0.45"/>
  </r>
  <r>
    <s v="CA-2012-142419"/>
    <x v="320"/>
    <x v="6"/>
    <x v="2"/>
    <d v="2012-07-13T00:00:00"/>
    <x v="2"/>
    <s v="ShahidCollister@gmail.com"/>
    <s v="United States,Seattle,Washington"/>
    <s v="United States"/>
    <x v="1"/>
    <x v="4"/>
    <x v="294"/>
    <n v="98.352000000000004"/>
    <n v="3"/>
    <n v="34.423200000000001"/>
    <n v="0.35"/>
  </r>
  <r>
    <s v="CA-2013-114972"/>
    <x v="85"/>
    <x v="7"/>
    <x v="0"/>
    <d v="2013-11-07T00:00:00"/>
    <x v="4"/>
    <s v="PhillipFlathmann@gmail.com"/>
    <s v="United States,Los Angeles,California"/>
    <s v="United States"/>
    <x v="0"/>
    <x v="10"/>
    <x v="638"/>
    <n v="217.584"/>
    <n v="2"/>
    <n v="-29.9178"/>
    <n v="-0.13749999999999998"/>
  </r>
  <r>
    <s v="CA-2013-114972"/>
    <x v="85"/>
    <x v="7"/>
    <x v="0"/>
    <d v="2013-11-07T00:00:00"/>
    <x v="4"/>
    <s v="PhillipFlathmann@gmail.com"/>
    <s v="United States,Los Angeles,California"/>
    <s v="United States"/>
    <x v="0"/>
    <x v="8"/>
    <x v="639"/>
    <n v="82.95"/>
    <n v="5"/>
    <n v="29.032499999999999"/>
    <n v="0.35"/>
  </r>
  <r>
    <s v="CA-2013-114972"/>
    <x v="85"/>
    <x v="7"/>
    <x v="0"/>
    <d v="2013-11-07T00:00:00"/>
    <x v="4"/>
    <s v="PhillipFlathmann@gmail.com"/>
    <s v="United States,Los Angeles,California"/>
    <s v="United States"/>
    <x v="0"/>
    <x v="0"/>
    <x v="640"/>
    <n v="87.71"/>
    <n v="7"/>
    <n v="41.223700000000001"/>
    <n v="0.47000000000000003"/>
  </r>
  <r>
    <s v="CA-2013-114972"/>
    <x v="85"/>
    <x v="7"/>
    <x v="0"/>
    <d v="2013-11-07T00:00:00"/>
    <x v="4"/>
    <s v="PhillipFlathmann@gmail.com"/>
    <s v="United States,Los Angeles,California"/>
    <s v="United States"/>
    <x v="0"/>
    <x v="5"/>
    <x v="641"/>
    <n v="1101.48"/>
    <n v="4"/>
    <n v="429.5772"/>
    <n v="0.39"/>
  </r>
  <r>
    <s v="CA-2014-102750"/>
    <x v="321"/>
    <x v="4"/>
    <x v="3"/>
    <d v="2014-09-09T00:00:00"/>
    <x v="0"/>
    <s v="GregMaxwell@gmail.com"/>
    <s v="United States,Los Angeles,California"/>
    <s v="United States"/>
    <x v="0"/>
    <x v="6"/>
    <x v="642"/>
    <n v="1322.3520000000001"/>
    <n v="3"/>
    <n v="-99.176400000000001"/>
    <n v="-7.4999999999999997E-2"/>
  </r>
  <r>
    <s v="CA-2014-147956"/>
    <x v="322"/>
    <x v="1"/>
    <x v="3"/>
    <d v="2015-01-01T00:00:00"/>
    <x v="5"/>
    <s v="AlanHwang@gmail.com"/>
    <s v="United States,Seattle,Washington"/>
    <s v="United States"/>
    <x v="1"/>
    <x v="7"/>
    <x v="446"/>
    <n v="1003.62"/>
    <n v="6"/>
    <n v="0"/>
    <n v="0"/>
  </r>
  <r>
    <s v="CA-2014-126067"/>
    <x v="323"/>
    <x v="3"/>
    <x v="3"/>
    <d v="2014-09-04T00:00:00"/>
    <x v="3"/>
    <s v="KristinaNunn@gmail.com"/>
    <s v="United States,Seattle,Washington"/>
    <s v="United States"/>
    <x v="1"/>
    <x v="3"/>
    <x v="643"/>
    <n v="35.167999999999999"/>
    <n v="4"/>
    <n v="11.429600000000001"/>
    <n v="0.32500000000000001"/>
  </r>
  <r>
    <s v="CA-2014-126067"/>
    <x v="323"/>
    <x v="3"/>
    <x v="3"/>
    <d v="2014-09-04T00:00:00"/>
    <x v="3"/>
    <s v="KristinaNunn@gmail.com"/>
    <s v="United States,Seattle,Washington"/>
    <s v="United States"/>
    <x v="1"/>
    <x v="6"/>
    <x v="644"/>
    <n v="1137.75"/>
    <n v="5"/>
    <n v="250.30500000000001"/>
    <n v="0.22"/>
  </r>
  <r>
    <s v="CA-2014-126067"/>
    <x v="323"/>
    <x v="3"/>
    <x v="3"/>
    <d v="2014-09-04T00:00:00"/>
    <x v="3"/>
    <s v="KristinaNunn@gmail.com"/>
    <s v="United States,Seattle,Washington"/>
    <s v="United States"/>
    <x v="1"/>
    <x v="4"/>
    <x v="152"/>
    <n v="99.68"/>
    <n v="5"/>
    <n v="32.396000000000001"/>
    <n v="0.32500000000000001"/>
  </r>
  <r>
    <s v="CA-2014-126067"/>
    <x v="323"/>
    <x v="3"/>
    <x v="3"/>
    <d v="2014-09-04T00:00:00"/>
    <x v="3"/>
    <s v="KristinaNunn@gmail.com"/>
    <s v="United States,Seattle,Washington"/>
    <s v="United States"/>
    <x v="1"/>
    <x v="2"/>
    <x v="586"/>
    <n v="5.56"/>
    <n v="2"/>
    <n v="1.4456"/>
    <n v="0.26"/>
  </r>
  <r>
    <s v="CA-2011-113579"/>
    <x v="324"/>
    <x v="1"/>
    <x v="1"/>
    <d v="2011-12-15T00:00:00"/>
    <x v="2"/>
    <s v="KatherineDucich@gmail.com"/>
    <s v="United States,Los Angeles,California"/>
    <s v="United States"/>
    <x v="0"/>
    <x v="9"/>
    <x v="645"/>
    <n v="90.24"/>
    <n v="6"/>
    <n v="41.510399999999997"/>
    <n v="0.46"/>
  </r>
  <r>
    <s v="CA-2012-122371"/>
    <x v="42"/>
    <x v="4"/>
    <x v="2"/>
    <d v="2012-10-01T00:00:00"/>
    <x v="1"/>
    <s v="BryanSpruell@gmail.com"/>
    <s v="United States,San Diego,California"/>
    <s v="United States"/>
    <x v="0"/>
    <x v="7"/>
    <x v="24"/>
    <n v="64.17"/>
    <n v="3"/>
    <n v="18.609300000000001"/>
    <n v="0.29000000000000004"/>
  </r>
  <r>
    <s v="CA-2012-122371"/>
    <x v="42"/>
    <x v="4"/>
    <x v="2"/>
    <d v="2012-10-01T00:00:00"/>
    <x v="1"/>
    <s v="BryanSpruell@gmail.com"/>
    <s v="United States,San Diego,California"/>
    <s v="United States"/>
    <x v="0"/>
    <x v="13"/>
    <x v="646"/>
    <n v="124.46"/>
    <n v="2"/>
    <n v="58.496200000000002"/>
    <n v="0.47000000000000003"/>
  </r>
  <r>
    <s v="CA-2013-126935"/>
    <x v="325"/>
    <x v="2"/>
    <x v="0"/>
    <d v="2013-05-25T00:00:00"/>
    <x v="1"/>
    <s v="BillTyler@gmail.com"/>
    <s v="United States,San Francisco,California"/>
    <s v="United States"/>
    <x v="0"/>
    <x v="4"/>
    <x v="529"/>
    <n v="9.5839999999999996"/>
    <n v="1"/>
    <n v="3.3544"/>
    <n v="0.35000000000000003"/>
  </r>
  <r>
    <s v="CA-2013-149482"/>
    <x v="326"/>
    <x v="7"/>
    <x v="0"/>
    <d v="2013-11-20T00:00:00"/>
    <x v="1"/>
    <s v="RalphRitter@gmail.com"/>
    <s v="United States,San Francisco,California"/>
    <s v="United States"/>
    <x v="0"/>
    <x v="0"/>
    <x v="647"/>
    <n v="7.38"/>
    <n v="2"/>
    <n v="3.4685999999999999"/>
    <n v="0.47"/>
  </r>
  <r>
    <s v="CA-2011-143917"/>
    <x v="327"/>
    <x v="6"/>
    <x v="1"/>
    <d v="2011-07-27T00:00:00"/>
    <x v="2"/>
    <s v="KenLonsdale@gmail.com"/>
    <s v="United States,San Francisco,California"/>
    <s v="United States"/>
    <x v="0"/>
    <x v="7"/>
    <x v="517"/>
    <n v="53.72"/>
    <n v="4"/>
    <n v="15.041600000000001"/>
    <n v="0.28000000000000003"/>
  </r>
  <r>
    <s v="CA-2011-143917"/>
    <x v="327"/>
    <x v="6"/>
    <x v="1"/>
    <d v="2011-07-27T00:00:00"/>
    <x v="2"/>
    <s v="KenLonsdale@gmail.com"/>
    <s v="United States,San Francisco,California"/>
    <s v="United States"/>
    <x v="0"/>
    <x v="12"/>
    <x v="648"/>
    <n v="8187.65"/>
    <n v="5"/>
    <n v="327.50599999999997"/>
    <n v="0.04"/>
  </r>
  <r>
    <s v="CA-2011-143917"/>
    <x v="327"/>
    <x v="6"/>
    <x v="1"/>
    <d v="2011-07-27T00:00:00"/>
    <x v="2"/>
    <s v="KenLonsdale@gmail.com"/>
    <s v="United States,San Francisco,California"/>
    <s v="United States"/>
    <x v="0"/>
    <x v="1"/>
    <x v="57"/>
    <n v="77.92"/>
    <n v="8"/>
    <n v="34.284799999999997"/>
    <n v="0.43999999999999995"/>
  </r>
  <r>
    <s v="CA-2014-163902"/>
    <x v="328"/>
    <x v="9"/>
    <x v="3"/>
    <d v="2014-03-09T00:00:00"/>
    <x v="3"/>
    <s v="MaribethYedwab@gmail.com"/>
    <s v="United States,Los Angeles,California"/>
    <s v="United States"/>
    <x v="0"/>
    <x v="3"/>
    <x v="649"/>
    <n v="196.77600000000001"/>
    <n v="3"/>
    <n v="14.7582"/>
    <n v="7.4999999999999997E-2"/>
  </r>
  <r>
    <s v="CA-2014-163902"/>
    <x v="328"/>
    <x v="9"/>
    <x v="3"/>
    <d v="2014-03-09T00:00:00"/>
    <x v="3"/>
    <s v="MaribethYedwab@gmail.com"/>
    <s v="United States,Los Angeles,California"/>
    <s v="United States"/>
    <x v="0"/>
    <x v="8"/>
    <x v="380"/>
    <n v="479.94"/>
    <n v="6"/>
    <n v="52.793399999999998"/>
    <n v="0.11"/>
  </r>
  <r>
    <s v="CA-2012-143238"/>
    <x v="293"/>
    <x v="4"/>
    <x v="2"/>
    <d v="2012-09-08T00:00:00"/>
    <x v="2"/>
    <s v="LoriOlson@gmail.com"/>
    <s v="United States,La Quinta,California"/>
    <s v="United States"/>
    <x v="0"/>
    <x v="8"/>
    <x v="650"/>
    <n v="46.32"/>
    <n v="4"/>
    <n v="18.064800000000002"/>
    <n v="0.39"/>
  </r>
  <r>
    <s v="CA-2012-113404"/>
    <x v="329"/>
    <x v="6"/>
    <x v="2"/>
    <d v="2012-07-16T00:00:00"/>
    <x v="7"/>
    <s v="EleniMcCrary@gmail.com"/>
    <s v="United States,San Francisco,California"/>
    <s v="United States"/>
    <x v="0"/>
    <x v="10"/>
    <x v="367"/>
    <n v="1348.704"/>
    <n v="6"/>
    <n v="-219.1644"/>
    <n v="-0.16250000000000001"/>
  </r>
  <r>
    <s v="CA-2012-113404"/>
    <x v="329"/>
    <x v="6"/>
    <x v="2"/>
    <d v="2012-07-16T00:00:00"/>
    <x v="7"/>
    <s v="EleniMcCrary@gmail.com"/>
    <s v="United States,San Francisco,California"/>
    <s v="United States"/>
    <x v="0"/>
    <x v="10"/>
    <x v="89"/>
    <n v="700.15200000000004"/>
    <n v="3"/>
    <n v="78.767099999999999"/>
    <n v="0.11249999999999999"/>
  </r>
  <r>
    <s v="CA-2013-144792"/>
    <x v="330"/>
    <x v="2"/>
    <x v="0"/>
    <d v="2013-05-05T00:00:00"/>
    <x v="0"/>
    <s v="KenDana@gmail.com"/>
    <s v="United States,Scottsdale,Arizona"/>
    <s v="United States"/>
    <x v="3"/>
    <x v="1"/>
    <x v="227"/>
    <n v="111.88800000000001"/>
    <n v="7"/>
    <n v="22.377600000000001"/>
    <n v="0.2"/>
  </r>
  <r>
    <s v="CA-2014-108070"/>
    <x v="331"/>
    <x v="10"/>
    <x v="3"/>
    <d v="2014-04-21T00:00:00"/>
    <x v="0"/>
    <s v="JoelEaton@gmail.com"/>
    <s v="United States,San Jose,California"/>
    <s v="United States"/>
    <x v="0"/>
    <x v="7"/>
    <x v="417"/>
    <n v="205.92"/>
    <n v="4"/>
    <n v="2.0592000000000001"/>
    <n v="1.0000000000000002E-2"/>
  </r>
  <r>
    <s v="CA-2014-108070"/>
    <x v="331"/>
    <x v="10"/>
    <x v="3"/>
    <d v="2014-04-21T00:00:00"/>
    <x v="0"/>
    <s v="JoelEaton@gmail.com"/>
    <s v="United States,San Jose,California"/>
    <s v="United States"/>
    <x v="0"/>
    <x v="15"/>
    <x v="144"/>
    <n v="102.833"/>
    <n v="1"/>
    <n v="-6.0490000000000004"/>
    <n v="-5.8823529411764712E-2"/>
  </r>
  <r>
    <s v="US-2012-128090"/>
    <x v="332"/>
    <x v="3"/>
    <x v="2"/>
    <d v="2012-08-22T00:00:00"/>
    <x v="3"/>
    <s v="JohnMurray@gmail.com"/>
    <s v="United States,Phoenix,Arizona"/>
    <s v="United States"/>
    <x v="3"/>
    <x v="2"/>
    <x v="311"/>
    <n v="2.3039999999999998"/>
    <n v="1"/>
    <n v="0.25919999999999999"/>
    <n v="0.1125"/>
  </r>
  <r>
    <s v="US-2012-128090"/>
    <x v="332"/>
    <x v="3"/>
    <x v="2"/>
    <d v="2012-08-22T00:00:00"/>
    <x v="3"/>
    <s v="JohnMurray@gmail.com"/>
    <s v="United States,Phoenix,Arizona"/>
    <s v="United States"/>
    <x v="3"/>
    <x v="3"/>
    <x v="651"/>
    <n v="1879.96"/>
    <n v="5"/>
    <n v="211.49549999999999"/>
    <n v="0.11249999999999999"/>
  </r>
  <r>
    <s v="US-2012-128090"/>
    <x v="332"/>
    <x v="3"/>
    <x v="2"/>
    <d v="2012-08-22T00:00:00"/>
    <x v="3"/>
    <s v="JohnMurray@gmail.com"/>
    <s v="United States,Phoenix,Arizona"/>
    <s v="United States"/>
    <x v="3"/>
    <x v="9"/>
    <x v="652"/>
    <n v="313.024"/>
    <n v="8"/>
    <n v="105.6456"/>
    <n v="0.33750000000000002"/>
  </r>
  <r>
    <s v="US-2012-128090"/>
    <x v="332"/>
    <x v="3"/>
    <x v="2"/>
    <d v="2012-08-22T00:00:00"/>
    <x v="3"/>
    <s v="JohnMurray@gmail.com"/>
    <s v="United States,Phoenix,Arizona"/>
    <s v="United States"/>
    <x v="3"/>
    <x v="0"/>
    <x v="304"/>
    <n v="5.04"/>
    <n v="2"/>
    <n v="1.764"/>
    <n v="0.35"/>
  </r>
  <r>
    <s v="CA-2012-147788"/>
    <x v="22"/>
    <x v="2"/>
    <x v="2"/>
    <d v="2012-06-04T00:00:00"/>
    <x v="0"/>
    <s v="TamaraManning@gmail.com"/>
    <s v="United States,Orem,Utah"/>
    <s v="United States"/>
    <x v="2"/>
    <x v="15"/>
    <x v="653"/>
    <n v="1406.86"/>
    <n v="7"/>
    <n v="140.68600000000001"/>
    <n v="0.1"/>
  </r>
  <r>
    <s v="CA-2012-147788"/>
    <x v="22"/>
    <x v="2"/>
    <x v="2"/>
    <d v="2012-06-04T00:00:00"/>
    <x v="0"/>
    <s v="TamaraManning@gmail.com"/>
    <s v="United States,Orem,Utah"/>
    <s v="United States"/>
    <x v="2"/>
    <x v="0"/>
    <x v="116"/>
    <n v="15.75"/>
    <n v="5"/>
    <n v="7.56"/>
    <n v="0.48"/>
  </r>
  <r>
    <s v="CA-2012-147788"/>
    <x v="22"/>
    <x v="2"/>
    <x v="2"/>
    <d v="2012-06-04T00:00:00"/>
    <x v="0"/>
    <s v="TamaraManning@gmail.com"/>
    <s v="United States,Orem,Utah"/>
    <s v="United States"/>
    <x v="2"/>
    <x v="7"/>
    <x v="281"/>
    <n v="323.10000000000002"/>
    <n v="2"/>
    <n v="61.389000000000003"/>
    <n v="0.19"/>
  </r>
  <r>
    <s v="CA-2014-123967"/>
    <x v="333"/>
    <x v="7"/>
    <x v="3"/>
    <d v="2014-11-04T00:00:00"/>
    <x v="2"/>
    <s v="SarahFoster@gmail.com"/>
    <s v="United States,Bellingham,Washington"/>
    <s v="United States"/>
    <x v="1"/>
    <x v="4"/>
    <x v="654"/>
    <n v="25.12"/>
    <n v="5"/>
    <n v="7.85"/>
    <n v="0.3125"/>
  </r>
  <r>
    <s v="CA-2014-123967"/>
    <x v="333"/>
    <x v="7"/>
    <x v="3"/>
    <d v="2014-11-04T00:00:00"/>
    <x v="2"/>
    <s v="SarahFoster@gmail.com"/>
    <s v="United States,Bellingham,Washington"/>
    <s v="United States"/>
    <x v="1"/>
    <x v="6"/>
    <x v="538"/>
    <n v="2665.62"/>
    <n v="9"/>
    <n v="239.9058"/>
    <n v="0.09"/>
  </r>
  <r>
    <s v="CA-2013-137729"/>
    <x v="334"/>
    <x v="2"/>
    <x v="0"/>
    <d v="2013-05-10T00:00:00"/>
    <x v="0"/>
    <s v="BarryFranz@gmail.com"/>
    <s v="United States,Los Angeles,California"/>
    <s v="United States"/>
    <x v="0"/>
    <x v="7"/>
    <x v="514"/>
    <n v="5.98"/>
    <n v="1"/>
    <n v="1.0165999999999999"/>
    <n v="0.16999999999999998"/>
  </r>
  <r>
    <s v="CA-2013-137729"/>
    <x v="334"/>
    <x v="2"/>
    <x v="0"/>
    <d v="2013-05-10T00:00:00"/>
    <x v="0"/>
    <s v="BarryFranz@gmail.com"/>
    <s v="United States,Los Angeles,California"/>
    <s v="United States"/>
    <x v="0"/>
    <x v="3"/>
    <x v="655"/>
    <n v="246.16800000000001"/>
    <n v="3"/>
    <n v="21.5397"/>
    <n v="8.7499999999999994E-2"/>
  </r>
  <r>
    <s v="CA-2013-154053"/>
    <x v="335"/>
    <x v="9"/>
    <x v="0"/>
    <d v="2013-03-11T00:00:00"/>
    <x v="3"/>
    <s v="MichaelGranlund@gmail.com"/>
    <s v="United States,San Diego,California"/>
    <s v="United States"/>
    <x v="0"/>
    <x v="2"/>
    <x v="656"/>
    <n v="16.989999999999998"/>
    <n v="1"/>
    <n v="4.9271000000000003"/>
    <n v="0.29000000000000004"/>
  </r>
  <r>
    <s v="CA-2013-137204"/>
    <x v="149"/>
    <x v="10"/>
    <x v="0"/>
    <d v="2013-05-06T00:00:00"/>
    <x v="5"/>
    <s v="BillOverfelt@gmail.com"/>
    <s v="United States,Los Angeles,California"/>
    <s v="United States"/>
    <x v="0"/>
    <x v="10"/>
    <x v="657"/>
    <n v="41.567999999999998"/>
    <n v="2"/>
    <n v="2.5979999999999999"/>
    <n v="6.25E-2"/>
  </r>
  <r>
    <s v="CA-2011-147298"/>
    <x v="336"/>
    <x v="10"/>
    <x v="1"/>
    <d v="2011-05-03T00:00:00"/>
    <x v="5"/>
    <s v="AleksandraGannaway@gmail.com"/>
    <s v="United States,Los Angeles,California"/>
    <s v="United States"/>
    <x v="0"/>
    <x v="10"/>
    <x v="122"/>
    <n v="230.28"/>
    <n v="3"/>
    <n v="23.027999999999999"/>
    <n v="9.9999999999999992E-2"/>
  </r>
  <r>
    <s v="CA-2011-147298"/>
    <x v="336"/>
    <x v="10"/>
    <x v="1"/>
    <d v="2011-05-03T00:00:00"/>
    <x v="5"/>
    <s v="AleksandraGannaway@gmail.com"/>
    <s v="United States,Los Angeles,California"/>
    <s v="United States"/>
    <x v="0"/>
    <x v="4"/>
    <x v="658"/>
    <n v="18.288"/>
    <n v="6"/>
    <n v="5.7149999999999999"/>
    <n v="0.3125"/>
  </r>
  <r>
    <s v="CA-2014-147942"/>
    <x v="337"/>
    <x v="10"/>
    <x v="3"/>
    <d v="2014-04-06T00:00:00"/>
    <x v="0"/>
    <s v="MaribethSchnelling@gmail.com"/>
    <s v="United States,San Francisco,California"/>
    <s v="United States"/>
    <x v="0"/>
    <x v="0"/>
    <x v="659"/>
    <n v="5.78"/>
    <n v="2"/>
    <n v="2.7166000000000001"/>
    <n v="0.47000000000000003"/>
  </r>
  <r>
    <s v="CA-2014-147942"/>
    <x v="337"/>
    <x v="10"/>
    <x v="3"/>
    <d v="2014-04-06T00:00:00"/>
    <x v="0"/>
    <s v="MaribethSchnelling@gmail.com"/>
    <s v="United States,San Francisco,California"/>
    <s v="United States"/>
    <x v="0"/>
    <x v="4"/>
    <x v="246"/>
    <n v="121.68"/>
    <n v="13"/>
    <n v="38.024999999999999"/>
    <n v="0.31249999999999994"/>
  </r>
  <r>
    <s v="CA-2014-115931"/>
    <x v="338"/>
    <x v="1"/>
    <x v="3"/>
    <d v="2014-12-27T00:00:00"/>
    <x v="0"/>
    <s v="JimMitchum@gmail.com"/>
    <s v="United States,Carlsbad,New Mexico"/>
    <s v="United States"/>
    <x v="6"/>
    <x v="2"/>
    <x v="660"/>
    <n v="4.17"/>
    <n v="3"/>
    <n v="1.0842000000000001"/>
    <n v="0.26"/>
  </r>
  <r>
    <s v="CA-2014-115931"/>
    <x v="338"/>
    <x v="1"/>
    <x v="3"/>
    <d v="2014-12-27T00:00:00"/>
    <x v="0"/>
    <s v="JimMitchum@gmail.com"/>
    <s v="United States,Carlsbad,New Mexico"/>
    <s v="United States"/>
    <x v="6"/>
    <x v="3"/>
    <x v="406"/>
    <n v="67.040000000000006"/>
    <n v="4"/>
    <n v="6.7039999999999997"/>
    <n v="9.9999999999999992E-2"/>
  </r>
  <r>
    <s v="CA-2014-115931"/>
    <x v="338"/>
    <x v="1"/>
    <x v="3"/>
    <d v="2014-12-27T00:00:00"/>
    <x v="0"/>
    <s v="JimMitchum@gmail.com"/>
    <s v="United States,Carlsbad,New Mexico"/>
    <s v="United States"/>
    <x v="6"/>
    <x v="7"/>
    <x v="661"/>
    <n v="37.32"/>
    <n v="3"/>
    <n v="10.4496"/>
    <n v="0.28000000000000003"/>
  </r>
  <r>
    <s v="CA-2014-115931"/>
    <x v="338"/>
    <x v="1"/>
    <x v="3"/>
    <d v="2014-12-27T00:00:00"/>
    <x v="0"/>
    <s v="JimMitchum@gmail.com"/>
    <s v="United States,Carlsbad,New Mexico"/>
    <s v="United States"/>
    <x v="6"/>
    <x v="0"/>
    <x v="662"/>
    <n v="18.45"/>
    <n v="5"/>
    <n v="8.6715"/>
    <n v="0.47000000000000003"/>
  </r>
  <r>
    <s v="US-2014-110604"/>
    <x v="132"/>
    <x v="2"/>
    <x v="3"/>
    <d v="2014-05-21T00:00:00"/>
    <x v="1"/>
    <s v="JasonFortune-@gmail.com"/>
    <s v="United States,Seattle,Washington"/>
    <s v="United States"/>
    <x v="1"/>
    <x v="1"/>
    <x v="663"/>
    <n v="39.96"/>
    <n v="2"/>
    <n v="17.1828"/>
    <n v="0.43"/>
  </r>
  <r>
    <s v="US-2014-110604"/>
    <x v="132"/>
    <x v="2"/>
    <x v="3"/>
    <d v="2014-05-21T00:00:00"/>
    <x v="1"/>
    <s v="JasonFortune-@gmail.com"/>
    <s v="United States,Seattle,Washington"/>
    <s v="United States"/>
    <x v="1"/>
    <x v="10"/>
    <x v="664"/>
    <n v="42.624000000000002"/>
    <n v="2"/>
    <n v="4.2624000000000004"/>
    <n v="0.1"/>
  </r>
  <r>
    <s v="US-2014-110604"/>
    <x v="132"/>
    <x v="2"/>
    <x v="3"/>
    <d v="2014-05-21T00:00:00"/>
    <x v="1"/>
    <s v="JasonFortune-@gmail.com"/>
    <s v="United States,Seattle,Washington"/>
    <s v="United States"/>
    <x v="1"/>
    <x v="10"/>
    <x v="515"/>
    <n v="220.96"/>
    <n v="1"/>
    <n v="24.858000000000001"/>
    <n v="0.1125"/>
  </r>
  <r>
    <s v="CA-2012-162369"/>
    <x v="339"/>
    <x v="3"/>
    <x v="2"/>
    <d v="2012-08-19T00:00:00"/>
    <x v="0"/>
    <s v="TimTaslimi@gmail.com"/>
    <s v="United States,Los Angeles,California"/>
    <s v="United States"/>
    <x v="0"/>
    <x v="7"/>
    <x v="281"/>
    <n v="323.10000000000002"/>
    <n v="2"/>
    <n v="61.389000000000003"/>
    <n v="0.19"/>
  </r>
  <r>
    <s v="US-2013-146794"/>
    <x v="340"/>
    <x v="4"/>
    <x v="0"/>
    <d v="2013-10-02T00:00:00"/>
    <x v="1"/>
    <s v="SallyHughsby@gmail.com"/>
    <s v="United States,Hesperia,California"/>
    <s v="United States"/>
    <x v="0"/>
    <x v="15"/>
    <x v="342"/>
    <n v="424.95749999999998"/>
    <n v="5"/>
    <n v="19.998000000000001"/>
    <n v="4.7058823529411771E-2"/>
  </r>
  <r>
    <s v="CA-2014-112515"/>
    <x v="303"/>
    <x v="4"/>
    <x v="3"/>
    <d v="2014-09-22T00:00:00"/>
    <x v="0"/>
    <s v="AlanSchoenberger@gmail.com"/>
    <s v="United States,Provo,Utah"/>
    <s v="United States"/>
    <x v="2"/>
    <x v="4"/>
    <x v="96"/>
    <n v="10.776"/>
    <n v="3"/>
    <n v="3.5022000000000002"/>
    <n v="0.32500000000000001"/>
  </r>
  <r>
    <s v="CA-2014-112515"/>
    <x v="303"/>
    <x v="4"/>
    <x v="3"/>
    <d v="2014-09-22T00:00:00"/>
    <x v="0"/>
    <s v="AlanSchoenberger@gmail.com"/>
    <s v="United States,Provo,Utah"/>
    <s v="United States"/>
    <x v="2"/>
    <x v="4"/>
    <x v="424"/>
    <n v="11.784000000000001"/>
    <n v="3"/>
    <n v="4.2717000000000001"/>
    <n v="0.36249999999999999"/>
  </r>
  <r>
    <s v="CA-2014-112515"/>
    <x v="303"/>
    <x v="4"/>
    <x v="3"/>
    <d v="2014-09-22T00:00:00"/>
    <x v="0"/>
    <s v="AlanSchoenberger@gmail.com"/>
    <s v="United States,Provo,Utah"/>
    <s v="United States"/>
    <x v="2"/>
    <x v="9"/>
    <x v="665"/>
    <n v="164.88"/>
    <n v="3"/>
    <n v="80.791200000000003"/>
    <n v="0.49000000000000005"/>
  </r>
  <r>
    <s v="CA-2014-112515"/>
    <x v="303"/>
    <x v="4"/>
    <x v="3"/>
    <d v="2014-09-22T00:00:00"/>
    <x v="0"/>
    <s v="AlanSchoenberger@gmail.com"/>
    <s v="United States,Provo,Utah"/>
    <s v="United States"/>
    <x v="2"/>
    <x v="15"/>
    <x v="666"/>
    <n v="1292.94"/>
    <n v="3"/>
    <n v="77.576400000000007"/>
    <n v="6.0000000000000005E-2"/>
  </r>
  <r>
    <s v="CA-2014-112515"/>
    <x v="303"/>
    <x v="4"/>
    <x v="3"/>
    <d v="2014-09-22T00:00:00"/>
    <x v="0"/>
    <s v="AlanSchoenberger@gmail.com"/>
    <s v="United States,Provo,Utah"/>
    <s v="United States"/>
    <x v="2"/>
    <x v="4"/>
    <x v="667"/>
    <n v="25.584"/>
    <n v="2"/>
    <n v="8.9543999999999997"/>
    <n v="0.35"/>
  </r>
  <r>
    <s v="CA-2014-112515"/>
    <x v="303"/>
    <x v="4"/>
    <x v="3"/>
    <d v="2014-09-22T00:00:00"/>
    <x v="0"/>
    <s v="AlanSchoenberger@gmail.com"/>
    <s v="United States,Provo,Utah"/>
    <s v="United States"/>
    <x v="2"/>
    <x v="7"/>
    <x v="668"/>
    <n v="261.74"/>
    <n v="2"/>
    <n v="65.435000000000002"/>
    <n v="0.25"/>
  </r>
  <r>
    <s v="CA-2014-112515"/>
    <x v="303"/>
    <x v="4"/>
    <x v="3"/>
    <d v="2014-09-22T00:00:00"/>
    <x v="0"/>
    <s v="AlanSchoenberger@gmail.com"/>
    <s v="United States,Provo,Utah"/>
    <s v="United States"/>
    <x v="2"/>
    <x v="0"/>
    <x v="669"/>
    <n v="14.4"/>
    <n v="5"/>
    <n v="7.056"/>
    <n v="0.49"/>
  </r>
  <r>
    <s v="CA-2013-150343"/>
    <x v="341"/>
    <x v="3"/>
    <x v="0"/>
    <d v="2013-08-21T00:00:00"/>
    <x v="0"/>
    <s v="PeteKriz@gmail.com"/>
    <s v="United States,San Francisco,California"/>
    <s v="United States"/>
    <x v="0"/>
    <x v="13"/>
    <x v="46"/>
    <n v="10.86"/>
    <n v="3"/>
    <n v="5.1041999999999996"/>
    <n v="0.47"/>
  </r>
  <r>
    <s v="CA-2012-135538"/>
    <x v="183"/>
    <x v="1"/>
    <x v="2"/>
    <d v="2012-12-28T00:00:00"/>
    <x v="0"/>
    <s v="HaroldRyan@gmail.com"/>
    <s v="United States,Gilbert,Arizona"/>
    <s v="United States"/>
    <x v="3"/>
    <x v="10"/>
    <x v="515"/>
    <n v="883.84"/>
    <n v="4"/>
    <n v="99.432000000000002"/>
    <n v="0.1125"/>
  </r>
  <r>
    <s v="US-2012-139759"/>
    <x v="342"/>
    <x v="3"/>
    <x v="2"/>
    <d v="2012-08-30T00:00:00"/>
    <x v="1"/>
    <s v="NancyLomonaco@gmail.com"/>
    <s v="United States,Los Angeles,California"/>
    <s v="United States"/>
    <x v="0"/>
    <x v="10"/>
    <x v="603"/>
    <n v="40.783999999999999"/>
    <n v="1"/>
    <n v="4.5881999999999996"/>
    <n v="0.11249999999999999"/>
  </r>
  <r>
    <s v="US-2012-139759"/>
    <x v="342"/>
    <x v="3"/>
    <x v="2"/>
    <d v="2012-08-30T00:00:00"/>
    <x v="1"/>
    <s v="NancyLomonaco@gmail.com"/>
    <s v="United States,Los Angeles,California"/>
    <s v="United States"/>
    <x v="0"/>
    <x v="5"/>
    <x v="581"/>
    <n v="105.96"/>
    <n v="4"/>
    <n v="29.668800000000001"/>
    <n v="0.28000000000000003"/>
  </r>
  <r>
    <s v="CA-2014-136875"/>
    <x v="343"/>
    <x v="1"/>
    <x v="3"/>
    <d v="2014-12-04T00:00:00"/>
    <x v="7"/>
    <s v="TobyCarlisle@gmail.com"/>
    <s v="United States,San Diego,California"/>
    <s v="United States"/>
    <x v="0"/>
    <x v="9"/>
    <x v="670"/>
    <n v="166.44"/>
    <n v="3"/>
    <n v="79.891199999999998"/>
    <n v="0.48"/>
  </r>
  <r>
    <s v="US-2011-160780"/>
    <x v="344"/>
    <x v="0"/>
    <x v="1"/>
    <d v="2011-06-21T00:00:00"/>
    <x v="7"/>
    <s v="StewartVisinsky@gmail.com"/>
    <s v="United States,Pueblo,Colorado"/>
    <s v="United States"/>
    <x v="5"/>
    <x v="4"/>
    <x v="455"/>
    <n v="11.087999999999999"/>
    <n v="7"/>
    <n v="-8.1311999999999998"/>
    <n v="-0.73333333333333339"/>
  </r>
  <r>
    <s v="US-2011-160780"/>
    <x v="344"/>
    <x v="0"/>
    <x v="1"/>
    <d v="2011-06-21T00:00:00"/>
    <x v="7"/>
    <s v="StewartVisinsky@gmail.com"/>
    <s v="United States,Pueblo,Colorado"/>
    <s v="United States"/>
    <x v="5"/>
    <x v="4"/>
    <x v="267"/>
    <n v="25.164000000000001"/>
    <n v="2"/>
    <n v="-16.776"/>
    <n v="-0.66666666666666663"/>
  </r>
  <r>
    <s v="CA-2014-137085"/>
    <x v="79"/>
    <x v="0"/>
    <x v="3"/>
    <d v="2014-07-07T00:00:00"/>
    <x v="5"/>
    <s v="CarolTriggs@gmail.com"/>
    <s v="United States,Los Angeles,California"/>
    <s v="United States"/>
    <x v="0"/>
    <x v="4"/>
    <x v="613"/>
    <n v="312.55200000000002"/>
    <n v="9"/>
    <n v="101.57940000000001"/>
    <n v="0.32500000000000001"/>
  </r>
  <r>
    <s v="CA-2012-153220"/>
    <x v="345"/>
    <x v="7"/>
    <x v="2"/>
    <d v="2012-11-14T00:00:00"/>
    <x v="2"/>
    <s v="YosephCarroll@gmail.com"/>
    <s v="United States,Los Angeles,California"/>
    <s v="United States"/>
    <x v="0"/>
    <x v="9"/>
    <x v="671"/>
    <n v="15.7"/>
    <n v="5"/>
    <n v="7.0650000000000004"/>
    <n v="0.45000000000000007"/>
  </r>
  <r>
    <s v="US-2013-144211"/>
    <x v="346"/>
    <x v="3"/>
    <x v="0"/>
    <d v="2013-09-03T00:00:00"/>
    <x v="1"/>
    <s v="ChadSievert@gmail.com"/>
    <s v="United States,Englewood,Colorado"/>
    <s v="United States"/>
    <x v="5"/>
    <x v="9"/>
    <x v="672"/>
    <n v="15.48"/>
    <n v="3"/>
    <n v="5.6115000000000004"/>
    <n v="0.36249999999999999"/>
  </r>
  <r>
    <s v="US-2013-144211"/>
    <x v="346"/>
    <x v="3"/>
    <x v="0"/>
    <d v="2013-09-03T00:00:00"/>
    <x v="1"/>
    <s v="ChadSievert@gmail.com"/>
    <s v="United States,Englewood,Colorado"/>
    <s v="United States"/>
    <x v="5"/>
    <x v="3"/>
    <x v="673"/>
    <n v="108.57599999999999"/>
    <n v="3"/>
    <n v="8.1432000000000002"/>
    <n v="7.5000000000000011E-2"/>
  </r>
  <r>
    <s v="CA-2013-138079"/>
    <x v="347"/>
    <x v="5"/>
    <x v="0"/>
    <d v="2013-01-28T00:00:00"/>
    <x v="3"/>
    <s v="AnthonyJohnson@gmail.com"/>
    <s v="United States,Seattle,Washington"/>
    <s v="United States"/>
    <x v="1"/>
    <x v="1"/>
    <x v="674"/>
    <n v="109.9"/>
    <n v="5"/>
    <n v="37.366"/>
    <n v="0.33999999999999997"/>
  </r>
  <r>
    <s v="CA-2014-155873"/>
    <x v="301"/>
    <x v="0"/>
    <x v="3"/>
    <d v="2014-06-22T00:00:00"/>
    <x v="1"/>
    <s v="AlejandroBallentine@gmail.com"/>
    <s v="United States,Carlsbad,New Mexico"/>
    <s v="United States"/>
    <x v="6"/>
    <x v="12"/>
    <x v="523"/>
    <n v="16.68"/>
    <n v="2"/>
    <n v="4.3368000000000002"/>
    <n v="0.26"/>
  </r>
  <r>
    <s v="CA-2014-155873"/>
    <x v="301"/>
    <x v="0"/>
    <x v="3"/>
    <d v="2014-06-22T00:00:00"/>
    <x v="1"/>
    <s v="AlejandroBallentine@gmail.com"/>
    <s v="United States,Carlsbad,New Mexico"/>
    <s v="United States"/>
    <x v="6"/>
    <x v="9"/>
    <x v="675"/>
    <n v="19.440000000000001"/>
    <n v="3"/>
    <n v="9.3312000000000008"/>
    <n v="0.48000000000000004"/>
  </r>
  <r>
    <s v="CA-2014-155873"/>
    <x v="301"/>
    <x v="0"/>
    <x v="3"/>
    <d v="2014-06-22T00:00:00"/>
    <x v="1"/>
    <s v="AlejandroBallentine@gmail.com"/>
    <s v="United States,Carlsbad,New Mexico"/>
    <s v="United States"/>
    <x v="6"/>
    <x v="9"/>
    <x v="676"/>
    <n v="192.16"/>
    <n v="4"/>
    <n v="92.236800000000002"/>
    <n v="0.48000000000000004"/>
  </r>
  <r>
    <s v="CA-2012-121797"/>
    <x v="348"/>
    <x v="5"/>
    <x v="2"/>
    <d v="2012-02-06T00:00:00"/>
    <x v="5"/>
    <s v="CharlesCrestani@gmail.com"/>
    <s v="United States,Los Angeles,California"/>
    <s v="United States"/>
    <x v="0"/>
    <x v="1"/>
    <x v="677"/>
    <n v="227.36"/>
    <n v="7"/>
    <n v="81.849599999999995"/>
    <n v="0.35999999999999993"/>
  </r>
  <r>
    <s v="CA-2012-121797"/>
    <x v="348"/>
    <x v="5"/>
    <x v="2"/>
    <d v="2012-02-06T00:00:00"/>
    <x v="5"/>
    <s v="CharlesCrestani@gmail.com"/>
    <s v="United States,Los Angeles,California"/>
    <s v="United States"/>
    <x v="0"/>
    <x v="16"/>
    <x v="678"/>
    <n v="1919.9760000000001"/>
    <n v="3"/>
    <n v="215.9973"/>
    <n v="0.11249999999999999"/>
  </r>
  <r>
    <s v="CA-2012-103723"/>
    <x v="194"/>
    <x v="1"/>
    <x v="2"/>
    <d v="2012-12-06T00:00:00"/>
    <x v="1"/>
    <s v="BethThompson@gmail.com"/>
    <s v="United States,Seattle,Washington"/>
    <s v="United States"/>
    <x v="1"/>
    <x v="2"/>
    <x v="679"/>
    <n v="13.9"/>
    <n v="5"/>
    <n v="5.56"/>
    <n v="0.39999999999999997"/>
  </r>
  <r>
    <s v="CA-2014-144827"/>
    <x v="71"/>
    <x v="1"/>
    <x v="3"/>
    <d v="2014-12-28T00:00:00"/>
    <x v="3"/>
    <s v="SanjitEngle@gmail.com"/>
    <s v="United States,Costa Mesa,California"/>
    <s v="United States"/>
    <x v="0"/>
    <x v="7"/>
    <x v="317"/>
    <n v="124.36"/>
    <n v="2"/>
    <n v="33.577199999999998"/>
    <n v="0.26999999999999996"/>
  </r>
  <r>
    <s v="CA-2011-153479"/>
    <x v="349"/>
    <x v="8"/>
    <x v="1"/>
    <d v="2011-10-08T00:00:00"/>
    <x v="0"/>
    <s v="DavidFlashing@gmail.com"/>
    <s v="United States,Vallejo,California"/>
    <s v="United States"/>
    <x v="0"/>
    <x v="0"/>
    <x v="680"/>
    <n v="14.45"/>
    <n v="5"/>
    <n v="6.7915000000000001"/>
    <n v="0.47000000000000003"/>
  </r>
  <r>
    <s v="CA-2011-153479"/>
    <x v="349"/>
    <x v="8"/>
    <x v="1"/>
    <d v="2011-10-08T00:00:00"/>
    <x v="0"/>
    <s v="DavidFlashing@gmail.com"/>
    <s v="United States,Vallejo,California"/>
    <s v="United States"/>
    <x v="0"/>
    <x v="4"/>
    <x v="525"/>
    <n v="95.647999999999996"/>
    <n v="2"/>
    <n v="31.085599999999999"/>
    <n v="0.32500000000000001"/>
  </r>
  <r>
    <s v="CA-2014-104801"/>
    <x v="350"/>
    <x v="11"/>
    <x v="3"/>
    <d v="2014-02-20T00:00:00"/>
    <x v="3"/>
    <s v="FredHarton@gmail.com"/>
    <s v="United States,Seattle,Washington"/>
    <s v="United States"/>
    <x v="1"/>
    <x v="2"/>
    <x v="54"/>
    <n v="6.63"/>
    <n v="3"/>
    <n v="1.7901"/>
    <n v="0.27"/>
  </r>
  <r>
    <s v="CA-2014-104801"/>
    <x v="350"/>
    <x v="11"/>
    <x v="3"/>
    <d v="2014-02-20T00:00:00"/>
    <x v="3"/>
    <s v="FredHarton@gmail.com"/>
    <s v="United States,Seattle,Washington"/>
    <s v="United States"/>
    <x v="1"/>
    <x v="8"/>
    <x v="243"/>
    <n v="799.96"/>
    <n v="4"/>
    <n v="343.9828"/>
    <n v="0.43"/>
  </r>
  <r>
    <s v="CA-2014-104801"/>
    <x v="350"/>
    <x v="11"/>
    <x v="3"/>
    <d v="2014-02-20T00:00:00"/>
    <x v="3"/>
    <s v="FredHarton@gmail.com"/>
    <s v="United States,Seattle,Washington"/>
    <s v="United States"/>
    <x v="1"/>
    <x v="1"/>
    <x v="681"/>
    <n v="107.53"/>
    <n v="1"/>
    <n v="21.506"/>
    <n v="0.2"/>
  </r>
  <r>
    <s v="CA-2012-129770"/>
    <x v="351"/>
    <x v="11"/>
    <x v="2"/>
    <d v="2012-02-23T00:00:00"/>
    <x v="2"/>
    <s v="JoeElijah@gmail.com"/>
    <s v="United States,Las Cruces,New Mexico"/>
    <s v="United States"/>
    <x v="6"/>
    <x v="9"/>
    <x v="57"/>
    <n v="49.12"/>
    <n v="4"/>
    <n v="23.086400000000001"/>
    <n v="0.47000000000000003"/>
  </r>
  <r>
    <s v="CA-2011-149244"/>
    <x v="352"/>
    <x v="7"/>
    <x v="1"/>
    <d v="2011-11-08T00:00:00"/>
    <x v="0"/>
    <s v="MaryBethSkach@gmail.com"/>
    <s v="United States,San Diego,California"/>
    <s v="United States"/>
    <x v="0"/>
    <x v="1"/>
    <x v="682"/>
    <n v="35.340000000000003"/>
    <n v="2"/>
    <n v="13.4292"/>
    <n v="0.37999999999999995"/>
  </r>
  <r>
    <s v="CA-2012-140144"/>
    <x v="353"/>
    <x v="0"/>
    <x v="2"/>
    <d v="2012-06-25T00:00:00"/>
    <x v="1"/>
    <s v="StewartCarmichael@gmail.com"/>
    <s v="United States,San Francisco,California"/>
    <s v="United States"/>
    <x v="0"/>
    <x v="1"/>
    <x v="414"/>
    <n v="257.64"/>
    <n v="6"/>
    <n v="100.4796"/>
    <n v="0.39"/>
  </r>
  <r>
    <s v="CA-2012-140144"/>
    <x v="353"/>
    <x v="0"/>
    <x v="2"/>
    <d v="2012-06-25T00:00:00"/>
    <x v="1"/>
    <s v="StewartCarmichael@gmail.com"/>
    <s v="United States,San Francisco,California"/>
    <s v="United States"/>
    <x v="0"/>
    <x v="3"/>
    <x v="22"/>
    <n v="125.976"/>
    <n v="3"/>
    <n v="47.241"/>
    <n v="0.375"/>
  </r>
  <r>
    <s v="US-2011-141257"/>
    <x v="354"/>
    <x v="0"/>
    <x v="1"/>
    <d v="2011-06-14T00:00:00"/>
    <x v="3"/>
    <s v="CarlosSoltero@gmail.com"/>
    <s v="United States,Seattle,Washington"/>
    <s v="United States"/>
    <x v="1"/>
    <x v="10"/>
    <x v="683"/>
    <n v="585.55200000000002"/>
    <n v="3"/>
    <n v="73.194000000000003"/>
    <n v="0.125"/>
  </r>
  <r>
    <s v="CA-2011-154669"/>
    <x v="90"/>
    <x v="3"/>
    <x v="1"/>
    <d v="2011-08-11T00:00:00"/>
    <x v="4"/>
    <s v="TamaraManning@gmail.com"/>
    <s v="United States,Vacaville,California"/>
    <s v="United States"/>
    <x v="0"/>
    <x v="7"/>
    <x v="684"/>
    <n v="423.28"/>
    <n v="11"/>
    <n v="110.0528"/>
    <n v="0.26"/>
  </r>
  <r>
    <s v="CA-2011-158029"/>
    <x v="222"/>
    <x v="2"/>
    <x v="1"/>
    <d v="2011-05-30T00:00:00"/>
    <x v="0"/>
    <s v="HerbertFlentye@gmail.com"/>
    <s v="United States,Los Angeles,California"/>
    <s v="United States"/>
    <x v="0"/>
    <x v="10"/>
    <x v="685"/>
    <n v="225.29599999999999"/>
    <n v="2"/>
    <n v="22.529599999999999"/>
    <n v="9.9999999999999992E-2"/>
  </r>
  <r>
    <s v="CA-2012-155306"/>
    <x v="355"/>
    <x v="10"/>
    <x v="2"/>
    <d v="2012-04-21T00:00:00"/>
    <x v="0"/>
    <s v="GeorgeAshbrook@gmail.com"/>
    <s v="United States,San Francisco,California"/>
    <s v="United States"/>
    <x v="0"/>
    <x v="2"/>
    <x v="679"/>
    <n v="5.56"/>
    <n v="2"/>
    <n v="2.2240000000000002"/>
    <n v="0.40000000000000008"/>
  </r>
  <r>
    <s v="CA-2012-155306"/>
    <x v="355"/>
    <x v="10"/>
    <x v="2"/>
    <d v="2012-04-21T00:00:00"/>
    <x v="0"/>
    <s v="GeorgeAshbrook@gmail.com"/>
    <s v="United States,San Francisco,California"/>
    <s v="United States"/>
    <x v="0"/>
    <x v="8"/>
    <x v="686"/>
    <n v="323.37"/>
    <n v="3"/>
    <n v="129.34800000000001"/>
    <n v="0.4"/>
  </r>
  <r>
    <s v="CA-2012-155306"/>
    <x v="355"/>
    <x v="10"/>
    <x v="2"/>
    <d v="2012-04-21T00:00:00"/>
    <x v="0"/>
    <s v="GeorgeAshbrook@gmail.com"/>
    <s v="United States,San Francisco,California"/>
    <s v="United States"/>
    <x v="0"/>
    <x v="3"/>
    <x v="687"/>
    <n v="783.96"/>
    <n v="5"/>
    <n v="68.596500000000006"/>
    <n v="8.7500000000000008E-2"/>
  </r>
  <r>
    <s v="CA-2012-155306"/>
    <x v="355"/>
    <x v="10"/>
    <x v="2"/>
    <d v="2012-04-21T00:00:00"/>
    <x v="0"/>
    <s v="GeorgeAshbrook@gmail.com"/>
    <s v="United States,San Francisco,California"/>
    <s v="United States"/>
    <x v="0"/>
    <x v="5"/>
    <x v="688"/>
    <n v="1447.65"/>
    <n v="5"/>
    <n v="419.81849999999997"/>
    <n v="0.28999999999999998"/>
  </r>
  <r>
    <s v="CA-2012-155306"/>
    <x v="355"/>
    <x v="10"/>
    <x v="2"/>
    <d v="2012-04-21T00:00:00"/>
    <x v="0"/>
    <s v="GeorgeAshbrook@gmail.com"/>
    <s v="United States,San Francisco,California"/>
    <s v="United States"/>
    <x v="0"/>
    <x v="9"/>
    <x v="689"/>
    <n v="11.96"/>
    <n v="2"/>
    <n v="5.8604000000000003"/>
    <n v="0.49"/>
  </r>
  <r>
    <s v="CA-2011-129574"/>
    <x v="222"/>
    <x v="2"/>
    <x v="1"/>
    <d v="2011-05-29T00:00:00"/>
    <x v="4"/>
    <s v="Deanpercer@gmail.com"/>
    <s v="United States,Murray,Utah"/>
    <s v="United States"/>
    <x v="2"/>
    <x v="9"/>
    <x v="115"/>
    <n v="48.4"/>
    <n v="5"/>
    <n v="23.231999999999999"/>
    <n v="0.48"/>
  </r>
  <r>
    <s v="CA-2014-126536"/>
    <x v="315"/>
    <x v="8"/>
    <x v="3"/>
    <d v="2014-10-15T00:00:00"/>
    <x v="2"/>
    <s v="NeilKnudson@gmail.com"/>
    <s v="United States,San Francisco,California"/>
    <s v="United States"/>
    <x v="0"/>
    <x v="8"/>
    <x v="690"/>
    <n v="0.99"/>
    <n v="1"/>
    <n v="0.43559999999999999"/>
    <n v="0.44"/>
  </r>
  <r>
    <s v="CA-2014-126536"/>
    <x v="315"/>
    <x v="8"/>
    <x v="3"/>
    <d v="2014-10-15T00:00:00"/>
    <x v="2"/>
    <s v="NeilKnudson@gmail.com"/>
    <s v="United States,San Francisco,California"/>
    <s v="United States"/>
    <x v="0"/>
    <x v="4"/>
    <x v="691"/>
    <n v="101.84"/>
    <n v="5"/>
    <n v="36.917000000000002"/>
    <n v="0.36249999999999999"/>
  </r>
  <r>
    <s v="CA-2013-144729"/>
    <x v="155"/>
    <x v="8"/>
    <x v="0"/>
    <d v="2013-10-26T00:00:00"/>
    <x v="0"/>
    <s v="JoelEaton@gmail.com"/>
    <s v="United States,San Diego,California"/>
    <s v="United States"/>
    <x v="0"/>
    <x v="7"/>
    <x v="417"/>
    <n v="154.44"/>
    <n v="3"/>
    <n v="1.5444"/>
    <n v="0.01"/>
  </r>
  <r>
    <s v="CA-2012-127019"/>
    <x v="143"/>
    <x v="1"/>
    <x v="2"/>
    <d v="2012-12-25T00:00:00"/>
    <x v="0"/>
    <s v="ElpidaRittenbach@gmail.com"/>
    <s v="United States,Colorado Springs,Colorado"/>
    <s v="United States"/>
    <x v="5"/>
    <x v="5"/>
    <x v="353"/>
    <n v="60.984000000000002"/>
    <n v="7"/>
    <n v="4.5738000000000003"/>
    <n v="7.4999999999999997E-2"/>
  </r>
  <r>
    <s v="CA-2012-138534"/>
    <x v="356"/>
    <x v="6"/>
    <x v="2"/>
    <d v="2012-07-19T00:00:00"/>
    <x v="2"/>
    <s v="JessicaMyrick@gmail.com"/>
    <s v="United States,Bakersfield,California"/>
    <s v="United States"/>
    <x v="0"/>
    <x v="15"/>
    <x v="478"/>
    <n v="195.46600000000001"/>
    <n v="2"/>
    <n v="-13.797599999999999"/>
    <n v="-7.0588235294117646E-2"/>
  </r>
  <r>
    <s v="CA-2012-149972"/>
    <x v="304"/>
    <x v="4"/>
    <x v="2"/>
    <d v="2012-09-23T00:00:00"/>
    <x v="2"/>
    <s v="CynthiaDelaney@gmail.com"/>
    <s v="United States,Los Angeles,California"/>
    <s v="United States"/>
    <x v="0"/>
    <x v="10"/>
    <x v="180"/>
    <n v="601.53599999999994"/>
    <n v="4"/>
    <n v="0"/>
    <n v="0"/>
  </r>
  <r>
    <s v="CA-2012-149972"/>
    <x v="304"/>
    <x v="4"/>
    <x v="2"/>
    <d v="2012-09-23T00:00:00"/>
    <x v="2"/>
    <s v="CynthiaDelaney@gmail.com"/>
    <s v="United States,Los Angeles,California"/>
    <s v="United States"/>
    <x v="0"/>
    <x v="11"/>
    <x v="692"/>
    <n v="7.9"/>
    <n v="2"/>
    <n v="2.528"/>
    <n v="0.32"/>
  </r>
  <r>
    <s v="CA-2011-154599"/>
    <x v="357"/>
    <x v="10"/>
    <x v="1"/>
    <d v="2011-04-17T00:00:00"/>
    <x v="1"/>
    <s v="KeanNguyen@gmail.com"/>
    <s v="United States,Redondo Beach,California"/>
    <s v="United States"/>
    <x v="0"/>
    <x v="3"/>
    <x v="693"/>
    <n v="1075.088"/>
    <n v="14"/>
    <n v="94.0702"/>
    <n v="8.7500000000000008E-2"/>
  </r>
  <r>
    <s v="CA-2011-154599"/>
    <x v="357"/>
    <x v="10"/>
    <x v="1"/>
    <d v="2011-04-17T00:00:00"/>
    <x v="1"/>
    <s v="KeanNguyen@gmail.com"/>
    <s v="United States,Redondo Beach,California"/>
    <s v="United States"/>
    <x v="0"/>
    <x v="3"/>
    <x v="306"/>
    <n v="438.36799999999999"/>
    <n v="4"/>
    <n v="38.357199999999999"/>
    <n v="8.7499999999999994E-2"/>
  </r>
  <r>
    <s v="CA-2011-154599"/>
    <x v="357"/>
    <x v="10"/>
    <x v="1"/>
    <d v="2011-04-17T00:00:00"/>
    <x v="1"/>
    <s v="KeanNguyen@gmail.com"/>
    <s v="United States,Redondo Beach,California"/>
    <s v="United States"/>
    <x v="0"/>
    <x v="4"/>
    <x v="188"/>
    <n v="18.088000000000001"/>
    <n v="7"/>
    <n v="6.5568999999999997"/>
    <n v="0.36249999999999999"/>
  </r>
  <r>
    <s v="CA-2011-154599"/>
    <x v="357"/>
    <x v="10"/>
    <x v="1"/>
    <d v="2011-04-17T00:00:00"/>
    <x v="1"/>
    <s v="KeanNguyen@gmail.com"/>
    <s v="United States,Redondo Beach,California"/>
    <s v="United States"/>
    <x v="0"/>
    <x v="15"/>
    <x v="144"/>
    <n v="308.49900000000002"/>
    <n v="3"/>
    <n v="-18.146999999999998"/>
    <n v="-5.8823529411764698E-2"/>
  </r>
  <r>
    <s v="US-2012-110163"/>
    <x v="358"/>
    <x v="7"/>
    <x v="2"/>
    <d v="2012-11-04T00:00:00"/>
    <x v="4"/>
    <s v="GuyArmstrong@gmail.com"/>
    <s v="United States,Salem,Oregon"/>
    <s v="United States"/>
    <x v="4"/>
    <x v="2"/>
    <x v="694"/>
    <n v="7.88"/>
    <n v="1"/>
    <n v="1.7729999999999999"/>
    <n v="0.22499999999999998"/>
  </r>
  <r>
    <s v="CA-2014-143329"/>
    <x v="56"/>
    <x v="7"/>
    <x v="3"/>
    <d v="2014-11-09T00:00:00"/>
    <x v="1"/>
    <s v="DeniseLeinenbach@gmail.com"/>
    <s v="United States,Las Cruces,New Mexico"/>
    <s v="United States"/>
    <x v="6"/>
    <x v="1"/>
    <x v="695"/>
    <n v="41.37"/>
    <n v="3"/>
    <n v="17.375399999999999"/>
    <n v="0.42"/>
  </r>
  <r>
    <s v="CA-2012-159380"/>
    <x v="359"/>
    <x v="2"/>
    <x v="2"/>
    <d v="2012-05-16T00:00:00"/>
    <x v="0"/>
    <s v="CindyStewart@gmail.com"/>
    <s v="United States,San Francisco,California"/>
    <s v="United States"/>
    <x v="0"/>
    <x v="9"/>
    <x v="475"/>
    <n v="12.84"/>
    <n v="3"/>
    <n v="5.7779999999999996"/>
    <n v="0.44999999999999996"/>
  </r>
  <r>
    <s v="CA-2012-159380"/>
    <x v="359"/>
    <x v="2"/>
    <x v="2"/>
    <d v="2012-05-16T00:00:00"/>
    <x v="0"/>
    <s v="CindyStewart@gmail.com"/>
    <s v="United States,San Francisco,California"/>
    <s v="United States"/>
    <x v="0"/>
    <x v="9"/>
    <x v="696"/>
    <n v="25.68"/>
    <n v="6"/>
    <n v="11.555999999999999"/>
    <n v="0.44999999999999996"/>
  </r>
  <r>
    <s v="CA-2012-148635"/>
    <x v="360"/>
    <x v="6"/>
    <x v="2"/>
    <d v="2012-07-27T00:00:00"/>
    <x v="2"/>
    <s v="MichelleHuthwaite@gmail.com"/>
    <s v="United States,Seattle,Washington"/>
    <s v="United States"/>
    <x v="1"/>
    <x v="11"/>
    <x v="520"/>
    <n v="9.42"/>
    <n v="2"/>
    <n v="0.47099999999999997"/>
    <n v="4.9999999999999996E-2"/>
  </r>
  <r>
    <s v="CA-2012-148635"/>
    <x v="360"/>
    <x v="6"/>
    <x v="2"/>
    <d v="2012-07-27T00:00:00"/>
    <x v="2"/>
    <s v="MichelleHuthwaite@gmail.com"/>
    <s v="United States,Seattle,Washington"/>
    <s v="United States"/>
    <x v="1"/>
    <x v="9"/>
    <x v="697"/>
    <n v="12.96"/>
    <n v="2"/>
    <n v="6.2207999999999997"/>
    <n v="0.47999999999999993"/>
  </r>
  <r>
    <s v="CA-2012-148635"/>
    <x v="360"/>
    <x v="6"/>
    <x v="2"/>
    <d v="2012-07-27T00:00:00"/>
    <x v="2"/>
    <s v="MichelleHuthwaite@gmail.com"/>
    <s v="United States,Seattle,Washington"/>
    <s v="United States"/>
    <x v="1"/>
    <x v="15"/>
    <x v="698"/>
    <n v="704.9"/>
    <n v="5"/>
    <n v="56.392000000000003"/>
    <n v="0.08"/>
  </r>
  <r>
    <s v="CA-2012-148635"/>
    <x v="360"/>
    <x v="6"/>
    <x v="2"/>
    <d v="2012-07-27T00:00:00"/>
    <x v="2"/>
    <s v="MichelleHuthwaite@gmail.com"/>
    <s v="United States,Seattle,Washington"/>
    <s v="United States"/>
    <x v="1"/>
    <x v="10"/>
    <x v="699"/>
    <n v="561.56799999999998"/>
    <n v="2"/>
    <n v="28.078399999999998"/>
    <n v="4.9999999999999996E-2"/>
  </r>
  <r>
    <s v="CA-2013-160500"/>
    <x v="334"/>
    <x v="2"/>
    <x v="0"/>
    <d v="2013-05-09T00:00:00"/>
    <x v="4"/>
    <s v="DarrinMartin@gmail.com"/>
    <s v="United States,Encinitas,California"/>
    <s v="United States"/>
    <x v="0"/>
    <x v="4"/>
    <x v="700"/>
    <n v="6.72"/>
    <n v="5"/>
    <n v="2.3519999999999999"/>
    <n v="0.35"/>
  </r>
  <r>
    <s v="CA-2013-160500"/>
    <x v="334"/>
    <x v="2"/>
    <x v="0"/>
    <d v="2013-05-09T00:00:00"/>
    <x v="4"/>
    <s v="DarrinMartin@gmail.com"/>
    <s v="United States,Encinitas,California"/>
    <s v="United States"/>
    <x v="0"/>
    <x v="6"/>
    <x v="287"/>
    <n v="298.77600000000001"/>
    <n v="3"/>
    <n v="7.4694000000000003"/>
    <n v="2.5000000000000001E-2"/>
  </r>
  <r>
    <s v="CA-2014-100202"/>
    <x v="160"/>
    <x v="5"/>
    <x v="3"/>
    <d v="2014-01-06T00:00:00"/>
    <x v="1"/>
    <s v="BrianDeCherney@gmail.com"/>
    <s v="United States,Anaheim,California"/>
    <s v="United States"/>
    <x v="0"/>
    <x v="3"/>
    <x v="68"/>
    <n v="302.37599999999998"/>
    <n v="3"/>
    <n v="22.6782"/>
    <n v="7.5000000000000011E-2"/>
  </r>
  <r>
    <s v="CA-2011-148915"/>
    <x v="116"/>
    <x v="7"/>
    <x v="1"/>
    <d v="2011-11-05T00:00:00"/>
    <x v="0"/>
    <s v="NatalieDeCherney@gmail.com"/>
    <s v="United States,Portland,Oregon"/>
    <s v="United States"/>
    <x v="4"/>
    <x v="7"/>
    <x v="701"/>
    <n v="443.92"/>
    <n v="5"/>
    <n v="-94.332999999999998"/>
    <n v="-0.21249999999999999"/>
  </r>
  <r>
    <s v="CA-2011-148915"/>
    <x v="116"/>
    <x v="7"/>
    <x v="1"/>
    <d v="2011-11-05T00:00:00"/>
    <x v="0"/>
    <s v="NatalieDeCherney@gmail.com"/>
    <s v="United States,Portland,Oregon"/>
    <s v="United States"/>
    <x v="4"/>
    <x v="3"/>
    <x v="702"/>
    <n v="155.976"/>
    <n v="3"/>
    <n v="54.5916"/>
    <n v="0.35"/>
  </r>
  <r>
    <s v="CA-2014-110842"/>
    <x v="361"/>
    <x v="7"/>
    <x v="3"/>
    <d v="2014-11-17T00:00:00"/>
    <x v="1"/>
    <s v="GuyArmstrong@gmail.com"/>
    <s v="United States,Los Angeles,California"/>
    <s v="United States"/>
    <x v="0"/>
    <x v="5"/>
    <x v="353"/>
    <n v="10.89"/>
    <n v="1"/>
    <n v="2.8313999999999999"/>
    <n v="0.25999999999999995"/>
  </r>
  <r>
    <s v="CA-2014-110842"/>
    <x v="361"/>
    <x v="7"/>
    <x v="3"/>
    <d v="2014-11-17T00:00:00"/>
    <x v="1"/>
    <s v="GuyArmstrong@gmail.com"/>
    <s v="United States,Los Angeles,California"/>
    <s v="United States"/>
    <x v="0"/>
    <x v="9"/>
    <x v="703"/>
    <n v="19.440000000000001"/>
    <n v="3"/>
    <n v="9.3312000000000008"/>
    <n v="0.48000000000000004"/>
  </r>
  <r>
    <s v="CA-2014-110842"/>
    <x v="361"/>
    <x v="7"/>
    <x v="3"/>
    <d v="2014-11-17T00:00:00"/>
    <x v="1"/>
    <s v="GuyArmstrong@gmail.com"/>
    <s v="United States,Los Angeles,California"/>
    <s v="United States"/>
    <x v="0"/>
    <x v="4"/>
    <x v="704"/>
    <n v="121.6"/>
    <n v="5"/>
    <n v="39.520000000000003"/>
    <n v="0.32500000000000007"/>
  </r>
  <r>
    <s v="CA-2013-128594"/>
    <x v="138"/>
    <x v="3"/>
    <x v="0"/>
    <d v="2013-08-30T00:00:00"/>
    <x v="4"/>
    <s v="DonJones@gmail.com"/>
    <s v="United States,San Diego,California"/>
    <s v="United States"/>
    <x v="0"/>
    <x v="10"/>
    <x v="153"/>
    <n v="1603.136"/>
    <n v="4"/>
    <n v="100.196"/>
    <n v="6.25E-2"/>
  </r>
  <r>
    <s v="US-2014-103828"/>
    <x v="362"/>
    <x v="3"/>
    <x v="3"/>
    <d v="2014-08-14T00:00:00"/>
    <x v="7"/>
    <s v="JayKimmel@gmail.com"/>
    <s v="United States,San Francisco,California"/>
    <s v="United States"/>
    <x v="0"/>
    <x v="7"/>
    <x v="166"/>
    <n v="31.44"/>
    <n v="3"/>
    <n v="8.4887999999999995"/>
    <n v="0.26999999999999996"/>
  </r>
  <r>
    <s v="US-2014-103828"/>
    <x v="362"/>
    <x v="3"/>
    <x v="3"/>
    <d v="2014-08-14T00:00:00"/>
    <x v="7"/>
    <s v="JayKimmel@gmail.com"/>
    <s v="United States,San Francisco,California"/>
    <s v="United States"/>
    <x v="0"/>
    <x v="5"/>
    <x v="57"/>
    <n v="83.79"/>
    <n v="7"/>
    <n v="22.6233"/>
    <n v="0.26999999999999996"/>
  </r>
  <r>
    <s v="US-2014-103828"/>
    <x v="362"/>
    <x v="3"/>
    <x v="3"/>
    <d v="2014-08-14T00:00:00"/>
    <x v="7"/>
    <s v="JayKimmel@gmail.com"/>
    <s v="United States,San Francisco,California"/>
    <s v="United States"/>
    <x v="0"/>
    <x v="2"/>
    <x v="705"/>
    <n v="59.52"/>
    <n v="3"/>
    <n v="15.475199999999999"/>
    <n v="0.25999999999999995"/>
  </r>
  <r>
    <s v="US-2014-103828"/>
    <x v="362"/>
    <x v="3"/>
    <x v="3"/>
    <d v="2014-08-14T00:00:00"/>
    <x v="7"/>
    <s v="JayKimmel@gmail.com"/>
    <s v="United States,San Francisco,California"/>
    <s v="United States"/>
    <x v="0"/>
    <x v="12"/>
    <x v="57"/>
    <n v="31.92"/>
    <n v="4"/>
    <n v="9.2568000000000001"/>
    <n v="0.28999999999999998"/>
  </r>
  <r>
    <s v="CA-2011-148040"/>
    <x v="363"/>
    <x v="9"/>
    <x v="1"/>
    <d v="2011-03-26T00:00:00"/>
    <x v="0"/>
    <s v="BethFritzler@gmail.com"/>
    <s v="United States,Tucson,Arizona"/>
    <s v="United States"/>
    <x v="3"/>
    <x v="9"/>
    <x v="706"/>
    <n v="74.352000000000004"/>
    <n v="3"/>
    <n v="23.234999999999999"/>
    <n v="0.3125"/>
  </r>
  <r>
    <s v="CA-2011-148040"/>
    <x v="363"/>
    <x v="9"/>
    <x v="1"/>
    <d v="2011-03-26T00:00:00"/>
    <x v="0"/>
    <s v="BethFritzler@gmail.com"/>
    <s v="United States,Tucson,Arizona"/>
    <s v="United States"/>
    <x v="3"/>
    <x v="10"/>
    <x v="707"/>
    <n v="314.35199999999998"/>
    <n v="3"/>
    <n v="-35.364600000000003"/>
    <n v="-0.11250000000000002"/>
  </r>
  <r>
    <s v="CA-2014-135167"/>
    <x v="50"/>
    <x v="0"/>
    <x v="3"/>
    <d v="2014-06-21T00:00:00"/>
    <x v="1"/>
    <s v="StuartCalhoun@gmail.com"/>
    <s v="United States,Los Angeles,California"/>
    <s v="United States"/>
    <x v="0"/>
    <x v="2"/>
    <x v="708"/>
    <n v="4.26"/>
    <n v="1"/>
    <n v="1.7465999999999999"/>
    <n v="0.41000000000000003"/>
  </r>
  <r>
    <s v="CA-2014-137022"/>
    <x v="364"/>
    <x v="7"/>
    <x v="3"/>
    <d v="2014-11-23T00:00:00"/>
    <x v="3"/>
    <s v="ScottWilliamson@gmail.com"/>
    <s v="United States,San Diego,California"/>
    <s v="United States"/>
    <x v="0"/>
    <x v="7"/>
    <x v="197"/>
    <n v="811.28"/>
    <n v="8"/>
    <n v="24.3384"/>
    <n v="3.0000000000000002E-2"/>
  </r>
  <r>
    <s v="US-2013-167339"/>
    <x v="365"/>
    <x v="5"/>
    <x v="0"/>
    <d v="2013-01-23T00:00:00"/>
    <x v="2"/>
    <s v="TamaraDahlen@gmail.com"/>
    <s v="United States,San Diego,California"/>
    <s v="United States"/>
    <x v="0"/>
    <x v="10"/>
    <x v="604"/>
    <n v="153.56800000000001"/>
    <n v="2"/>
    <n v="-5.7587999999999999"/>
    <n v="-3.7499999999999999E-2"/>
  </r>
  <r>
    <s v="US-2013-167339"/>
    <x v="365"/>
    <x v="5"/>
    <x v="0"/>
    <d v="2013-01-23T00:00:00"/>
    <x v="2"/>
    <s v="TamaraDahlen@gmail.com"/>
    <s v="United States,San Diego,California"/>
    <s v="United States"/>
    <x v="0"/>
    <x v="10"/>
    <x v="709"/>
    <n v="1013.4880000000001"/>
    <n v="7"/>
    <n v="76.011600000000001"/>
    <n v="7.4999999999999997E-2"/>
  </r>
  <r>
    <s v="CA-2013-130799"/>
    <x v="366"/>
    <x v="7"/>
    <x v="0"/>
    <d v="2013-11-17T00:00:00"/>
    <x v="1"/>
    <s v="BerenikeKampe@gmail.com"/>
    <s v="United States,San Francisco,California"/>
    <s v="United States"/>
    <x v="0"/>
    <x v="1"/>
    <x v="710"/>
    <n v="6.96"/>
    <n v="4"/>
    <n v="2.2271999999999998"/>
    <n v="0.32"/>
  </r>
  <r>
    <s v="CA-2013-164483"/>
    <x v="367"/>
    <x v="5"/>
    <x v="0"/>
    <d v="2013-02-03T00:00:00"/>
    <x v="0"/>
    <s v="JeremyFarry@gmail.com"/>
    <s v="United States,San Francisco,California"/>
    <s v="United States"/>
    <x v="0"/>
    <x v="4"/>
    <x v="231"/>
    <n v="17.456"/>
    <n v="2"/>
    <n v="5.8914"/>
    <n v="0.33750000000000002"/>
  </r>
  <r>
    <s v="US-2013-159856"/>
    <x v="368"/>
    <x v="8"/>
    <x v="0"/>
    <d v="2013-10-23T00:00:00"/>
    <x v="0"/>
    <s v="EmilyPhan@gmail.com"/>
    <s v="United States,Tempe,Arizona"/>
    <s v="United States"/>
    <x v="3"/>
    <x v="10"/>
    <x v="711"/>
    <n v="307.92"/>
    <n v="5"/>
    <n v="-34.640999999999998"/>
    <n v="-0.11249999999999999"/>
  </r>
  <r>
    <s v="CA-2014-102099"/>
    <x v="156"/>
    <x v="1"/>
    <x v="3"/>
    <d v="2014-12-20T00:00:00"/>
    <x v="6"/>
    <s v="EmilyPhan@gmail.com"/>
    <s v="United States,Los Angeles,California"/>
    <s v="United States"/>
    <x v="0"/>
    <x v="2"/>
    <x v="156"/>
    <n v="6.63"/>
    <n v="3"/>
    <n v="1.7901"/>
    <n v="0.27"/>
  </r>
  <r>
    <s v="CA-2014-102099"/>
    <x v="156"/>
    <x v="1"/>
    <x v="3"/>
    <d v="2014-12-20T00:00:00"/>
    <x v="6"/>
    <s v="EmilyPhan@gmail.com"/>
    <s v="United States,Los Angeles,California"/>
    <s v="United States"/>
    <x v="0"/>
    <x v="9"/>
    <x v="346"/>
    <n v="12.96"/>
    <n v="2"/>
    <n v="6.2207999999999997"/>
    <n v="0.47999999999999993"/>
  </r>
  <r>
    <s v="CA-2014-102099"/>
    <x v="156"/>
    <x v="1"/>
    <x v="3"/>
    <d v="2014-12-20T00:00:00"/>
    <x v="6"/>
    <s v="EmilyPhan@gmail.com"/>
    <s v="United States,Los Angeles,California"/>
    <s v="United States"/>
    <x v="0"/>
    <x v="9"/>
    <x v="262"/>
    <n v="32.4"/>
    <n v="5"/>
    <n v="15.552"/>
    <n v="0.48"/>
  </r>
  <r>
    <s v="CA-2014-164049"/>
    <x v="369"/>
    <x v="7"/>
    <x v="3"/>
    <d v="2014-11-07T00:00:00"/>
    <x v="0"/>
    <s v="KenHeidel@gmail.com"/>
    <s v="United States,Seattle,Washington"/>
    <s v="United States"/>
    <x v="1"/>
    <x v="9"/>
    <x v="712"/>
    <n v="23.85"/>
    <n v="5"/>
    <n v="10.7325"/>
    <n v="0.44999999999999996"/>
  </r>
  <r>
    <s v="CA-2011-127586"/>
    <x v="180"/>
    <x v="4"/>
    <x v="1"/>
    <d v="2011-09-30T00:00:00"/>
    <x v="0"/>
    <s v="ChristopherSchild@gmail.com"/>
    <s v="United States,Seattle,Washington"/>
    <s v="United States"/>
    <x v="1"/>
    <x v="7"/>
    <x v="713"/>
    <n v="310.12"/>
    <n v="2"/>
    <n v="80.631200000000007"/>
    <n v="0.26"/>
  </r>
  <r>
    <s v="CA-2014-166415"/>
    <x v="370"/>
    <x v="11"/>
    <x v="3"/>
    <d v="2014-02-24T00:00:00"/>
    <x v="0"/>
    <s v="MaxEngle@gmail.com"/>
    <s v="United States,Seattle,Washington"/>
    <s v="United States"/>
    <x v="1"/>
    <x v="11"/>
    <x v="714"/>
    <n v="11.22"/>
    <n v="3"/>
    <n v="0.22439999999999999"/>
    <n v="1.9999999999999997E-2"/>
  </r>
  <r>
    <s v="CA-2014-164329"/>
    <x v="371"/>
    <x v="5"/>
    <x v="3"/>
    <d v="2014-01-31T00:00:00"/>
    <x v="7"/>
    <s v="MichaelMoore@gmail.com"/>
    <s v="United States,San Francisco,California"/>
    <s v="United States"/>
    <x v="0"/>
    <x v="7"/>
    <x v="715"/>
    <n v="129.30000000000001"/>
    <n v="2"/>
    <n v="6.4649999999999999"/>
    <n v="4.9999999999999996E-2"/>
  </r>
  <r>
    <s v="CA-2012-168564"/>
    <x v="372"/>
    <x v="3"/>
    <x v="2"/>
    <d v="2012-08-08T00:00:00"/>
    <x v="7"/>
    <s v="ThomasThornton@gmail.com"/>
    <s v="United States,San Francisco,California"/>
    <s v="United States"/>
    <x v="0"/>
    <x v="4"/>
    <x v="345"/>
    <n v="6.6079999999999997"/>
    <n v="2"/>
    <n v="2.2302"/>
    <n v="0.33750000000000002"/>
  </r>
  <r>
    <s v="CA-2012-168564"/>
    <x v="372"/>
    <x v="3"/>
    <x v="2"/>
    <d v="2012-08-08T00:00:00"/>
    <x v="7"/>
    <s v="ThomasThornton@gmail.com"/>
    <s v="United States,San Francisco,California"/>
    <s v="United States"/>
    <x v="0"/>
    <x v="4"/>
    <x v="77"/>
    <n v="7.28"/>
    <n v="2"/>
    <n v="2.73"/>
    <n v="0.375"/>
  </r>
  <r>
    <s v="CA-2012-168564"/>
    <x v="372"/>
    <x v="3"/>
    <x v="2"/>
    <d v="2012-08-08T00:00:00"/>
    <x v="7"/>
    <s v="ThomasThornton@gmail.com"/>
    <s v="United States,San Francisco,California"/>
    <s v="United States"/>
    <x v="0"/>
    <x v="10"/>
    <x v="709"/>
    <n v="144.78399999999999"/>
    <n v="1"/>
    <n v="10.8588"/>
    <n v="7.5000000000000011E-2"/>
  </r>
  <r>
    <s v="US-2013-169040"/>
    <x v="158"/>
    <x v="1"/>
    <x v="0"/>
    <d v="2013-12-13T00:00:00"/>
    <x v="3"/>
    <s v="GregTran@gmail.com"/>
    <s v="United States,Seattle,Washington"/>
    <s v="United States"/>
    <x v="1"/>
    <x v="3"/>
    <x v="687"/>
    <n v="156.792"/>
    <n v="1"/>
    <n v="13.7193"/>
    <n v="8.7500000000000008E-2"/>
  </r>
  <r>
    <s v="US-2013-169040"/>
    <x v="158"/>
    <x v="1"/>
    <x v="0"/>
    <d v="2013-12-13T00:00:00"/>
    <x v="3"/>
    <s v="GregTran@gmail.com"/>
    <s v="United States,Seattle,Washington"/>
    <s v="United States"/>
    <x v="1"/>
    <x v="3"/>
    <x v="716"/>
    <n v="431.976"/>
    <n v="3"/>
    <n v="26.9985"/>
    <n v="6.25E-2"/>
  </r>
  <r>
    <s v="US-2013-169040"/>
    <x v="158"/>
    <x v="1"/>
    <x v="0"/>
    <d v="2013-12-13T00:00:00"/>
    <x v="3"/>
    <s v="GregTran@gmail.com"/>
    <s v="United States,Seattle,Washington"/>
    <s v="United States"/>
    <x v="1"/>
    <x v="13"/>
    <x v="717"/>
    <n v="35.89"/>
    <n v="1"/>
    <n v="16.150500000000001"/>
    <n v="0.45"/>
  </r>
  <r>
    <s v="US-2013-169040"/>
    <x v="158"/>
    <x v="1"/>
    <x v="0"/>
    <d v="2013-12-13T00:00:00"/>
    <x v="3"/>
    <s v="GregTran@gmail.com"/>
    <s v="United States,Seattle,Washington"/>
    <s v="United States"/>
    <x v="1"/>
    <x v="4"/>
    <x v="247"/>
    <n v="47.207999999999998"/>
    <n v="7"/>
    <n v="15.342599999999999"/>
    <n v="0.32500000000000001"/>
  </r>
  <r>
    <s v="US-2013-169040"/>
    <x v="158"/>
    <x v="1"/>
    <x v="0"/>
    <d v="2013-12-13T00:00:00"/>
    <x v="3"/>
    <s v="GregTran@gmail.com"/>
    <s v="United States,Seattle,Washington"/>
    <s v="United States"/>
    <x v="1"/>
    <x v="9"/>
    <x v="39"/>
    <n v="248.08"/>
    <n v="7"/>
    <n v="116.5976"/>
    <n v="0.47"/>
  </r>
  <r>
    <s v="US-2013-169040"/>
    <x v="158"/>
    <x v="1"/>
    <x v="0"/>
    <d v="2013-12-13T00:00:00"/>
    <x v="3"/>
    <s v="GregTran@gmail.com"/>
    <s v="United States,Seattle,Washington"/>
    <s v="United States"/>
    <x v="1"/>
    <x v="9"/>
    <x v="718"/>
    <n v="189.7"/>
    <n v="5"/>
    <n v="89.159000000000006"/>
    <n v="0.47000000000000008"/>
  </r>
  <r>
    <s v="US-2013-169040"/>
    <x v="158"/>
    <x v="1"/>
    <x v="0"/>
    <d v="2013-12-13T00:00:00"/>
    <x v="3"/>
    <s v="GregTran@gmail.com"/>
    <s v="United States,Seattle,Washington"/>
    <s v="United States"/>
    <x v="1"/>
    <x v="4"/>
    <x v="152"/>
    <n v="59.808"/>
    <n v="3"/>
    <n v="19.4376"/>
    <n v="0.32500000000000001"/>
  </r>
  <r>
    <s v="CA-2014-126242"/>
    <x v="196"/>
    <x v="7"/>
    <x v="3"/>
    <d v="2014-11-25T00:00:00"/>
    <x v="1"/>
    <s v="MickCrebagga@gmail.com"/>
    <s v="United States,Los Angeles,California"/>
    <s v="United States"/>
    <x v="0"/>
    <x v="7"/>
    <x v="719"/>
    <n v="305.01"/>
    <n v="9"/>
    <n v="76.252499999999998"/>
    <n v="0.25"/>
  </r>
  <r>
    <s v="CA-2014-126242"/>
    <x v="196"/>
    <x v="7"/>
    <x v="3"/>
    <d v="2014-11-25T00:00:00"/>
    <x v="1"/>
    <s v="MickCrebagga@gmail.com"/>
    <s v="United States,Los Angeles,California"/>
    <s v="United States"/>
    <x v="0"/>
    <x v="1"/>
    <x v="720"/>
    <n v="18.7"/>
    <n v="1"/>
    <n v="7.1059999999999999"/>
    <n v="0.38"/>
  </r>
  <r>
    <s v="CA-2013-166443"/>
    <x v="99"/>
    <x v="7"/>
    <x v="0"/>
    <d v="2013-11-06T00:00:00"/>
    <x v="6"/>
    <s v="LisaHazard@gmail.com"/>
    <s v="United States,San Francisco,California"/>
    <s v="United States"/>
    <x v="0"/>
    <x v="1"/>
    <x v="721"/>
    <n v="38.29"/>
    <n v="7"/>
    <n v="16.464700000000001"/>
    <n v="0.43000000000000005"/>
  </r>
  <r>
    <s v="CA-2014-169859"/>
    <x v="373"/>
    <x v="1"/>
    <x v="3"/>
    <d v="2014-12-19T00:00:00"/>
    <x v="0"/>
    <s v="MikePelletier@gmail.com"/>
    <s v="United States,San Diego,California"/>
    <s v="United States"/>
    <x v="0"/>
    <x v="1"/>
    <x v="722"/>
    <n v="26.25"/>
    <n v="3"/>
    <n v="11.025"/>
    <n v="0.42000000000000004"/>
  </r>
  <r>
    <s v="CA-2014-169859"/>
    <x v="373"/>
    <x v="1"/>
    <x v="3"/>
    <d v="2014-12-19T00:00:00"/>
    <x v="0"/>
    <s v="MikePelletier@gmail.com"/>
    <s v="United States,San Diego,California"/>
    <s v="United States"/>
    <x v="0"/>
    <x v="4"/>
    <x v="723"/>
    <n v="64.959999999999994"/>
    <n v="14"/>
    <n v="22.736000000000001"/>
    <n v="0.35000000000000003"/>
  </r>
  <r>
    <s v="CA-2014-169859"/>
    <x v="373"/>
    <x v="1"/>
    <x v="3"/>
    <d v="2014-12-19T00:00:00"/>
    <x v="0"/>
    <s v="MikePelletier@gmail.com"/>
    <s v="United States,San Diego,California"/>
    <s v="United States"/>
    <x v="0"/>
    <x v="13"/>
    <x v="635"/>
    <n v="43.7"/>
    <n v="5"/>
    <n v="20.539000000000001"/>
    <n v="0.47000000000000003"/>
  </r>
  <r>
    <s v="CA-2014-134915"/>
    <x v="34"/>
    <x v="7"/>
    <x v="3"/>
    <d v="2014-11-13T00:00:00"/>
    <x v="7"/>
    <s v="EugeneMoren@gmail.com"/>
    <s v="United States,Glendale,Arizona"/>
    <s v="United States"/>
    <x v="3"/>
    <x v="8"/>
    <x v="724"/>
    <n v="41.6"/>
    <n v="4"/>
    <n v="13"/>
    <n v="0.3125"/>
  </r>
  <r>
    <s v="CA-2014-134915"/>
    <x v="34"/>
    <x v="7"/>
    <x v="3"/>
    <d v="2014-11-13T00:00:00"/>
    <x v="7"/>
    <s v="EugeneMoren@gmail.com"/>
    <s v="United States,Glendale,Arizona"/>
    <s v="United States"/>
    <x v="3"/>
    <x v="9"/>
    <x v="725"/>
    <n v="23.12"/>
    <n v="5"/>
    <n v="8.3810000000000002"/>
    <n v="0.36249999999999999"/>
  </r>
  <r>
    <s v="CA-2014-134915"/>
    <x v="34"/>
    <x v="7"/>
    <x v="3"/>
    <d v="2014-11-13T00:00:00"/>
    <x v="7"/>
    <s v="EugeneMoren@gmail.com"/>
    <s v="United States,Glendale,Arizona"/>
    <s v="United States"/>
    <x v="3"/>
    <x v="10"/>
    <x v="726"/>
    <n v="113.88800000000001"/>
    <n v="2"/>
    <n v="9.9651999999999994"/>
    <n v="8.7499999999999994E-2"/>
  </r>
  <r>
    <s v="CA-2014-134915"/>
    <x v="34"/>
    <x v="7"/>
    <x v="3"/>
    <d v="2014-11-13T00:00:00"/>
    <x v="7"/>
    <s v="EugeneMoren@gmail.com"/>
    <s v="United States,Glendale,Arizona"/>
    <s v="United States"/>
    <x v="3"/>
    <x v="1"/>
    <x v="727"/>
    <n v="113.568"/>
    <n v="2"/>
    <n v="-5.6783999999999999"/>
    <n v="-0.05"/>
  </r>
  <r>
    <s v="CA-2014-134915"/>
    <x v="34"/>
    <x v="7"/>
    <x v="3"/>
    <d v="2014-11-13T00:00:00"/>
    <x v="7"/>
    <s v="EugeneMoren@gmail.com"/>
    <s v="United States,Glendale,Arizona"/>
    <s v="United States"/>
    <x v="3"/>
    <x v="3"/>
    <x v="728"/>
    <n v="7.92"/>
    <n v="2"/>
    <n v="0.69299999999999995"/>
    <n v="8.7499999999999994E-2"/>
  </r>
  <r>
    <s v="CA-2014-134915"/>
    <x v="34"/>
    <x v="7"/>
    <x v="3"/>
    <d v="2014-11-13T00:00:00"/>
    <x v="7"/>
    <s v="EugeneMoren@gmail.com"/>
    <s v="United States,Glendale,Arizona"/>
    <s v="United States"/>
    <x v="3"/>
    <x v="3"/>
    <x v="729"/>
    <n v="671.98400000000004"/>
    <n v="2"/>
    <n v="50.398800000000001"/>
    <n v="7.4999999999999997E-2"/>
  </r>
  <r>
    <s v="CA-2012-158456"/>
    <x v="183"/>
    <x v="1"/>
    <x v="2"/>
    <d v="2012-12-29T00:00:00"/>
    <x v="1"/>
    <s v="KeanTakahito@gmail.com"/>
    <s v="United States,Los Angeles,California"/>
    <s v="United States"/>
    <x v="0"/>
    <x v="4"/>
    <x v="293"/>
    <n v="19.936"/>
    <n v="4"/>
    <n v="7.2267999999999999"/>
    <n v="0.36249999999999999"/>
  </r>
  <r>
    <s v="CA-2012-158456"/>
    <x v="183"/>
    <x v="1"/>
    <x v="2"/>
    <d v="2012-12-29T00:00:00"/>
    <x v="1"/>
    <s v="KeanTakahito@gmail.com"/>
    <s v="United States,Los Angeles,California"/>
    <s v="United States"/>
    <x v="0"/>
    <x v="11"/>
    <x v="87"/>
    <n v="45.92"/>
    <n v="4"/>
    <n v="21.5824"/>
    <n v="0.47"/>
  </r>
  <r>
    <s v="CA-2014-143665"/>
    <x v="374"/>
    <x v="10"/>
    <x v="3"/>
    <d v="2014-05-02T00:00:00"/>
    <x v="1"/>
    <s v="PhilisseOvercash@gmail.com"/>
    <s v="United States,Seattle,Washington"/>
    <s v="United States"/>
    <x v="1"/>
    <x v="9"/>
    <x v="390"/>
    <n v="20.34"/>
    <n v="3"/>
    <n v="9.3564000000000007"/>
    <n v="0.46"/>
  </r>
  <r>
    <s v="CA-2014-143665"/>
    <x v="374"/>
    <x v="10"/>
    <x v="3"/>
    <d v="2014-05-02T00:00:00"/>
    <x v="1"/>
    <s v="PhilisseOvercash@gmail.com"/>
    <s v="United States,Seattle,Washington"/>
    <s v="United States"/>
    <x v="1"/>
    <x v="0"/>
    <x v="730"/>
    <n v="39.28"/>
    <n v="8"/>
    <n v="19.247199999999999"/>
    <n v="0.49"/>
  </r>
  <r>
    <s v="CA-2014-137428"/>
    <x v="375"/>
    <x v="1"/>
    <x v="3"/>
    <d v="2014-12-22T00:00:00"/>
    <x v="1"/>
    <s v="AndyYotov@gmail.com"/>
    <s v="United States,Oceanside,California"/>
    <s v="United States"/>
    <x v="0"/>
    <x v="10"/>
    <x v="603"/>
    <n v="81.567999999999998"/>
    <n v="2"/>
    <n v="9.1763999999999992"/>
    <n v="0.11249999999999999"/>
  </r>
  <r>
    <s v="CA-2014-137428"/>
    <x v="375"/>
    <x v="1"/>
    <x v="3"/>
    <d v="2014-12-22T00:00:00"/>
    <x v="1"/>
    <s v="AndyYotov@gmail.com"/>
    <s v="United States,Oceanside,California"/>
    <s v="United States"/>
    <x v="0"/>
    <x v="10"/>
    <x v="61"/>
    <n v="97.183999999999997"/>
    <n v="2"/>
    <n v="6.0739999999999998"/>
    <n v="6.25E-2"/>
  </r>
  <r>
    <s v="CA-2014-137428"/>
    <x v="375"/>
    <x v="1"/>
    <x v="3"/>
    <d v="2014-12-22T00:00:00"/>
    <x v="1"/>
    <s v="AndyYotov@gmail.com"/>
    <s v="United States,Oceanside,California"/>
    <s v="United States"/>
    <x v="0"/>
    <x v="4"/>
    <x v="387"/>
    <n v="24.32"/>
    <n v="5"/>
    <n v="8.2080000000000002"/>
    <n v="0.33750000000000002"/>
  </r>
  <r>
    <s v="CA-2014-137428"/>
    <x v="375"/>
    <x v="1"/>
    <x v="3"/>
    <d v="2014-12-22T00:00:00"/>
    <x v="1"/>
    <s v="AndyYotov@gmail.com"/>
    <s v="United States,Oceanside,California"/>
    <s v="United States"/>
    <x v="0"/>
    <x v="1"/>
    <x v="731"/>
    <n v="18.96"/>
    <n v="2"/>
    <n v="7.5839999999999996"/>
    <n v="0.39999999999999997"/>
  </r>
  <r>
    <s v="CA-2011-131310"/>
    <x v="48"/>
    <x v="6"/>
    <x v="1"/>
    <d v="2011-07-18T00:00:00"/>
    <x v="3"/>
    <s v="ClayLudtke@gmail.com"/>
    <s v="United States,Seattle,Washington"/>
    <s v="United States"/>
    <x v="1"/>
    <x v="10"/>
    <x v="732"/>
    <n v="123.136"/>
    <n v="4"/>
    <n v="13.8528"/>
    <n v="0.1125"/>
  </r>
  <r>
    <s v="CA-2011-131310"/>
    <x v="48"/>
    <x v="6"/>
    <x v="1"/>
    <d v="2011-07-18T00:00:00"/>
    <x v="3"/>
    <s v="ClayLudtke@gmail.com"/>
    <s v="United States,Seattle,Washington"/>
    <s v="United States"/>
    <x v="1"/>
    <x v="4"/>
    <x v="733"/>
    <n v="11.263999999999999"/>
    <n v="4"/>
    <n v="3.8016000000000001"/>
    <n v="0.33750000000000002"/>
  </r>
  <r>
    <s v="US-2011-112872"/>
    <x v="376"/>
    <x v="1"/>
    <x v="1"/>
    <d v="2011-12-11T00:00:00"/>
    <x v="1"/>
    <s v="RyanCrowe@gmail.com"/>
    <s v="United States,Springfield,Oregon"/>
    <s v="United States"/>
    <x v="4"/>
    <x v="7"/>
    <x v="257"/>
    <n v="53.423999999999999"/>
    <n v="3"/>
    <n v="4.6745999999999999"/>
    <n v="8.7499999999999994E-2"/>
  </r>
  <r>
    <s v="US-2011-112872"/>
    <x v="376"/>
    <x v="1"/>
    <x v="1"/>
    <d v="2011-12-11T00:00:00"/>
    <x v="1"/>
    <s v="RyanCrowe@gmail.com"/>
    <s v="United States,Springfield,Oregon"/>
    <s v="United States"/>
    <x v="4"/>
    <x v="6"/>
    <x v="734"/>
    <n v="275.49"/>
    <n v="1"/>
    <n v="-170.8038"/>
    <n v="-0.62"/>
  </r>
  <r>
    <s v="CA-2013-139010"/>
    <x v="377"/>
    <x v="11"/>
    <x v="0"/>
    <d v="2013-02-26T00:00:00"/>
    <x v="1"/>
    <s v="MatthewClasen@gmail.com"/>
    <s v="United States,Los Angeles,California"/>
    <s v="United States"/>
    <x v="0"/>
    <x v="8"/>
    <x v="735"/>
    <n v="12.99"/>
    <n v="1"/>
    <n v="0.77939999999999998"/>
    <n v="0.06"/>
  </r>
  <r>
    <s v="CA-2013-139010"/>
    <x v="377"/>
    <x v="11"/>
    <x v="0"/>
    <d v="2013-02-26T00:00:00"/>
    <x v="1"/>
    <s v="MatthewClasen@gmail.com"/>
    <s v="United States,Los Angeles,California"/>
    <s v="United States"/>
    <x v="0"/>
    <x v="4"/>
    <x v="723"/>
    <n v="18.559999999999999"/>
    <n v="4"/>
    <n v="6.4960000000000004"/>
    <n v="0.35000000000000003"/>
  </r>
  <r>
    <s v="CA-2013-139010"/>
    <x v="377"/>
    <x v="11"/>
    <x v="0"/>
    <d v="2013-02-26T00:00:00"/>
    <x v="1"/>
    <s v="MatthewClasen@gmail.com"/>
    <s v="United States,Los Angeles,California"/>
    <s v="United States"/>
    <x v="0"/>
    <x v="7"/>
    <x v="225"/>
    <n v="449.15"/>
    <n v="5"/>
    <n v="8.9830000000000005"/>
    <n v="2.0000000000000004E-2"/>
  </r>
  <r>
    <s v="CA-2013-139010"/>
    <x v="377"/>
    <x v="11"/>
    <x v="0"/>
    <d v="2013-02-26T00:00:00"/>
    <x v="1"/>
    <s v="MatthewClasen@gmail.com"/>
    <s v="United States,Los Angeles,California"/>
    <s v="United States"/>
    <x v="0"/>
    <x v="4"/>
    <x v="736"/>
    <n v="31.248000000000001"/>
    <n v="7"/>
    <n v="10.9368"/>
    <n v="0.35"/>
  </r>
  <r>
    <s v="CA-2013-112893"/>
    <x v="378"/>
    <x v="4"/>
    <x v="0"/>
    <d v="2013-09-14T00:00:00"/>
    <x v="0"/>
    <s v="AnnieThurman@gmail.com"/>
    <s v="United States,Stockton,California"/>
    <s v="United States"/>
    <x v="0"/>
    <x v="4"/>
    <x v="737"/>
    <n v="55.36"/>
    <n v="4"/>
    <n v="18.684000000000001"/>
    <n v="0.33750000000000002"/>
  </r>
  <r>
    <s v="US-2011-150532"/>
    <x v="379"/>
    <x v="6"/>
    <x v="1"/>
    <d v="2011-07-21T00:00:00"/>
    <x v="5"/>
    <s v="PhilipBrown@gmail.com"/>
    <s v="United States,Phoenix,Arizona"/>
    <s v="United States"/>
    <x v="3"/>
    <x v="7"/>
    <x v="738"/>
    <n v="55.92"/>
    <n v="5"/>
    <n v="6.2910000000000004"/>
    <n v="0.1125"/>
  </r>
  <r>
    <s v="CA-2011-130729"/>
    <x v="380"/>
    <x v="8"/>
    <x v="1"/>
    <d v="2011-10-29T00:00:00"/>
    <x v="1"/>
    <s v="AllenArmold@gmail.com"/>
    <s v="United States,Rancho Cucamonga,California"/>
    <s v="United States"/>
    <x v="0"/>
    <x v="4"/>
    <x v="739"/>
    <n v="34.271999999999998"/>
    <n v="3"/>
    <n v="11.138400000000001"/>
    <n v="0.32500000000000001"/>
  </r>
  <r>
    <s v="CA-2014-134845"/>
    <x v="381"/>
    <x v="10"/>
    <x v="3"/>
    <d v="2014-04-24T00:00:00"/>
    <x v="3"/>
    <s v="SharelleRoach@gmail.com"/>
    <s v="United States,Louisville,Colorado"/>
    <s v="United States"/>
    <x v="5"/>
    <x v="4"/>
    <x v="740"/>
    <n v="12.03"/>
    <n v="5"/>
    <n v="-9.2230000000000008"/>
    <n v="-0.76666666666666672"/>
  </r>
  <r>
    <s v="CA-2014-134845"/>
    <x v="381"/>
    <x v="10"/>
    <x v="3"/>
    <d v="2014-04-24T00:00:00"/>
    <x v="3"/>
    <s v="SharelleRoach@gmail.com"/>
    <s v="United States,Louisville,Colorado"/>
    <s v="United States"/>
    <x v="5"/>
    <x v="16"/>
    <x v="741"/>
    <n v="2549.9850000000001"/>
    <n v="5"/>
    <n v="-3399.98"/>
    <n v="-1.3333333333333333"/>
  </r>
  <r>
    <s v="CA-2014-134845"/>
    <x v="381"/>
    <x v="10"/>
    <x v="3"/>
    <d v="2014-04-24T00:00:00"/>
    <x v="3"/>
    <s v="SharelleRoach@gmail.com"/>
    <s v="United States,Louisville,Colorado"/>
    <s v="United States"/>
    <x v="5"/>
    <x v="4"/>
    <x v="742"/>
    <n v="21.594000000000001"/>
    <n v="2"/>
    <n v="-15.835599999999999"/>
    <n v="-0.73333333333333328"/>
  </r>
  <r>
    <s v="CA-2014-134845"/>
    <x v="381"/>
    <x v="10"/>
    <x v="3"/>
    <d v="2014-04-24T00:00:00"/>
    <x v="3"/>
    <s v="SharelleRoach@gmail.com"/>
    <s v="United States,Louisville,Colorado"/>
    <s v="United States"/>
    <x v="5"/>
    <x v="4"/>
    <x v="214"/>
    <n v="8.9640000000000004"/>
    <n v="6"/>
    <n v="-6.5735999999999999"/>
    <n v="-0.73333333333333328"/>
  </r>
  <r>
    <s v="CA-2014-134845"/>
    <x v="381"/>
    <x v="10"/>
    <x v="3"/>
    <d v="2014-04-24T00:00:00"/>
    <x v="3"/>
    <s v="SharelleRoach@gmail.com"/>
    <s v="United States,Louisville,Colorado"/>
    <s v="United States"/>
    <x v="5"/>
    <x v="9"/>
    <x v="190"/>
    <n v="20.736000000000001"/>
    <n v="4"/>
    <n v="7.2576000000000001"/>
    <n v="0.35"/>
  </r>
  <r>
    <s v="CA-2012-123568"/>
    <x v="302"/>
    <x v="7"/>
    <x v="2"/>
    <d v="2012-11-14T00:00:00"/>
    <x v="3"/>
    <s v="SanjitChand@gmail.com"/>
    <s v="United States,West Jordan,Utah"/>
    <s v="United States"/>
    <x v="2"/>
    <x v="11"/>
    <x v="743"/>
    <n v="5.04"/>
    <n v="3"/>
    <n v="0.2016"/>
    <n v="0.04"/>
  </r>
  <r>
    <s v="CA-2012-123568"/>
    <x v="302"/>
    <x v="7"/>
    <x v="2"/>
    <d v="2012-11-14T00:00:00"/>
    <x v="3"/>
    <s v="SanjitChand@gmail.com"/>
    <s v="United States,West Jordan,Utah"/>
    <s v="United States"/>
    <x v="2"/>
    <x v="9"/>
    <x v="570"/>
    <n v="92.94"/>
    <n v="3"/>
    <n v="41.823"/>
    <n v="0.45"/>
  </r>
  <r>
    <s v="CA-2012-123568"/>
    <x v="302"/>
    <x v="7"/>
    <x v="2"/>
    <d v="2012-11-14T00:00:00"/>
    <x v="3"/>
    <s v="SanjitChand@gmail.com"/>
    <s v="United States,West Jordan,Utah"/>
    <s v="United States"/>
    <x v="2"/>
    <x v="1"/>
    <x v="235"/>
    <n v="66.69"/>
    <n v="3"/>
    <n v="22.0077"/>
    <n v="0.33"/>
  </r>
  <r>
    <s v="CA-2012-123568"/>
    <x v="302"/>
    <x v="7"/>
    <x v="2"/>
    <d v="2012-11-14T00:00:00"/>
    <x v="3"/>
    <s v="SanjitChand@gmail.com"/>
    <s v="United States,West Jordan,Utah"/>
    <s v="United States"/>
    <x v="2"/>
    <x v="4"/>
    <x v="391"/>
    <n v="91.68"/>
    <n v="5"/>
    <n v="28.65"/>
    <n v="0.31249999999999994"/>
  </r>
  <r>
    <s v="CA-2011-106719"/>
    <x v="382"/>
    <x v="3"/>
    <x v="1"/>
    <d v="2011-08-24T00:00:00"/>
    <x v="7"/>
    <s v="RobertBarroso@gmail.com"/>
    <s v="United States,Billings,Montana"/>
    <s v="United States"/>
    <x v="8"/>
    <x v="4"/>
    <x v="744"/>
    <n v="8.2880000000000003"/>
    <n v="2"/>
    <n v="2.6936"/>
    <n v="0.32500000000000001"/>
  </r>
  <r>
    <s v="US-2013-164189"/>
    <x v="383"/>
    <x v="9"/>
    <x v="0"/>
    <d v="2013-03-29T00:00:00"/>
    <x v="0"/>
    <s v="DanReichenbach@gmail.com"/>
    <s v="United States,Gresham,Oregon"/>
    <s v="United States"/>
    <x v="4"/>
    <x v="3"/>
    <x v="745"/>
    <n v="403.16800000000001"/>
    <n v="4"/>
    <n v="25.198"/>
    <n v="6.25E-2"/>
  </r>
  <r>
    <s v="US-2013-114293"/>
    <x v="384"/>
    <x v="7"/>
    <x v="0"/>
    <d v="2013-11-27T00:00:00"/>
    <x v="1"/>
    <s v="JustinHirsh@gmail.com"/>
    <s v="United States,Gresham,Oregon"/>
    <s v="United States"/>
    <x v="4"/>
    <x v="10"/>
    <x v="534"/>
    <n v="195.136"/>
    <n v="4"/>
    <n v="-12.196"/>
    <n v="-6.25E-2"/>
  </r>
  <r>
    <s v="CA-2014-101749"/>
    <x v="385"/>
    <x v="8"/>
    <x v="3"/>
    <d v="2014-10-09T00:00:00"/>
    <x v="1"/>
    <s v="AaronSmayling@gmail.com"/>
    <s v="United States,Pasadena,California"/>
    <s v="United States"/>
    <x v="0"/>
    <x v="6"/>
    <x v="746"/>
    <n v="171.28800000000001"/>
    <n v="3"/>
    <n v="-6.4233000000000002"/>
    <n v="-3.7499999999999999E-2"/>
  </r>
  <r>
    <s v="CA-2014-149559"/>
    <x v="386"/>
    <x v="4"/>
    <x v="3"/>
    <d v="2014-09-13T00:00:00"/>
    <x v="6"/>
    <s v="KarenFerguson@gmail.com"/>
    <s v="United States,Long Beach,California"/>
    <s v="United States"/>
    <x v="0"/>
    <x v="9"/>
    <x v="346"/>
    <n v="12.96"/>
    <n v="2"/>
    <n v="6.2207999999999997"/>
    <n v="0.47999999999999993"/>
  </r>
  <r>
    <s v="CA-2014-149559"/>
    <x v="386"/>
    <x v="4"/>
    <x v="3"/>
    <d v="2014-09-13T00:00:00"/>
    <x v="6"/>
    <s v="KarenFerguson@gmail.com"/>
    <s v="United States,Long Beach,California"/>
    <s v="United States"/>
    <x v="0"/>
    <x v="13"/>
    <x v="747"/>
    <n v="22.18"/>
    <n v="2"/>
    <n v="10.8682"/>
    <n v="0.49"/>
  </r>
  <r>
    <s v="CA-2014-149559"/>
    <x v="386"/>
    <x v="4"/>
    <x v="3"/>
    <d v="2014-09-13T00:00:00"/>
    <x v="6"/>
    <s v="KarenFerguson@gmail.com"/>
    <s v="United States,Long Beach,California"/>
    <s v="United States"/>
    <x v="0"/>
    <x v="10"/>
    <x v="748"/>
    <n v="2054.2719999999999"/>
    <n v="8"/>
    <n v="256.78399999999999"/>
    <n v="0.125"/>
  </r>
  <r>
    <s v="CA-2011-137351"/>
    <x v="387"/>
    <x v="4"/>
    <x v="1"/>
    <d v="2011-10-04T00:00:00"/>
    <x v="0"/>
    <s v="DougBickford@gmail.com"/>
    <s v="United States,Seattle,Washington"/>
    <s v="United States"/>
    <x v="1"/>
    <x v="4"/>
    <x v="4"/>
    <n v="43.176000000000002"/>
    <n v="7"/>
    <n v="13.4925"/>
    <n v="0.3125"/>
  </r>
  <r>
    <s v="US-2014-148054"/>
    <x v="388"/>
    <x v="8"/>
    <x v="3"/>
    <d v="2014-10-12T00:00:00"/>
    <x v="1"/>
    <s v="NickZandusky@gmail.com"/>
    <s v="United States,Meridian,Idaho"/>
    <s v="United States"/>
    <x v="9"/>
    <x v="1"/>
    <x v="749"/>
    <n v="41.96"/>
    <n v="2"/>
    <n v="2.9371999999999998"/>
    <n v="6.9999999999999993E-2"/>
  </r>
  <r>
    <s v="US-2014-148054"/>
    <x v="388"/>
    <x v="8"/>
    <x v="3"/>
    <d v="2014-10-12T00:00:00"/>
    <x v="1"/>
    <s v="NickZandusky@gmail.com"/>
    <s v="United States,Meridian,Idaho"/>
    <s v="United States"/>
    <x v="9"/>
    <x v="5"/>
    <x v="750"/>
    <n v="227.84"/>
    <n v="4"/>
    <n v="66.073599999999999"/>
    <n v="0.28999999999999998"/>
  </r>
  <r>
    <s v="US-2014-148054"/>
    <x v="388"/>
    <x v="8"/>
    <x v="3"/>
    <d v="2014-10-12T00:00:00"/>
    <x v="1"/>
    <s v="NickZandusky@gmail.com"/>
    <s v="United States,Meridian,Idaho"/>
    <s v="United States"/>
    <x v="9"/>
    <x v="9"/>
    <x v="543"/>
    <n v="37.94"/>
    <n v="2"/>
    <n v="18.211200000000002"/>
    <n v="0.48000000000000009"/>
  </r>
  <r>
    <s v="CA-2014-131492"/>
    <x v="389"/>
    <x v="8"/>
    <x v="3"/>
    <d v="2014-10-25T00:00:00"/>
    <x v="1"/>
    <s v="HilaryHolden@gmail.com"/>
    <s v="United States,San Francisco,California"/>
    <s v="United States"/>
    <x v="0"/>
    <x v="13"/>
    <x v="751"/>
    <n v="8.9600000000000009"/>
    <n v="2"/>
    <n v="4.3007999999999997"/>
    <n v="0.47999999999999993"/>
  </r>
  <r>
    <s v="CA-2014-131492"/>
    <x v="389"/>
    <x v="8"/>
    <x v="3"/>
    <d v="2014-10-25T00:00:00"/>
    <x v="1"/>
    <s v="HilaryHolden@gmail.com"/>
    <s v="United States,San Francisco,California"/>
    <s v="United States"/>
    <x v="0"/>
    <x v="0"/>
    <x v="425"/>
    <n v="31.5"/>
    <n v="10"/>
    <n v="15.12"/>
    <n v="0.48"/>
  </r>
  <r>
    <s v="CA-2014-131492"/>
    <x v="389"/>
    <x v="8"/>
    <x v="3"/>
    <d v="2014-10-25T00:00:00"/>
    <x v="1"/>
    <s v="HilaryHolden@gmail.com"/>
    <s v="United States,San Francisco,California"/>
    <s v="United States"/>
    <x v="0"/>
    <x v="1"/>
    <x v="752"/>
    <n v="30.56"/>
    <n v="2"/>
    <n v="10.3904"/>
    <n v="0.34"/>
  </r>
  <r>
    <s v="CA-2014-131492"/>
    <x v="389"/>
    <x v="8"/>
    <x v="3"/>
    <d v="2014-10-25T00:00:00"/>
    <x v="1"/>
    <s v="HilaryHolden@gmail.com"/>
    <s v="United States,San Francisco,California"/>
    <s v="United States"/>
    <x v="0"/>
    <x v="6"/>
    <x v="753"/>
    <n v="24.367999999999999"/>
    <n v="2"/>
    <n v="-3.3506"/>
    <n v="-0.13750000000000001"/>
  </r>
  <r>
    <s v="CA-2014-106859"/>
    <x v="288"/>
    <x v="9"/>
    <x v="3"/>
    <d v="2014-03-19T00:00:00"/>
    <x v="1"/>
    <s v="BenjaminFarhat@gmail.com"/>
    <s v="United States,Albuquerque,New Mexico"/>
    <s v="United States"/>
    <x v="6"/>
    <x v="7"/>
    <x v="754"/>
    <n v="90.8"/>
    <n v="8"/>
    <n v="25.423999999999999"/>
    <n v="0.28000000000000003"/>
  </r>
  <r>
    <s v="CA-2014-106859"/>
    <x v="288"/>
    <x v="9"/>
    <x v="3"/>
    <d v="2014-03-19T00:00:00"/>
    <x v="1"/>
    <s v="BenjaminFarhat@gmail.com"/>
    <s v="United States,Albuquerque,New Mexico"/>
    <s v="United States"/>
    <x v="6"/>
    <x v="3"/>
    <x v="755"/>
    <n v="140.73599999999999"/>
    <n v="8"/>
    <n v="49.257599999999996"/>
    <n v="0.35"/>
  </r>
  <r>
    <s v="CA-2014-106859"/>
    <x v="288"/>
    <x v="9"/>
    <x v="3"/>
    <d v="2014-03-19T00:00:00"/>
    <x v="1"/>
    <s v="BenjaminFarhat@gmail.com"/>
    <s v="United States,Albuquerque,New Mexico"/>
    <s v="United States"/>
    <x v="6"/>
    <x v="8"/>
    <x v="756"/>
    <n v="214.95"/>
    <n v="5"/>
    <n v="88.129499999999993"/>
    <n v="0.41"/>
  </r>
  <r>
    <s v="CA-2014-106859"/>
    <x v="288"/>
    <x v="9"/>
    <x v="3"/>
    <d v="2014-03-19T00:00:00"/>
    <x v="1"/>
    <s v="BenjaminFarhat@gmail.com"/>
    <s v="United States,Albuquerque,New Mexico"/>
    <s v="United States"/>
    <x v="6"/>
    <x v="9"/>
    <x v="757"/>
    <n v="45.36"/>
    <n v="7"/>
    <n v="21.7728"/>
    <n v="0.48"/>
  </r>
  <r>
    <s v="CA-2014-106859"/>
    <x v="288"/>
    <x v="9"/>
    <x v="3"/>
    <d v="2014-03-19T00:00:00"/>
    <x v="1"/>
    <s v="BenjaminFarhat@gmail.com"/>
    <s v="United States,Albuquerque,New Mexico"/>
    <s v="United States"/>
    <x v="6"/>
    <x v="9"/>
    <x v="676"/>
    <n v="288.24"/>
    <n v="6"/>
    <n v="138.3552"/>
    <n v="0.48"/>
  </r>
  <r>
    <s v="CA-2013-125206"/>
    <x v="390"/>
    <x v="5"/>
    <x v="0"/>
    <d v="2013-01-05T00:00:00"/>
    <x v="2"/>
    <s v="LenaRadford@gmail.com"/>
    <s v="United States,Los Angeles,California"/>
    <s v="United States"/>
    <x v="0"/>
    <x v="7"/>
    <x v="758"/>
    <n v="114.46"/>
    <n v="2"/>
    <n v="28.614999999999998"/>
    <n v="0.25"/>
  </r>
  <r>
    <s v="CA-2012-126137"/>
    <x v="391"/>
    <x v="8"/>
    <x v="2"/>
    <d v="2012-10-08T00:00:00"/>
    <x v="1"/>
    <s v="BruceStewart@gmail.com"/>
    <s v="United States,Los Angeles,California"/>
    <s v="United States"/>
    <x v="0"/>
    <x v="15"/>
    <x v="526"/>
    <n v="120.666"/>
    <n v="2"/>
    <n v="18.454799999999999"/>
    <n v="0.15294117647058822"/>
  </r>
  <r>
    <s v="CA-2011-104780"/>
    <x v="392"/>
    <x v="2"/>
    <x v="1"/>
    <d v="2011-05-25T00:00:00"/>
    <x v="0"/>
    <s v="BradleyTalbott@gmail.com"/>
    <s v="United States,San Diego,California"/>
    <s v="United States"/>
    <x v="0"/>
    <x v="2"/>
    <x v="412"/>
    <n v="31.84"/>
    <n v="8"/>
    <n v="10.507199999999999"/>
    <n v="0.32999999999999996"/>
  </r>
  <r>
    <s v="CA-2014-101182"/>
    <x v="321"/>
    <x v="4"/>
    <x v="3"/>
    <d v="2014-09-06T00:00:00"/>
    <x v="6"/>
    <s v="KatrinaBavinger@gmail.com"/>
    <s v="United States,Apple Valley,California"/>
    <s v="United States"/>
    <x v="0"/>
    <x v="9"/>
    <x v="325"/>
    <n v="12.96"/>
    <n v="2"/>
    <n v="6.2207999999999997"/>
    <n v="0.47999999999999993"/>
  </r>
  <r>
    <s v="CA-2014-101182"/>
    <x v="321"/>
    <x v="4"/>
    <x v="3"/>
    <d v="2014-09-06T00:00:00"/>
    <x v="6"/>
    <s v="KatrinaBavinger@gmail.com"/>
    <s v="United States,Apple Valley,California"/>
    <s v="United States"/>
    <x v="0"/>
    <x v="3"/>
    <x v="759"/>
    <n v="43.176000000000002"/>
    <n v="3"/>
    <n v="15.111599999999999"/>
    <n v="0.35"/>
  </r>
  <r>
    <s v="CA-2013-150350"/>
    <x v="393"/>
    <x v="3"/>
    <x v="0"/>
    <d v="2013-08-31T00:00:00"/>
    <x v="5"/>
    <s v="MaxwellSchwartz@gmail.com"/>
    <s v="United States,Seattle,Washington"/>
    <s v="United States"/>
    <x v="1"/>
    <x v="16"/>
    <x v="760"/>
    <n v="837.6"/>
    <n v="3"/>
    <n v="62.82"/>
    <n v="7.4999999999999997E-2"/>
  </r>
  <r>
    <s v="CA-2013-150350"/>
    <x v="393"/>
    <x v="3"/>
    <x v="0"/>
    <d v="2013-08-31T00:00:00"/>
    <x v="5"/>
    <s v="MaxwellSchwartz@gmail.com"/>
    <s v="United States,Seattle,Washington"/>
    <s v="United States"/>
    <x v="1"/>
    <x v="13"/>
    <x v="761"/>
    <n v="135.9"/>
    <n v="5"/>
    <n v="63.872999999999998"/>
    <n v="0.47"/>
  </r>
  <r>
    <s v="CA-2013-150350"/>
    <x v="393"/>
    <x v="3"/>
    <x v="0"/>
    <d v="2013-08-31T00:00:00"/>
    <x v="5"/>
    <s v="MaxwellSchwartz@gmail.com"/>
    <s v="United States,Seattle,Washington"/>
    <s v="United States"/>
    <x v="1"/>
    <x v="9"/>
    <x v="725"/>
    <n v="34.68"/>
    <n v="6"/>
    <n v="16.993200000000002"/>
    <n v="0.49000000000000005"/>
  </r>
  <r>
    <s v="CA-2013-150350"/>
    <x v="393"/>
    <x v="3"/>
    <x v="0"/>
    <d v="2013-08-31T00:00:00"/>
    <x v="5"/>
    <s v="MaxwellSchwartz@gmail.com"/>
    <s v="United States,Seattle,Washington"/>
    <s v="United States"/>
    <x v="1"/>
    <x v="10"/>
    <x v="762"/>
    <n v="532.70399999999995"/>
    <n v="6"/>
    <n v="-39.952800000000003"/>
    <n v="-7.5000000000000011E-2"/>
  </r>
  <r>
    <s v="CA-2013-150350"/>
    <x v="393"/>
    <x v="3"/>
    <x v="0"/>
    <d v="2013-08-31T00:00:00"/>
    <x v="5"/>
    <s v="MaxwellSchwartz@gmail.com"/>
    <s v="United States,Seattle,Washington"/>
    <s v="United States"/>
    <x v="1"/>
    <x v="5"/>
    <x v="588"/>
    <n v="43.1"/>
    <n v="5"/>
    <n v="11.206"/>
    <n v="0.25999999999999995"/>
  </r>
  <r>
    <s v="CA-2013-150350"/>
    <x v="393"/>
    <x v="3"/>
    <x v="0"/>
    <d v="2013-08-31T00:00:00"/>
    <x v="5"/>
    <s v="MaxwellSchwartz@gmail.com"/>
    <s v="United States,Seattle,Washington"/>
    <s v="United States"/>
    <x v="1"/>
    <x v="12"/>
    <x v="763"/>
    <n v="15.88"/>
    <n v="4"/>
    <n v="0.1588"/>
    <n v="9.9999999999999985E-3"/>
  </r>
  <r>
    <s v="CA-2011-136399"/>
    <x v="394"/>
    <x v="1"/>
    <x v="1"/>
    <d v="2011-12-17T00:00:00"/>
    <x v="6"/>
    <s v="ChadCunningham@gmail.com"/>
    <s v="United States,Los Angeles,California"/>
    <s v="United States"/>
    <x v="0"/>
    <x v="1"/>
    <x v="235"/>
    <n v="44.46"/>
    <n v="2"/>
    <n v="14.671799999999999"/>
    <n v="0.32999999999999996"/>
  </r>
  <r>
    <s v="CA-2011-136399"/>
    <x v="394"/>
    <x v="1"/>
    <x v="1"/>
    <d v="2011-12-17T00:00:00"/>
    <x v="6"/>
    <s v="ChadCunningham@gmail.com"/>
    <s v="United States,Los Angeles,California"/>
    <s v="United States"/>
    <x v="0"/>
    <x v="10"/>
    <x v="149"/>
    <n v="241.56800000000001"/>
    <n v="2"/>
    <n v="18.117599999999999"/>
    <n v="7.4999999999999997E-2"/>
  </r>
  <r>
    <s v="CA-2011-136399"/>
    <x v="394"/>
    <x v="1"/>
    <x v="1"/>
    <d v="2011-12-17T00:00:00"/>
    <x v="6"/>
    <s v="ChadCunningham@gmail.com"/>
    <s v="United States,Los Angeles,California"/>
    <s v="United States"/>
    <x v="0"/>
    <x v="8"/>
    <x v="209"/>
    <n v="395"/>
    <n v="5"/>
    <n v="39.5"/>
    <n v="0.1"/>
  </r>
  <r>
    <s v="CA-2011-136399"/>
    <x v="394"/>
    <x v="1"/>
    <x v="1"/>
    <d v="2011-12-17T00:00:00"/>
    <x v="6"/>
    <s v="ChadCunningham@gmail.com"/>
    <s v="United States,Los Angeles,California"/>
    <s v="United States"/>
    <x v="0"/>
    <x v="3"/>
    <x v="185"/>
    <n v="627.16800000000001"/>
    <n v="4"/>
    <n v="70.556399999999996"/>
    <n v="0.11249999999999999"/>
  </r>
  <r>
    <s v="CA-2014-131828"/>
    <x v="206"/>
    <x v="11"/>
    <x v="3"/>
    <d v="2014-02-14T00:00:00"/>
    <x v="2"/>
    <s v="CariSayre@gmail.com"/>
    <s v="United States,Seattle,Washington"/>
    <s v="United States"/>
    <x v="1"/>
    <x v="10"/>
    <x v="764"/>
    <n v="963.13599999999997"/>
    <n v="4"/>
    <n v="108.3528"/>
    <n v="0.1125"/>
  </r>
  <r>
    <s v="CA-2014-131828"/>
    <x v="206"/>
    <x v="11"/>
    <x v="3"/>
    <d v="2014-02-14T00:00:00"/>
    <x v="2"/>
    <s v="CariSayre@gmail.com"/>
    <s v="United States,Seattle,Washington"/>
    <s v="United States"/>
    <x v="1"/>
    <x v="3"/>
    <x v="269"/>
    <n v="88.775999999999996"/>
    <n v="3"/>
    <n v="7.7679"/>
    <n v="8.7500000000000008E-2"/>
  </r>
  <r>
    <s v="CA-2011-109218"/>
    <x v="395"/>
    <x v="0"/>
    <x v="1"/>
    <d v="2011-07-03T00:00:00"/>
    <x v="4"/>
    <s v="AnthonyRawles@gmail.com"/>
    <s v="United States,Los Angeles,California"/>
    <s v="United States"/>
    <x v="0"/>
    <x v="2"/>
    <x v="765"/>
    <n v="32.4"/>
    <n v="5"/>
    <n v="10.368"/>
    <n v="0.32"/>
  </r>
  <r>
    <s v="US-2011-109036"/>
    <x v="396"/>
    <x v="1"/>
    <x v="1"/>
    <d v="2011-12-25T00:00:00"/>
    <x v="1"/>
    <s v="KeithHerrera@gmail.com"/>
    <s v="United States,Seattle,Washington"/>
    <s v="United States"/>
    <x v="1"/>
    <x v="0"/>
    <x v="766"/>
    <n v="31.05"/>
    <n v="3"/>
    <n v="14.904"/>
    <n v="0.48"/>
  </r>
  <r>
    <s v="CA-2011-128986"/>
    <x v="31"/>
    <x v="3"/>
    <x v="1"/>
    <d v="2011-08-05T00:00:00"/>
    <x v="2"/>
    <s v="GaryHansen@gmail.com"/>
    <s v="United States,Glendale,Arizona"/>
    <s v="United States"/>
    <x v="3"/>
    <x v="9"/>
    <x v="767"/>
    <n v="93.024000000000001"/>
    <n v="3"/>
    <n v="33.721200000000003"/>
    <n v="0.36250000000000004"/>
  </r>
  <r>
    <s v="CA-2011-153969"/>
    <x v="53"/>
    <x v="4"/>
    <x v="1"/>
    <d v="2011-09-25T00:00:00"/>
    <x v="0"/>
    <s v="HerbertFlentye@gmail.com"/>
    <s v="United States,San Francisco,California"/>
    <s v="United States"/>
    <x v="0"/>
    <x v="13"/>
    <x v="57"/>
    <n v="15.56"/>
    <n v="2"/>
    <n v="7.3132000000000001"/>
    <n v="0.47"/>
  </r>
  <r>
    <s v="CA-2011-153969"/>
    <x v="53"/>
    <x v="4"/>
    <x v="1"/>
    <d v="2011-09-25T00:00:00"/>
    <x v="0"/>
    <s v="HerbertFlentye@gmail.com"/>
    <s v="United States,San Francisco,California"/>
    <s v="United States"/>
    <x v="0"/>
    <x v="13"/>
    <x v="768"/>
    <n v="78.349999999999994"/>
    <n v="5"/>
    <n v="36.8245"/>
    <n v="0.47000000000000003"/>
  </r>
  <r>
    <s v="CA-2011-153969"/>
    <x v="53"/>
    <x v="4"/>
    <x v="1"/>
    <d v="2011-09-25T00:00:00"/>
    <x v="0"/>
    <s v="HerbertFlentye@gmail.com"/>
    <s v="United States,San Francisco,California"/>
    <s v="United States"/>
    <x v="0"/>
    <x v="2"/>
    <x v="769"/>
    <n v="59.52"/>
    <n v="3"/>
    <n v="15.475199999999999"/>
    <n v="0.25999999999999995"/>
  </r>
  <r>
    <s v="CA-2011-153969"/>
    <x v="53"/>
    <x v="4"/>
    <x v="1"/>
    <d v="2011-09-25T00:00:00"/>
    <x v="0"/>
    <s v="HerbertFlentye@gmail.com"/>
    <s v="United States,San Francisco,California"/>
    <s v="United States"/>
    <x v="0"/>
    <x v="9"/>
    <x v="770"/>
    <n v="38.520000000000003"/>
    <n v="9"/>
    <n v="17.334"/>
    <n v="0.44999999999999996"/>
  </r>
  <r>
    <s v="CA-2011-153969"/>
    <x v="53"/>
    <x v="4"/>
    <x v="1"/>
    <d v="2011-09-25T00:00:00"/>
    <x v="0"/>
    <s v="HerbertFlentye@gmail.com"/>
    <s v="United States,San Francisco,California"/>
    <s v="United States"/>
    <x v="0"/>
    <x v="3"/>
    <x v="771"/>
    <n v="239.98400000000001"/>
    <n v="2"/>
    <n v="23.9984"/>
    <n v="9.9999999999999992E-2"/>
  </r>
  <r>
    <s v="CA-2011-153969"/>
    <x v="53"/>
    <x v="4"/>
    <x v="1"/>
    <d v="2011-09-25T00:00:00"/>
    <x v="0"/>
    <s v="HerbertFlentye@gmail.com"/>
    <s v="United States,San Francisco,California"/>
    <s v="United States"/>
    <x v="0"/>
    <x v="9"/>
    <x v="672"/>
    <n v="19.350000000000001"/>
    <n v="3"/>
    <n v="9.4815000000000005"/>
    <n v="0.49"/>
  </r>
  <r>
    <s v="US-2014-132059"/>
    <x v="151"/>
    <x v="4"/>
    <x v="3"/>
    <d v="2014-09-30T00:00:00"/>
    <x v="3"/>
    <s v="ArthurPrichep@gmail.com"/>
    <s v="United States,Fort Collins,Colorado"/>
    <s v="United States"/>
    <x v="5"/>
    <x v="15"/>
    <x v="772"/>
    <n v="180.58799999999999"/>
    <n v="2"/>
    <n v="-240.78399999999999"/>
    <n v="-1.3333333333333333"/>
  </r>
  <r>
    <s v="US-2014-132059"/>
    <x v="151"/>
    <x v="4"/>
    <x v="3"/>
    <d v="2014-09-30T00:00:00"/>
    <x v="3"/>
    <s v="ArthurPrichep@gmail.com"/>
    <s v="United States,Fort Collins,Colorado"/>
    <s v="United States"/>
    <x v="5"/>
    <x v="8"/>
    <x v="429"/>
    <n v="47.984000000000002"/>
    <n v="2"/>
    <n v="0.5998"/>
    <n v="1.2499999999999999E-2"/>
  </r>
  <r>
    <s v="US-2014-146416"/>
    <x v="397"/>
    <x v="8"/>
    <x v="3"/>
    <d v="2014-10-23T00:00:00"/>
    <x v="2"/>
    <s v="JustinEllison@gmail.com"/>
    <s v="United States,Woodland,California"/>
    <s v="United States"/>
    <x v="0"/>
    <x v="0"/>
    <x v="773"/>
    <n v="3.75"/>
    <n v="1"/>
    <n v="1.8"/>
    <n v="0.48000000000000004"/>
  </r>
  <r>
    <s v="US-2014-146416"/>
    <x v="397"/>
    <x v="8"/>
    <x v="3"/>
    <d v="2014-10-23T00:00:00"/>
    <x v="2"/>
    <s v="JustinEllison@gmail.com"/>
    <s v="United States,Woodland,California"/>
    <s v="United States"/>
    <x v="0"/>
    <x v="4"/>
    <x v="774"/>
    <n v="20.928000000000001"/>
    <n v="4"/>
    <n v="7.5864000000000003"/>
    <n v="0.36249999999999999"/>
  </r>
  <r>
    <s v="CA-2012-149384"/>
    <x v="398"/>
    <x v="6"/>
    <x v="2"/>
    <d v="2012-07-10T00:00:00"/>
    <x v="7"/>
    <s v="EricHoffmann@gmail.com"/>
    <s v="United States,Tempe,Arizona"/>
    <s v="United States"/>
    <x v="3"/>
    <x v="4"/>
    <x v="775"/>
    <n v="3.3660000000000001"/>
    <n v="3"/>
    <n v="-2.2440000000000002"/>
    <n v="-0.66666666666666674"/>
  </r>
  <r>
    <s v="CA-2011-158372"/>
    <x v="399"/>
    <x v="7"/>
    <x v="1"/>
    <d v="2011-11-16T00:00:00"/>
    <x v="3"/>
    <s v="RubenDartt@gmail.com"/>
    <s v="United States,San Diego,California"/>
    <s v="United States"/>
    <x v="0"/>
    <x v="3"/>
    <x v="199"/>
    <n v="601.53599999999994"/>
    <n v="8"/>
    <n v="60.153599999999997"/>
    <n v="0.1"/>
  </r>
  <r>
    <s v="CA-2011-158372"/>
    <x v="399"/>
    <x v="7"/>
    <x v="1"/>
    <d v="2011-11-16T00:00:00"/>
    <x v="3"/>
    <s v="RubenDartt@gmail.com"/>
    <s v="United States,San Diego,California"/>
    <s v="United States"/>
    <x v="0"/>
    <x v="8"/>
    <x v="776"/>
    <n v="10.99"/>
    <n v="1"/>
    <n v="4.2861000000000002"/>
    <n v="0.39"/>
  </r>
  <r>
    <s v="CA-2011-158372"/>
    <x v="399"/>
    <x v="7"/>
    <x v="1"/>
    <d v="2011-11-16T00:00:00"/>
    <x v="3"/>
    <s v="RubenDartt@gmail.com"/>
    <s v="United States,San Diego,California"/>
    <s v="United States"/>
    <x v="0"/>
    <x v="1"/>
    <x v="20"/>
    <n v="39.880000000000003"/>
    <n v="2"/>
    <n v="11.166399999999999"/>
    <n v="0.27999999999999997"/>
  </r>
  <r>
    <s v="CA-2011-158372"/>
    <x v="399"/>
    <x v="7"/>
    <x v="1"/>
    <d v="2011-11-16T00:00:00"/>
    <x v="3"/>
    <s v="RubenDartt@gmail.com"/>
    <s v="United States,San Diego,California"/>
    <s v="United States"/>
    <x v="0"/>
    <x v="9"/>
    <x v="777"/>
    <n v="62.24"/>
    <n v="8"/>
    <n v="28.007999999999999"/>
    <n v="0.44999999999999996"/>
  </r>
  <r>
    <s v="CA-2011-158372"/>
    <x v="399"/>
    <x v="7"/>
    <x v="1"/>
    <d v="2011-11-16T00:00:00"/>
    <x v="3"/>
    <s v="RubenDartt@gmail.com"/>
    <s v="United States,San Diego,California"/>
    <s v="United States"/>
    <x v="0"/>
    <x v="1"/>
    <x v="778"/>
    <n v="53.2"/>
    <n v="5"/>
    <n v="14.896000000000001"/>
    <n v="0.28000000000000003"/>
  </r>
  <r>
    <s v="CA-2011-158372"/>
    <x v="399"/>
    <x v="7"/>
    <x v="1"/>
    <d v="2011-11-16T00:00:00"/>
    <x v="3"/>
    <s v="RubenDartt@gmail.com"/>
    <s v="United States,San Diego,California"/>
    <s v="United States"/>
    <x v="0"/>
    <x v="0"/>
    <x v="779"/>
    <n v="39.840000000000003"/>
    <n v="8"/>
    <n v="18.3264"/>
    <n v="0.45999999999999996"/>
  </r>
  <r>
    <s v="CA-2013-108882"/>
    <x v="400"/>
    <x v="5"/>
    <x v="0"/>
    <d v="2013-01-15T00:00:00"/>
    <x v="3"/>
    <s v="LauraArmstrong@gmail.com"/>
    <s v="United States,Fresno,California"/>
    <s v="United States"/>
    <x v="0"/>
    <x v="8"/>
    <x v="780"/>
    <n v="349.95"/>
    <n v="5"/>
    <n v="118.983"/>
    <n v="0.34"/>
  </r>
  <r>
    <s v="CA-2013-108882"/>
    <x v="400"/>
    <x v="5"/>
    <x v="0"/>
    <d v="2013-01-15T00:00:00"/>
    <x v="3"/>
    <s v="LauraArmstrong@gmail.com"/>
    <s v="United States,Fresno,California"/>
    <s v="United States"/>
    <x v="0"/>
    <x v="3"/>
    <x v="22"/>
    <n v="377.928"/>
    <n v="9"/>
    <n v="141.72300000000001"/>
    <n v="0.37500000000000006"/>
  </r>
  <r>
    <s v="CA-2014-150189"/>
    <x v="182"/>
    <x v="6"/>
    <x v="3"/>
    <d v="2014-07-11T00:00:00"/>
    <x v="2"/>
    <s v="VivekGonzalez@gmail.com"/>
    <s v="United States,San Mateo,California"/>
    <s v="United States"/>
    <x v="0"/>
    <x v="0"/>
    <x v="781"/>
    <n v="75.180000000000007"/>
    <n v="6"/>
    <n v="35.334600000000002"/>
    <n v="0.47"/>
  </r>
  <r>
    <s v="CA-2011-114433"/>
    <x v="3"/>
    <x v="2"/>
    <x v="1"/>
    <d v="2011-05-17T00:00:00"/>
    <x v="0"/>
    <s v="NaresjPatel@gmail.com"/>
    <s v="United States,Oakland,California"/>
    <s v="United States"/>
    <x v="0"/>
    <x v="8"/>
    <x v="537"/>
    <n v="149.97"/>
    <n v="3"/>
    <n v="52.4895"/>
    <n v="0.35"/>
  </r>
  <r>
    <s v="CA-2011-108189"/>
    <x v="401"/>
    <x v="8"/>
    <x v="1"/>
    <d v="2011-10-05T00:00:00"/>
    <x v="4"/>
    <s v="ErinSmith@gmail.com"/>
    <s v="United States,Tempe,Arizona"/>
    <s v="United States"/>
    <x v="3"/>
    <x v="9"/>
    <x v="782"/>
    <n v="9.4079999999999995"/>
    <n v="2"/>
    <n v="3.4104000000000001"/>
    <n v="0.36250000000000004"/>
  </r>
  <r>
    <s v="CA-2011-108189"/>
    <x v="401"/>
    <x v="8"/>
    <x v="1"/>
    <d v="2011-10-05T00:00:00"/>
    <x v="4"/>
    <s v="ErinSmith@gmail.com"/>
    <s v="United States,Tempe,Arizona"/>
    <s v="United States"/>
    <x v="3"/>
    <x v="11"/>
    <x v="57"/>
    <n v="4.6719999999999997"/>
    <n v="2"/>
    <n v="1.46"/>
    <n v="0.3125"/>
  </r>
  <r>
    <s v="CA-2011-108189"/>
    <x v="401"/>
    <x v="8"/>
    <x v="1"/>
    <d v="2011-10-05T00:00:00"/>
    <x v="4"/>
    <s v="ErinSmith@gmail.com"/>
    <s v="United States,Tempe,Arizona"/>
    <s v="United States"/>
    <x v="3"/>
    <x v="3"/>
    <x v="783"/>
    <n v="318.39999999999998"/>
    <n v="2"/>
    <n v="107.46"/>
    <n v="0.33750000000000002"/>
  </r>
  <r>
    <s v="CA-2011-108189"/>
    <x v="401"/>
    <x v="8"/>
    <x v="1"/>
    <d v="2011-10-05T00:00:00"/>
    <x v="4"/>
    <s v="ErinSmith@gmail.com"/>
    <s v="United States,Tempe,Arizona"/>
    <s v="United States"/>
    <x v="3"/>
    <x v="13"/>
    <x v="784"/>
    <n v="12.768000000000001"/>
    <n v="6"/>
    <n v="4.6284000000000001"/>
    <n v="0.36249999999999999"/>
  </r>
  <r>
    <s v="CA-2011-108189"/>
    <x v="401"/>
    <x v="8"/>
    <x v="1"/>
    <d v="2011-10-05T00:00:00"/>
    <x v="4"/>
    <s v="ErinSmith@gmail.com"/>
    <s v="United States,Tempe,Arizona"/>
    <s v="United States"/>
    <x v="3"/>
    <x v="12"/>
    <x v="785"/>
    <n v="15.36"/>
    <n v="2"/>
    <n v="-3.2639999999999998"/>
    <n v="-0.21249999999999999"/>
  </r>
  <r>
    <s v="CA-2011-108189"/>
    <x v="401"/>
    <x v="8"/>
    <x v="1"/>
    <d v="2011-10-05T00:00:00"/>
    <x v="4"/>
    <s v="ErinSmith@gmail.com"/>
    <s v="United States,Tempe,Arizona"/>
    <s v="United States"/>
    <x v="3"/>
    <x v="3"/>
    <x v="693"/>
    <n v="230.376"/>
    <n v="3"/>
    <n v="20.157900000000001"/>
    <n v="8.7500000000000008E-2"/>
  </r>
  <r>
    <s v="CA-2011-108189"/>
    <x v="401"/>
    <x v="8"/>
    <x v="1"/>
    <d v="2011-10-05T00:00:00"/>
    <x v="4"/>
    <s v="ErinSmith@gmail.com"/>
    <s v="United States,Tempe,Arizona"/>
    <s v="United States"/>
    <x v="3"/>
    <x v="8"/>
    <x v="472"/>
    <n v="7.16"/>
    <n v="1"/>
    <n v="-8.9499999999999996E-2"/>
    <n v="-1.2499999999999999E-2"/>
  </r>
  <r>
    <s v="CA-2013-138933"/>
    <x v="402"/>
    <x v="10"/>
    <x v="0"/>
    <d v="2013-04-28T00:00:00"/>
    <x v="4"/>
    <s v="JackLebron@gmail.com"/>
    <s v="United States,Riverside,California"/>
    <s v="United States"/>
    <x v="0"/>
    <x v="4"/>
    <x v="214"/>
    <n v="3.984"/>
    <n v="1"/>
    <n v="1.3944000000000001"/>
    <n v="0.35000000000000003"/>
  </r>
  <r>
    <s v="US-2014-140907"/>
    <x v="146"/>
    <x v="1"/>
    <x v="3"/>
    <d v="2014-12-13T00:00:00"/>
    <x v="2"/>
    <s v="BenPeterman@gmail.com"/>
    <s v="United States,Seattle,Washington"/>
    <s v="United States"/>
    <x v="1"/>
    <x v="8"/>
    <x v="786"/>
    <n v="49.08"/>
    <n v="3"/>
    <n v="4.9080000000000004"/>
    <n v="0.1"/>
  </r>
  <r>
    <s v="US-2014-140907"/>
    <x v="146"/>
    <x v="1"/>
    <x v="3"/>
    <d v="2014-12-13T00:00:00"/>
    <x v="2"/>
    <s v="BenPeterman@gmail.com"/>
    <s v="United States,Seattle,Washington"/>
    <s v="United States"/>
    <x v="1"/>
    <x v="7"/>
    <x v="787"/>
    <n v="324.89999999999998"/>
    <n v="5"/>
    <n v="38.988"/>
    <n v="0.12000000000000001"/>
  </r>
  <r>
    <s v="US-2014-140907"/>
    <x v="146"/>
    <x v="1"/>
    <x v="3"/>
    <d v="2014-12-13T00:00:00"/>
    <x v="2"/>
    <s v="BenPeterman@gmail.com"/>
    <s v="United States,Seattle,Washington"/>
    <s v="United States"/>
    <x v="1"/>
    <x v="2"/>
    <x v="788"/>
    <n v="18.239999999999998"/>
    <n v="3"/>
    <n v="5.2896000000000001"/>
    <n v="0.29000000000000004"/>
  </r>
  <r>
    <s v="CA-2013-159730"/>
    <x v="11"/>
    <x v="4"/>
    <x v="0"/>
    <d v="2013-09-22T00:00:00"/>
    <x v="0"/>
    <s v="SanjitJacobs@gmail.com"/>
    <s v="United States,Seattle,Washington"/>
    <s v="United States"/>
    <x v="1"/>
    <x v="10"/>
    <x v="726"/>
    <n v="113.88800000000001"/>
    <n v="2"/>
    <n v="9.9651999999999994"/>
    <n v="8.7499999999999994E-2"/>
  </r>
  <r>
    <s v="CA-2013-159730"/>
    <x v="11"/>
    <x v="4"/>
    <x v="0"/>
    <d v="2013-09-22T00:00:00"/>
    <x v="0"/>
    <s v="SanjitJacobs@gmail.com"/>
    <s v="United States,Seattle,Washington"/>
    <s v="United States"/>
    <x v="1"/>
    <x v="3"/>
    <x v="789"/>
    <n v="105.584"/>
    <n v="2"/>
    <n v="7.9188000000000001"/>
    <n v="7.4999999999999997E-2"/>
  </r>
  <r>
    <s v="CA-2013-155474"/>
    <x v="264"/>
    <x v="6"/>
    <x v="0"/>
    <d v="2013-07-15T00:00:00"/>
    <x v="3"/>
    <s v="ChrisCortes@gmail.com"/>
    <s v="United States,Seattle,Washington"/>
    <s v="United States"/>
    <x v="1"/>
    <x v="3"/>
    <x v="236"/>
    <n v="107.98399999999999"/>
    <n v="1"/>
    <n v="9.4486000000000008"/>
    <n v="8.7500000000000008E-2"/>
  </r>
  <r>
    <s v="CA-2013-155474"/>
    <x v="264"/>
    <x v="6"/>
    <x v="0"/>
    <d v="2013-07-15T00:00:00"/>
    <x v="3"/>
    <s v="ChrisCortes@gmail.com"/>
    <s v="United States,Seattle,Washington"/>
    <s v="United States"/>
    <x v="1"/>
    <x v="4"/>
    <x v="533"/>
    <n v="19.295999999999999"/>
    <n v="3"/>
    <n v="6.03"/>
    <n v="0.3125"/>
  </r>
  <r>
    <s v="CA-2011-140662"/>
    <x v="403"/>
    <x v="7"/>
    <x v="1"/>
    <d v="2011-11-19T00:00:00"/>
    <x v="2"/>
    <s v="ThomasSeio@gmail.com"/>
    <s v="United States,San Francisco,California"/>
    <s v="United States"/>
    <x v="0"/>
    <x v="8"/>
    <x v="366"/>
    <n v="99.98"/>
    <n v="2"/>
    <n v="7.9984000000000002"/>
    <n v="0.08"/>
  </r>
  <r>
    <s v="CA-2011-140662"/>
    <x v="403"/>
    <x v="7"/>
    <x v="1"/>
    <d v="2011-11-19T00:00:00"/>
    <x v="2"/>
    <s v="ThomasSeio@gmail.com"/>
    <s v="United States,San Francisco,California"/>
    <s v="United States"/>
    <x v="0"/>
    <x v="9"/>
    <x v="790"/>
    <n v="733.95"/>
    <n v="7"/>
    <n v="352.29599999999999"/>
    <n v="0.48"/>
  </r>
  <r>
    <s v="CA-2011-140662"/>
    <x v="403"/>
    <x v="7"/>
    <x v="1"/>
    <d v="2011-11-19T00:00:00"/>
    <x v="2"/>
    <s v="ThomasSeio@gmail.com"/>
    <s v="United States,San Francisco,California"/>
    <s v="United States"/>
    <x v="0"/>
    <x v="5"/>
    <x v="791"/>
    <n v="241.44"/>
    <n v="3"/>
    <n v="72.432000000000002"/>
    <n v="0.3"/>
  </r>
  <r>
    <s v="CA-2012-155145"/>
    <x v="231"/>
    <x v="1"/>
    <x v="2"/>
    <d v="2012-12-29T00:00:00"/>
    <x v="2"/>
    <s v="KeanNguyen@gmail.com"/>
    <s v="United States,Visalia,California"/>
    <s v="United States"/>
    <x v="0"/>
    <x v="8"/>
    <x v="690"/>
    <n v="7.92"/>
    <n v="8"/>
    <n v="3.4847999999999999"/>
    <n v="0.44"/>
  </r>
  <r>
    <s v="CA-2012-146038"/>
    <x v="404"/>
    <x v="11"/>
    <x v="2"/>
    <d v="2012-02-16T00:00:00"/>
    <x v="5"/>
    <s v="SarahJordon@gmail.com"/>
    <s v="United States,Los Angeles,California"/>
    <s v="United States"/>
    <x v="0"/>
    <x v="10"/>
    <x v="603"/>
    <n v="203.92"/>
    <n v="5"/>
    <n v="22.940999999999999"/>
    <n v="0.1125"/>
  </r>
  <r>
    <s v="CA-2014-133865"/>
    <x v="405"/>
    <x v="2"/>
    <x v="3"/>
    <d v="2014-05-13T00:00:00"/>
    <x v="0"/>
    <s v="PenelopeSewall@gmail.com"/>
    <s v="United States,Los Angeles,California"/>
    <s v="United States"/>
    <x v="0"/>
    <x v="14"/>
    <x v="792"/>
    <n v="3359.9520000000002"/>
    <n v="6"/>
    <n v="1049.9849999999999"/>
    <n v="0.31249999999999994"/>
  </r>
  <r>
    <s v="CA-2012-157770"/>
    <x v="127"/>
    <x v="1"/>
    <x v="2"/>
    <d v="2012-12-15T00:00:00"/>
    <x v="2"/>
    <s v="RobDowd@gmail.com"/>
    <s v="United States,Temecula,California"/>
    <s v="United States"/>
    <x v="0"/>
    <x v="3"/>
    <x v="793"/>
    <n v="494.37599999999998"/>
    <n v="3"/>
    <n v="49.437600000000003"/>
    <n v="0.1"/>
  </r>
  <r>
    <s v="CA-2012-157770"/>
    <x v="127"/>
    <x v="1"/>
    <x v="2"/>
    <d v="2012-12-15T00:00:00"/>
    <x v="2"/>
    <s v="RobDowd@gmail.com"/>
    <s v="United States,Temecula,California"/>
    <s v="United States"/>
    <x v="0"/>
    <x v="4"/>
    <x v="435"/>
    <n v="29.2"/>
    <n v="5"/>
    <n v="9.8550000000000004"/>
    <n v="0.33750000000000002"/>
  </r>
  <r>
    <s v="CA-2012-157770"/>
    <x v="127"/>
    <x v="1"/>
    <x v="2"/>
    <d v="2012-12-15T00:00:00"/>
    <x v="2"/>
    <s v="RobDowd@gmail.com"/>
    <s v="United States,Temecula,California"/>
    <s v="United States"/>
    <x v="0"/>
    <x v="8"/>
    <x v="30"/>
    <n v="248.85"/>
    <n v="5"/>
    <n v="27.3735"/>
    <n v="0.11"/>
  </r>
  <r>
    <s v="CA-2012-157770"/>
    <x v="127"/>
    <x v="1"/>
    <x v="2"/>
    <d v="2012-12-15T00:00:00"/>
    <x v="2"/>
    <s v="RobDowd@gmail.com"/>
    <s v="United States,Temecula,California"/>
    <s v="United States"/>
    <x v="0"/>
    <x v="8"/>
    <x v="794"/>
    <n v="36.24"/>
    <n v="1"/>
    <n v="15.220800000000001"/>
    <n v="0.42"/>
  </r>
  <r>
    <s v="CA-2011-106264"/>
    <x v="43"/>
    <x v="1"/>
    <x v="1"/>
    <d v="2011-12-30T00:00:00"/>
    <x v="0"/>
    <s v="ClytieKelty@gmail.com"/>
    <s v="United States,San Diego,California"/>
    <s v="United States"/>
    <x v="0"/>
    <x v="12"/>
    <x v="763"/>
    <n v="11.91"/>
    <n v="3"/>
    <n v="0.1191"/>
    <n v="0.01"/>
  </r>
  <r>
    <s v="CA-2011-106264"/>
    <x v="43"/>
    <x v="1"/>
    <x v="1"/>
    <d v="2011-12-30T00:00:00"/>
    <x v="0"/>
    <s v="ClytieKelty@gmail.com"/>
    <s v="United States,San Diego,California"/>
    <s v="United States"/>
    <x v="0"/>
    <x v="1"/>
    <x v="710"/>
    <n v="3.48"/>
    <n v="2"/>
    <n v="1.1135999999999999"/>
    <n v="0.32"/>
  </r>
  <r>
    <s v="US-2012-110569"/>
    <x v="406"/>
    <x v="2"/>
    <x v="2"/>
    <d v="2012-05-30T00:00:00"/>
    <x v="5"/>
    <s v="EmilyBurns@gmail.com"/>
    <s v="United States,Phoenix,Arizona"/>
    <s v="United States"/>
    <x v="3"/>
    <x v="4"/>
    <x v="364"/>
    <n v="19.193999999999999"/>
    <n v="7"/>
    <n v="-12.795999999999999"/>
    <n v="-0.66666666666666663"/>
  </r>
  <r>
    <s v="US-2012-110569"/>
    <x v="406"/>
    <x v="2"/>
    <x v="2"/>
    <d v="2012-05-30T00:00:00"/>
    <x v="5"/>
    <s v="EmilyBurns@gmail.com"/>
    <s v="United States,Phoenix,Arizona"/>
    <s v="United States"/>
    <x v="3"/>
    <x v="5"/>
    <x v="192"/>
    <n v="121.792"/>
    <n v="4"/>
    <n v="13.701599999999999"/>
    <n v="0.11249999999999999"/>
  </r>
  <r>
    <s v="CA-2014-136308"/>
    <x v="364"/>
    <x v="7"/>
    <x v="3"/>
    <d v="2014-11-17T00:00:00"/>
    <x v="7"/>
    <s v="MitchWillingham@gmail.com"/>
    <s v="United States,San Francisco,California"/>
    <s v="United States"/>
    <x v="0"/>
    <x v="16"/>
    <x v="678"/>
    <n v="1919.9760000000001"/>
    <n v="3"/>
    <n v="215.9973"/>
    <n v="0.11249999999999999"/>
  </r>
  <r>
    <s v="US-2011-133130"/>
    <x v="407"/>
    <x v="4"/>
    <x v="1"/>
    <d v="2011-10-01T00:00:00"/>
    <x v="0"/>
    <s v="TheaHendricks@gmail.com"/>
    <s v="United States,San Diego,California"/>
    <s v="United States"/>
    <x v="0"/>
    <x v="10"/>
    <x v="149"/>
    <n v="603.91999999999996"/>
    <n v="5"/>
    <n v="45.293999999999997"/>
    <n v="7.4999999999999997E-2"/>
  </r>
  <r>
    <s v="US-2011-133130"/>
    <x v="407"/>
    <x v="4"/>
    <x v="1"/>
    <d v="2011-10-01T00:00:00"/>
    <x v="0"/>
    <s v="TheaHendricks@gmail.com"/>
    <s v="United States,San Diego,California"/>
    <s v="United States"/>
    <x v="0"/>
    <x v="9"/>
    <x v="479"/>
    <n v="81.98"/>
    <n v="2"/>
    <n v="40.170200000000001"/>
    <n v="0.49"/>
  </r>
  <r>
    <s v="CA-2012-165057"/>
    <x v="408"/>
    <x v="4"/>
    <x v="2"/>
    <d v="2012-09-15T00:00:00"/>
    <x v="0"/>
    <s v="StevenCartwright@gmail.com"/>
    <s v="United States,Redlands,California"/>
    <s v="United States"/>
    <x v="0"/>
    <x v="2"/>
    <x v="795"/>
    <n v="181.35"/>
    <n v="9"/>
    <n v="48.964500000000001"/>
    <n v="0.27"/>
  </r>
  <r>
    <s v="CA-2012-165057"/>
    <x v="408"/>
    <x v="4"/>
    <x v="2"/>
    <d v="2012-09-15T00:00:00"/>
    <x v="0"/>
    <s v="StevenCartwright@gmail.com"/>
    <s v="United States,Redlands,California"/>
    <s v="United States"/>
    <x v="0"/>
    <x v="0"/>
    <x v="796"/>
    <n v="8.64"/>
    <n v="3"/>
    <n v="4.2336"/>
    <n v="0.49"/>
  </r>
  <r>
    <s v="US-2014-109253"/>
    <x v="409"/>
    <x v="3"/>
    <x v="3"/>
    <d v="2014-08-23T00:00:00"/>
    <x v="6"/>
    <s v="PatrickRyan@gmail.com"/>
    <s v="United States,Oakland,California"/>
    <s v="United States"/>
    <x v="0"/>
    <x v="2"/>
    <x v="797"/>
    <n v="17.12"/>
    <n v="4"/>
    <n v="4.9648000000000003"/>
    <n v="0.28999999999999998"/>
  </r>
  <r>
    <s v="US-2014-109253"/>
    <x v="409"/>
    <x v="3"/>
    <x v="3"/>
    <d v="2014-08-23T00:00:00"/>
    <x v="6"/>
    <s v="PatrickRyan@gmail.com"/>
    <s v="United States,Oakland,California"/>
    <s v="United States"/>
    <x v="0"/>
    <x v="3"/>
    <x v="798"/>
    <n v="431.96800000000002"/>
    <n v="4"/>
    <n v="37.797199999999997"/>
    <n v="8.7499999999999994E-2"/>
  </r>
  <r>
    <s v="US-2014-109253"/>
    <x v="409"/>
    <x v="3"/>
    <x v="3"/>
    <d v="2014-08-23T00:00:00"/>
    <x v="6"/>
    <s v="PatrickRyan@gmail.com"/>
    <s v="United States,Oakland,California"/>
    <s v="United States"/>
    <x v="0"/>
    <x v="1"/>
    <x v="799"/>
    <n v="129.91999999999999"/>
    <n v="4"/>
    <n v="10.393599999999999"/>
    <n v="0.08"/>
  </r>
  <r>
    <s v="US-2014-109253"/>
    <x v="409"/>
    <x v="3"/>
    <x v="3"/>
    <d v="2014-08-23T00:00:00"/>
    <x v="6"/>
    <s v="PatrickRyan@gmail.com"/>
    <s v="United States,Oakland,California"/>
    <s v="United States"/>
    <x v="0"/>
    <x v="6"/>
    <x v="6"/>
    <n v="568.72799999999995"/>
    <n v="3"/>
    <n v="28.436399999999999"/>
    <n v="0.05"/>
  </r>
  <r>
    <s v="US-2014-109253"/>
    <x v="409"/>
    <x v="3"/>
    <x v="3"/>
    <d v="2014-08-23T00:00:00"/>
    <x v="6"/>
    <s v="PatrickRyan@gmail.com"/>
    <s v="United States,Oakland,California"/>
    <s v="United States"/>
    <x v="0"/>
    <x v="4"/>
    <x v="800"/>
    <n v="117.14400000000001"/>
    <n v="9"/>
    <n v="42.464700000000001"/>
    <n v="0.36249999999999999"/>
  </r>
  <r>
    <s v="US-2014-109253"/>
    <x v="409"/>
    <x v="3"/>
    <x v="3"/>
    <d v="2014-08-23T00:00:00"/>
    <x v="6"/>
    <s v="PatrickRyan@gmail.com"/>
    <s v="United States,Oakland,California"/>
    <s v="United States"/>
    <x v="0"/>
    <x v="5"/>
    <x v="801"/>
    <n v="203.52"/>
    <n v="3"/>
    <n v="54.950400000000002"/>
    <n v="0.27"/>
  </r>
  <r>
    <s v="US-2014-109253"/>
    <x v="409"/>
    <x v="3"/>
    <x v="3"/>
    <d v="2014-08-23T00:00:00"/>
    <x v="6"/>
    <s v="PatrickRyan@gmail.com"/>
    <s v="United States,Oakland,California"/>
    <s v="United States"/>
    <x v="0"/>
    <x v="0"/>
    <x v="802"/>
    <n v="51.75"/>
    <n v="5"/>
    <n v="24.84"/>
    <n v="0.48"/>
  </r>
  <r>
    <s v="CA-2012-112011"/>
    <x v="410"/>
    <x v="3"/>
    <x v="2"/>
    <d v="2012-08-20T00:00:00"/>
    <x v="5"/>
    <s v="OdellaNelson@gmail.com"/>
    <s v="United States,Yucaipa,California"/>
    <s v="United States"/>
    <x v="0"/>
    <x v="2"/>
    <x v="803"/>
    <n v="50.8"/>
    <n v="5"/>
    <n v="13.208"/>
    <n v="0.26"/>
  </r>
  <r>
    <s v="US-2013-157308"/>
    <x v="411"/>
    <x v="3"/>
    <x v="0"/>
    <d v="2013-08-22T00:00:00"/>
    <x v="0"/>
    <s v="NeomaMurray@gmail.com"/>
    <s v="United States,Seattle,Washington"/>
    <s v="United States"/>
    <x v="1"/>
    <x v="4"/>
    <x v="424"/>
    <n v="15.712"/>
    <n v="4"/>
    <n v="5.6955999999999998"/>
    <n v="0.36249999999999999"/>
  </r>
  <r>
    <s v="US-2011-134733"/>
    <x v="412"/>
    <x v="4"/>
    <x v="1"/>
    <d v="2011-09-28T00:00:00"/>
    <x v="1"/>
    <s v="BrianMoss@gmail.com"/>
    <s v="United States,San Diego,California"/>
    <s v="United States"/>
    <x v="0"/>
    <x v="15"/>
    <x v="804"/>
    <n v="435.99900000000002"/>
    <n v="3"/>
    <n v="20.517600000000002"/>
    <n v="4.7058823529411764E-2"/>
  </r>
  <r>
    <s v="US-2011-134733"/>
    <x v="412"/>
    <x v="4"/>
    <x v="1"/>
    <d v="2011-09-28T00:00:00"/>
    <x v="1"/>
    <s v="BrianMoss@gmail.com"/>
    <s v="United States,San Diego,California"/>
    <s v="United States"/>
    <x v="0"/>
    <x v="3"/>
    <x v="22"/>
    <n v="83.983999999999995"/>
    <n v="2"/>
    <n v="31.494"/>
    <n v="0.375"/>
  </r>
  <r>
    <s v="CA-2011-115161"/>
    <x v="413"/>
    <x v="11"/>
    <x v="1"/>
    <d v="2011-02-03T00:00:00"/>
    <x v="2"/>
    <s v="LizCarlisle@gmail.com"/>
    <s v="United States,Mission Viejo,California"/>
    <s v="United States"/>
    <x v="0"/>
    <x v="15"/>
    <x v="805"/>
    <n v="290.666"/>
    <n v="2"/>
    <n v="3.4196"/>
    <n v="1.1764705882352941E-2"/>
  </r>
  <r>
    <s v="CA-2012-115511"/>
    <x v="414"/>
    <x v="7"/>
    <x v="2"/>
    <d v="2012-11-25T00:00:00"/>
    <x v="0"/>
    <s v="NatalieWebber@gmail.com"/>
    <s v="United States,Las Vegas,Nevada"/>
    <s v="United States"/>
    <x v="7"/>
    <x v="15"/>
    <x v="806"/>
    <n v="141.96"/>
    <n v="2"/>
    <n v="41.168399999999998"/>
    <n v="0.28999999999999998"/>
  </r>
  <r>
    <s v="CA-2012-115511"/>
    <x v="414"/>
    <x v="7"/>
    <x v="2"/>
    <d v="2012-11-25T00:00:00"/>
    <x v="0"/>
    <s v="NatalieWebber@gmail.com"/>
    <s v="United States,Las Vegas,Nevada"/>
    <s v="United States"/>
    <x v="7"/>
    <x v="4"/>
    <x v="107"/>
    <n v="66.048000000000002"/>
    <n v="4"/>
    <n v="23.116800000000001"/>
    <n v="0.35000000000000003"/>
  </r>
  <r>
    <s v="CA-2014-123778"/>
    <x v="151"/>
    <x v="4"/>
    <x v="3"/>
    <d v="2014-10-01T00:00:00"/>
    <x v="5"/>
    <s v="BruceStewart@gmail.com"/>
    <s v="United States,San Francisco,California"/>
    <s v="United States"/>
    <x v="0"/>
    <x v="4"/>
    <x v="807"/>
    <n v="25.824000000000002"/>
    <n v="6"/>
    <n v="9.0383999999999993"/>
    <n v="0.35"/>
  </r>
  <r>
    <s v="CA-2014-123778"/>
    <x v="151"/>
    <x v="4"/>
    <x v="3"/>
    <d v="2014-10-01T00:00:00"/>
    <x v="5"/>
    <s v="BruceStewart@gmail.com"/>
    <s v="United States,San Francisco,California"/>
    <s v="United States"/>
    <x v="0"/>
    <x v="5"/>
    <x v="791"/>
    <n v="160.96"/>
    <n v="2"/>
    <n v="48.287999999999997"/>
    <n v="0.3"/>
  </r>
  <r>
    <s v="CA-2011-166471"/>
    <x v="237"/>
    <x v="3"/>
    <x v="1"/>
    <d v="2011-08-13T00:00:00"/>
    <x v="0"/>
    <s v="MatthewGrinstein@gmail.com"/>
    <s v="United States,Seattle,Washington"/>
    <s v="United States"/>
    <x v="1"/>
    <x v="3"/>
    <x v="808"/>
    <n v="1091.1679999999999"/>
    <n v="4"/>
    <n v="68.197999999999993"/>
    <n v="6.25E-2"/>
  </r>
  <r>
    <s v="CA-2011-166471"/>
    <x v="237"/>
    <x v="3"/>
    <x v="1"/>
    <d v="2011-08-13T00:00:00"/>
    <x v="0"/>
    <s v="MatthewGrinstein@gmail.com"/>
    <s v="United States,Seattle,Washington"/>
    <s v="United States"/>
    <x v="1"/>
    <x v="3"/>
    <x v="447"/>
    <n v="219.16800000000001"/>
    <n v="2"/>
    <n v="-43.833599999999997"/>
    <n v="-0.19999999999999998"/>
  </r>
  <r>
    <s v="CA-2012-152527"/>
    <x v="415"/>
    <x v="8"/>
    <x v="2"/>
    <d v="2012-10-17T00:00:00"/>
    <x v="7"/>
    <s v="CharlotteMelton@gmail.com"/>
    <s v="United States,Los Angeles,California"/>
    <s v="United States"/>
    <x v="0"/>
    <x v="7"/>
    <x v="16"/>
    <n v="77.88"/>
    <n v="2"/>
    <n v="3.8940000000000001"/>
    <n v="0.05"/>
  </r>
  <r>
    <s v="CA-2013-100244"/>
    <x v="416"/>
    <x v="4"/>
    <x v="0"/>
    <d v="2013-09-25T00:00:00"/>
    <x v="0"/>
    <s v="GregMaxwell@gmail.com"/>
    <s v="United States,San Francisco,California"/>
    <s v="United States"/>
    <x v="0"/>
    <x v="9"/>
    <x v="809"/>
    <n v="65.790000000000006"/>
    <n v="9"/>
    <n v="30.263400000000001"/>
    <n v="0.45999999999999996"/>
  </r>
  <r>
    <s v="CA-2013-100244"/>
    <x v="416"/>
    <x v="4"/>
    <x v="0"/>
    <d v="2013-09-25T00:00:00"/>
    <x v="0"/>
    <s v="GregMaxwell@gmail.com"/>
    <s v="United States,San Francisco,California"/>
    <s v="United States"/>
    <x v="0"/>
    <x v="4"/>
    <x v="8"/>
    <n v="271.98399999999998"/>
    <n v="2"/>
    <n v="88.394800000000004"/>
    <n v="0.32500000000000001"/>
  </r>
  <r>
    <s v="CA-2013-100244"/>
    <x v="416"/>
    <x v="4"/>
    <x v="0"/>
    <d v="2013-09-25T00:00:00"/>
    <x v="0"/>
    <s v="GregMaxwell@gmail.com"/>
    <s v="United States,San Francisco,California"/>
    <s v="United States"/>
    <x v="0"/>
    <x v="2"/>
    <x v="45"/>
    <n v="11.76"/>
    <n v="4"/>
    <n v="3.1751999999999998"/>
    <n v="0.26999999999999996"/>
  </r>
  <r>
    <s v="CA-2013-100244"/>
    <x v="416"/>
    <x v="4"/>
    <x v="0"/>
    <d v="2013-09-25T00:00:00"/>
    <x v="0"/>
    <s v="GregMaxwell@gmail.com"/>
    <s v="United States,San Francisco,California"/>
    <s v="United States"/>
    <x v="0"/>
    <x v="9"/>
    <x v="810"/>
    <n v="77.52"/>
    <n v="2"/>
    <n v="37.9848"/>
    <n v="0.49000000000000005"/>
  </r>
  <r>
    <s v="CA-2013-100244"/>
    <x v="416"/>
    <x v="4"/>
    <x v="0"/>
    <d v="2013-09-25T00:00:00"/>
    <x v="0"/>
    <s v="GregMaxwell@gmail.com"/>
    <s v="United States,San Francisco,California"/>
    <s v="United States"/>
    <x v="0"/>
    <x v="4"/>
    <x v="704"/>
    <n v="48.64"/>
    <n v="2"/>
    <n v="15.808"/>
    <n v="0.32500000000000001"/>
  </r>
  <r>
    <s v="CA-2012-151841"/>
    <x v="417"/>
    <x v="10"/>
    <x v="2"/>
    <d v="2012-05-02T00:00:00"/>
    <x v="1"/>
    <s v="TonyChapman@gmail.com"/>
    <s v="United States,Aurora,Colorado"/>
    <s v="United States"/>
    <x v="5"/>
    <x v="5"/>
    <x v="353"/>
    <n v="43.56"/>
    <n v="5"/>
    <n v="3.2669999999999999"/>
    <n v="7.4999999999999997E-2"/>
  </r>
  <r>
    <s v="CA-2012-151841"/>
    <x v="417"/>
    <x v="10"/>
    <x v="2"/>
    <d v="2012-05-02T00:00:00"/>
    <x v="1"/>
    <s v="TonyChapman@gmail.com"/>
    <s v="United States,Aurora,Colorado"/>
    <s v="United States"/>
    <x v="5"/>
    <x v="12"/>
    <x v="183"/>
    <n v="5.84"/>
    <n v="2"/>
    <n v="0.73"/>
    <n v="0.125"/>
  </r>
  <r>
    <s v="CA-2013-134803"/>
    <x v="418"/>
    <x v="2"/>
    <x v="0"/>
    <d v="2013-06-04T00:00:00"/>
    <x v="3"/>
    <s v="ClayLudtke@gmail.com"/>
    <s v="United States,Los Angeles,California"/>
    <s v="United States"/>
    <x v="0"/>
    <x v="5"/>
    <x v="811"/>
    <n v="262.24"/>
    <n v="2"/>
    <n v="78.671999999999997"/>
    <n v="0.3"/>
  </r>
  <r>
    <s v="CA-2013-134803"/>
    <x v="418"/>
    <x v="2"/>
    <x v="0"/>
    <d v="2013-06-04T00:00:00"/>
    <x v="3"/>
    <s v="ClayLudtke@gmail.com"/>
    <s v="United States,Los Angeles,California"/>
    <s v="United States"/>
    <x v="0"/>
    <x v="9"/>
    <x v="812"/>
    <n v="182.72"/>
    <n v="8"/>
    <n v="84.051199999999994"/>
    <n v="0.45999999999999996"/>
  </r>
  <r>
    <s v="CA-2013-134803"/>
    <x v="418"/>
    <x v="2"/>
    <x v="0"/>
    <d v="2013-06-04T00:00:00"/>
    <x v="3"/>
    <s v="ClayLudtke@gmail.com"/>
    <s v="United States,Los Angeles,California"/>
    <s v="United States"/>
    <x v="0"/>
    <x v="8"/>
    <x v="813"/>
    <n v="131.6"/>
    <n v="7"/>
    <n v="7.8959999999999999"/>
    <n v="6.0000000000000005E-2"/>
  </r>
  <r>
    <s v="CA-2013-134803"/>
    <x v="418"/>
    <x v="2"/>
    <x v="0"/>
    <d v="2013-06-04T00:00:00"/>
    <x v="3"/>
    <s v="ClayLudtke@gmail.com"/>
    <s v="United States,Los Angeles,California"/>
    <s v="United States"/>
    <x v="0"/>
    <x v="4"/>
    <x v="12"/>
    <n v="22.72"/>
    <n v="4"/>
    <n v="7.3840000000000003"/>
    <n v="0.32500000000000001"/>
  </r>
  <r>
    <s v="CA-2013-134803"/>
    <x v="418"/>
    <x v="2"/>
    <x v="0"/>
    <d v="2013-06-04T00:00:00"/>
    <x v="3"/>
    <s v="ClayLudtke@gmail.com"/>
    <s v="United States,Los Angeles,California"/>
    <s v="United States"/>
    <x v="0"/>
    <x v="16"/>
    <x v="760"/>
    <n v="558.4"/>
    <n v="2"/>
    <n v="41.88"/>
    <n v="7.5000000000000011E-2"/>
  </r>
  <r>
    <s v="CA-2014-148264"/>
    <x v="55"/>
    <x v="1"/>
    <x v="3"/>
    <d v="2014-12-10T00:00:00"/>
    <x v="6"/>
    <s v="LukeFoster@gmail.com"/>
    <s v="United States,Inglewood,California"/>
    <s v="United States"/>
    <x v="0"/>
    <x v="7"/>
    <x v="814"/>
    <n v="29.79"/>
    <n v="3"/>
    <n v="8.6390999999999991"/>
    <n v="0.28999999999999998"/>
  </r>
  <r>
    <s v="CA-2014-148264"/>
    <x v="55"/>
    <x v="1"/>
    <x v="3"/>
    <d v="2014-12-10T00:00:00"/>
    <x v="6"/>
    <s v="LukeFoster@gmail.com"/>
    <s v="United States,Inglewood,California"/>
    <s v="United States"/>
    <x v="0"/>
    <x v="1"/>
    <x v="815"/>
    <n v="128.9"/>
    <n v="2"/>
    <n v="15.468"/>
    <n v="0.12"/>
  </r>
  <r>
    <s v="CA-2014-148264"/>
    <x v="55"/>
    <x v="1"/>
    <x v="3"/>
    <d v="2014-12-10T00:00:00"/>
    <x v="6"/>
    <s v="LukeFoster@gmail.com"/>
    <s v="United States,Inglewood,California"/>
    <s v="United States"/>
    <x v="0"/>
    <x v="9"/>
    <x v="816"/>
    <n v="60.12"/>
    <n v="9"/>
    <n v="28.857600000000001"/>
    <n v="0.48000000000000004"/>
  </r>
  <r>
    <s v="CA-2014-131212"/>
    <x v="257"/>
    <x v="1"/>
    <x v="3"/>
    <d v="2014-12-10T00:00:00"/>
    <x v="0"/>
    <s v="AlanBarnes@gmail.com"/>
    <s v="United States,Bellevue,Washington"/>
    <s v="United States"/>
    <x v="1"/>
    <x v="4"/>
    <x v="817"/>
    <n v="24.815999999999999"/>
    <n v="3"/>
    <n v="8.3754000000000008"/>
    <n v="0.33750000000000002"/>
  </r>
  <r>
    <s v="CA-2014-131212"/>
    <x v="257"/>
    <x v="1"/>
    <x v="3"/>
    <d v="2014-12-10T00:00:00"/>
    <x v="0"/>
    <s v="AlanBarnes@gmail.com"/>
    <s v="United States,Bellevue,Washington"/>
    <s v="United States"/>
    <x v="1"/>
    <x v="4"/>
    <x v="576"/>
    <n v="14.976000000000001"/>
    <n v="6"/>
    <n v="5.4287999999999998"/>
    <n v="0.36249999999999999"/>
  </r>
  <r>
    <s v="CA-2012-144099"/>
    <x v="419"/>
    <x v="7"/>
    <x v="2"/>
    <d v="2012-11-30T00:00:00"/>
    <x v="6"/>
    <s v="PhillinaOber@gmail.com"/>
    <s v="United States,San Francisco,California"/>
    <s v="United States"/>
    <x v="0"/>
    <x v="4"/>
    <x v="18"/>
    <n v="4.3040000000000003"/>
    <n v="1"/>
    <n v="1.5602"/>
    <n v="0.36249999999999999"/>
  </r>
  <r>
    <s v="CA-2013-162614"/>
    <x v="420"/>
    <x v="8"/>
    <x v="0"/>
    <d v="2013-10-14T00:00:00"/>
    <x v="3"/>
    <s v="TimBrockman@gmail.com"/>
    <s v="United States,Los Angeles,California"/>
    <s v="United States"/>
    <x v="0"/>
    <x v="4"/>
    <x v="818"/>
    <n v="27.263999999999999"/>
    <n v="2"/>
    <n v="8.8607999999999993"/>
    <n v="0.32500000000000001"/>
  </r>
  <r>
    <s v="CA-2011-168592"/>
    <x v="105"/>
    <x v="4"/>
    <x v="1"/>
    <d v="2011-09-14T00:00:00"/>
    <x v="3"/>
    <s v="DennisPardue@gmail.com"/>
    <s v="United States,San Francisco,California"/>
    <s v="United States"/>
    <x v="0"/>
    <x v="5"/>
    <x v="819"/>
    <n v="56.65"/>
    <n v="5"/>
    <n v="24.359500000000001"/>
    <n v="0.43000000000000005"/>
  </r>
  <r>
    <s v="CA-2011-168592"/>
    <x v="105"/>
    <x v="4"/>
    <x v="1"/>
    <d v="2011-09-14T00:00:00"/>
    <x v="3"/>
    <s v="DennisPardue@gmail.com"/>
    <s v="United States,San Francisco,California"/>
    <s v="United States"/>
    <x v="0"/>
    <x v="7"/>
    <x v="820"/>
    <n v="14.97"/>
    <n v="1"/>
    <n v="4.1916000000000002"/>
    <n v="0.28000000000000003"/>
  </r>
  <r>
    <s v="CA-2011-168592"/>
    <x v="105"/>
    <x v="4"/>
    <x v="1"/>
    <d v="2011-09-14T00:00:00"/>
    <x v="3"/>
    <s v="DennisPardue@gmail.com"/>
    <s v="United States,San Francisco,California"/>
    <s v="United States"/>
    <x v="0"/>
    <x v="11"/>
    <x v="41"/>
    <n v="4.0199999999999996"/>
    <n v="2"/>
    <n v="1.9698"/>
    <n v="0.49000000000000005"/>
  </r>
  <r>
    <s v="US-2013-150035"/>
    <x v="421"/>
    <x v="1"/>
    <x v="0"/>
    <d v="2013-12-06T00:00:00"/>
    <x v="0"/>
    <s v="CarlLudwig@gmail.com"/>
    <s v="United States,San Francisco,California"/>
    <s v="United States"/>
    <x v="0"/>
    <x v="1"/>
    <x v="360"/>
    <n v="16.739999999999998"/>
    <n v="2"/>
    <n v="4.3524000000000003"/>
    <n v="0.26000000000000006"/>
  </r>
  <r>
    <s v="CA-2011-143385"/>
    <x v="422"/>
    <x v="3"/>
    <x v="1"/>
    <d v="2011-09-05T00:00:00"/>
    <x v="1"/>
    <s v="ShirleyJackson@gmail.com"/>
    <s v="United States,Santa Fe,New Mexico"/>
    <s v="United States"/>
    <x v="6"/>
    <x v="8"/>
    <x v="821"/>
    <n v="92.52"/>
    <n v="9"/>
    <n v="18.504000000000001"/>
    <n v="0.2"/>
  </r>
  <r>
    <s v="CA-2013-131289"/>
    <x v="423"/>
    <x v="1"/>
    <x v="0"/>
    <d v="2013-12-15T00:00:00"/>
    <x v="3"/>
    <s v="StefaniaPerrino@gmail.com"/>
    <s v="United States,San Francisco,California"/>
    <s v="United States"/>
    <x v="0"/>
    <x v="2"/>
    <x v="10"/>
    <n v="8.56"/>
    <n v="2"/>
    <n v="2.4824000000000002"/>
    <n v="0.28999999999999998"/>
  </r>
  <r>
    <s v="CA-2013-131289"/>
    <x v="423"/>
    <x v="1"/>
    <x v="0"/>
    <d v="2013-12-15T00:00:00"/>
    <x v="3"/>
    <s v="StefaniaPerrino@gmail.com"/>
    <s v="United States,San Francisco,California"/>
    <s v="United States"/>
    <x v="0"/>
    <x v="9"/>
    <x v="822"/>
    <n v="45.36"/>
    <n v="7"/>
    <n v="21.7728"/>
    <n v="0.48"/>
  </r>
  <r>
    <s v="CA-2013-131289"/>
    <x v="423"/>
    <x v="1"/>
    <x v="0"/>
    <d v="2013-12-15T00:00:00"/>
    <x v="3"/>
    <s v="StefaniaPerrino@gmail.com"/>
    <s v="United States,San Francisco,California"/>
    <s v="United States"/>
    <x v="0"/>
    <x v="6"/>
    <x v="538"/>
    <n v="1421.664"/>
    <n v="6"/>
    <n v="-195.47880000000001"/>
    <n v="-0.13750000000000001"/>
  </r>
  <r>
    <s v="CA-2013-107328"/>
    <x v="424"/>
    <x v="3"/>
    <x v="0"/>
    <d v="2013-08-16T00:00:00"/>
    <x v="5"/>
    <s v="CathyArmstrong@gmail.com"/>
    <s v="United States,Los Angeles,California"/>
    <s v="United States"/>
    <x v="0"/>
    <x v="6"/>
    <x v="823"/>
    <n v="513.024"/>
    <n v="2"/>
    <n v="12.8256"/>
    <n v="2.4999999999999998E-2"/>
  </r>
  <r>
    <s v="CA-2013-107328"/>
    <x v="424"/>
    <x v="3"/>
    <x v="0"/>
    <d v="2013-08-16T00:00:00"/>
    <x v="5"/>
    <s v="CathyArmstrong@gmail.com"/>
    <s v="United States,Los Angeles,California"/>
    <s v="United States"/>
    <x v="0"/>
    <x v="5"/>
    <x v="349"/>
    <n v="487.92"/>
    <n v="6"/>
    <n v="136.61760000000001"/>
    <n v="0.28000000000000003"/>
  </r>
  <r>
    <s v="CA-2013-107328"/>
    <x v="424"/>
    <x v="3"/>
    <x v="0"/>
    <d v="2013-08-16T00:00:00"/>
    <x v="5"/>
    <s v="CathyArmstrong@gmail.com"/>
    <s v="United States,Los Angeles,California"/>
    <s v="United States"/>
    <x v="0"/>
    <x v="4"/>
    <x v="572"/>
    <n v="15.24"/>
    <n v="5"/>
    <n v="5.3339999999999996"/>
    <n v="0.35"/>
  </r>
  <r>
    <s v="CA-2012-168767"/>
    <x v="425"/>
    <x v="10"/>
    <x v="2"/>
    <d v="2012-04-15T00:00:00"/>
    <x v="1"/>
    <s v="DarioMedina@gmail.com"/>
    <s v="United States,Sacramento,California"/>
    <s v="United States"/>
    <x v="0"/>
    <x v="4"/>
    <x v="740"/>
    <n v="12.832000000000001"/>
    <n v="2"/>
    <n v="4.3308"/>
    <n v="0.33749999999999997"/>
  </r>
  <r>
    <s v="CA-2013-137673"/>
    <x v="426"/>
    <x v="4"/>
    <x v="0"/>
    <d v="2013-09-11T00:00:00"/>
    <x v="1"/>
    <s v="MarinaLichtenstein@gmail.com"/>
    <s v="United States,San Diego,California"/>
    <s v="United States"/>
    <x v="0"/>
    <x v="8"/>
    <x v="824"/>
    <n v="116"/>
    <n v="8"/>
    <n v="29"/>
    <n v="0.25"/>
  </r>
  <r>
    <s v="CA-2013-130680"/>
    <x v="427"/>
    <x v="0"/>
    <x v="0"/>
    <d v="2013-06-30T00:00:00"/>
    <x v="1"/>
    <s v="BillDonatelli@gmail.com"/>
    <s v="United States,San Diego,California"/>
    <s v="United States"/>
    <x v="0"/>
    <x v="3"/>
    <x v="825"/>
    <n v="38.24"/>
    <n v="4"/>
    <n v="-9.56"/>
    <n v="-0.25"/>
  </r>
  <r>
    <s v="CA-2011-110849"/>
    <x v="428"/>
    <x v="10"/>
    <x v="1"/>
    <d v="2011-04-23T00:00:00"/>
    <x v="1"/>
    <s v="JohnLee@gmail.com"/>
    <s v="United States,Los Angeles,California"/>
    <s v="United States"/>
    <x v="0"/>
    <x v="16"/>
    <x v="826"/>
    <n v="287.96800000000002"/>
    <n v="4"/>
    <n v="97.1892"/>
    <n v="0.33749999999999997"/>
  </r>
  <r>
    <s v="CA-2011-110849"/>
    <x v="428"/>
    <x v="10"/>
    <x v="1"/>
    <d v="2011-04-23T00:00:00"/>
    <x v="1"/>
    <s v="JohnLee@gmail.com"/>
    <s v="United States,Los Angeles,California"/>
    <s v="United States"/>
    <x v="0"/>
    <x v="2"/>
    <x v="605"/>
    <n v="13.12"/>
    <n v="4"/>
    <n v="3.8048000000000002"/>
    <n v="0.29000000000000004"/>
  </r>
  <r>
    <s v="CA-2011-110849"/>
    <x v="428"/>
    <x v="10"/>
    <x v="1"/>
    <d v="2011-04-23T00:00:00"/>
    <x v="1"/>
    <s v="JohnLee@gmail.com"/>
    <s v="United States,Los Angeles,California"/>
    <s v="United States"/>
    <x v="0"/>
    <x v="2"/>
    <x v="827"/>
    <n v="10.75"/>
    <n v="5"/>
    <n v="3.5474999999999999"/>
    <n v="0.33"/>
  </r>
  <r>
    <s v="CA-2011-110849"/>
    <x v="428"/>
    <x v="10"/>
    <x v="1"/>
    <d v="2011-04-23T00:00:00"/>
    <x v="1"/>
    <s v="JohnLee@gmail.com"/>
    <s v="United States,Los Angeles,California"/>
    <s v="United States"/>
    <x v="0"/>
    <x v="11"/>
    <x v="828"/>
    <n v="11.62"/>
    <n v="2"/>
    <n v="3.6021999999999998"/>
    <n v="0.31"/>
  </r>
  <r>
    <s v="CA-2011-120838"/>
    <x v="429"/>
    <x v="9"/>
    <x v="1"/>
    <d v="2011-03-26T00:00:00"/>
    <x v="4"/>
    <s v="PatrickO'Donnell@gmail.com"/>
    <s v="United States,Los Angeles,California"/>
    <s v="United States"/>
    <x v="0"/>
    <x v="7"/>
    <x v="204"/>
    <n v="330.4"/>
    <n v="2"/>
    <n v="85.903999999999996"/>
    <n v="0.26"/>
  </r>
  <r>
    <s v="CA-2011-120838"/>
    <x v="429"/>
    <x v="9"/>
    <x v="1"/>
    <d v="2011-03-26T00:00:00"/>
    <x v="4"/>
    <s v="PatrickO'Donnell@gmail.com"/>
    <s v="United States,Los Angeles,California"/>
    <s v="United States"/>
    <x v="0"/>
    <x v="3"/>
    <x v="829"/>
    <n v="604.75199999999995"/>
    <n v="6"/>
    <n v="37.796999999999997"/>
    <n v="6.25E-2"/>
  </r>
  <r>
    <s v="CA-2014-118542"/>
    <x v="88"/>
    <x v="1"/>
    <x v="3"/>
    <d v="2014-12-06T00:00:00"/>
    <x v="0"/>
    <s v="ClayCheatham@gmail.com"/>
    <s v="United States,Los Angeles,California"/>
    <s v="United States"/>
    <x v="0"/>
    <x v="9"/>
    <x v="830"/>
    <n v="45.36"/>
    <n v="7"/>
    <n v="21.7728"/>
    <n v="0.48"/>
  </r>
  <r>
    <s v="CA-2014-118542"/>
    <x v="88"/>
    <x v="1"/>
    <x v="3"/>
    <d v="2014-12-06T00:00:00"/>
    <x v="0"/>
    <s v="ClayCheatham@gmail.com"/>
    <s v="United States,Los Angeles,California"/>
    <s v="United States"/>
    <x v="0"/>
    <x v="4"/>
    <x v="831"/>
    <n v="10.128"/>
    <n v="2"/>
    <n v="3.6714000000000002"/>
    <n v="0.36250000000000004"/>
  </r>
  <r>
    <s v="CA-2014-152737"/>
    <x v="278"/>
    <x v="7"/>
    <x v="3"/>
    <d v="2014-11-13T00:00:00"/>
    <x v="1"/>
    <s v="TonySayre@gmail.com"/>
    <s v="United States,San Francisco,California"/>
    <s v="United States"/>
    <x v="0"/>
    <x v="4"/>
    <x v="585"/>
    <n v="21.792000000000002"/>
    <n v="4"/>
    <n v="7.6272000000000002"/>
    <n v="0.35"/>
  </r>
  <r>
    <s v="CA-2014-152737"/>
    <x v="278"/>
    <x v="7"/>
    <x v="3"/>
    <d v="2014-11-13T00:00:00"/>
    <x v="1"/>
    <s v="TonySayre@gmail.com"/>
    <s v="United States,San Francisco,California"/>
    <s v="United States"/>
    <x v="0"/>
    <x v="8"/>
    <x v="832"/>
    <n v="439.8"/>
    <n v="4"/>
    <n v="145.13399999999999"/>
    <n v="0.32999999999999996"/>
  </r>
  <r>
    <s v="CA-2013-130029"/>
    <x v="430"/>
    <x v="6"/>
    <x v="0"/>
    <d v="2013-07-07T00:00:00"/>
    <x v="4"/>
    <s v="GuyThornton@gmail.com"/>
    <s v="United States,Los Angeles,California"/>
    <s v="United States"/>
    <x v="0"/>
    <x v="9"/>
    <x v="833"/>
    <n v="12.96"/>
    <n v="2"/>
    <n v="6.2207999999999997"/>
    <n v="0.47999999999999993"/>
  </r>
  <r>
    <s v="CA-2013-130029"/>
    <x v="430"/>
    <x v="6"/>
    <x v="0"/>
    <d v="2013-07-07T00:00:00"/>
    <x v="4"/>
    <s v="GuyThornton@gmail.com"/>
    <s v="United States,Los Angeles,California"/>
    <s v="United States"/>
    <x v="0"/>
    <x v="11"/>
    <x v="834"/>
    <n v="3.96"/>
    <n v="2"/>
    <n v="7.9200000000000007E-2"/>
    <n v="0.02"/>
  </r>
  <r>
    <s v="CA-2014-168109"/>
    <x v="317"/>
    <x v="6"/>
    <x v="3"/>
    <d v="2014-07-04T00:00:00"/>
    <x v="7"/>
    <s v="JimKriz@gmail.com"/>
    <s v="United States,Seattle,Washington"/>
    <s v="United States"/>
    <x v="1"/>
    <x v="8"/>
    <x v="75"/>
    <n v="59.98"/>
    <n v="2"/>
    <n v="26.391200000000001"/>
    <n v="0.44000000000000006"/>
  </r>
  <r>
    <s v="CA-2014-168109"/>
    <x v="317"/>
    <x v="6"/>
    <x v="3"/>
    <d v="2014-07-04T00:00:00"/>
    <x v="7"/>
    <s v="JimKriz@gmail.com"/>
    <s v="United States,Seattle,Washington"/>
    <s v="United States"/>
    <x v="1"/>
    <x v="16"/>
    <x v="835"/>
    <n v="2395.1999999999998"/>
    <n v="6"/>
    <n v="209.58"/>
    <n v="8.7500000000000008E-2"/>
  </r>
  <r>
    <s v="CA-2014-168109"/>
    <x v="317"/>
    <x v="6"/>
    <x v="3"/>
    <d v="2014-07-04T00:00:00"/>
    <x v="7"/>
    <s v="JimKriz@gmail.com"/>
    <s v="United States,Seattle,Washington"/>
    <s v="United States"/>
    <x v="1"/>
    <x v="8"/>
    <x v="444"/>
    <n v="1687.8"/>
    <n v="4"/>
    <n v="742.63199999999995"/>
    <n v="0.44"/>
  </r>
  <r>
    <s v="CA-2014-168109"/>
    <x v="317"/>
    <x v="6"/>
    <x v="3"/>
    <d v="2014-07-04T00:00:00"/>
    <x v="7"/>
    <s v="JimKriz@gmail.com"/>
    <s v="United States,Seattle,Washington"/>
    <s v="United States"/>
    <x v="1"/>
    <x v="3"/>
    <x v="626"/>
    <n v="7.992"/>
    <n v="1"/>
    <n v="2.6972999999999998"/>
    <n v="0.33749999999999997"/>
  </r>
  <r>
    <s v="CA-2013-103163"/>
    <x v="431"/>
    <x v="0"/>
    <x v="0"/>
    <d v="2013-06-12T00:00:00"/>
    <x v="0"/>
    <s v="FrankMerwin@gmail.com"/>
    <s v="United States,Bakersfield,California"/>
    <s v="United States"/>
    <x v="0"/>
    <x v="4"/>
    <x v="836"/>
    <n v="4.7839999999999998"/>
    <n v="1"/>
    <n v="1.5548"/>
    <n v="0.32500000000000001"/>
  </r>
  <r>
    <s v="CA-2013-103163"/>
    <x v="431"/>
    <x v="0"/>
    <x v="0"/>
    <d v="2013-06-12T00:00:00"/>
    <x v="0"/>
    <s v="FrankMerwin@gmail.com"/>
    <s v="United States,Bakersfield,California"/>
    <s v="United States"/>
    <x v="0"/>
    <x v="9"/>
    <x v="837"/>
    <n v="4.7300000000000004"/>
    <n v="1"/>
    <n v="2.3176999999999999"/>
    <n v="0.48999999999999994"/>
  </r>
  <r>
    <s v="CA-2014-161823"/>
    <x v="432"/>
    <x v="4"/>
    <x v="3"/>
    <d v="2014-09-09T00:00:00"/>
    <x v="1"/>
    <s v="AleksandraGannaway@gmail.com"/>
    <s v="United States,San Francisco,California"/>
    <s v="United States"/>
    <x v="0"/>
    <x v="2"/>
    <x v="23"/>
    <n v="5.96"/>
    <n v="2"/>
    <n v="1.6688000000000001"/>
    <n v="0.28000000000000003"/>
  </r>
  <r>
    <s v="CA-2014-138310"/>
    <x v="123"/>
    <x v="0"/>
    <x v="3"/>
    <d v="2014-07-01T00:00:00"/>
    <x v="0"/>
    <s v="NoraPreis@gmail.com"/>
    <s v="United States,Denver,Colorado"/>
    <s v="United States"/>
    <x v="5"/>
    <x v="8"/>
    <x v="838"/>
    <n v="431.928"/>
    <n v="9"/>
    <n v="64.789199999999994"/>
    <n v="0.15"/>
  </r>
  <r>
    <s v="CA-2014-141929"/>
    <x v="321"/>
    <x v="4"/>
    <x v="3"/>
    <d v="2014-09-09T00:00:00"/>
    <x v="0"/>
    <s v="RalphArnett@gmail.com"/>
    <s v="United States,Los Angeles,California"/>
    <s v="United States"/>
    <x v="0"/>
    <x v="4"/>
    <x v="499"/>
    <n v="487.98399999999998"/>
    <n v="2"/>
    <n v="152.495"/>
    <n v="0.3125"/>
  </r>
  <r>
    <s v="CA-2014-141929"/>
    <x v="321"/>
    <x v="4"/>
    <x v="3"/>
    <d v="2014-09-09T00:00:00"/>
    <x v="0"/>
    <s v="RalphArnett@gmail.com"/>
    <s v="United States,Los Angeles,California"/>
    <s v="United States"/>
    <x v="0"/>
    <x v="3"/>
    <x v="839"/>
    <n v="5.56"/>
    <n v="1"/>
    <n v="1.7375"/>
    <n v="0.31250000000000006"/>
  </r>
  <r>
    <s v="CA-2014-141929"/>
    <x v="321"/>
    <x v="4"/>
    <x v="3"/>
    <d v="2014-09-09T00:00:00"/>
    <x v="0"/>
    <s v="RalphArnett@gmail.com"/>
    <s v="United States,Los Angeles,California"/>
    <s v="United States"/>
    <x v="0"/>
    <x v="7"/>
    <x v="35"/>
    <n v="217.85"/>
    <n v="5"/>
    <n v="65.355000000000004"/>
    <n v="0.30000000000000004"/>
  </r>
  <r>
    <s v="CA-2014-113530"/>
    <x v="91"/>
    <x v="2"/>
    <x v="3"/>
    <d v="2014-05-22T00:00:00"/>
    <x v="2"/>
    <s v="BeckyCastell@gmail.com"/>
    <s v="United States,San Francisco,California"/>
    <s v="United States"/>
    <x v="0"/>
    <x v="10"/>
    <x v="234"/>
    <n v="681.40800000000002"/>
    <n v="12"/>
    <n v="42.588000000000001"/>
    <n v="6.25E-2"/>
  </r>
  <r>
    <s v="CA-2014-113530"/>
    <x v="91"/>
    <x v="2"/>
    <x v="3"/>
    <d v="2014-05-22T00:00:00"/>
    <x v="2"/>
    <s v="BeckyCastell@gmail.com"/>
    <s v="United States,San Francisco,California"/>
    <s v="United States"/>
    <x v="0"/>
    <x v="2"/>
    <x v="422"/>
    <n v="3.52"/>
    <n v="2"/>
    <n v="1.0207999999999999"/>
    <n v="0.28999999999999998"/>
  </r>
  <r>
    <s v="CA-2014-113530"/>
    <x v="91"/>
    <x v="2"/>
    <x v="3"/>
    <d v="2014-05-22T00:00:00"/>
    <x v="2"/>
    <s v="BeckyCastell@gmail.com"/>
    <s v="United States,San Francisco,California"/>
    <s v="United States"/>
    <x v="0"/>
    <x v="2"/>
    <x v="840"/>
    <n v="5.58"/>
    <n v="1"/>
    <n v="1.395"/>
    <n v="0.25"/>
  </r>
  <r>
    <s v="CA-2014-113530"/>
    <x v="91"/>
    <x v="2"/>
    <x v="3"/>
    <d v="2014-05-22T00:00:00"/>
    <x v="2"/>
    <s v="BeckyCastell@gmail.com"/>
    <s v="United States,San Francisco,California"/>
    <s v="United States"/>
    <x v="0"/>
    <x v="8"/>
    <x v="483"/>
    <n v="36.32"/>
    <n v="1"/>
    <n v="10.896000000000001"/>
    <n v="0.30000000000000004"/>
  </r>
  <r>
    <s v="CA-2011-169726"/>
    <x v="237"/>
    <x v="3"/>
    <x v="1"/>
    <d v="2011-08-13T00:00:00"/>
    <x v="0"/>
    <s v="JosephHolt@gmail.com"/>
    <s v="United States,Seattle,Washington"/>
    <s v="United States"/>
    <x v="1"/>
    <x v="4"/>
    <x v="841"/>
    <n v="2060.7440000000001"/>
    <n v="7"/>
    <n v="643.98249999999996"/>
    <n v="0.31249999999999994"/>
  </r>
  <r>
    <s v="CA-2014-132178"/>
    <x v="433"/>
    <x v="2"/>
    <x v="3"/>
    <d v="2014-05-09T00:00:00"/>
    <x v="1"/>
    <s v="DarrenBudd@gmail.com"/>
    <s v="United States,Los Angeles,California"/>
    <s v="United States"/>
    <x v="0"/>
    <x v="7"/>
    <x v="842"/>
    <n v="69.52"/>
    <n v="2"/>
    <n v="19.465599999999998"/>
    <n v="0.27999999999999997"/>
  </r>
  <r>
    <s v="CA-2014-132178"/>
    <x v="433"/>
    <x v="2"/>
    <x v="3"/>
    <d v="2014-05-09T00:00:00"/>
    <x v="1"/>
    <s v="DarrenBudd@gmail.com"/>
    <s v="United States,Los Angeles,California"/>
    <s v="United States"/>
    <x v="0"/>
    <x v="7"/>
    <x v="843"/>
    <n v="763.44"/>
    <n v="8"/>
    <n v="45.806399999999996"/>
    <n v="5.9999999999999991E-2"/>
  </r>
  <r>
    <s v="CA-2011-156594"/>
    <x v="396"/>
    <x v="1"/>
    <x v="1"/>
    <d v="2011-12-23T00:00:00"/>
    <x v="4"/>
    <s v="MichaelChen@gmail.com"/>
    <s v="United States,Los Angeles,California"/>
    <s v="United States"/>
    <x v="0"/>
    <x v="4"/>
    <x v="499"/>
    <n v="487.98399999999998"/>
    <n v="2"/>
    <n v="152.495"/>
    <n v="0.3125"/>
  </r>
  <r>
    <s v="CA-2011-156594"/>
    <x v="396"/>
    <x v="1"/>
    <x v="1"/>
    <d v="2011-12-23T00:00:00"/>
    <x v="4"/>
    <s v="MichaelChen@gmail.com"/>
    <s v="United States,Los Angeles,California"/>
    <s v="United States"/>
    <x v="0"/>
    <x v="2"/>
    <x v="844"/>
    <n v="47.3"/>
    <n v="2"/>
    <n v="12.298"/>
    <n v="0.26"/>
  </r>
  <r>
    <s v="CA-2011-156594"/>
    <x v="396"/>
    <x v="1"/>
    <x v="1"/>
    <d v="2011-12-23T00:00:00"/>
    <x v="4"/>
    <s v="MichaelChen@gmail.com"/>
    <s v="United States,Los Angeles,California"/>
    <s v="United States"/>
    <x v="0"/>
    <x v="2"/>
    <x v="845"/>
    <n v="4.13"/>
    <n v="1"/>
    <n v="1.1564000000000001"/>
    <n v="0.28000000000000003"/>
  </r>
  <r>
    <s v="CA-2011-156594"/>
    <x v="396"/>
    <x v="1"/>
    <x v="1"/>
    <d v="2011-12-23T00:00:00"/>
    <x v="4"/>
    <s v="MichaelChen@gmail.com"/>
    <s v="United States,Los Angeles,California"/>
    <s v="United States"/>
    <x v="0"/>
    <x v="4"/>
    <x v="846"/>
    <n v="155.12"/>
    <n v="5"/>
    <n v="50.414000000000001"/>
    <n v="0.32500000000000001"/>
  </r>
  <r>
    <s v="CA-2011-146528"/>
    <x v="327"/>
    <x v="6"/>
    <x v="1"/>
    <d v="2011-07-27T00:00:00"/>
    <x v="2"/>
    <s v="VickyFreymann@gmail.com"/>
    <s v="United States,Los Angeles,California"/>
    <s v="United States"/>
    <x v="0"/>
    <x v="9"/>
    <x v="847"/>
    <n v="6.48"/>
    <n v="1"/>
    <n v="3.1751999999999998"/>
    <n v="0.48999999999999994"/>
  </r>
  <r>
    <s v="CA-2011-146528"/>
    <x v="327"/>
    <x v="6"/>
    <x v="1"/>
    <d v="2011-07-27T00:00:00"/>
    <x v="2"/>
    <s v="VickyFreymann@gmail.com"/>
    <s v="United States,Los Angeles,California"/>
    <s v="United States"/>
    <x v="0"/>
    <x v="12"/>
    <x v="848"/>
    <n v="15.52"/>
    <n v="4"/>
    <n v="4.5007999999999999"/>
    <n v="0.28999999999999998"/>
  </r>
  <r>
    <s v="CA-2013-161676"/>
    <x v="166"/>
    <x v="6"/>
    <x v="0"/>
    <d v="2013-07-24T00:00:00"/>
    <x v="1"/>
    <s v="JenniferPatt@gmail.com"/>
    <s v="United States,Glendale,Arizona"/>
    <s v="United States"/>
    <x v="3"/>
    <x v="12"/>
    <x v="849"/>
    <n v="33.799999999999997"/>
    <n v="5"/>
    <n v="4.2249999999999996"/>
    <n v="0.125"/>
  </r>
  <r>
    <s v="CA-2011-129364"/>
    <x v="434"/>
    <x v="1"/>
    <x v="1"/>
    <d v="2011-12-13T00:00:00"/>
    <x v="1"/>
    <s v="TimBrockman@gmail.com"/>
    <s v="United States,Salem,Oregon"/>
    <s v="United States"/>
    <x v="4"/>
    <x v="0"/>
    <x v="233"/>
    <n v="27.888000000000002"/>
    <n v="7"/>
    <n v="9.0635999999999992"/>
    <n v="0.32499999999999996"/>
  </r>
  <r>
    <s v="CA-2011-129364"/>
    <x v="434"/>
    <x v="1"/>
    <x v="1"/>
    <d v="2011-12-13T00:00:00"/>
    <x v="1"/>
    <s v="TimBrockman@gmail.com"/>
    <s v="United States,Salem,Oregon"/>
    <s v="United States"/>
    <x v="4"/>
    <x v="4"/>
    <x v="850"/>
    <n v="6.4560000000000004"/>
    <n v="4"/>
    <n v="-4.5191999999999997"/>
    <n v="-0.7"/>
  </r>
  <r>
    <s v="CA-2011-129364"/>
    <x v="434"/>
    <x v="1"/>
    <x v="1"/>
    <d v="2011-12-13T00:00:00"/>
    <x v="1"/>
    <s v="TimBrockman@gmail.com"/>
    <s v="United States,Salem,Oregon"/>
    <s v="United States"/>
    <x v="4"/>
    <x v="3"/>
    <x v="851"/>
    <n v="52.68"/>
    <n v="3"/>
    <n v="19.754999999999999"/>
    <n v="0.375"/>
  </r>
  <r>
    <s v="CA-2011-129364"/>
    <x v="434"/>
    <x v="1"/>
    <x v="1"/>
    <d v="2011-12-13T00:00:00"/>
    <x v="1"/>
    <s v="TimBrockman@gmail.com"/>
    <s v="United States,Salem,Oregon"/>
    <s v="United States"/>
    <x v="4"/>
    <x v="12"/>
    <x v="852"/>
    <n v="13.88"/>
    <n v="5"/>
    <n v="-2.6025"/>
    <n v="-0.1875"/>
  </r>
  <r>
    <s v="CA-2011-129364"/>
    <x v="434"/>
    <x v="1"/>
    <x v="1"/>
    <d v="2011-12-13T00:00:00"/>
    <x v="1"/>
    <s v="TimBrockman@gmail.com"/>
    <s v="United States,Salem,Oregon"/>
    <s v="United States"/>
    <x v="4"/>
    <x v="8"/>
    <x v="735"/>
    <n v="103.92"/>
    <n v="10"/>
    <n v="-18.186"/>
    <n v="-0.17499999999999999"/>
  </r>
  <r>
    <s v="CA-2011-129364"/>
    <x v="434"/>
    <x v="1"/>
    <x v="1"/>
    <d v="2011-12-13T00:00:00"/>
    <x v="1"/>
    <s v="TimBrockman@gmail.com"/>
    <s v="United States,Salem,Oregon"/>
    <s v="United States"/>
    <x v="4"/>
    <x v="0"/>
    <x v="853"/>
    <n v="11.52"/>
    <n v="5"/>
    <n v="3.7440000000000002"/>
    <n v="0.32500000000000001"/>
  </r>
  <r>
    <s v="CA-2011-129364"/>
    <x v="434"/>
    <x v="1"/>
    <x v="1"/>
    <d v="2011-12-13T00:00:00"/>
    <x v="1"/>
    <s v="TimBrockman@gmail.com"/>
    <s v="United States,Salem,Oregon"/>
    <s v="United States"/>
    <x v="4"/>
    <x v="9"/>
    <x v="854"/>
    <n v="10.368"/>
    <n v="2"/>
    <n v="3.6288"/>
    <n v="0.35"/>
  </r>
  <r>
    <s v="CA-2011-129364"/>
    <x v="434"/>
    <x v="1"/>
    <x v="1"/>
    <d v="2011-12-13T00:00:00"/>
    <x v="1"/>
    <s v="TimBrockman@gmail.com"/>
    <s v="United States,Salem,Oregon"/>
    <s v="United States"/>
    <x v="4"/>
    <x v="7"/>
    <x v="855"/>
    <n v="39.072000000000003"/>
    <n v="3"/>
    <n v="2.9304000000000001"/>
    <n v="7.4999999999999997E-2"/>
  </r>
  <r>
    <s v="CA-2012-156440"/>
    <x v="435"/>
    <x v="1"/>
    <x v="2"/>
    <d v="2012-12-09T00:00:00"/>
    <x v="0"/>
    <s v="MattHagelstein@gmail.com"/>
    <s v="United States,San Diego,California"/>
    <s v="United States"/>
    <x v="0"/>
    <x v="1"/>
    <x v="235"/>
    <n v="44.46"/>
    <n v="2"/>
    <n v="14.671799999999999"/>
    <n v="0.32999999999999996"/>
  </r>
  <r>
    <s v="CA-2013-102792"/>
    <x v="129"/>
    <x v="1"/>
    <x v="0"/>
    <d v="2013-12-20T00:00:00"/>
    <x v="3"/>
    <s v="JasperCacioppo@gmail.com"/>
    <s v="United States,Riverside,California"/>
    <s v="United States"/>
    <x v="0"/>
    <x v="2"/>
    <x v="856"/>
    <n v="9.84"/>
    <n v="3"/>
    <n v="3.2471999999999999"/>
    <n v="0.33"/>
  </r>
  <r>
    <s v="CA-2014-140760"/>
    <x v="436"/>
    <x v="0"/>
    <x v="3"/>
    <d v="2014-06-06T00:00:00"/>
    <x v="4"/>
    <s v="DennyOrdway@gmail.com"/>
    <s v="United States,Mesa,Arizona"/>
    <s v="United States"/>
    <x v="3"/>
    <x v="9"/>
    <x v="69"/>
    <n v="25.344000000000001"/>
    <n v="6"/>
    <n v="7.92"/>
    <n v="0.3125"/>
  </r>
  <r>
    <s v="CA-2014-140760"/>
    <x v="436"/>
    <x v="0"/>
    <x v="3"/>
    <d v="2014-06-06T00:00:00"/>
    <x v="4"/>
    <s v="DennyOrdway@gmail.com"/>
    <s v="United States,Mesa,Arizona"/>
    <s v="United States"/>
    <x v="3"/>
    <x v="13"/>
    <x v="857"/>
    <n v="43.92"/>
    <n v="5"/>
    <n v="15.920999999999999"/>
    <n v="0.36249999999999999"/>
  </r>
  <r>
    <s v="US-2012-131359"/>
    <x v="437"/>
    <x v="8"/>
    <x v="2"/>
    <d v="2012-11-02T00:00:00"/>
    <x v="4"/>
    <s v="FrankAtkinson@gmail.com"/>
    <s v="United States,Denver,Colorado"/>
    <s v="United States"/>
    <x v="5"/>
    <x v="16"/>
    <x v="616"/>
    <n v="59.994"/>
    <n v="2"/>
    <n v="-45.995399999999997"/>
    <n v="-0.76666666666666661"/>
  </r>
  <r>
    <s v="US-2012-131359"/>
    <x v="437"/>
    <x v="8"/>
    <x v="2"/>
    <d v="2012-11-02T00:00:00"/>
    <x v="4"/>
    <s v="FrankAtkinson@gmail.com"/>
    <s v="United States,Denver,Colorado"/>
    <s v="United States"/>
    <x v="5"/>
    <x v="14"/>
    <x v="858"/>
    <n v="439.99200000000002"/>
    <n v="1"/>
    <n v="164.99700000000001"/>
    <n v="0.375"/>
  </r>
  <r>
    <s v="US-2012-131359"/>
    <x v="437"/>
    <x v="8"/>
    <x v="2"/>
    <d v="2012-11-02T00:00:00"/>
    <x v="4"/>
    <s v="FrankAtkinson@gmail.com"/>
    <s v="United States,Denver,Colorado"/>
    <s v="United States"/>
    <x v="5"/>
    <x v="3"/>
    <x v="755"/>
    <n v="87.96"/>
    <n v="5"/>
    <n v="30.786000000000001"/>
    <n v="0.35000000000000003"/>
  </r>
  <r>
    <s v="US-2012-131359"/>
    <x v="437"/>
    <x v="8"/>
    <x v="2"/>
    <d v="2012-11-02T00:00:00"/>
    <x v="4"/>
    <s v="FrankAtkinson@gmail.com"/>
    <s v="United States,Denver,Colorado"/>
    <s v="United States"/>
    <x v="5"/>
    <x v="1"/>
    <x v="859"/>
    <n v="15.488"/>
    <n v="4"/>
    <n v="3.6783999999999999"/>
    <n v="0.23749999999999999"/>
  </r>
  <r>
    <s v="CA-2012-151680"/>
    <x v="438"/>
    <x v="7"/>
    <x v="2"/>
    <d v="2012-11-21T00:00:00"/>
    <x v="2"/>
    <s v="TonyChapman@gmail.com"/>
    <s v="United States,Seattle,Washington"/>
    <s v="United States"/>
    <x v="1"/>
    <x v="1"/>
    <x v="727"/>
    <n v="141.96"/>
    <n v="2"/>
    <n v="22.7136"/>
    <n v="0.15999999999999998"/>
  </r>
  <r>
    <s v="CA-2011-140039"/>
    <x v="439"/>
    <x v="4"/>
    <x v="1"/>
    <d v="2011-09-17T00:00:00"/>
    <x v="0"/>
    <s v="OdellaNelson@gmail.com"/>
    <s v="United States,Tempe,Arizona"/>
    <s v="United States"/>
    <x v="3"/>
    <x v="7"/>
    <x v="860"/>
    <n v="79.400000000000006"/>
    <n v="5"/>
    <n v="5.9550000000000001"/>
    <n v="7.4999999999999997E-2"/>
  </r>
  <r>
    <s v="CA-2014-113670"/>
    <x v="175"/>
    <x v="8"/>
    <x v="3"/>
    <d v="2014-10-18T00:00:00"/>
    <x v="2"/>
    <s v="RolandSchwarz@gmail.com"/>
    <s v="United States,Los Angeles,California"/>
    <s v="United States"/>
    <x v="0"/>
    <x v="6"/>
    <x v="861"/>
    <n v="510.24"/>
    <n v="3"/>
    <n v="6.3780000000000001"/>
    <n v="1.2500000000000001E-2"/>
  </r>
  <r>
    <s v="CA-2014-113670"/>
    <x v="175"/>
    <x v="8"/>
    <x v="3"/>
    <d v="2014-10-18T00:00:00"/>
    <x v="2"/>
    <s v="RolandSchwarz@gmail.com"/>
    <s v="United States,Los Angeles,California"/>
    <s v="United States"/>
    <x v="0"/>
    <x v="9"/>
    <x v="479"/>
    <n v="204.95"/>
    <n v="5"/>
    <n v="100.4255"/>
    <n v="0.49000000000000005"/>
  </r>
  <r>
    <s v="CA-2014-166198"/>
    <x v="440"/>
    <x v="10"/>
    <x v="3"/>
    <d v="2014-04-25T00:00:00"/>
    <x v="4"/>
    <s v="JoniWasserman@gmail.com"/>
    <s v="United States,Seattle,Washington"/>
    <s v="United States"/>
    <x v="1"/>
    <x v="8"/>
    <x v="862"/>
    <n v="11.54"/>
    <n v="1"/>
    <n v="3.4620000000000002"/>
    <n v="0.30000000000000004"/>
  </r>
  <r>
    <s v="CA-2014-166198"/>
    <x v="440"/>
    <x v="10"/>
    <x v="3"/>
    <d v="2014-04-25T00:00:00"/>
    <x v="4"/>
    <s v="JoniWasserman@gmail.com"/>
    <s v="United States,Seattle,Washington"/>
    <s v="United States"/>
    <x v="1"/>
    <x v="1"/>
    <x v="863"/>
    <n v="162.6"/>
    <n v="3"/>
    <n v="34.146000000000001"/>
    <n v="0.21000000000000002"/>
  </r>
  <r>
    <s v="CA-2011-135608"/>
    <x v="434"/>
    <x v="1"/>
    <x v="1"/>
    <d v="2011-12-10T00:00:00"/>
    <x v="2"/>
    <s v="JimKarlsson@gmail.com"/>
    <s v="United States,Olympia,Washington"/>
    <s v="United States"/>
    <x v="1"/>
    <x v="9"/>
    <x v="864"/>
    <n v="45.68"/>
    <n v="2"/>
    <n v="21.012799999999999"/>
    <n v="0.45999999999999996"/>
  </r>
  <r>
    <s v="CA-2011-135608"/>
    <x v="434"/>
    <x v="1"/>
    <x v="1"/>
    <d v="2011-12-10T00:00:00"/>
    <x v="2"/>
    <s v="JimKarlsson@gmail.com"/>
    <s v="United States,Olympia,Washington"/>
    <s v="United States"/>
    <x v="1"/>
    <x v="10"/>
    <x v="149"/>
    <n v="603.91999999999996"/>
    <n v="5"/>
    <n v="45.293999999999997"/>
    <n v="7.4999999999999997E-2"/>
  </r>
  <r>
    <s v="US-2011-169789"/>
    <x v="441"/>
    <x v="1"/>
    <x v="1"/>
    <d v="2012-01-04T00:00:00"/>
    <x v="1"/>
    <s v="MaureenFritzler@gmail.com"/>
    <s v="United States,Phoenix,Arizona"/>
    <s v="United States"/>
    <x v="3"/>
    <x v="4"/>
    <x v="841"/>
    <n v="551.98500000000001"/>
    <n v="5"/>
    <n v="-459.98750000000001"/>
    <n v="-0.83333333333333337"/>
  </r>
  <r>
    <s v="CA-2013-151512"/>
    <x v="189"/>
    <x v="1"/>
    <x v="0"/>
    <d v="2014-01-03T00:00:00"/>
    <x v="5"/>
    <s v="SallyHughsby@gmail.com"/>
    <s v="United States,Denver,Colorado"/>
    <s v="United States"/>
    <x v="5"/>
    <x v="5"/>
    <x v="571"/>
    <n v="18.72"/>
    <n v="2"/>
    <n v="3.51"/>
    <n v="0.1875"/>
  </r>
  <r>
    <s v="CA-2014-161956"/>
    <x v="442"/>
    <x v="3"/>
    <x v="3"/>
    <d v="2014-08-30T00:00:00"/>
    <x v="2"/>
    <s v="DanReichenbach@gmail.com"/>
    <s v="United States,Inglewood,California"/>
    <s v="United States"/>
    <x v="0"/>
    <x v="1"/>
    <x v="440"/>
    <n v="198.46"/>
    <n v="2"/>
    <n v="99.23"/>
    <n v="0.5"/>
  </r>
  <r>
    <s v="CA-2014-161956"/>
    <x v="442"/>
    <x v="3"/>
    <x v="3"/>
    <d v="2014-08-30T00:00:00"/>
    <x v="2"/>
    <s v="DanReichenbach@gmail.com"/>
    <s v="United States,Inglewood,California"/>
    <s v="United States"/>
    <x v="0"/>
    <x v="5"/>
    <x v="791"/>
    <n v="321.92"/>
    <n v="4"/>
    <n v="96.575999999999993"/>
    <n v="0.3"/>
  </r>
  <r>
    <s v="CA-2014-161956"/>
    <x v="442"/>
    <x v="3"/>
    <x v="3"/>
    <d v="2014-08-30T00:00:00"/>
    <x v="2"/>
    <s v="DanReichenbach@gmail.com"/>
    <s v="United States,Inglewood,California"/>
    <s v="United States"/>
    <x v="0"/>
    <x v="14"/>
    <x v="858"/>
    <n v="879.98400000000004"/>
    <n v="2"/>
    <n v="329.99400000000003"/>
    <n v="0.375"/>
  </r>
  <r>
    <s v="CA-2014-161956"/>
    <x v="442"/>
    <x v="3"/>
    <x v="3"/>
    <d v="2014-08-30T00:00:00"/>
    <x v="2"/>
    <s v="DanReichenbach@gmail.com"/>
    <s v="United States,Inglewood,California"/>
    <s v="United States"/>
    <x v="0"/>
    <x v="12"/>
    <x v="248"/>
    <n v="28.4"/>
    <n v="5"/>
    <n v="8.2360000000000007"/>
    <n v="0.29000000000000004"/>
  </r>
  <r>
    <s v="CA-2014-161956"/>
    <x v="442"/>
    <x v="3"/>
    <x v="3"/>
    <d v="2014-08-30T00:00:00"/>
    <x v="2"/>
    <s v="DanReichenbach@gmail.com"/>
    <s v="United States,Inglewood,California"/>
    <s v="United States"/>
    <x v="0"/>
    <x v="10"/>
    <x v="122"/>
    <n v="230.28"/>
    <n v="3"/>
    <n v="23.027999999999999"/>
    <n v="9.9999999999999992E-2"/>
  </r>
  <r>
    <s v="CA-2014-161956"/>
    <x v="442"/>
    <x v="3"/>
    <x v="3"/>
    <d v="2014-08-30T00:00:00"/>
    <x v="2"/>
    <s v="DanReichenbach@gmail.com"/>
    <s v="United States,Inglewood,California"/>
    <s v="United States"/>
    <x v="0"/>
    <x v="9"/>
    <x v="767"/>
    <n v="116.28"/>
    <n v="3"/>
    <n v="56.977200000000003"/>
    <n v="0.49000000000000005"/>
  </r>
  <r>
    <s v="CA-2014-161956"/>
    <x v="442"/>
    <x v="3"/>
    <x v="3"/>
    <d v="2014-08-30T00:00:00"/>
    <x v="2"/>
    <s v="DanReichenbach@gmail.com"/>
    <s v="United States,Inglewood,California"/>
    <s v="United States"/>
    <x v="0"/>
    <x v="4"/>
    <x v="865"/>
    <n v="841.56799999999998"/>
    <n v="2"/>
    <n v="294.54880000000003"/>
    <n v="0.35000000000000003"/>
  </r>
  <r>
    <s v="CA-2014-161956"/>
    <x v="442"/>
    <x v="3"/>
    <x v="3"/>
    <d v="2014-08-30T00:00:00"/>
    <x v="2"/>
    <s v="DanReichenbach@gmail.com"/>
    <s v="United States,Inglewood,California"/>
    <s v="United States"/>
    <x v="0"/>
    <x v="7"/>
    <x v="866"/>
    <n v="354.9"/>
    <n v="5"/>
    <n v="17.745000000000001"/>
    <n v="0.05"/>
  </r>
  <r>
    <s v="CA-2012-167745"/>
    <x v="86"/>
    <x v="4"/>
    <x v="2"/>
    <d v="2012-09-23T00:00:00"/>
    <x v="1"/>
    <s v="GeorgeBell@gmail.com"/>
    <s v="United States,Los Angeles,California"/>
    <s v="United States"/>
    <x v="0"/>
    <x v="2"/>
    <x v="867"/>
    <n v="11.68"/>
    <n v="2"/>
    <n v="5.4896000000000003"/>
    <n v="0.47000000000000003"/>
  </r>
  <r>
    <s v="CA-2012-167745"/>
    <x v="86"/>
    <x v="4"/>
    <x v="2"/>
    <d v="2012-09-23T00:00:00"/>
    <x v="1"/>
    <s v="GeorgeBell@gmail.com"/>
    <s v="United States,Los Angeles,California"/>
    <s v="United States"/>
    <x v="0"/>
    <x v="12"/>
    <x v="849"/>
    <n v="16.899999999999999"/>
    <n v="2"/>
    <n v="5.07"/>
    <n v="0.30000000000000004"/>
  </r>
  <r>
    <s v="CA-2012-167745"/>
    <x v="86"/>
    <x v="4"/>
    <x v="2"/>
    <d v="2012-09-23T00:00:00"/>
    <x v="1"/>
    <s v="GeorgeBell@gmail.com"/>
    <s v="United States,Los Angeles,California"/>
    <s v="United States"/>
    <x v="0"/>
    <x v="1"/>
    <x v="868"/>
    <n v="24.4"/>
    <n v="2"/>
    <n v="10.247999999999999"/>
    <n v="0.42"/>
  </r>
  <r>
    <s v="CA-2013-155530"/>
    <x v="443"/>
    <x v="1"/>
    <x v="0"/>
    <d v="2013-12-22T00:00:00"/>
    <x v="0"/>
    <s v="CharlesMcCrossin@gmail.com"/>
    <s v="United States,San Francisco,California"/>
    <s v="United States"/>
    <x v="0"/>
    <x v="6"/>
    <x v="171"/>
    <n v="2003.52"/>
    <n v="6"/>
    <n v="-325.572"/>
    <n v="-0.16250000000000001"/>
  </r>
  <r>
    <s v="CA-2012-107937"/>
    <x v="444"/>
    <x v="2"/>
    <x v="2"/>
    <d v="2012-05-08T00:00:00"/>
    <x v="1"/>
    <s v="JuliaBarnett@gmail.com"/>
    <s v="United States,Chula Vista,California"/>
    <s v="United States"/>
    <x v="0"/>
    <x v="1"/>
    <x v="869"/>
    <n v="665.88"/>
    <n v="6"/>
    <n v="106.5408"/>
    <n v="0.16"/>
  </r>
  <r>
    <s v="CA-2013-144218"/>
    <x v="445"/>
    <x v="7"/>
    <x v="0"/>
    <d v="2013-11-05T00:00:00"/>
    <x v="0"/>
    <s v="JonathanDoherty@gmail.com"/>
    <s v="United States,Los Angeles,California"/>
    <s v="United States"/>
    <x v="0"/>
    <x v="7"/>
    <x v="713"/>
    <n v="1085.42"/>
    <n v="7"/>
    <n v="282.20920000000001"/>
    <n v="0.26"/>
  </r>
  <r>
    <s v="CA-2011-107139"/>
    <x v="446"/>
    <x v="6"/>
    <x v="1"/>
    <d v="2011-07-11T00:00:00"/>
    <x v="3"/>
    <s v="DennisPardue@gmail.com"/>
    <s v="United States,Los Angeles,California"/>
    <s v="United States"/>
    <x v="0"/>
    <x v="4"/>
    <x v="151"/>
    <n v="180.96"/>
    <n v="6"/>
    <n v="67.86"/>
    <n v="0.375"/>
  </r>
  <r>
    <s v="US-2011-117163"/>
    <x v="447"/>
    <x v="5"/>
    <x v="1"/>
    <d v="2011-02-03T00:00:00"/>
    <x v="3"/>
    <s v="EdJacobs@gmail.com"/>
    <s v="United States,San Diego,California"/>
    <s v="United States"/>
    <x v="0"/>
    <x v="7"/>
    <x v="758"/>
    <n v="57.23"/>
    <n v="1"/>
    <n v="14.307499999999999"/>
    <n v="0.25"/>
  </r>
  <r>
    <s v="US-2011-117163"/>
    <x v="447"/>
    <x v="5"/>
    <x v="1"/>
    <d v="2011-02-03T00:00:00"/>
    <x v="3"/>
    <s v="EdJacobs@gmail.com"/>
    <s v="United States,San Diego,California"/>
    <s v="United States"/>
    <x v="0"/>
    <x v="6"/>
    <x v="870"/>
    <n v="333"/>
    <n v="3"/>
    <n v="-16.649999999999999"/>
    <n v="-4.9999999999999996E-2"/>
  </r>
  <r>
    <s v="US-2011-117163"/>
    <x v="447"/>
    <x v="5"/>
    <x v="1"/>
    <d v="2011-02-03T00:00:00"/>
    <x v="3"/>
    <s v="EdJacobs@gmail.com"/>
    <s v="United States,San Diego,California"/>
    <s v="United States"/>
    <x v="0"/>
    <x v="2"/>
    <x v="871"/>
    <n v="36.44"/>
    <n v="4"/>
    <n v="12.0252"/>
    <n v="0.33"/>
  </r>
  <r>
    <s v="CA-2011-100363"/>
    <x v="448"/>
    <x v="10"/>
    <x v="1"/>
    <d v="2011-04-15T00:00:00"/>
    <x v="5"/>
    <s v="JimMitchum@gmail.com"/>
    <s v="United States,Glendale,Arizona"/>
    <s v="United States"/>
    <x v="3"/>
    <x v="11"/>
    <x v="454"/>
    <n v="2.3679999999999999"/>
    <n v="2"/>
    <n v="0.82879999999999998"/>
    <n v="0.35000000000000003"/>
  </r>
  <r>
    <s v="CA-2011-100363"/>
    <x v="448"/>
    <x v="10"/>
    <x v="1"/>
    <d v="2011-04-15T00:00:00"/>
    <x v="5"/>
    <s v="JimMitchum@gmail.com"/>
    <s v="United States,Glendale,Arizona"/>
    <s v="United States"/>
    <x v="3"/>
    <x v="9"/>
    <x v="872"/>
    <n v="19.007999999999999"/>
    <n v="3"/>
    <n v="6.8903999999999996"/>
    <n v="0.36249999999999999"/>
  </r>
  <r>
    <s v="CA-2011-126760"/>
    <x v="449"/>
    <x v="6"/>
    <x v="1"/>
    <d v="2011-08-02T00:00:00"/>
    <x v="5"/>
    <s v="KunstMiller@gmail.com"/>
    <s v="United States,North Las Vegas,Nevada"/>
    <s v="United States"/>
    <x v="7"/>
    <x v="3"/>
    <x v="873"/>
    <n v="911.98400000000004"/>
    <n v="2"/>
    <n v="113.998"/>
    <n v="0.125"/>
  </r>
  <r>
    <s v="CA-2011-126760"/>
    <x v="449"/>
    <x v="6"/>
    <x v="1"/>
    <d v="2011-08-02T00:00:00"/>
    <x v="5"/>
    <s v="KunstMiller@gmail.com"/>
    <s v="United States,North Las Vegas,Nevada"/>
    <s v="United States"/>
    <x v="7"/>
    <x v="10"/>
    <x v="367"/>
    <n v="674.35199999999998"/>
    <n v="3"/>
    <n v="-109.5822"/>
    <n v="-0.16250000000000001"/>
  </r>
  <r>
    <s v="CA-2011-126760"/>
    <x v="449"/>
    <x v="6"/>
    <x v="1"/>
    <d v="2011-08-02T00:00:00"/>
    <x v="5"/>
    <s v="KunstMiller@gmail.com"/>
    <s v="United States,North Las Vegas,Nevada"/>
    <s v="United States"/>
    <x v="7"/>
    <x v="1"/>
    <x v="874"/>
    <n v="134.01"/>
    <n v="9"/>
    <n v="36.182699999999997"/>
    <n v="0.27"/>
  </r>
  <r>
    <s v="CA-2011-126760"/>
    <x v="449"/>
    <x v="6"/>
    <x v="1"/>
    <d v="2011-08-02T00:00:00"/>
    <x v="5"/>
    <s v="KunstMiller@gmail.com"/>
    <s v="United States,North Las Vegas,Nevada"/>
    <s v="United States"/>
    <x v="7"/>
    <x v="8"/>
    <x v="875"/>
    <n v="170.97"/>
    <n v="3"/>
    <n v="70.097700000000003"/>
    <n v="0.41000000000000003"/>
  </r>
  <r>
    <s v="CA-2011-101931"/>
    <x v="450"/>
    <x v="8"/>
    <x v="1"/>
    <d v="2011-10-31T00:00:00"/>
    <x v="4"/>
    <s v="ToddSumrall@gmail.com"/>
    <s v="United States,Los Angeles,California"/>
    <s v="United States"/>
    <x v="0"/>
    <x v="4"/>
    <x v="96"/>
    <n v="7.1840000000000002"/>
    <n v="2"/>
    <n v="2.2450000000000001"/>
    <n v="0.3125"/>
  </r>
  <r>
    <s v="CA-2011-101931"/>
    <x v="450"/>
    <x v="8"/>
    <x v="1"/>
    <d v="2011-10-31T00:00:00"/>
    <x v="4"/>
    <s v="ToddSumrall@gmail.com"/>
    <s v="United States,Los Angeles,California"/>
    <s v="United States"/>
    <x v="0"/>
    <x v="12"/>
    <x v="876"/>
    <n v="6.28"/>
    <n v="2"/>
    <n v="6.2799999999999995E-2"/>
    <n v="9.9999999999999985E-3"/>
  </r>
  <r>
    <s v="CA-2011-101931"/>
    <x v="450"/>
    <x v="8"/>
    <x v="1"/>
    <d v="2011-10-31T00:00:00"/>
    <x v="4"/>
    <s v="ToddSumrall@gmail.com"/>
    <s v="United States,Los Angeles,California"/>
    <s v="United States"/>
    <x v="0"/>
    <x v="12"/>
    <x v="877"/>
    <n v="480.74"/>
    <n v="2"/>
    <n v="14.4222"/>
    <n v="0.03"/>
  </r>
  <r>
    <s v="CA-2011-101931"/>
    <x v="450"/>
    <x v="8"/>
    <x v="1"/>
    <d v="2011-10-31T00:00:00"/>
    <x v="4"/>
    <s v="ToddSumrall@gmail.com"/>
    <s v="United States,Los Angeles,California"/>
    <s v="United States"/>
    <x v="0"/>
    <x v="15"/>
    <x v="144"/>
    <n v="616.99800000000005"/>
    <n v="6"/>
    <n v="-36.293999999999997"/>
    <n v="-5.8823529411764698E-2"/>
  </r>
  <r>
    <s v="CA-2011-101931"/>
    <x v="450"/>
    <x v="8"/>
    <x v="1"/>
    <d v="2011-10-31T00:00:00"/>
    <x v="4"/>
    <s v="ToddSumrall@gmail.com"/>
    <s v="United States,Los Angeles,California"/>
    <s v="United States"/>
    <x v="0"/>
    <x v="7"/>
    <x v="453"/>
    <n v="141.4"/>
    <n v="5"/>
    <n v="38.177999999999997"/>
    <n v="0.26999999999999996"/>
  </r>
  <r>
    <s v="US-2014-131849"/>
    <x v="451"/>
    <x v="0"/>
    <x v="3"/>
    <d v="2014-06-11T00:00:00"/>
    <x v="0"/>
    <s v="GaryHansen@gmail.com"/>
    <s v="United States,San Francisco,California"/>
    <s v="United States"/>
    <x v="0"/>
    <x v="1"/>
    <x v="878"/>
    <n v="4.95"/>
    <n v="1"/>
    <n v="2.1779999999999999"/>
    <n v="0.43999999999999995"/>
  </r>
  <r>
    <s v="US-2014-131849"/>
    <x v="451"/>
    <x v="0"/>
    <x v="3"/>
    <d v="2014-06-11T00:00:00"/>
    <x v="0"/>
    <s v="GaryHansen@gmail.com"/>
    <s v="United States,San Francisco,California"/>
    <s v="United States"/>
    <x v="0"/>
    <x v="7"/>
    <x v="879"/>
    <n v="26.4"/>
    <n v="5"/>
    <n v="0"/>
    <n v="0"/>
  </r>
  <r>
    <s v="CA-2011-140816"/>
    <x v="396"/>
    <x v="1"/>
    <x v="1"/>
    <d v="2011-12-20T00:00:00"/>
    <x v="7"/>
    <s v="TobyCarlisle@gmail.com"/>
    <s v="United States,Thornton,Colorado"/>
    <s v="United States"/>
    <x v="5"/>
    <x v="8"/>
    <x v="880"/>
    <n v="447.94400000000002"/>
    <n v="7"/>
    <n v="89.588800000000006"/>
    <n v="0.2"/>
  </r>
  <r>
    <s v="CA-2014-123246"/>
    <x v="452"/>
    <x v="8"/>
    <x v="3"/>
    <d v="2014-10-20T00:00:00"/>
    <x v="2"/>
    <s v="AstreaJones@gmail.com"/>
    <s v="United States,San Diego,California"/>
    <s v="United States"/>
    <x v="0"/>
    <x v="2"/>
    <x v="881"/>
    <n v="10.64"/>
    <n v="4"/>
    <n v="2.7664"/>
    <n v="0.26"/>
  </r>
  <r>
    <s v="CA-2011-124709"/>
    <x v="453"/>
    <x v="6"/>
    <x v="1"/>
    <d v="2011-07-29T00:00:00"/>
    <x v="2"/>
    <s v="GiuliettaWeimer@gmail.com"/>
    <s v="United States,San Francisco,California"/>
    <s v="United States"/>
    <x v="0"/>
    <x v="8"/>
    <x v="629"/>
    <n v="238"/>
    <n v="2"/>
    <n v="38.08"/>
    <n v="0.16"/>
  </r>
  <r>
    <s v="CA-2012-132486"/>
    <x v="454"/>
    <x v="8"/>
    <x v="2"/>
    <d v="2012-10-27T00:00:00"/>
    <x v="0"/>
    <s v="JayFein@gmail.com"/>
    <s v="United States,San Diego,California"/>
    <s v="United States"/>
    <x v="0"/>
    <x v="8"/>
    <x v="882"/>
    <n v="148.32"/>
    <n v="9"/>
    <n v="63.7776"/>
    <n v="0.43"/>
  </r>
  <r>
    <s v="CA-2012-132486"/>
    <x v="454"/>
    <x v="8"/>
    <x v="2"/>
    <d v="2012-10-27T00:00:00"/>
    <x v="0"/>
    <s v="JayFein@gmail.com"/>
    <s v="United States,San Diego,California"/>
    <s v="United States"/>
    <x v="0"/>
    <x v="10"/>
    <x v="764"/>
    <n v="240.78399999999999"/>
    <n v="1"/>
    <n v="27.088200000000001"/>
    <n v="0.1125"/>
  </r>
  <r>
    <s v="CA-2012-132486"/>
    <x v="454"/>
    <x v="8"/>
    <x v="2"/>
    <d v="2012-10-27T00:00:00"/>
    <x v="0"/>
    <s v="JayFein@gmail.com"/>
    <s v="United States,San Diego,California"/>
    <s v="United States"/>
    <x v="0"/>
    <x v="10"/>
    <x v="883"/>
    <n v="191.96799999999999"/>
    <n v="7"/>
    <n v="16.7972"/>
    <n v="8.7500000000000008E-2"/>
  </r>
  <r>
    <s v="CA-2012-132486"/>
    <x v="454"/>
    <x v="8"/>
    <x v="2"/>
    <d v="2012-10-27T00:00:00"/>
    <x v="0"/>
    <s v="JayFein@gmail.com"/>
    <s v="United States,San Diego,California"/>
    <s v="United States"/>
    <x v="0"/>
    <x v="9"/>
    <x v="884"/>
    <n v="11.56"/>
    <n v="2"/>
    <n v="5.6643999999999997"/>
    <n v="0.48999999999999994"/>
  </r>
  <r>
    <s v="CA-2012-132486"/>
    <x v="454"/>
    <x v="8"/>
    <x v="2"/>
    <d v="2012-10-27T00:00:00"/>
    <x v="0"/>
    <s v="JayFein@gmail.com"/>
    <s v="United States,San Diego,California"/>
    <s v="United States"/>
    <x v="0"/>
    <x v="13"/>
    <x v="282"/>
    <n v="11.8"/>
    <n v="4"/>
    <n v="5.6639999999999997"/>
    <n v="0.47999999999999993"/>
  </r>
  <r>
    <s v="CA-2012-132486"/>
    <x v="454"/>
    <x v="8"/>
    <x v="2"/>
    <d v="2012-10-27T00:00:00"/>
    <x v="0"/>
    <s v="JayFein@gmail.com"/>
    <s v="United States,San Diego,California"/>
    <s v="United States"/>
    <x v="0"/>
    <x v="10"/>
    <x v="699"/>
    <n v="842.35199999999998"/>
    <n v="3"/>
    <n v="42.117600000000003"/>
    <n v="0.05"/>
  </r>
  <r>
    <s v="CA-2012-129896"/>
    <x v="455"/>
    <x v="0"/>
    <x v="2"/>
    <d v="2012-06-20T00:00:00"/>
    <x v="1"/>
    <s v="PeterFuller@gmail.com"/>
    <s v="United States,Gilbert,Arizona"/>
    <s v="United States"/>
    <x v="3"/>
    <x v="9"/>
    <x v="885"/>
    <n v="9.5679999999999996"/>
    <n v="2"/>
    <n v="2.99"/>
    <n v="0.31250000000000006"/>
  </r>
  <r>
    <s v="CA-2012-129896"/>
    <x v="455"/>
    <x v="0"/>
    <x v="2"/>
    <d v="2012-06-20T00:00:00"/>
    <x v="1"/>
    <s v="PeterFuller@gmail.com"/>
    <s v="United States,Gilbert,Arizona"/>
    <s v="United States"/>
    <x v="3"/>
    <x v="7"/>
    <x v="417"/>
    <n v="82.367999999999995"/>
    <n v="2"/>
    <n v="-19.5624"/>
    <n v="-0.23750000000000002"/>
  </r>
  <r>
    <s v="CA-2012-129896"/>
    <x v="455"/>
    <x v="0"/>
    <x v="2"/>
    <d v="2012-06-20T00:00:00"/>
    <x v="1"/>
    <s v="PeterFuller@gmail.com"/>
    <s v="United States,Gilbert,Arizona"/>
    <s v="United States"/>
    <x v="3"/>
    <x v="1"/>
    <x v="886"/>
    <n v="364.70400000000001"/>
    <n v="6"/>
    <n v="-36.470399999999998"/>
    <n v="-9.9999999999999992E-2"/>
  </r>
  <r>
    <s v="CA-2012-129896"/>
    <x v="455"/>
    <x v="0"/>
    <x v="2"/>
    <d v="2012-06-20T00:00:00"/>
    <x v="1"/>
    <s v="PeterFuller@gmail.com"/>
    <s v="United States,Gilbert,Arizona"/>
    <s v="United States"/>
    <x v="3"/>
    <x v="1"/>
    <x v="887"/>
    <n v="40.256"/>
    <n v="4"/>
    <n v="11.070399999999999"/>
    <n v="0.27499999999999997"/>
  </r>
  <r>
    <s v="US-2013-163881"/>
    <x v="202"/>
    <x v="7"/>
    <x v="0"/>
    <d v="2013-12-01T00:00:00"/>
    <x v="3"/>
    <s v="SungPak@gmail.com"/>
    <s v="United States,Los Angeles,California"/>
    <s v="United States"/>
    <x v="0"/>
    <x v="8"/>
    <x v="888"/>
    <n v="659.9"/>
    <n v="2"/>
    <n v="217.767"/>
    <n v="0.33"/>
  </r>
  <r>
    <s v="US-2013-163881"/>
    <x v="202"/>
    <x v="7"/>
    <x v="0"/>
    <d v="2013-12-01T00:00:00"/>
    <x v="3"/>
    <s v="SungPak@gmail.com"/>
    <s v="United States,Los Angeles,California"/>
    <s v="United States"/>
    <x v="0"/>
    <x v="10"/>
    <x v="607"/>
    <n v="1684.752"/>
    <n v="6"/>
    <n v="210.59399999999999"/>
    <n v="0.125"/>
  </r>
  <r>
    <s v="US-2013-163881"/>
    <x v="202"/>
    <x v="7"/>
    <x v="0"/>
    <d v="2013-12-01T00:00:00"/>
    <x v="3"/>
    <s v="SungPak@gmail.com"/>
    <s v="United States,Los Angeles,California"/>
    <s v="United States"/>
    <x v="0"/>
    <x v="8"/>
    <x v="780"/>
    <n v="559.91999999999996"/>
    <n v="8"/>
    <n v="190.37280000000001"/>
    <n v="0.34"/>
  </r>
  <r>
    <s v="US-2012-119312"/>
    <x v="274"/>
    <x v="8"/>
    <x v="2"/>
    <d v="2012-10-07T00:00:00"/>
    <x v="1"/>
    <s v="ChristopherSchild@gmail.com"/>
    <s v="United States,Los Angeles,California"/>
    <s v="United States"/>
    <x v="0"/>
    <x v="7"/>
    <x v="889"/>
    <n v="270.33999999999997"/>
    <n v="14"/>
    <n v="75.6952"/>
    <n v="0.28000000000000003"/>
  </r>
  <r>
    <s v="US-2014-142573"/>
    <x v="456"/>
    <x v="6"/>
    <x v="3"/>
    <d v="2014-07-24T00:00:00"/>
    <x v="1"/>
    <s v="MarisLaWare@gmail.com"/>
    <s v="United States,Phoenix,Arizona"/>
    <s v="United States"/>
    <x v="3"/>
    <x v="6"/>
    <x v="823"/>
    <n v="801.6"/>
    <n v="5"/>
    <n v="-448.89600000000002"/>
    <n v="-0.56000000000000005"/>
  </r>
  <r>
    <s v="US-2014-142573"/>
    <x v="456"/>
    <x v="6"/>
    <x v="3"/>
    <d v="2014-07-24T00:00:00"/>
    <x v="1"/>
    <s v="MarisLaWare@gmail.com"/>
    <s v="United States,Phoenix,Arizona"/>
    <s v="United States"/>
    <x v="3"/>
    <x v="10"/>
    <x v="554"/>
    <n v="161.56800000000001"/>
    <n v="2"/>
    <n v="10.098000000000001"/>
    <n v="6.25E-2"/>
  </r>
  <r>
    <s v="US-2014-142573"/>
    <x v="456"/>
    <x v="6"/>
    <x v="3"/>
    <d v="2014-07-24T00:00:00"/>
    <x v="1"/>
    <s v="MarisLaWare@gmail.com"/>
    <s v="United States,Phoenix,Arizona"/>
    <s v="United States"/>
    <x v="3"/>
    <x v="9"/>
    <x v="890"/>
    <n v="16.096"/>
    <n v="2"/>
    <n v="5.2312000000000003"/>
    <n v="0.32500000000000001"/>
  </r>
  <r>
    <s v="US-2014-142573"/>
    <x v="456"/>
    <x v="6"/>
    <x v="3"/>
    <d v="2014-07-24T00:00:00"/>
    <x v="1"/>
    <s v="MarisLaWare@gmail.com"/>
    <s v="United States,Phoenix,Arizona"/>
    <s v="United States"/>
    <x v="3"/>
    <x v="4"/>
    <x v="891"/>
    <n v="7.6559999999999997"/>
    <n v="4"/>
    <n v="-6.1247999999999996"/>
    <n v="-0.79999999999999993"/>
  </r>
  <r>
    <s v="US-2014-142573"/>
    <x v="456"/>
    <x v="6"/>
    <x v="3"/>
    <d v="2014-07-24T00:00:00"/>
    <x v="1"/>
    <s v="MarisLaWare@gmail.com"/>
    <s v="United States,Phoenix,Arizona"/>
    <s v="United States"/>
    <x v="3"/>
    <x v="10"/>
    <x v="892"/>
    <n v="311.976"/>
    <n v="3"/>
    <n v="-42.896700000000003"/>
    <n v="-0.13750000000000001"/>
  </r>
  <r>
    <s v="CA-2011-103940"/>
    <x v="457"/>
    <x v="4"/>
    <x v="1"/>
    <d v="2011-09-21T00:00:00"/>
    <x v="0"/>
    <s v="BradleyNguyen@gmail.com"/>
    <s v="United States,Seattle,Washington"/>
    <s v="United States"/>
    <x v="1"/>
    <x v="7"/>
    <x v="893"/>
    <n v="30.28"/>
    <n v="2"/>
    <n v="1.2112000000000001"/>
    <n v="0.04"/>
  </r>
  <r>
    <s v="CA-2011-103940"/>
    <x v="457"/>
    <x v="4"/>
    <x v="1"/>
    <d v="2011-09-21T00:00:00"/>
    <x v="0"/>
    <s v="BradleyNguyen@gmail.com"/>
    <s v="United States,Seattle,Washington"/>
    <s v="United States"/>
    <x v="1"/>
    <x v="7"/>
    <x v="889"/>
    <n v="57.93"/>
    <n v="3"/>
    <n v="16.220400000000001"/>
    <n v="0.28000000000000003"/>
  </r>
  <r>
    <s v="CA-2011-103940"/>
    <x v="457"/>
    <x v="4"/>
    <x v="1"/>
    <d v="2011-09-21T00:00:00"/>
    <x v="0"/>
    <s v="BradleyNguyen@gmail.com"/>
    <s v="United States,Seattle,Washington"/>
    <s v="United States"/>
    <x v="1"/>
    <x v="1"/>
    <x v="682"/>
    <n v="35.340000000000003"/>
    <n v="2"/>
    <n v="13.4292"/>
    <n v="0.37999999999999995"/>
  </r>
  <r>
    <s v="CA-2011-103940"/>
    <x v="457"/>
    <x v="4"/>
    <x v="1"/>
    <d v="2011-09-21T00:00:00"/>
    <x v="0"/>
    <s v="BradleyNguyen@gmail.com"/>
    <s v="United States,Seattle,Washington"/>
    <s v="United States"/>
    <x v="1"/>
    <x v="4"/>
    <x v="566"/>
    <n v="137.24"/>
    <n v="5"/>
    <n v="46.3185"/>
    <n v="0.33749999999999997"/>
  </r>
  <r>
    <s v="CA-2014-123001"/>
    <x v="169"/>
    <x v="4"/>
    <x v="3"/>
    <d v="2014-09-09T00:00:00"/>
    <x v="3"/>
    <s v="AnthonyWitt@gmail.com"/>
    <s v="United States,Bakersfield,California"/>
    <s v="United States"/>
    <x v="0"/>
    <x v="2"/>
    <x v="894"/>
    <n v="9.4"/>
    <n v="5"/>
    <n v="2.726"/>
    <n v="0.28999999999999998"/>
  </r>
  <r>
    <s v="CA-2014-123001"/>
    <x v="169"/>
    <x v="4"/>
    <x v="3"/>
    <d v="2014-09-09T00:00:00"/>
    <x v="3"/>
    <s v="AnthonyWitt@gmail.com"/>
    <s v="United States,Bakersfield,California"/>
    <s v="United States"/>
    <x v="0"/>
    <x v="0"/>
    <x v="895"/>
    <n v="74"/>
    <n v="5"/>
    <n v="37"/>
    <n v="0.5"/>
  </r>
  <r>
    <s v="CA-2014-123001"/>
    <x v="169"/>
    <x v="4"/>
    <x v="3"/>
    <d v="2014-09-09T00:00:00"/>
    <x v="3"/>
    <s v="AnthonyWitt@gmail.com"/>
    <s v="United States,Bakersfield,California"/>
    <s v="United States"/>
    <x v="0"/>
    <x v="3"/>
    <x v="829"/>
    <n v="201.584"/>
    <n v="2"/>
    <n v="12.599"/>
    <n v="6.25E-2"/>
  </r>
  <r>
    <s v="CA-2013-133144"/>
    <x v="458"/>
    <x v="2"/>
    <x v="0"/>
    <d v="2013-05-22T00:00:00"/>
    <x v="1"/>
    <s v="DennyOrdway@gmail.com"/>
    <s v="United States,Los Angeles,California"/>
    <s v="United States"/>
    <x v="0"/>
    <x v="9"/>
    <x v="884"/>
    <n v="17.34"/>
    <n v="3"/>
    <n v="8.4966000000000008"/>
    <n v="0.49000000000000005"/>
  </r>
  <r>
    <s v="US-2013-151862"/>
    <x v="459"/>
    <x v="9"/>
    <x v="0"/>
    <d v="2013-03-09T00:00:00"/>
    <x v="5"/>
    <s v="OdellaNelson@gmail.com"/>
    <s v="United States,Denver,Colorado"/>
    <s v="United States"/>
    <x v="5"/>
    <x v="3"/>
    <x v="896"/>
    <n v="159.98400000000001"/>
    <n v="2"/>
    <n v="13.9986"/>
    <n v="8.7499999999999994E-2"/>
  </r>
  <r>
    <s v="CA-2013-114951"/>
    <x v="460"/>
    <x v="0"/>
    <x v="0"/>
    <d v="2013-07-04T00:00:00"/>
    <x v="5"/>
    <s v="DuaneNoonan@gmail.com"/>
    <s v="United States,San Francisco,California"/>
    <s v="United States"/>
    <x v="0"/>
    <x v="1"/>
    <x v="897"/>
    <n v="22.14"/>
    <n v="3"/>
    <n v="6.4206000000000003"/>
    <n v="0.28999999999999998"/>
  </r>
  <r>
    <s v="CA-2014-134838"/>
    <x v="370"/>
    <x v="11"/>
    <x v="3"/>
    <d v="2014-02-21T00:00:00"/>
    <x v="6"/>
    <s v="EmilyDucich@gmail.com"/>
    <s v="United States,Los Angeles,California"/>
    <s v="United States"/>
    <x v="0"/>
    <x v="2"/>
    <x v="898"/>
    <n v="12.84"/>
    <n v="3"/>
    <n v="3.4668000000000001"/>
    <n v="0.27"/>
  </r>
  <r>
    <s v="CA-2014-134838"/>
    <x v="370"/>
    <x v="11"/>
    <x v="3"/>
    <d v="2014-02-21T00:00:00"/>
    <x v="6"/>
    <s v="EmilyDucich@gmail.com"/>
    <s v="United States,Los Angeles,California"/>
    <s v="United States"/>
    <x v="0"/>
    <x v="1"/>
    <x v="874"/>
    <n v="44.67"/>
    <n v="3"/>
    <n v="12.0609"/>
    <n v="0.27"/>
  </r>
  <r>
    <s v="CA-2013-146010"/>
    <x v="95"/>
    <x v="2"/>
    <x v="0"/>
    <d v="2013-05-24T00:00:00"/>
    <x v="4"/>
    <s v="EugeneHildebrand@gmail.com"/>
    <s v="United States,Colorado Springs,Colorado"/>
    <s v="United States"/>
    <x v="5"/>
    <x v="4"/>
    <x v="899"/>
    <n v="40.634999999999998"/>
    <n v="7"/>
    <n v="-32.508000000000003"/>
    <n v="-0.80000000000000016"/>
  </r>
  <r>
    <s v="CA-2011-135090"/>
    <x v="461"/>
    <x v="7"/>
    <x v="1"/>
    <d v="2011-11-26T00:00:00"/>
    <x v="0"/>
    <s v="SusanPistek@gmail.com"/>
    <s v="United States,Los Angeles,California"/>
    <s v="United States"/>
    <x v="0"/>
    <x v="9"/>
    <x v="885"/>
    <n v="53.82"/>
    <n v="9"/>
    <n v="24.219000000000001"/>
    <n v="0.45"/>
  </r>
  <r>
    <s v="CA-2014-101308"/>
    <x v="462"/>
    <x v="8"/>
    <x v="3"/>
    <d v="2014-10-08T00:00:00"/>
    <x v="1"/>
    <s v="FrankGastineau@gmail.com"/>
    <s v="United States,Seattle,Washington"/>
    <s v="United States"/>
    <x v="1"/>
    <x v="11"/>
    <x v="57"/>
    <n v="8.94"/>
    <n v="3"/>
    <n v="4.1124000000000001"/>
    <n v="0.46"/>
  </r>
  <r>
    <s v="CA-2014-101308"/>
    <x v="462"/>
    <x v="8"/>
    <x v="3"/>
    <d v="2014-10-08T00:00:00"/>
    <x v="1"/>
    <s v="FrankGastineau@gmail.com"/>
    <s v="United States,Seattle,Washington"/>
    <s v="United States"/>
    <x v="1"/>
    <x v="3"/>
    <x v="189"/>
    <n v="84.784000000000006"/>
    <n v="2"/>
    <n v="-20.136199999999999"/>
    <n v="-0.23749999999999996"/>
  </r>
  <r>
    <s v="CA-2014-119564"/>
    <x v="463"/>
    <x v="1"/>
    <x v="3"/>
    <d v="2014-12-21T00:00:00"/>
    <x v="1"/>
    <s v="PaulLucas@gmail.com"/>
    <s v="United States,Seattle,Washington"/>
    <s v="United States"/>
    <x v="1"/>
    <x v="1"/>
    <x v="900"/>
    <n v="22.77"/>
    <n v="3"/>
    <n v="9.7911000000000001"/>
    <n v="0.43"/>
  </r>
  <r>
    <s v="CA-2013-135265"/>
    <x v="241"/>
    <x v="6"/>
    <x v="0"/>
    <d v="2013-07-10T00:00:00"/>
    <x v="2"/>
    <s v="ChristopherConant@gmail.com"/>
    <s v="United States,Los Angeles,California"/>
    <s v="United States"/>
    <x v="0"/>
    <x v="10"/>
    <x v="469"/>
    <n v="287.96800000000002"/>
    <n v="4"/>
    <n v="-3.5996000000000001"/>
    <n v="-1.2499999999999999E-2"/>
  </r>
  <r>
    <s v="CA-2013-135265"/>
    <x v="241"/>
    <x v="6"/>
    <x v="0"/>
    <d v="2013-07-10T00:00:00"/>
    <x v="2"/>
    <s v="ChristopherConant@gmail.com"/>
    <s v="United States,Los Angeles,California"/>
    <s v="United States"/>
    <x v="0"/>
    <x v="14"/>
    <x v="601"/>
    <n v="2799.96"/>
    <n v="5"/>
    <n v="944.98649999999998"/>
    <n v="0.33749999999999997"/>
  </r>
  <r>
    <s v="CA-2013-135265"/>
    <x v="241"/>
    <x v="6"/>
    <x v="0"/>
    <d v="2013-07-10T00:00:00"/>
    <x v="2"/>
    <s v="ChristopherConant@gmail.com"/>
    <s v="United States,Los Angeles,California"/>
    <s v="United States"/>
    <x v="0"/>
    <x v="9"/>
    <x v="901"/>
    <n v="48.94"/>
    <n v="1"/>
    <n v="24.47"/>
    <n v="0.5"/>
  </r>
  <r>
    <s v="CA-2013-108735"/>
    <x v="464"/>
    <x v="10"/>
    <x v="0"/>
    <d v="2013-04-22T00:00:00"/>
    <x v="0"/>
    <s v="JessicaMyrick@gmail.com"/>
    <s v="United States,Lakewood,California"/>
    <s v="United States"/>
    <x v="0"/>
    <x v="15"/>
    <x v="902"/>
    <n v="257.49900000000002"/>
    <n v="3"/>
    <n v="24.235199999999999"/>
    <n v="9.4117647058823514E-2"/>
  </r>
  <r>
    <s v="CA-2011-116834"/>
    <x v="465"/>
    <x v="8"/>
    <x v="1"/>
    <d v="2011-10-16T00:00:00"/>
    <x v="1"/>
    <s v="Deanpercer@gmail.com"/>
    <s v="United States,Seattle,Washington"/>
    <s v="United States"/>
    <x v="1"/>
    <x v="1"/>
    <x v="903"/>
    <n v="63.47"/>
    <n v="11"/>
    <n v="19.041"/>
    <n v="0.3"/>
  </r>
  <r>
    <s v="CA-2011-116834"/>
    <x v="465"/>
    <x v="8"/>
    <x v="1"/>
    <d v="2011-10-16T00:00:00"/>
    <x v="1"/>
    <s v="Deanpercer@gmail.com"/>
    <s v="United States,Seattle,Washington"/>
    <s v="United States"/>
    <x v="1"/>
    <x v="8"/>
    <x v="904"/>
    <n v="345"/>
    <n v="5"/>
    <n v="58.65"/>
    <n v="0.16999999999999998"/>
  </r>
  <r>
    <s v="CA-2012-107468"/>
    <x v="466"/>
    <x v="1"/>
    <x v="2"/>
    <d v="2012-12-22T00:00:00"/>
    <x v="0"/>
    <s v="MichaelKennedy@gmail.com"/>
    <s v="United States,Louisville,Colorado"/>
    <s v="United States"/>
    <x v="5"/>
    <x v="2"/>
    <x v="898"/>
    <n v="6.8479999999999999"/>
    <n v="2"/>
    <n v="0.59919999999999995"/>
    <n v="8.7499999999999994E-2"/>
  </r>
  <r>
    <s v="CA-2014-144463"/>
    <x v="467"/>
    <x v="5"/>
    <x v="3"/>
    <d v="2014-01-06T00:00:00"/>
    <x v="0"/>
    <s v="StevenCartwright@gmail.com"/>
    <s v="United States,Los Angeles,California"/>
    <s v="United States"/>
    <x v="0"/>
    <x v="1"/>
    <x v="905"/>
    <n v="474.43"/>
    <n v="11"/>
    <n v="199.26060000000001"/>
    <n v="0.42000000000000004"/>
  </r>
  <r>
    <s v="CA-2014-130764"/>
    <x v="468"/>
    <x v="8"/>
    <x v="3"/>
    <d v="2014-10-29T00:00:00"/>
    <x v="6"/>
    <s v="JackO'Briant@gmail.com"/>
    <s v="United States,San Francisco,California"/>
    <s v="United States"/>
    <x v="0"/>
    <x v="15"/>
    <x v="906"/>
    <n v="556.66499999999996"/>
    <n v="5"/>
    <n v="6.5490000000000004"/>
    <n v="1.1764705882352943E-2"/>
  </r>
  <r>
    <s v="CA-2014-130764"/>
    <x v="468"/>
    <x v="8"/>
    <x v="3"/>
    <d v="2014-10-29T00:00:00"/>
    <x v="6"/>
    <s v="JackO'Briant@gmail.com"/>
    <s v="United States,San Francisco,California"/>
    <s v="United States"/>
    <x v="0"/>
    <x v="3"/>
    <x v="907"/>
    <n v="95.84"/>
    <n v="4"/>
    <n v="34.741999999999997"/>
    <n v="0.36249999999999993"/>
  </r>
  <r>
    <s v="CA-2013-169957"/>
    <x v="340"/>
    <x v="4"/>
    <x v="0"/>
    <d v="2013-10-01T00:00:00"/>
    <x v="0"/>
    <s v="SteveNguyen@gmail.com"/>
    <s v="United States,Covington,Washington"/>
    <s v="United States"/>
    <x v="1"/>
    <x v="5"/>
    <x v="908"/>
    <n v="236.88"/>
    <n v="6"/>
    <n v="66.326400000000007"/>
    <n v="0.28000000000000003"/>
  </r>
  <r>
    <s v="CA-2013-169957"/>
    <x v="340"/>
    <x v="4"/>
    <x v="0"/>
    <d v="2013-10-01T00:00:00"/>
    <x v="0"/>
    <s v="SteveNguyen@gmail.com"/>
    <s v="United States,Covington,Washington"/>
    <s v="United States"/>
    <x v="1"/>
    <x v="9"/>
    <x v="461"/>
    <n v="29.9"/>
    <n v="5"/>
    <n v="14.651"/>
    <n v="0.49"/>
  </r>
  <r>
    <s v="CA-2013-169957"/>
    <x v="340"/>
    <x v="4"/>
    <x v="0"/>
    <d v="2013-10-01T00:00:00"/>
    <x v="0"/>
    <s v="SteveNguyen@gmail.com"/>
    <s v="United States,Covington,Washington"/>
    <s v="United States"/>
    <x v="1"/>
    <x v="8"/>
    <x v="442"/>
    <n v="100"/>
    <n v="4"/>
    <n v="21"/>
    <n v="0.21"/>
  </r>
  <r>
    <s v="CA-2011-110786"/>
    <x v="469"/>
    <x v="1"/>
    <x v="1"/>
    <d v="2012-01-02T00:00:00"/>
    <x v="0"/>
    <s v="AnthonyJohnson@gmail.com"/>
    <s v="United States,San Francisco,California"/>
    <s v="United States"/>
    <x v="0"/>
    <x v="1"/>
    <x v="909"/>
    <n v="24.9"/>
    <n v="5"/>
    <n v="8.2170000000000005"/>
    <n v="0.33"/>
  </r>
  <r>
    <s v="CA-2011-110786"/>
    <x v="469"/>
    <x v="1"/>
    <x v="1"/>
    <d v="2012-01-02T00:00:00"/>
    <x v="0"/>
    <s v="AnthonyJohnson@gmail.com"/>
    <s v="United States,San Francisco,California"/>
    <s v="United States"/>
    <x v="0"/>
    <x v="9"/>
    <x v="910"/>
    <n v="21.12"/>
    <n v="4"/>
    <n v="9.5039999999999996"/>
    <n v="0.44999999999999996"/>
  </r>
  <r>
    <s v="CA-2011-110786"/>
    <x v="469"/>
    <x v="1"/>
    <x v="1"/>
    <d v="2012-01-02T00:00:00"/>
    <x v="0"/>
    <s v="AnthonyJohnson@gmail.com"/>
    <s v="United States,San Francisco,California"/>
    <s v="United States"/>
    <x v="0"/>
    <x v="16"/>
    <x v="365"/>
    <n v="767.952"/>
    <n v="6"/>
    <n v="287.98200000000003"/>
    <n v="0.37500000000000006"/>
  </r>
  <r>
    <s v="CA-2011-110786"/>
    <x v="469"/>
    <x v="1"/>
    <x v="1"/>
    <d v="2012-01-02T00:00:00"/>
    <x v="0"/>
    <s v="AnthonyJohnson@gmail.com"/>
    <s v="United States,San Francisco,California"/>
    <s v="United States"/>
    <x v="0"/>
    <x v="4"/>
    <x v="836"/>
    <n v="14.352"/>
    <n v="3"/>
    <n v="4.6643999999999997"/>
    <n v="0.32499999999999996"/>
  </r>
  <r>
    <s v="CA-2011-110786"/>
    <x v="469"/>
    <x v="1"/>
    <x v="1"/>
    <d v="2012-01-02T00:00:00"/>
    <x v="0"/>
    <s v="AnthonyJohnson@gmail.com"/>
    <s v="United States,San Francisco,California"/>
    <s v="United States"/>
    <x v="0"/>
    <x v="3"/>
    <x v="911"/>
    <n v="191.976"/>
    <n v="3"/>
    <n v="19.197600000000001"/>
    <n v="0.1"/>
  </r>
  <r>
    <s v="CA-2011-110786"/>
    <x v="469"/>
    <x v="1"/>
    <x v="1"/>
    <d v="2012-01-02T00:00:00"/>
    <x v="0"/>
    <s v="AnthonyJohnson@gmail.com"/>
    <s v="United States,San Francisco,California"/>
    <s v="United States"/>
    <x v="0"/>
    <x v="0"/>
    <x v="912"/>
    <n v="274.77"/>
    <n v="9"/>
    <n v="126.3942"/>
    <n v="0.46"/>
  </r>
  <r>
    <s v="CA-2011-110786"/>
    <x v="469"/>
    <x v="1"/>
    <x v="1"/>
    <d v="2012-01-02T00:00:00"/>
    <x v="0"/>
    <s v="AnthonyJohnson@gmail.com"/>
    <s v="United States,San Francisco,California"/>
    <s v="United States"/>
    <x v="0"/>
    <x v="1"/>
    <x v="913"/>
    <n v="70.56"/>
    <n v="6"/>
    <n v="23.990400000000001"/>
    <n v="0.34"/>
  </r>
  <r>
    <s v="CA-2012-137750"/>
    <x v="470"/>
    <x v="0"/>
    <x v="2"/>
    <d v="2012-06-30T00:00:00"/>
    <x v="1"/>
    <s v="JillFjeld@gmail.com"/>
    <s v="United States,San Francisco,California"/>
    <s v="United States"/>
    <x v="0"/>
    <x v="1"/>
    <x v="194"/>
    <n v="204.85"/>
    <n v="5"/>
    <n v="57.357999999999997"/>
    <n v="0.27999999999999997"/>
  </r>
  <r>
    <s v="CA-2012-124058"/>
    <x v="148"/>
    <x v="7"/>
    <x v="2"/>
    <d v="2012-11-24T00:00:00"/>
    <x v="0"/>
    <s v="LenaCreighton@gmail.com"/>
    <s v="United States,Oakland,California"/>
    <s v="United States"/>
    <x v="0"/>
    <x v="3"/>
    <x v="914"/>
    <n v="72.744"/>
    <n v="7"/>
    <n v="-15.4581"/>
    <n v="-0.21249999999999999"/>
  </r>
  <r>
    <s v="CA-2012-124058"/>
    <x v="148"/>
    <x v="7"/>
    <x v="2"/>
    <d v="2012-11-24T00:00:00"/>
    <x v="0"/>
    <s v="LenaCreighton@gmail.com"/>
    <s v="United States,Oakland,California"/>
    <s v="United States"/>
    <x v="0"/>
    <x v="10"/>
    <x v="164"/>
    <n v="572.16"/>
    <n v="3"/>
    <n v="35.76"/>
    <n v="6.25E-2"/>
  </r>
  <r>
    <s v="US-2012-138716"/>
    <x v="144"/>
    <x v="4"/>
    <x v="2"/>
    <d v="2012-09-20T00:00:00"/>
    <x v="4"/>
    <s v="CariSayre@gmail.com"/>
    <s v="United States,Seattle,Washington"/>
    <s v="United States"/>
    <x v="1"/>
    <x v="4"/>
    <x v="565"/>
    <n v="25.032"/>
    <n v="3"/>
    <n v="7.8224999999999998"/>
    <n v="0.3125"/>
  </r>
  <r>
    <s v="CA-2013-140417"/>
    <x v="187"/>
    <x v="4"/>
    <x v="0"/>
    <d v="2013-09-30T00:00:00"/>
    <x v="0"/>
    <s v="KatrinaEdelman@gmail.com"/>
    <s v="United States,Tigard,Oregon"/>
    <s v="United States"/>
    <x v="4"/>
    <x v="9"/>
    <x v="612"/>
    <n v="60.048000000000002"/>
    <n v="9"/>
    <n v="22.518000000000001"/>
    <n v="0.375"/>
  </r>
  <r>
    <s v="CA-2013-140417"/>
    <x v="187"/>
    <x v="4"/>
    <x v="0"/>
    <d v="2013-09-30T00:00:00"/>
    <x v="0"/>
    <s v="KatrinaEdelman@gmail.com"/>
    <s v="United States,Tigard,Oregon"/>
    <s v="United States"/>
    <x v="4"/>
    <x v="4"/>
    <x v="915"/>
    <n v="5.0220000000000002"/>
    <n v="1"/>
    <n v="-3.5154000000000001"/>
    <n v="-0.7"/>
  </r>
  <r>
    <s v="CA-2014-163692"/>
    <x v="75"/>
    <x v="4"/>
    <x v="3"/>
    <d v="2014-09-10T00:00:00"/>
    <x v="2"/>
    <s v="Deanpercer@gmail.com"/>
    <s v="United States,Phoenix,Arizona"/>
    <s v="United States"/>
    <x v="3"/>
    <x v="4"/>
    <x v="220"/>
    <n v="7.8570000000000002"/>
    <n v="3"/>
    <n v="-6.0236999999999998"/>
    <n v="-0.76666666666666661"/>
  </r>
  <r>
    <s v="CA-2013-111913"/>
    <x v="471"/>
    <x v="3"/>
    <x v="0"/>
    <d v="2013-08-07T00:00:00"/>
    <x v="2"/>
    <s v="LindaCazamias@gmail.com"/>
    <s v="United States,Sacramento,California"/>
    <s v="United States"/>
    <x v="0"/>
    <x v="3"/>
    <x v="3"/>
    <n v="302.38400000000001"/>
    <n v="2"/>
    <n v="30.238399999999999"/>
    <n v="9.9999999999999992E-2"/>
  </r>
  <r>
    <s v="CA-2013-111913"/>
    <x v="471"/>
    <x v="3"/>
    <x v="0"/>
    <d v="2013-08-07T00:00:00"/>
    <x v="2"/>
    <s v="LindaCazamias@gmail.com"/>
    <s v="United States,Sacramento,California"/>
    <s v="United States"/>
    <x v="0"/>
    <x v="4"/>
    <x v="220"/>
    <n v="20.952000000000002"/>
    <n v="3"/>
    <n v="7.0712999999999999"/>
    <n v="0.33749999999999997"/>
  </r>
  <r>
    <s v="CA-2013-111913"/>
    <x v="471"/>
    <x v="3"/>
    <x v="0"/>
    <d v="2013-08-07T00:00:00"/>
    <x v="2"/>
    <s v="LindaCazamias@gmail.com"/>
    <s v="United States,Sacramento,California"/>
    <s v="United States"/>
    <x v="0"/>
    <x v="4"/>
    <x v="916"/>
    <n v="11.784000000000001"/>
    <n v="3"/>
    <n v="3.9771000000000001"/>
    <n v="0.33749999999999997"/>
  </r>
  <r>
    <s v="US-2014-155999"/>
    <x v="472"/>
    <x v="3"/>
    <x v="3"/>
    <d v="2014-08-14T00:00:00"/>
    <x v="3"/>
    <s v="JayKimmel@gmail.com"/>
    <s v="United States,San Diego,California"/>
    <s v="United States"/>
    <x v="0"/>
    <x v="3"/>
    <x v="334"/>
    <n v="159.96"/>
    <n v="5"/>
    <n v="17.9955"/>
    <n v="0.11249999999999999"/>
  </r>
  <r>
    <s v="US-2014-155999"/>
    <x v="472"/>
    <x v="3"/>
    <x v="3"/>
    <d v="2014-08-14T00:00:00"/>
    <x v="3"/>
    <s v="JayKimmel@gmail.com"/>
    <s v="United States,San Diego,California"/>
    <s v="United States"/>
    <x v="0"/>
    <x v="4"/>
    <x v="302"/>
    <n v="13.76"/>
    <n v="2"/>
    <n v="4.6440000000000001"/>
    <n v="0.33750000000000002"/>
  </r>
  <r>
    <s v="CA-2013-163573"/>
    <x v="202"/>
    <x v="7"/>
    <x v="0"/>
    <d v="2013-11-28T00:00:00"/>
    <x v="4"/>
    <s v="AmyCox@gmail.com"/>
    <s v="United States,Seattle,Washington"/>
    <s v="United States"/>
    <x v="1"/>
    <x v="4"/>
    <x v="499"/>
    <n v="1219.96"/>
    <n v="5"/>
    <n v="381.23750000000001"/>
    <n v="0.3125"/>
  </r>
  <r>
    <s v="CA-2012-153416"/>
    <x v="8"/>
    <x v="7"/>
    <x v="2"/>
    <d v="2012-11-29T00:00:00"/>
    <x v="1"/>
    <s v="TobySwindell@gmail.com"/>
    <s v="United States,Los Angeles,California"/>
    <s v="United States"/>
    <x v="0"/>
    <x v="4"/>
    <x v="917"/>
    <n v="3.1680000000000001"/>
    <n v="2"/>
    <n v="0.99"/>
    <n v="0.3125"/>
  </r>
  <r>
    <s v="CA-2012-153416"/>
    <x v="8"/>
    <x v="7"/>
    <x v="2"/>
    <d v="2012-11-29T00:00:00"/>
    <x v="1"/>
    <s v="TobySwindell@gmail.com"/>
    <s v="United States,Los Angeles,California"/>
    <s v="United States"/>
    <x v="0"/>
    <x v="9"/>
    <x v="190"/>
    <n v="19.440000000000001"/>
    <n v="3"/>
    <n v="9.3312000000000008"/>
    <n v="0.48000000000000004"/>
  </r>
  <r>
    <s v="CA-2012-153416"/>
    <x v="8"/>
    <x v="7"/>
    <x v="2"/>
    <d v="2012-11-29T00:00:00"/>
    <x v="1"/>
    <s v="TobySwindell@gmail.com"/>
    <s v="United States,Los Angeles,California"/>
    <s v="United States"/>
    <x v="0"/>
    <x v="7"/>
    <x v="787"/>
    <n v="454.86"/>
    <n v="7"/>
    <n v="54.583199999999998"/>
    <n v="0.12"/>
  </r>
  <r>
    <s v="CA-2012-153416"/>
    <x v="8"/>
    <x v="7"/>
    <x v="2"/>
    <d v="2012-11-29T00:00:00"/>
    <x v="1"/>
    <s v="TobySwindell@gmail.com"/>
    <s v="United States,Los Angeles,California"/>
    <s v="United States"/>
    <x v="0"/>
    <x v="4"/>
    <x v="739"/>
    <n v="91.391999999999996"/>
    <n v="8"/>
    <n v="29.702400000000001"/>
    <n v="0.32500000000000001"/>
  </r>
  <r>
    <s v="CA-2014-133823"/>
    <x v="473"/>
    <x v="2"/>
    <x v="3"/>
    <d v="2014-05-13T00:00:00"/>
    <x v="6"/>
    <s v="LizPelletier@gmail.com"/>
    <s v="United States,Seattle,Washington"/>
    <s v="United States"/>
    <x v="1"/>
    <x v="9"/>
    <x v="545"/>
    <n v="37.44"/>
    <n v="6"/>
    <n v="16.847999999999999"/>
    <n v="0.45"/>
  </r>
  <r>
    <s v="CA-2014-133823"/>
    <x v="473"/>
    <x v="2"/>
    <x v="3"/>
    <d v="2014-05-13T00:00:00"/>
    <x v="6"/>
    <s v="LizPelletier@gmail.com"/>
    <s v="United States,Seattle,Washington"/>
    <s v="United States"/>
    <x v="1"/>
    <x v="0"/>
    <x v="640"/>
    <n v="37.590000000000003"/>
    <n v="3"/>
    <n v="17.667300000000001"/>
    <n v="0.47"/>
  </r>
  <r>
    <s v="CA-2014-133823"/>
    <x v="473"/>
    <x v="2"/>
    <x v="3"/>
    <d v="2014-05-13T00:00:00"/>
    <x v="6"/>
    <s v="LizPelletier@gmail.com"/>
    <s v="United States,Seattle,Washington"/>
    <s v="United States"/>
    <x v="1"/>
    <x v="4"/>
    <x v="800"/>
    <n v="26.032"/>
    <n v="2"/>
    <n v="9.4366000000000003"/>
    <n v="0.36249999999999999"/>
  </r>
  <r>
    <s v="CA-2012-121272"/>
    <x v="474"/>
    <x v="9"/>
    <x v="2"/>
    <d v="2012-04-04T00:00:00"/>
    <x v="3"/>
    <s v="DennyOrdway@gmail.com"/>
    <s v="United States,Seattle,Washington"/>
    <s v="United States"/>
    <x v="1"/>
    <x v="5"/>
    <x v="918"/>
    <n v="73.28"/>
    <n v="4"/>
    <n v="21.251200000000001"/>
    <n v="0.28999999999999998"/>
  </r>
  <r>
    <s v="CA-2014-105914"/>
    <x v="462"/>
    <x v="8"/>
    <x v="3"/>
    <d v="2014-10-09T00:00:00"/>
    <x v="3"/>
    <s v="PaulVanHugh@gmail.com"/>
    <s v="United States,Los Angeles,California"/>
    <s v="United States"/>
    <x v="0"/>
    <x v="4"/>
    <x v="919"/>
    <n v="112.12"/>
    <n v="5"/>
    <n v="42.045000000000002"/>
    <n v="0.375"/>
  </r>
  <r>
    <s v="CA-2014-105914"/>
    <x v="462"/>
    <x v="8"/>
    <x v="3"/>
    <d v="2014-10-09T00:00:00"/>
    <x v="3"/>
    <s v="PaulVanHugh@gmail.com"/>
    <s v="United States,Los Angeles,California"/>
    <s v="United States"/>
    <x v="0"/>
    <x v="7"/>
    <x v="920"/>
    <n v="1575.14"/>
    <n v="7"/>
    <n v="204.76820000000001"/>
    <n v="0.13"/>
  </r>
  <r>
    <s v="CA-2014-112725"/>
    <x v="371"/>
    <x v="5"/>
    <x v="3"/>
    <d v="2014-02-07T00:00:00"/>
    <x v="5"/>
    <s v="EugeneHildebrand@gmail.com"/>
    <s v="United States,San Francisco,California"/>
    <s v="United States"/>
    <x v="0"/>
    <x v="2"/>
    <x v="318"/>
    <n v="12.74"/>
    <n v="7"/>
    <n v="5.7329999999999997"/>
    <n v="0.44999999999999996"/>
  </r>
  <r>
    <s v="CA-2014-112725"/>
    <x v="371"/>
    <x v="5"/>
    <x v="3"/>
    <d v="2014-02-07T00:00:00"/>
    <x v="5"/>
    <s v="EugeneHildebrand@gmail.com"/>
    <s v="United States,San Francisco,California"/>
    <s v="United States"/>
    <x v="0"/>
    <x v="2"/>
    <x v="921"/>
    <n v="8.82"/>
    <n v="3"/>
    <n v="2.3814000000000002"/>
    <n v="0.27"/>
  </r>
  <r>
    <s v="CA-2014-112725"/>
    <x v="371"/>
    <x v="5"/>
    <x v="3"/>
    <d v="2014-02-07T00:00:00"/>
    <x v="5"/>
    <s v="EugeneHildebrand@gmail.com"/>
    <s v="United States,San Francisco,California"/>
    <s v="United States"/>
    <x v="0"/>
    <x v="10"/>
    <x v="427"/>
    <n v="120.78400000000001"/>
    <n v="1"/>
    <n v="-13.588200000000001"/>
    <n v="-0.1125"/>
  </r>
  <r>
    <s v="US-2014-106131"/>
    <x v="475"/>
    <x v="5"/>
    <x v="3"/>
    <d v="2014-01-17T00:00:00"/>
    <x v="2"/>
    <s v="TracyPoddar@gmail.com"/>
    <s v="United States,Aurora,Colorado"/>
    <s v="United States"/>
    <x v="5"/>
    <x v="8"/>
    <x v="15"/>
    <n v="169.06399999999999"/>
    <n v="7"/>
    <n v="-14.793100000000001"/>
    <n v="-8.7500000000000008E-2"/>
  </r>
  <r>
    <s v="US-2014-106131"/>
    <x v="475"/>
    <x v="5"/>
    <x v="3"/>
    <d v="2014-01-17T00:00:00"/>
    <x v="2"/>
    <s v="TracyPoddar@gmail.com"/>
    <s v="United States,Aurora,Colorado"/>
    <s v="United States"/>
    <x v="5"/>
    <x v="7"/>
    <x v="557"/>
    <n v="168.624"/>
    <n v="9"/>
    <n v="14.7546"/>
    <n v="8.7500000000000008E-2"/>
  </r>
  <r>
    <s v="CA-2011-157924"/>
    <x v="465"/>
    <x v="8"/>
    <x v="1"/>
    <d v="2011-10-13T00:00:00"/>
    <x v="2"/>
    <s v="HelenAndreada@gmail.com"/>
    <s v="United States,Pasadena,California"/>
    <s v="United States"/>
    <x v="0"/>
    <x v="7"/>
    <x v="922"/>
    <n v="31.92"/>
    <n v="4"/>
    <n v="8.2992000000000008"/>
    <n v="0.26"/>
  </r>
  <r>
    <s v="CA-2011-157924"/>
    <x v="465"/>
    <x v="8"/>
    <x v="1"/>
    <d v="2011-10-13T00:00:00"/>
    <x v="2"/>
    <s v="HelenAndreada@gmail.com"/>
    <s v="United States,Pasadena,California"/>
    <s v="United States"/>
    <x v="0"/>
    <x v="10"/>
    <x v="923"/>
    <n v="433.56799999999998"/>
    <n v="2"/>
    <n v="-65.035200000000003"/>
    <n v="-0.15000000000000002"/>
  </r>
  <r>
    <s v="CA-2012-100216"/>
    <x v="276"/>
    <x v="10"/>
    <x v="2"/>
    <d v="2012-04-14T00:00:00"/>
    <x v="6"/>
    <s v="HeatherJas@gmail.com"/>
    <s v="United States,Mesa,Arizona"/>
    <s v="United States"/>
    <x v="3"/>
    <x v="9"/>
    <x v="924"/>
    <n v="31.103999999999999"/>
    <n v="6"/>
    <n v="10.8864"/>
    <n v="0.35000000000000003"/>
  </r>
  <r>
    <s v="CA-2012-100216"/>
    <x v="276"/>
    <x v="10"/>
    <x v="2"/>
    <d v="2012-04-14T00:00:00"/>
    <x v="6"/>
    <s v="HeatherJas@gmail.com"/>
    <s v="United States,Mesa,Arizona"/>
    <s v="United States"/>
    <x v="3"/>
    <x v="9"/>
    <x v="347"/>
    <n v="54.816000000000003"/>
    <n v="3"/>
    <n v="17.815200000000001"/>
    <n v="0.32500000000000001"/>
  </r>
  <r>
    <s v="CA-2014-100601"/>
    <x v="364"/>
    <x v="7"/>
    <x v="3"/>
    <d v="2014-11-21T00:00:00"/>
    <x v="0"/>
    <s v="JayKimmel@gmail.com"/>
    <s v="United States,Fresno,California"/>
    <s v="United States"/>
    <x v="0"/>
    <x v="7"/>
    <x v="255"/>
    <n v="48.86"/>
    <n v="7"/>
    <n v="0.97719999999999996"/>
    <n v="0.02"/>
  </r>
  <r>
    <s v="CA-2012-154340"/>
    <x v="419"/>
    <x v="7"/>
    <x v="2"/>
    <d v="2012-11-30T00:00:00"/>
    <x v="6"/>
    <s v="EileenKiefer@gmail.com"/>
    <s v="United States,Santa Ana,California"/>
    <s v="United States"/>
    <x v="0"/>
    <x v="2"/>
    <x v="925"/>
    <n v="56.3"/>
    <n v="2"/>
    <n v="15.763999999999999"/>
    <n v="0.28000000000000003"/>
  </r>
  <r>
    <s v="CA-2013-148593"/>
    <x v="476"/>
    <x v="0"/>
    <x v="0"/>
    <d v="2013-06-19T00:00:00"/>
    <x v="2"/>
    <s v="BillDonatelli@gmail.com"/>
    <s v="United States,Los Angeles,California"/>
    <s v="United States"/>
    <x v="0"/>
    <x v="9"/>
    <x v="595"/>
    <n v="46.35"/>
    <n v="5"/>
    <n v="21.784500000000001"/>
    <n v="0.47000000000000003"/>
  </r>
  <r>
    <s v="US-2014-119039"/>
    <x v="477"/>
    <x v="9"/>
    <x v="3"/>
    <d v="2014-03-11T00:00:00"/>
    <x v="0"/>
    <s v="BenFerrer@gmail.com"/>
    <s v="United States,San Francisco,California"/>
    <s v="United States"/>
    <x v="0"/>
    <x v="4"/>
    <x v="926"/>
    <n v="14.976000000000001"/>
    <n v="9"/>
    <n v="5.4287999999999998"/>
    <n v="0.36249999999999999"/>
  </r>
  <r>
    <s v="CA-2012-150875"/>
    <x v="478"/>
    <x v="7"/>
    <x v="2"/>
    <d v="2012-11-20T00:00:00"/>
    <x v="0"/>
    <s v="HeatherKirkland@gmail.com"/>
    <s v="United States,Boise,Idaho"/>
    <s v="United States"/>
    <x v="9"/>
    <x v="6"/>
    <x v="13"/>
    <n v="696.42"/>
    <n v="2"/>
    <n v="160.17660000000001"/>
    <n v="0.23000000000000004"/>
  </r>
  <r>
    <s v="CA-2012-150875"/>
    <x v="478"/>
    <x v="7"/>
    <x v="2"/>
    <d v="2012-11-20T00:00:00"/>
    <x v="0"/>
    <s v="HeatherKirkland@gmail.com"/>
    <s v="United States,Boise,Idaho"/>
    <s v="United States"/>
    <x v="9"/>
    <x v="3"/>
    <x v="50"/>
    <n v="304.77600000000001"/>
    <n v="3"/>
    <n v="22.8582"/>
    <n v="7.4999999999999997E-2"/>
  </r>
  <r>
    <s v="CA-2012-154200"/>
    <x v="273"/>
    <x v="0"/>
    <x v="2"/>
    <d v="2012-06-22T00:00:00"/>
    <x v="0"/>
    <s v="BruceGeld@gmail.com"/>
    <s v="United States,San Diego,California"/>
    <s v="United States"/>
    <x v="0"/>
    <x v="2"/>
    <x v="550"/>
    <n v="51.98"/>
    <n v="2"/>
    <n v="15.074199999999999"/>
    <n v="0.28999999999999998"/>
  </r>
  <r>
    <s v="CA-2013-124233"/>
    <x v="126"/>
    <x v="10"/>
    <x v="0"/>
    <d v="2013-04-15T00:00:00"/>
    <x v="3"/>
    <s v="ClytieKelty@gmail.com"/>
    <s v="United States,Los Angeles,California"/>
    <s v="United States"/>
    <x v="0"/>
    <x v="1"/>
    <x v="463"/>
    <n v="24.7"/>
    <n v="5"/>
    <n v="10.374000000000001"/>
    <n v="0.42000000000000004"/>
  </r>
  <r>
    <s v="CA-2012-111234"/>
    <x v="479"/>
    <x v="11"/>
    <x v="2"/>
    <d v="2012-02-22T00:00:00"/>
    <x v="0"/>
    <s v="AnnBlume@gmail.com"/>
    <s v="United States,Los Angeles,California"/>
    <s v="United States"/>
    <x v="0"/>
    <x v="0"/>
    <x v="927"/>
    <n v="9.24"/>
    <n v="3"/>
    <n v="4.4352"/>
    <n v="0.48"/>
  </r>
  <r>
    <s v="CA-2014-149881"/>
    <x v="337"/>
    <x v="10"/>
    <x v="3"/>
    <d v="2014-04-04T00:00:00"/>
    <x v="2"/>
    <s v="NickCrebassa@gmail.com"/>
    <s v="United States,San Francisco,California"/>
    <s v="United States"/>
    <x v="0"/>
    <x v="15"/>
    <x v="928"/>
    <n v="482.66399999999999"/>
    <n v="8"/>
    <n v="85.176000000000002"/>
    <n v="0.17647058823529413"/>
  </r>
  <r>
    <s v="CA-2014-149881"/>
    <x v="337"/>
    <x v="10"/>
    <x v="3"/>
    <d v="2014-04-04T00:00:00"/>
    <x v="2"/>
    <s v="NickCrebassa@gmail.com"/>
    <s v="United States,San Francisco,California"/>
    <s v="United States"/>
    <x v="0"/>
    <x v="16"/>
    <x v="929"/>
    <n v="4799.9840000000004"/>
    <n v="2"/>
    <n v="359.99880000000002"/>
    <n v="7.4999999999999997E-2"/>
  </r>
  <r>
    <s v="CA-2014-134565"/>
    <x v="217"/>
    <x v="0"/>
    <x v="3"/>
    <d v="2014-06-14T00:00:00"/>
    <x v="2"/>
    <s v="TomBoeckenhauer@gmail.com"/>
    <s v="United States,Seattle,Washington"/>
    <s v="United States"/>
    <x v="1"/>
    <x v="9"/>
    <x v="930"/>
    <n v="37.94"/>
    <n v="2"/>
    <n v="18.211200000000002"/>
    <n v="0.48000000000000009"/>
  </r>
  <r>
    <s v="CA-2014-134565"/>
    <x v="217"/>
    <x v="0"/>
    <x v="3"/>
    <d v="2014-06-14T00:00:00"/>
    <x v="2"/>
    <s v="TomBoeckenhauer@gmail.com"/>
    <s v="United States,Seattle,Washington"/>
    <s v="United States"/>
    <x v="1"/>
    <x v="4"/>
    <x v="265"/>
    <n v="18.288"/>
    <n v="6"/>
    <n v="6.6294000000000004"/>
    <n v="0.36250000000000004"/>
  </r>
  <r>
    <s v="CA-2014-134565"/>
    <x v="217"/>
    <x v="0"/>
    <x v="3"/>
    <d v="2014-06-14T00:00:00"/>
    <x v="2"/>
    <s v="TomBoeckenhauer@gmail.com"/>
    <s v="United States,Seattle,Washington"/>
    <s v="United States"/>
    <x v="1"/>
    <x v="16"/>
    <x v="931"/>
    <n v="385.8"/>
    <n v="5"/>
    <n v="130.20750000000001"/>
    <n v="0.33750000000000002"/>
  </r>
  <r>
    <s v="CA-2014-134565"/>
    <x v="217"/>
    <x v="0"/>
    <x v="3"/>
    <d v="2014-06-14T00:00:00"/>
    <x v="2"/>
    <s v="TomBoeckenhauer@gmail.com"/>
    <s v="United States,Seattle,Washington"/>
    <s v="United States"/>
    <x v="1"/>
    <x v="7"/>
    <x v="417"/>
    <n v="102.96"/>
    <n v="2"/>
    <n v="1.0296000000000001"/>
    <n v="1.0000000000000002E-2"/>
  </r>
  <r>
    <s v="CA-2014-134565"/>
    <x v="217"/>
    <x v="0"/>
    <x v="3"/>
    <d v="2014-06-14T00:00:00"/>
    <x v="2"/>
    <s v="TomBoeckenhauer@gmail.com"/>
    <s v="United States,Seattle,Washington"/>
    <s v="United States"/>
    <x v="1"/>
    <x v="15"/>
    <x v="932"/>
    <n v="174.42"/>
    <n v="3"/>
    <n v="41.860799999999998"/>
    <n v="0.24"/>
  </r>
  <r>
    <s v="CA-2012-154970"/>
    <x v="480"/>
    <x v="5"/>
    <x v="2"/>
    <d v="2012-01-10T00:00:00"/>
    <x v="1"/>
    <s v="StevenRoelle@gmail.com"/>
    <s v="United States,Seattle,Washington"/>
    <s v="United States"/>
    <x v="1"/>
    <x v="10"/>
    <x v="711"/>
    <n v="61.584000000000003"/>
    <n v="1"/>
    <n v="-6.9282000000000004"/>
    <n v="-0.1125"/>
  </r>
  <r>
    <s v="CA-2014-147144"/>
    <x v="481"/>
    <x v="9"/>
    <x v="3"/>
    <d v="2014-03-29T00:00:00"/>
    <x v="2"/>
    <s v="MariaZettner@gmail.com"/>
    <s v="United States,Seattle,Washington"/>
    <s v="United States"/>
    <x v="1"/>
    <x v="2"/>
    <x v="933"/>
    <n v="19.829999999999998"/>
    <n v="1"/>
    <n v="5.9489999999999998"/>
    <n v="0.30000000000000004"/>
  </r>
  <r>
    <s v="CA-2011-133704"/>
    <x v="112"/>
    <x v="4"/>
    <x v="1"/>
    <d v="2011-09-26T00:00:00"/>
    <x v="3"/>
    <s v="MichelleArnett@gmail.com"/>
    <s v="United States,Los Angeles,California"/>
    <s v="United States"/>
    <x v="0"/>
    <x v="5"/>
    <x v="57"/>
    <n v="43.92"/>
    <n v="4"/>
    <n v="11.8584"/>
    <n v="0.26999999999999996"/>
  </r>
  <r>
    <s v="CA-2011-133704"/>
    <x v="112"/>
    <x v="4"/>
    <x v="1"/>
    <d v="2011-09-26T00:00:00"/>
    <x v="3"/>
    <s v="MichelleArnett@gmail.com"/>
    <s v="United States,Los Angeles,California"/>
    <s v="United States"/>
    <x v="0"/>
    <x v="4"/>
    <x v="247"/>
    <n v="20.231999999999999"/>
    <n v="3"/>
    <n v="6.5754000000000001"/>
    <n v="0.32500000000000001"/>
  </r>
  <r>
    <s v="CA-2011-138436"/>
    <x v="482"/>
    <x v="9"/>
    <x v="1"/>
    <d v="2011-03-30T00:00:00"/>
    <x v="0"/>
    <s v="JonathanDoherty@gmail.com"/>
    <s v="United States,Los Angeles,California"/>
    <s v="United States"/>
    <x v="0"/>
    <x v="8"/>
    <x v="62"/>
    <n v="66.3"/>
    <n v="3"/>
    <n v="8.6189999999999998"/>
    <n v="0.13"/>
  </r>
  <r>
    <s v="CA-2012-101924"/>
    <x v="483"/>
    <x v="4"/>
    <x v="2"/>
    <d v="2012-09-09T00:00:00"/>
    <x v="1"/>
    <s v="KenBlack@gmail.com"/>
    <s v="United States,Medford,Oregon"/>
    <s v="United States"/>
    <x v="4"/>
    <x v="4"/>
    <x v="800"/>
    <n v="9.7620000000000005"/>
    <n v="2"/>
    <n v="-6.8334000000000001"/>
    <n v="-0.7"/>
  </r>
  <r>
    <s v="CA-2013-124793"/>
    <x v="484"/>
    <x v="9"/>
    <x v="0"/>
    <d v="2013-03-17T00:00:00"/>
    <x v="2"/>
    <s v="MuhammedMacIntyre@gmail.com"/>
    <s v="United States,Seattle,Washington"/>
    <s v="United States"/>
    <x v="1"/>
    <x v="10"/>
    <x v="494"/>
    <n v="196.78399999999999"/>
    <n v="2"/>
    <n v="-22.138200000000001"/>
    <n v="-0.11250000000000002"/>
  </r>
  <r>
    <s v="US-2014-124821"/>
    <x v="267"/>
    <x v="0"/>
    <x v="3"/>
    <d v="2014-06-30T00:00:00"/>
    <x v="0"/>
    <s v="AnneMcFarland@gmail.com"/>
    <s v="United States,Seattle,Washington"/>
    <s v="United States"/>
    <x v="1"/>
    <x v="6"/>
    <x v="934"/>
    <n v="871.4"/>
    <n v="4"/>
    <n v="148.13800000000001"/>
    <n v="0.17"/>
  </r>
  <r>
    <s v="US-2014-158505"/>
    <x v="485"/>
    <x v="6"/>
    <x v="3"/>
    <d v="2014-07-22T00:00:00"/>
    <x v="7"/>
    <s v="SarahFoster@gmail.com"/>
    <s v="United States,Murray,Utah"/>
    <s v="United States"/>
    <x v="2"/>
    <x v="3"/>
    <x v="935"/>
    <n v="71.927999999999997"/>
    <n v="9"/>
    <n v="6.2937000000000003"/>
    <n v="8.7500000000000008E-2"/>
  </r>
  <r>
    <s v="US-2014-158505"/>
    <x v="485"/>
    <x v="6"/>
    <x v="3"/>
    <d v="2014-07-22T00:00:00"/>
    <x v="7"/>
    <s v="SarahFoster@gmail.com"/>
    <s v="United States,Murray,Utah"/>
    <s v="United States"/>
    <x v="2"/>
    <x v="2"/>
    <x v="550"/>
    <n v="25.99"/>
    <n v="1"/>
    <n v="7.5370999999999997"/>
    <n v="0.28999999999999998"/>
  </r>
  <r>
    <s v="CA-2012-142692"/>
    <x v="454"/>
    <x v="8"/>
    <x v="2"/>
    <d v="2012-10-28T00:00:00"/>
    <x v="1"/>
    <s v="AndrewGjertsen@gmail.com"/>
    <s v="United States,Seattle,Washington"/>
    <s v="United States"/>
    <x v="1"/>
    <x v="4"/>
    <x v="96"/>
    <n v="3.5920000000000001"/>
    <n v="1"/>
    <n v="1.1225000000000001"/>
    <n v="0.3125"/>
  </r>
  <r>
    <s v="CA-2014-151358"/>
    <x v="486"/>
    <x v="3"/>
    <x v="3"/>
    <d v="2014-08-23T00:00:00"/>
    <x v="0"/>
    <s v="NicoleFjeld@gmail.com"/>
    <s v="United States,Seattle,Washington"/>
    <s v="United States"/>
    <x v="1"/>
    <x v="7"/>
    <x v="281"/>
    <n v="323.10000000000002"/>
    <n v="2"/>
    <n v="61.389000000000003"/>
    <n v="0.19"/>
  </r>
  <r>
    <s v="CA-2014-102407"/>
    <x v="32"/>
    <x v="1"/>
    <x v="3"/>
    <d v="2014-12-14T00:00:00"/>
    <x v="0"/>
    <s v="AlyssaTate@gmail.com"/>
    <s v="United States,Los Angeles,California"/>
    <s v="United States"/>
    <x v="0"/>
    <x v="2"/>
    <x v="840"/>
    <n v="11.16"/>
    <n v="2"/>
    <n v="2.79"/>
    <n v="0.25"/>
  </r>
  <r>
    <s v="CA-2014-102407"/>
    <x v="32"/>
    <x v="1"/>
    <x v="3"/>
    <d v="2014-12-14T00:00:00"/>
    <x v="0"/>
    <s v="AlyssaTate@gmail.com"/>
    <s v="United States,Los Angeles,California"/>
    <s v="United States"/>
    <x v="0"/>
    <x v="6"/>
    <x v="287"/>
    <n v="896.32799999999997"/>
    <n v="9"/>
    <n v="22.408200000000001"/>
    <n v="2.5000000000000001E-2"/>
  </r>
  <r>
    <s v="CA-2014-102407"/>
    <x v="32"/>
    <x v="1"/>
    <x v="3"/>
    <d v="2014-12-14T00:00:00"/>
    <x v="0"/>
    <s v="AlyssaTate@gmail.com"/>
    <s v="United States,Los Angeles,California"/>
    <s v="United States"/>
    <x v="0"/>
    <x v="5"/>
    <x v="936"/>
    <n v="189"/>
    <n v="1"/>
    <n v="68.040000000000006"/>
    <n v="0.36000000000000004"/>
  </r>
  <r>
    <s v="CA-2014-101581"/>
    <x v="487"/>
    <x v="8"/>
    <x v="3"/>
    <d v="2014-10-28T00:00:00"/>
    <x v="1"/>
    <s v="DavidWiener@gmail.com"/>
    <s v="United States,Redmond,Oregon"/>
    <s v="United States"/>
    <x v="4"/>
    <x v="6"/>
    <x v="224"/>
    <n v="177.22499999999999"/>
    <n v="5"/>
    <n v="-120.51300000000001"/>
    <n v="-0.68"/>
  </r>
  <r>
    <s v="CA-2014-169124"/>
    <x v="317"/>
    <x v="6"/>
    <x v="3"/>
    <d v="2014-07-11T00:00:00"/>
    <x v="5"/>
    <s v="MariaBertelson@gmail.com"/>
    <s v="United States,Citrus Heights,California"/>
    <s v="United States"/>
    <x v="0"/>
    <x v="1"/>
    <x v="905"/>
    <n v="129.38999999999999"/>
    <n v="3"/>
    <n v="54.343800000000002"/>
    <n v="0.42000000000000004"/>
  </r>
  <r>
    <s v="CA-2014-117261"/>
    <x v="321"/>
    <x v="4"/>
    <x v="3"/>
    <d v="2014-09-11T00:00:00"/>
    <x v="3"/>
    <s v="TiffanyHouse@gmail.com"/>
    <s v="United States,Los Angeles,California"/>
    <s v="United States"/>
    <x v="0"/>
    <x v="7"/>
    <x v="937"/>
    <n v="54.32"/>
    <n v="4"/>
    <n v="0.54320000000000002"/>
    <n v="0.01"/>
  </r>
  <r>
    <s v="CA-2011-162278"/>
    <x v="488"/>
    <x v="8"/>
    <x v="1"/>
    <d v="2011-10-30T00:00:00"/>
    <x v="0"/>
    <s v="AngeleHood@gmail.com"/>
    <s v="United States,Seattle,Washington"/>
    <s v="United States"/>
    <x v="1"/>
    <x v="1"/>
    <x v="165"/>
    <n v="63.92"/>
    <n v="4"/>
    <n v="3.1960000000000002"/>
    <n v="0.05"/>
  </r>
  <r>
    <s v="CA-2011-162278"/>
    <x v="488"/>
    <x v="8"/>
    <x v="1"/>
    <d v="2011-10-30T00:00:00"/>
    <x v="0"/>
    <s v="AngeleHood@gmail.com"/>
    <s v="United States,Seattle,Washington"/>
    <s v="United States"/>
    <x v="1"/>
    <x v="3"/>
    <x v="938"/>
    <n v="383.96"/>
    <n v="5"/>
    <n v="38.396000000000001"/>
    <n v="0.1"/>
  </r>
  <r>
    <s v="CA-2013-161095"/>
    <x v="489"/>
    <x v="0"/>
    <x v="0"/>
    <d v="2013-06-29T00:00:00"/>
    <x v="7"/>
    <s v="ChrisSelesnick@gmail.com"/>
    <s v="United States,Los Angeles,California"/>
    <s v="United States"/>
    <x v="0"/>
    <x v="4"/>
    <x v="188"/>
    <n v="7.7519999999999998"/>
    <n v="3"/>
    <n v="2.8100999999999998"/>
    <n v="0.36249999999999999"/>
  </r>
  <r>
    <s v="CA-2013-161095"/>
    <x v="489"/>
    <x v="0"/>
    <x v="0"/>
    <d v="2013-06-29T00:00:00"/>
    <x v="7"/>
    <s v="ChrisSelesnick@gmail.com"/>
    <s v="United States,Los Angeles,California"/>
    <s v="United States"/>
    <x v="0"/>
    <x v="4"/>
    <x v="939"/>
    <n v="33.567999999999998"/>
    <n v="2"/>
    <n v="11.748799999999999"/>
    <n v="0.35"/>
  </r>
  <r>
    <s v="CA-2011-125829"/>
    <x v="352"/>
    <x v="7"/>
    <x v="1"/>
    <d v="2011-11-11T00:00:00"/>
    <x v="5"/>
    <s v="WilliamBrown@gmail.com"/>
    <s v="United States,Los Angeles,California"/>
    <s v="United States"/>
    <x v="0"/>
    <x v="3"/>
    <x v="940"/>
    <n v="666.34400000000005"/>
    <n v="7"/>
    <n v="66.634399999999999"/>
    <n v="9.9999999999999992E-2"/>
  </r>
  <r>
    <s v="CA-2011-125829"/>
    <x v="352"/>
    <x v="7"/>
    <x v="1"/>
    <d v="2011-11-11T00:00:00"/>
    <x v="5"/>
    <s v="WilliamBrown@gmail.com"/>
    <s v="United States,Los Angeles,California"/>
    <s v="United States"/>
    <x v="0"/>
    <x v="6"/>
    <x v="114"/>
    <n v="573.72799999999995"/>
    <n v="4"/>
    <n v="-64.544399999999996"/>
    <n v="-0.1125"/>
  </r>
  <r>
    <s v="CA-2011-125829"/>
    <x v="352"/>
    <x v="7"/>
    <x v="1"/>
    <d v="2011-11-11T00:00:00"/>
    <x v="5"/>
    <s v="WilliamBrown@gmail.com"/>
    <s v="United States,Los Angeles,California"/>
    <s v="United States"/>
    <x v="0"/>
    <x v="4"/>
    <x v="364"/>
    <n v="21.936"/>
    <n v="3"/>
    <n v="8.2260000000000009"/>
    <n v="0.37500000000000006"/>
  </r>
  <r>
    <s v="CA-2011-125829"/>
    <x v="352"/>
    <x v="7"/>
    <x v="1"/>
    <d v="2011-11-11T00:00:00"/>
    <x v="5"/>
    <s v="WilliamBrown@gmail.com"/>
    <s v="United States,Los Angeles,California"/>
    <s v="United States"/>
    <x v="0"/>
    <x v="9"/>
    <x v="941"/>
    <n v="19.440000000000001"/>
    <n v="3"/>
    <n v="9.3312000000000008"/>
    <n v="0.48000000000000004"/>
  </r>
  <r>
    <s v="CA-2011-125829"/>
    <x v="352"/>
    <x v="7"/>
    <x v="1"/>
    <d v="2011-11-11T00:00:00"/>
    <x v="5"/>
    <s v="WilliamBrown@gmail.com"/>
    <s v="United States,Los Angeles,California"/>
    <s v="United States"/>
    <x v="0"/>
    <x v="16"/>
    <x v="942"/>
    <n v="447.96800000000002"/>
    <n v="4"/>
    <n v="139.99"/>
    <n v="0.3125"/>
  </r>
  <r>
    <s v="CA-2012-115945"/>
    <x v="470"/>
    <x v="0"/>
    <x v="2"/>
    <d v="2012-07-01T00:00:00"/>
    <x v="3"/>
    <s v="AlanBarnes@gmail.com"/>
    <s v="United States,Los Angeles,California"/>
    <s v="United States"/>
    <x v="0"/>
    <x v="2"/>
    <x v="57"/>
    <n v="20.96"/>
    <n v="2"/>
    <n v="5.24"/>
    <n v="0.25"/>
  </r>
  <r>
    <s v="CA-2012-115945"/>
    <x v="470"/>
    <x v="0"/>
    <x v="2"/>
    <d v="2012-07-01T00:00:00"/>
    <x v="3"/>
    <s v="AlanBarnes@gmail.com"/>
    <s v="United States,Los Angeles,California"/>
    <s v="United States"/>
    <x v="0"/>
    <x v="4"/>
    <x v="458"/>
    <n v="88.751999999999995"/>
    <n v="3"/>
    <n v="27.734999999999999"/>
    <n v="0.3125"/>
  </r>
  <r>
    <s v="CA-2012-115945"/>
    <x v="470"/>
    <x v="0"/>
    <x v="2"/>
    <d v="2012-07-01T00:00:00"/>
    <x v="3"/>
    <s v="AlanBarnes@gmail.com"/>
    <s v="United States,Los Angeles,California"/>
    <s v="United States"/>
    <x v="0"/>
    <x v="7"/>
    <x v="197"/>
    <n v="304.23"/>
    <n v="3"/>
    <n v="9.1268999999999991"/>
    <n v="2.9999999999999995E-2"/>
  </r>
  <r>
    <s v="CA-2012-136735"/>
    <x v="131"/>
    <x v="6"/>
    <x v="2"/>
    <d v="2012-08-02T00:00:00"/>
    <x v="5"/>
    <s v="HelenAndreada@gmail.com"/>
    <s v="United States,San Francisco,California"/>
    <s v="United States"/>
    <x v="0"/>
    <x v="13"/>
    <x v="943"/>
    <n v="167.86"/>
    <n v="2"/>
    <n v="78.894199999999998"/>
    <n v="0.47"/>
  </r>
  <r>
    <s v="CA-2011-152345"/>
    <x v="469"/>
    <x v="1"/>
    <x v="1"/>
    <d v="2012-01-03T00:00:00"/>
    <x v="1"/>
    <s v="ShuiTom@gmail.com"/>
    <s v="United States,Albuquerque,New Mexico"/>
    <s v="United States"/>
    <x v="6"/>
    <x v="3"/>
    <x v="944"/>
    <n v="23.975999999999999"/>
    <n v="3"/>
    <n v="-5.6943000000000001"/>
    <n v="-0.23750000000000002"/>
  </r>
  <r>
    <s v="CA-2011-152345"/>
    <x v="469"/>
    <x v="1"/>
    <x v="1"/>
    <d v="2012-01-03T00:00:00"/>
    <x v="1"/>
    <s v="ShuiTom@gmail.com"/>
    <s v="United States,Albuquerque,New Mexico"/>
    <s v="United States"/>
    <x v="6"/>
    <x v="7"/>
    <x v="599"/>
    <n v="33.29"/>
    <n v="1"/>
    <n v="7.9896000000000003"/>
    <n v="0.24000000000000002"/>
  </r>
  <r>
    <s v="CA-2014-107909"/>
    <x v="490"/>
    <x v="4"/>
    <x v="3"/>
    <d v="2014-09-07T00:00:00"/>
    <x v="1"/>
    <s v="SungShariari@gmail.com"/>
    <s v="United States,Redmond,Washington"/>
    <s v="United States"/>
    <x v="1"/>
    <x v="8"/>
    <x v="945"/>
    <n v="19.989999999999998"/>
    <n v="1"/>
    <n v="6.7965999999999998"/>
    <n v="0.34"/>
  </r>
  <r>
    <s v="CA-2014-107909"/>
    <x v="490"/>
    <x v="4"/>
    <x v="3"/>
    <d v="2014-09-07T00:00:00"/>
    <x v="1"/>
    <s v="SungShariari@gmail.com"/>
    <s v="United States,Redmond,Washington"/>
    <s v="United States"/>
    <x v="1"/>
    <x v="4"/>
    <x v="946"/>
    <n v="22.92"/>
    <n v="5"/>
    <n v="8.0220000000000002"/>
    <n v="0.35"/>
  </r>
  <r>
    <s v="CA-2012-154795"/>
    <x v="491"/>
    <x v="1"/>
    <x v="2"/>
    <d v="2012-12-24T00:00:00"/>
    <x v="0"/>
    <s v="GaryZandusky@gmail.com"/>
    <s v="United States,Bullhead City,Arizona"/>
    <s v="United States"/>
    <x v="3"/>
    <x v="13"/>
    <x v="947"/>
    <n v="7.92"/>
    <n v="1"/>
    <n v="2.7719999999999998"/>
    <n v="0.35"/>
  </r>
  <r>
    <s v="CA-2012-154795"/>
    <x v="491"/>
    <x v="1"/>
    <x v="2"/>
    <d v="2012-12-24T00:00:00"/>
    <x v="0"/>
    <s v="GaryZandusky@gmail.com"/>
    <s v="United States,Bullhead City,Arizona"/>
    <s v="United States"/>
    <x v="3"/>
    <x v="1"/>
    <x v="948"/>
    <n v="14.368"/>
    <n v="2"/>
    <n v="3.9512"/>
    <n v="0.27500000000000002"/>
  </r>
  <r>
    <s v="CA-2012-125234"/>
    <x v="113"/>
    <x v="7"/>
    <x v="2"/>
    <d v="2012-12-01T00:00:00"/>
    <x v="0"/>
    <s v="SteveNguyen@gmail.com"/>
    <s v="United States,Los Angeles,California"/>
    <s v="United States"/>
    <x v="0"/>
    <x v="8"/>
    <x v="111"/>
    <n v="107.97"/>
    <n v="3"/>
    <n v="22.6737"/>
    <n v="0.21"/>
  </r>
  <r>
    <s v="CA-2012-125234"/>
    <x v="113"/>
    <x v="7"/>
    <x v="2"/>
    <d v="2012-12-01T00:00:00"/>
    <x v="0"/>
    <s v="SteveNguyen@gmail.com"/>
    <s v="United States,Los Angeles,California"/>
    <s v="United States"/>
    <x v="0"/>
    <x v="9"/>
    <x v="718"/>
    <n v="113.82"/>
    <n v="3"/>
    <n v="53.495399999999997"/>
    <n v="0.47"/>
  </r>
  <r>
    <s v="CA-2014-105410"/>
    <x v="492"/>
    <x v="9"/>
    <x v="3"/>
    <d v="2014-03-23T00:00:00"/>
    <x v="4"/>
    <s v="NatalieDeCherney@gmail.com"/>
    <s v="United States,San Francisco,California"/>
    <s v="United States"/>
    <x v="0"/>
    <x v="4"/>
    <x v="345"/>
    <n v="19.824000000000002"/>
    <n v="6"/>
    <n v="6.6905999999999999"/>
    <n v="0.33749999999999997"/>
  </r>
  <r>
    <s v="CA-2014-105410"/>
    <x v="492"/>
    <x v="9"/>
    <x v="3"/>
    <d v="2014-03-23T00:00:00"/>
    <x v="4"/>
    <s v="NatalieDeCherney@gmail.com"/>
    <s v="United States,San Francisco,California"/>
    <s v="United States"/>
    <x v="0"/>
    <x v="3"/>
    <x v="447"/>
    <n v="657.50400000000002"/>
    <n v="6"/>
    <n v="-131.5008"/>
    <n v="-0.19999999999999998"/>
  </r>
  <r>
    <s v="CA-2014-105410"/>
    <x v="492"/>
    <x v="9"/>
    <x v="3"/>
    <d v="2014-03-23T00:00:00"/>
    <x v="4"/>
    <s v="NatalieDeCherney@gmail.com"/>
    <s v="United States,San Francisco,California"/>
    <s v="United States"/>
    <x v="0"/>
    <x v="8"/>
    <x v="30"/>
    <n v="99.54"/>
    <n v="2"/>
    <n v="10.949400000000001"/>
    <n v="0.11"/>
  </r>
  <r>
    <s v="CA-2014-105410"/>
    <x v="492"/>
    <x v="9"/>
    <x v="3"/>
    <d v="2014-03-23T00:00:00"/>
    <x v="4"/>
    <s v="NatalieDeCherney@gmail.com"/>
    <s v="United States,San Francisco,California"/>
    <s v="United States"/>
    <x v="0"/>
    <x v="8"/>
    <x v="548"/>
    <n v="199.96"/>
    <n v="4"/>
    <n v="85.982799999999997"/>
    <n v="0.43"/>
  </r>
  <r>
    <s v="CA-2014-169894"/>
    <x v="493"/>
    <x v="7"/>
    <x v="3"/>
    <d v="2014-11-30T00:00:00"/>
    <x v="1"/>
    <s v="MarkVanHuff@gmail.com"/>
    <s v="United States,Mesa,Arizona"/>
    <s v="United States"/>
    <x v="3"/>
    <x v="4"/>
    <x v="421"/>
    <n v="20.724"/>
    <n v="2"/>
    <n v="-15.1976"/>
    <n v="-0.73333333333333328"/>
  </r>
  <r>
    <s v="CA-2014-169894"/>
    <x v="493"/>
    <x v="7"/>
    <x v="3"/>
    <d v="2014-11-30T00:00:00"/>
    <x v="1"/>
    <s v="MarkVanHuff@gmail.com"/>
    <s v="United States,Mesa,Arizona"/>
    <s v="United States"/>
    <x v="3"/>
    <x v="7"/>
    <x v="787"/>
    <n v="415.87200000000001"/>
    <n v="8"/>
    <n v="-41.587200000000003"/>
    <n v="-0.1"/>
  </r>
  <r>
    <s v="CA-2014-107748"/>
    <x v="146"/>
    <x v="1"/>
    <x v="3"/>
    <d v="2014-12-13T00:00:00"/>
    <x v="2"/>
    <s v="AlexGrayson@gmail.com"/>
    <s v="United States,Stockton,California"/>
    <s v="United States"/>
    <x v="0"/>
    <x v="3"/>
    <x v="907"/>
    <n v="95.84"/>
    <n v="4"/>
    <n v="34.741999999999997"/>
    <n v="0.36249999999999993"/>
  </r>
  <r>
    <s v="CA-2014-107748"/>
    <x v="146"/>
    <x v="1"/>
    <x v="3"/>
    <d v="2014-12-13T00:00:00"/>
    <x v="2"/>
    <s v="AlexGrayson@gmail.com"/>
    <s v="United States,Stockton,California"/>
    <s v="United States"/>
    <x v="0"/>
    <x v="9"/>
    <x v="190"/>
    <n v="12.96"/>
    <n v="2"/>
    <n v="6.2207999999999997"/>
    <n v="0.47999999999999993"/>
  </r>
  <r>
    <s v="CA-2011-166954"/>
    <x v="494"/>
    <x v="10"/>
    <x v="1"/>
    <d v="2011-04-30T00:00:00"/>
    <x v="1"/>
    <s v="BethThompson@gmail.com"/>
    <s v="United States,San Gabriel,California"/>
    <s v="United States"/>
    <x v="0"/>
    <x v="1"/>
    <x v="632"/>
    <n v="303.25"/>
    <n v="5"/>
    <n v="63.682499999999997"/>
    <n v="0.21"/>
  </r>
  <r>
    <s v="CA-2011-166954"/>
    <x v="494"/>
    <x v="10"/>
    <x v="1"/>
    <d v="2011-04-30T00:00:00"/>
    <x v="1"/>
    <s v="BethThompson@gmail.com"/>
    <s v="United States,San Gabriel,California"/>
    <s v="United States"/>
    <x v="0"/>
    <x v="5"/>
    <x v="591"/>
    <n v="270.72000000000003"/>
    <n v="3"/>
    <n v="78.508799999999994"/>
    <n v="0.28999999999999992"/>
  </r>
  <r>
    <s v="CA-2011-166954"/>
    <x v="494"/>
    <x v="10"/>
    <x v="1"/>
    <d v="2011-04-30T00:00:00"/>
    <x v="1"/>
    <s v="BethThompson@gmail.com"/>
    <s v="United States,San Gabriel,California"/>
    <s v="United States"/>
    <x v="0"/>
    <x v="10"/>
    <x v="329"/>
    <n v="1487.04"/>
    <n v="5"/>
    <n v="148.70400000000001"/>
    <n v="0.1"/>
  </r>
  <r>
    <s v="CA-2012-152891"/>
    <x v="495"/>
    <x v="8"/>
    <x v="2"/>
    <d v="2012-10-30T00:00:00"/>
    <x v="1"/>
    <s v="TrudyBrown@gmail.com"/>
    <s v="United States,San Francisco,California"/>
    <s v="United States"/>
    <x v="0"/>
    <x v="2"/>
    <x v="795"/>
    <n v="60.45"/>
    <n v="3"/>
    <n v="16.3215"/>
    <n v="0.27"/>
  </r>
  <r>
    <s v="CA-2012-152891"/>
    <x v="495"/>
    <x v="8"/>
    <x v="2"/>
    <d v="2012-10-30T00:00:00"/>
    <x v="1"/>
    <s v="TrudyBrown@gmail.com"/>
    <s v="United States,San Francisco,California"/>
    <s v="United States"/>
    <x v="0"/>
    <x v="6"/>
    <x v="949"/>
    <n v="253.17599999999999"/>
    <n v="3"/>
    <n v="-31.646999999999998"/>
    <n v="-0.125"/>
  </r>
  <r>
    <s v="CA-2013-156811"/>
    <x v="496"/>
    <x v="8"/>
    <x v="0"/>
    <d v="2013-11-03T00:00:00"/>
    <x v="3"/>
    <s v="BartPistole@gmail.com"/>
    <s v="United States,San Francisco,California"/>
    <s v="United States"/>
    <x v="0"/>
    <x v="5"/>
    <x v="57"/>
    <n v="43.92"/>
    <n v="4"/>
    <n v="11.8584"/>
    <n v="0.26999999999999996"/>
  </r>
  <r>
    <s v="CA-2013-156811"/>
    <x v="496"/>
    <x v="8"/>
    <x v="0"/>
    <d v="2013-11-03T00:00:00"/>
    <x v="3"/>
    <s v="BartPistole@gmail.com"/>
    <s v="United States,San Francisco,California"/>
    <s v="United States"/>
    <x v="0"/>
    <x v="4"/>
    <x v="565"/>
    <n v="25.032"/>
    <n v="3"/>
    <n v="7.8224999999999998"/>
    <n v="0.3125"/>
  </r>
  <r>
    <s v="CA-2013-148740"/>
    <x v="256"/>
    <x v="7"/>
    <x v="0"/>
    <d v="2013-11-20T00:00:00"/>
    <x v="0"/>
    <s v="AnnaHÃ¤berlin@gmail.com"/>
    <s v="United States,San Diego,California"/>
    <s v="United States"/>
    <x v="0"/>
    <x v="3"/>
    <x v="950"/>
    <n v="361.37599999999998"/>
    <n v="2"/>
    <n v="27.103200000000001"/>
    <n v="7.5000000000000011E-2"/>
  </r>
  <r>
    <s v="CA-2013-114538"/>
    <x v="189"/>
    <x v="1"/>
    <x v="0"/>
    <d v="2013-12-28T00:00:00"/>
    <x v="6"/>
    <s v="RoyCollins@gmail.com"/>
    <s v="United States,Colorado Springs,Colorado"/>
    <s v="United States"/>
    <x v="5"/>
    <x v="2"/>
    <x v="951"/>
    <n v="11.327999999999999"/>
    <n v="2"/>
    <n v="2.5488"/>
    <n v="0.22500000000000001"/>
  </r>
  <r>
    <s v="US-2011-154879"/>
    <x v="177"/>
    <x v="2"/>
    <x v="1"/>
    <d v="2011-05-11T00:00:00"/>
    <x v="1"/>
    <s v="SteveNguyen@gmail.com"/>
    <s v="United States,Los Angeles,California"/>
    <s v="United States"/>
    <x v="0"/>
    <x v="0"/>
    <x v="57"/>
    <n v="5.78"/>
    <n v="2"/>
    <n v="2.7166000000000001"/>
    <n v="0.47000000000000003"/>
  </r>
  <r>
    <s v="US-2011-154879"/>
    <x v="177"/>
    <x v="2"/>
    <x v="1"/>
    <d v="2011-05-11T00:00:00"/>
    <x v="1"/>
    <s v="SteveNguyen@gmail.com"/>
    <s v="United States,Los Angeles,California"/>
    <s v="United States"/>
    <x v="0"/>
    <x v="2"/>
    <x v="238"/>
    <n v="107.94"/>
    <n v="6"/>
    <n v="30.223199999999999"/>
    <n v="0.27999999999999997"/>
  </r>
  <r>
    <s v="CA-2011-153983"/>
    <x v="497"/>
    <x v="7"/>
    <x v="1"/>
    <d v="2011-12-06T00:00:00"/>
    <x v="5"/>
    <s v="AlanHwang@gmail.com"/>
    <s v="United States,San Francisco,California"/>
    <s v="United States"/>
    <x v="0"/>
    <x v="3"/>
    <x v="952"/>
    <n v="575.91999999999996"/>
    <n v="2"/>
    <n v="71.989999999999995"/>
    <n v="0.125"/>
  </r>
  <r>
    <s v="CA-2011-153983"/>
    <x v="497"/>
    <x v="7"/>
    <x v="1"/>
    <d v="2011-12-06T00:00:00"/>
    <x v="5"/>
    <s v="AlanHwang@gmail.com"/>
    <s v="United States,San Francisco,California"/>
    <s v="United States"/>
    <x v="0"/>
    <x v="11"/>
    <x v="57"/>
    <n v="30.4"/>
    <n v="5"/>
    <n v="15.2"/>
    <n v="0.5"/>
  </r>
  <r>
    <s v="US-2014-103226"/>
    <x v="498"/>
    <x v="4"/>
    <x v="3"/>
    <d v="2014-09-29T00:00:00"/>
    <x v="3"/>
    <s v="DavidWiener@gmail.com"/>
    <s v="United States,Albuquerque,New Mexico"/>
    <s v="United States"/>
    <x v="6"/>
    <x v="9"/>
    <x v="953"/>
    <n v="27.18"/>
    <n v="3"/>
    <n v="12.231"/>
    <n v="0.45"/>
  </r>
  <r>
    <s v="CA-2012-121965"/>
    <x v="499"/>
    <x v="0"/>
    <x v="2"/>
    <d v="2012-06-23T00:00:00"/>
    <x v="0"/>
    <s v="LoganHaushalter@gmail.com"/>
    <s v="United States,Los Angeles,California"/>
    <s v="United States"/>
    <x v="0"/>
    <x v="1"/>
    <x v="954"/>
    <n v="12.56"/>
    <n v="2"/>
    <n v="4.0191999999999997"/>
    <n v="0.31999999999999995"/>
  </r>
  <r>
    <s v="CA-2012-121965"/>
    <x v="499"/>
    <x v="0"/>
    <x v="2"/>
    <d v="2012-06-23T00:00:00"/>
    <x v="0"/>
    <s v="LoganHaushalter@gmail.com"/>
    <s v="United States,Los Angeles,California"/>
    <s v="United States"/>
    <x v="0"/>
    <x v="9"/>
    <x v="955"/>
    <n v="6.48"/>
    <n v="1"/>
    <n v="3.1103999999999998"/>
    <n v="0.47999999999999993"/>
  </r>
  <r>
    <s v="CA-2012-121965"/>
    <x v="499"/>
    <x v="0"/>
    <x v="2"/>
    <d v="2012-06-23T00:00:00"/>
    <x v="0"/>
    <s v="LoganHaushalter@gmail.com"/>
    <s v="United States,Los Angeles,California"/>
    <s v="United States"/>
    <x v="0"/>
    <x v="13"/>
    <x v="646"/>
    <n v="186.69"/>
    <n v="3"/>
    <n v="87.744299999999996"/>
    <n v="0.47"/>
  </r>
  <r>
    <s v="CA-2013-147137"/>
    <x v="500"/>
    <x v="6"/>
    <x v="0"/>
    <d v="2013-07-07T00:00:00"/>
    <x v="2"/>
    <s v="AnnaAndreadi@gmail.com"/>
    <s v="United States,San Francisco,California"/>
    <s v="United States"/>
    <x v="0"/>
    <x v="1"/>
    <x v="956"/>
    <n v="25.4"/>
    <n v="5"/>
    <n v="8.6359999999999992"/>
    <n v="0.33999999999999997"/>
  </r>
  <r>
    <s v="CA-2013-147137"/>
    <x v="500"/>
    <x v="6"/>
    <x v="0"/>
    <d v="2013-07-07T00:00:00"/>
    <x v="2"/>
    <s v="AnnaAndreadi@gmail.com"/>
    <s v="United States,San Francisco,California"/>
    <s v="United States"/>
    <x v="0"/>
    <x v="13"/>
    <x v="957"/>
    <n v="43.96"/>
    <n v="2"/>
    <n v="20.661200000000001"/>
    <n v="0.47000000000000003"/>
  </r>
  <r>
    <s v="CA-2013-147137"/>
    <x v="500"/>
    <x v="6"/>
    <x v="0"/>
    <d v="2013-07-07T00:00:00"/>
    <x v="2"/>
    <s v="AnnaAndreadi@gmail.com"/>
    <s v="United States,San Francisco,California"/>
    <s v="United States"/>
    <x v="0"/>
    <x v="15"/>
    <x v="772"/>
    <n v="1279.165"/>
    <n v="5"/>
    <n v="225.73500000000001"/>
    <n v="0.17647058823529413"/>
  </r>
  <r>
    <s v="CA-2013-147137"/>
    <x v="500"/>
    <x v="6"/>
    <x v="0"/>
    <d v="2013-07-07T00:00:00"/>
    <x v="2"/>
    <s v="AnnaAndreadi@gmail.com"/>
    <s v="United States,San Francisco,California"/>
    <s v="United States"/>
    <x v="0"/>
    <x v="7"/>
    <x v="255"/>
    <n v="27.92"/>
    <n v="4"/>
    <n v="0.55840000000000001"/>
    <n v="0.02"/>
  </r>
  <r>
    <s v="US-2012-146745"/>
    <x v="236"/>
    <x v="4"/>
    <x v="2"/>
    <d v="2012-09-08T00:00:00"/>
    <x v="1"/>
    <s v="AnnSteele@gmail.com"/>
    <s v="United States,San Francisco,California"/>
    <s v="United States"/>
    <x v="0"/>
    <x v="10"/>
    <x v="551"/>
    <n v="129.56800000000001"/>
    <n v="2"/>
    <n v="-12.956799999999999"/>
    <n v="-9.9999999999999992E-2"/>
  </r>
  <r>
    <s v="US-2012-146745"/>
    <x v="236"/>
    <x v="4"/>
    <x v="2"/>
    <d v="2012-09-08T00:00:00"/>
    <x v="1"/>
    <s v="AnnSteele@gmail.com"/>
    <s v="United States,San Francisco,California"/>
    <s v="United States"/>
    <x v="0"/>
    <x v="4"/>
    <x v="34"/>
    <n v="6.3680000000000003"/>
    <n v="2"/>
    <n v="2.1492"/>
    <n v="0.33749999999999997"/>
  </r>
  <r>
    <s v="CA-2014-115175"/>
    <x v="472"/>
    <x v="3"/>
    <x v="3"/>
    <d v="2014-08-13T00:00:00"/>
    <x v="1"/>
    <s v="MattCollins@gmail.com"/>
    <s v="United States,San Jose,California"/>
    <s v="United States"/>
    <x v="0"/>
    <x v="9"/>
    <x v="652"/>
    <n v="244.55"/>
    <n v="5"/>
    <n v="114.9385"/>
    <n v="0.47"/>
  </r>
  <r>
    <s v="CA-2014-105851"/>
    <x v="288"/>
    <x v="9"/>
    <x v="3"/>
    <d v="2014-03-21T00:00:00"/>
    <x v="5"/>
    <s v="SanjitEngle@gmail.com"/>
    <s v="United States,Denver,Colorado"/>
    <s v="United States"/>
    <x v="5"/>
    <x v="12"/>
    <x v="958"/>
    <n v="1332.4960000000001"/>
    <n v="2"/>
    <n v="-299.8116"/>
    <n v="-0.22499999999999998"/>
  </r>
  <r>
    <s v="US-2014-125717"/>
    <x v="501"/>
    <x v="4"/>
    <x v="3"/>
    <d v="2014-10-02T00:00:00"/>
    <x v="4"/>
    <s v="DarrinSayre@gmail.com"/>
    <s v="United States,Aurora,Colorado"/>
    <s v="United States"/>
    <x v="5"/>
    <x v="1"/>
    <x v="194"/>
    <n v="32.776000000000003"/>
    <n v="1"/>
    <n v="3.2776000000000001"/>
    <n v="9.9999999999999992E-2"/>
  </r>
  <r>
    <s v="US-2014-125717"/>
    <x v="501"/>
    <x v="4"/>
    <x v="3"/>
    <d v="2014-10-02T00:00:00"/>
    <x v="4"/>
    <s v="DarrinSayre@gmail.com"/>
    <s v="United States,Aurora,Colorado"/>
    <s v="United States"/>
    <x v="5"/>
    <x v="7"/>
    <x v="959"/>
    <n v="147.184"/>
    <n v="2"/>
    <n v="-29.436800000000002"/>
    <n v="-0.2"/>
  </r>
  <r>
    <s v="US-2014-125717"/>
    <x v="501"/>
    <x v="4"/>
    <x v="3"/>
    <d v="2014-10-02T00:00:00"/>
    <x v="4"/>
    <s v="DarrinSayre@gmail.com"/>
    <s v="United States,Aurora,Colorado"/>
    <s v="United States"/>
    <x v="5"/>
    <x v="8"/>
    <x v="960"/>
    <n v="54.384"/>
    <n v="2"/>
    <n v="1.3595999999999999"/>
    <n v="2.4999999999999998E-2"/>
  </r>
  <r>
    <s v="US-2014-125717"/>
    <x v="501"/>
    <x v="4"/>
    <x v="3"/>
    <d v="2014-10-02T00:00:00"/>
    <x v="4"/>
    <s v="DarrinSayre@gmail.com"/>
    <s v="United States,Aurora,Colorado"/>
    <s v="United States"/>
    <x v="5"/>
    <x v="4"/>
    <x v="568"/>
    <n v="76.775999999999996"/>
    <n v="4"/>
    <n v="-58.861600000000003"/>
    <n v="-0.76666666666666672"/>
  </r>
  <r>
    <s v="US-2014-125717"/>
    <x v="501"/>
    <x v="4"/>
    <x v="3"/>
    <d v="2014-10-02T00:00:00"/>
    <x v="4"/>
    <s v="DarrinSayre@gmail.com"/>
    <s v="United States,Aurora,Colorado"/>
    <s v="United States"/>
    <x v="5"/>
    <x v="9"/>
    <x v="961"/>
    <n v="14.352"/>
    <n v="3"/>
    <n v="5.2026000000000003"/>
    <n v="0.36249999999999999"/>
  </r>
  <r>
    <s v="US-2014-125717"/>
    <x v="501"/>
    <x v="4"/>
    <x v="3"/>
    <d v="2014-10-02T00:00:00"/>
    <x v="4"/>
    <s v="DarrinSayre@gmail.com"/>
    <s v="United States,Aurora,Colorado"/>
    <s v="United States"/>
    <x v="5"/>
    <x v="5"/>
    <x v="811"/>
    <n v="209.792"/>
    <n v="2"/>
    <n v="26.224"/>
    <n v="0.125"/>
  </r>
  <r>
    <s v="CA-2012-163895"/>
    <x v="502"/>
    <x v="3"/>
    <x v="2"/>
    <d v="2012-08-11T00:00:00"/>
    <x v="0"/>
    <s v="NoelStaavos@gmail.com"/>
    <s v="United States,Boise,Idaho"/>
    <s v="United States"/>
    <x v="9"/>
    <x v="4"/>
    <x v="345"/>
    <n v="3.3039999999999998"/>
    <n v="1"/>
    <n v="1.1151"/>
    <n v="0.33750000000000002"/>
  </r>
  <r>
    <s v="CA-2013-109365"/>
    <x v="85"/>
    <x v="7"/>
    <x v="0"/>
    <d v="2013-11-09T00:00:00"/>
    <x v="1"/>
    <s v="XylonaPreis@gmail.com"/>
    <s v="United States,Los Angeles,California"/>
    <s v="United States"/>
    <x v="0"/>
    <x v="11"/>
    <x v="314"/>
    <n v="15.26"/>
    <n v="7"/>
    <n v="5.0358000000000001"/>
    <n v="0.33"/>
  </r>
  <r>
    <s v="CA-2013-109365"/>
    <x v="85"/>
    <x v="7"/>
    <x v="0"/>
    <d v="2013-11-09T00:00:00"/>
    <x v="1"/>
    <s v="XylonaPreis@gmail.com"/>
    <s v="United States,Los Angeles,California"/>
    <s v="United States"/>
    <x v="0"/>
    <x v="5"/>
    <x v="962"/>
    <n v="43.32"/>
    <n v="2"/>
    <n v="14.2956"/>
    <n v="0.33"/>
  </r>
  <r>
    <s v="CA-2013-109365"/>
    <x v="85"/>
    <x v="7"/>
    <x v="0"/>
    <d v="2013-11-09T00:00:00"/>
    <x v="1"/>
    <s v="XylonaPreis@gmail.com"/>
    <s v="United States,Los Angeles,California"/>
    <s v="United States"/>
    <x v="0"/>
    <x v="4"/>
    <x v="405"/>
    <n v="43.584000000000003"/>
    <n v="12"/>
    <n v="15.799200000000001"/>
    <n v="0.36249999999999999"/>
  </r>
  <r>
    <s v="CA-2013-109365"/>
    <x v="85"/>
    <x v="7"/>
    <x v="0"/>
    <d v="2013-11-09T00:00:00"/>
    <x v="1"/>
    <s v="XylonaPreis@gmail.com"/>
    <s v="United States,Los Angeles,California"/>
    <s v="United States"/>
    <x v="0"/>
    <x v="9"/>
    <x v="963"/>
    <n v="116.28"/>
    <n v="3"/>
    <n v="56.977200000000003"/>
    <n v="0.49000000000000005"/>
  </r>
  <r>
    <s v="CA-2013-109365"/>
    <x v="85"/>
    <x v="7"/>
    <x v="0"/>
    <d v="2013-11-09T00:00:00"/>
    <x v="1"/>
    <s v="XylonaPreis@gmail.com"/>
    <s v="United States,Los Angeles,California"/>
    <s v="United States"/>
    <x v="0"/>
    <x v="4"/>
    <x v="254"/>
    <n v="9.2959999999999994"/>
    <n v="2"/>
    <n v="3.0211999999999999"/>
    <n v="0.32500000000000001"/>
  </r>
  <r>
    <s v="CA-2013-109365"/>
    <x v="85"/>
    <x v="7"/>
    <x v="0"/>
    <d v="2013-11-09T00:00:00"/>
    <x v="1"/>
    <s v="XylonaPreis@gmail.com"/>
    <s v="United States,Los Angeles,California"/>
    <s v="United States"/>
    <x v="0"/>
    <x v="9"/>
    <x v="592"/>
    <n v="19.440000000000001"/>
    <n v="3"/>
    <n v="9.3312000000000008"/>
    <n v="0.48000000000000004"/>
  </r>
  <r>
    <s v="CA-2013-109365"/>
    <x v="85"/>
    <x v="7"/>
    <x v="0"/>
    <d v="2013-11-09T00:00:00"/>
    <x v="1"/>
    <s v="XylonaPreis@gmail.com"/>
    <s v="United States,Los Angeles,California"/>
    <s v="United States"/>
    <x v="0"/>
    <x v="9"/>
    <x v="450"/>
    <n v="314.55"/>
    <n v="3"/>
    <n v="150.98400000000001"/>
    <n v="0.48000000000000004"/>
  </r>
  <r>
    <s v="CA-2014-105921"/>
    <x v="311"/>
    <x v="3"/>
    <x v="3"/>
    <d v="2014-08-22T00:00:00"/>
    <x v="5"/>
    <s v="JanetMartin@gmail.com"/>
    <s v="United States,Los Angeles,California"/>
    <s v="United States"/>
    <x v="0"/>
    <x v="6"/>
    <x v="964"/>
    <n v="418.29599999999999"/>
    <n v="3"/>
    <n v="5.2286999999999999"/>
    <n v="1.2500000000000001E-2"/>
  </r>
  <r>
    <s v="CA-2014-112753"/>
    <x v="503"/>
    <x v="0"/>
    <x v="3"/>
    <d v="2014-06-24T00:00:00"/>
    <x v="1"/>
    <s v="CraigCarreira@gmail.com"/>
    <s v="United States,Los Angeles,California"/>
    <s v="United States"/>
    <x v="0"/>
    <x v="15"/>
    <x v="420"/>
    <n v="917.92349999999999"/>
    <n v="9"/>
    <n v="75.593699999999998"/>
    <n v="8.2352941176470587E-2"/>
  </r>
  <r>
    <s v="CA-2014-112753"/>
    <x v="503"/>
    <x v="0"/>
    <x v="3"/>
    <d v="2014-06-24T00:00:00"/>
    <x v="1"/>
    <s v="CraigCarreira@gmail.com"/>
    <s v="United States,Los Angeles,California"/>
    <s v="United States"/>
    <x v="0"/>
    <x v="9"/>
    <x v="965"/>
    <n v="38.880000000000003"/>
    <n v="6"/>
    <n v="19.051200000000001"/>
    <n v="0.49"/>
  </r>
  <r>
    <s v="CA-2011-103401"/>
    <x v="504"/>
    <x v="7"/>
    <x v="1"/>
    <d v="2011-11-26T00:00:00"/>
    <x v="1"/>
    <s v="GeorgiaRosenberg@gmail.com"/>
    <s v="United States,San Francisco,California"/>
    <s v="United States"/>
    <x v="0"/>
    <x v="9"/>
    <x v="966"/>
    <n v="12.96"/>
    <n v="2"/>
    <n v="6.2207999999999997"/>
    <n v="0.47999999999999993"/>
  </r>
  <r>
    <s v="CA-2013-124814"/>
    <x v="505"/>
    <x v="10"/>
    <x v="0"/>
    <d v="2013-04-17T00:00:00"/>
    <x v="3"/>
    <s v="FiliaMcAdams@gmail.com"/>
    <s v="United States,Bakersfield,California"/>
    <s v="United States"/>
    <x v="0"/>
    <x v="9"/>
    <x v="967"/>
    <n v="12.96"/>
    <n v="2"/>
    <n v="6.2207999999999997"/>
    <n v="0.47999999999999993"/>
  </r>
  <r>
    <s v="CA-2013-124814"/>
    <x v="505"/>
    <x v="10"/>
    <x v="0"/>
    <d v="2013-04-17T00:00:00"/>
    <x v="3"/>
    <s v="FiliaMcAdams@gmail.com"/>
    <s v="United States,Bakersfield,California"/>
    <s v="United States"/>
    <x v="0"/>
    <x v="4"/>
    <x v="723"/>
    <n v="23.2"/>
    <n v="5"/>
    <n v="8.1199999999999992"/>
    <n v="0.35"/>
  </r>
  <r>
    <s v="US-2011-138247"/>
    <x v="170"/>
    <x v="1"/>
    <x v="1"/>
    <d v="2011-12-29T00:00:00"/>
    <x v="1"/>
    <s v="BenFerrer@gmail.com"/>
    <s v="United States,Los Angeles,California"/>
    <s v="United States"/>
    <x v="0"/>
    <x v="3"/>
    <x v="968"/>
    <n v="173.65600000000001"/>
    <n v="7"/>
    <n v="17.365600000000001"/>
    <n v="0.1"/>
  </r>
  <r>
    <s v="US-2011-138247"/>
    <x v="170"/>
    <x v="1"/>
    <x v="1"/>
    <d v="2011-12-29T00:00:00"/>
    <x v="1"/>
    <s v="BenFerrer@gmail.com"/>
    <s v="United States,Los Angeles,California"/>
    <s v="United States"/>
    <x v="0"/>
    <x v="5"/>
    <x v="969"/>
    <n v="361.96"/>
    <n v="2"/>
    <n v="101.3488"/>
    <n v="0.28000000000000003"/>
  </r>
  <r>
    <s v="US-2011-138247"/>
    <x v="170"/>
    <x v="1"/>
    <x v="1"/>
    <d v="2011-12-29T00:00:00"/>
    <x v="1"/>
    <s v="BenFerrer@gmail.com"/>
    <s v="United States,Los Angeles,California"/>
    <s v="United States"/>
    <x v="0"/>
    <x v="8"/>
    <x v="970"/>
    <n v="62.85"/>
    <n v="3"/>
    <n v="13.198499999999999"/>
    <n v="0.21"/>
  </r>
  <r>
    <s v="US-2011-138247"/>
    <x v="170"/>
    <x v="1"/>
    <x v="1"/>
    <d v="2011-12-29T00:00:00"/>
    <x v="1"/>
    <s v="BenFerrer@gmail.com"/>
    <s v="United States,Los Angeles,California"/>
    <s v="United States"/>
    <x v="0"/>
    <x v="3"/>
    <x v="808"/>
    <n v="818.37599999999998"/>
    <n v="3"/>
    <n v="51.148499999999999"/>
    <n v="6.25E-2"/>
  </r>
  <r>
    <s v="US-2011-138247"/>
    <x v="170"/>
    <x v="1"/>
    <x v="1"/>
    <d v="2011-12-29T00:00:00"/>
    <x v="1"/>
    <s v="BenFerrer@gmail.com"/>
    <s v="United States,Los Angeles,California"/>
    <s v="United States"/>
    <x v="0"/>
    <x v="7"/>
    <x v="971"/>
    <n v="20.34"/>
    <n v="1"/>
    <n v="0.2034"/>
    <n v="0.01"/>
  </r>
  <r>
    <s v="US-2011-138247"/>
    <x v="170"/>
    <x v="1"/>
    <x v="1"/>
    <d v="2011-12-29T00:00:00"/>
    <x v="1"/>
    <s v="BenFerrer@gmail.com"/>
    <s v="United States,Los Angeles,California"/>
    <s v="United States"/>
    <x v="0"/>
    <x v="1"/>
    <x v="972"/>
    <n v="23.99"/>
    <n v="1"/>
    <n v="5.5176999999999996"/>
    <n v="0.23"/>
  </r>
  <r>
    <s v="CA-2014-167003"/>
    <x v="506"/>
    <x v="2"/>
    <x v="3"/>
    <d v="2014-05-30T00:00:00"/>
    <x v="3"/>
    <s v="VivekSundaresam@gmail.com"/>
    <s v="United States,Los Angeles,California"/>
    <s v="United States"/>
    <x v="0"/>
    <x v="6"/>
    <x v="746"/>
    <n v="171.28800000000001"/>
    <n v="3"/>
    <n v="-6.4233000000000002"/>
    <n v="-3.7499999999999999E-2"/>
  </r>
  <r>
    <s v="CA-2013-118969"/>
    <x v="507"/>
    <x v="8"/>
    <x v="0"/>
    <d v="2013-10-04T00:00:00"/>
    <x v="6"/>
    <s v="LizPreis@gmail.com"/>
    <s v="United States,Phoenix,Arizona"/>
    <s v="United States"/>
    <x v="3"/>
    <x v="4"/>
    <x v="973"/>
    <n v="54.792000000000002"/>
    <n v="6"/>
    <n v="-40.180799999999998"/>
    <n v="-0.73333333333333328"/>
  </r>
  <r>
    <s v="US-2013-128678"/>
    <x v="508"/>
    <x v="4"/>
    <x v="0"/>
    <d v="2013-09-21T00:00:00"/>
    <x v="1"/>
    <s v="RobBeeghly@gmail.com"/>
    <s v="United States,Seattle,Washington"/>
    <s v="United States"/>
    <x v="1"/>
    <x v="9"/>
    <x v="974"/>
    <n v="21.4"/>
    <n v="5"/>
    <n v="10.058"/>
    <n v="0.47000000000000003"/>
  </r>
  <r>
    <s v="US-2013-128678"/>
    <x v="508"/>
    <x v="4"/>
    <x v="0"/>
    <d v="2013-09-21T00:00:00"/>
    <x v="1"/>
    <s v="RobBeeghly@gmail.com"/>
    <s v="United States,Seattle,Washington"/>
    <s v="United States"/>
    <x v="1"/>
    <x v="4"/>
    <x v="350"/>
    <n v="48.664000000000001"/>
    <n v="7"/>
    <n v="15.815799999999999"/>
    <n v="0.32499999999999996"/>
  </r>
  <r>
    <s v="CA-2013-101385"/>
    <x v="187"/>
    <x v="4"/>
    <x v="0"/>
    <d v="2013-10-02T00:00:00"/>
    <x v="3"/>
    <s v="JuliaWest@gmail.com"/>
    <s v="United States,San Francisco,California"/>
    <s v="United States"/>
    <x v="0"/>
    <x v="2"/>
    <x v="975"/>
    <n v="16.559999999999999"/>
    <n v="4"/>
    <n v="6.9551999999999996"/>
    <n v="0.42"/>
  </r>
  <r>
    <s v="CA-2014-105445"/>
    <x v="114"/>
    <x v="11"/>
    <x v="3"/>
    <d v="2014-02-26T00:00:00"/>
    <x v="1"/>
    <s v="BartPistole@gmail.com"/>
    <s v="United States,Louisville,Colorado"/>
    <s v="United States"/>
    <x v="5"/>
    <x v="11"/>
    <x v="57"/>
    <n v="9.4320000000000004"/>
    <n v="3"/>
    <n v="3.0653999999999999"/>
    <n v="0.32499999999999996"/>
  </r>
  <r>
    <s v="CA-2011-140403"/>
    <x v="509"/>
    <x v="8"/>
    <x v="1"/>
    <d v="2011-10-10T00:00:00"/>
    <x v="7"/>
    <s v="TanjaNorvell@gmail.com"/>
    <s v="United States,Manteca,California"/>
    <s v="United States"/>
    <x v="0"/>
    <x v="10"/>
    <x v="603"/>
    <n v="122.352"/>
    <n v="3"/>
    <n v="13.7646"/>
    <n v="0.11249999999999999"/>
  </r>
  <r>
    <s v="CA-2011-140403"/>
    <x v="509"/>
    <x v="8"/>
    <x v="1"/>
    <d v="2011-10-10T00:00:00"/>
    <x v="7"/>
    <s v="TanjaNorvell@gmail.com"/>
    <s v="United States,Manteca,California"/>
    <s v="United States"/>
    <x v="0"/>
    <x v="13"/>
    <x v="335"/>
    <n v="15.28"/>
    <n v="2"/>
    <n v="7.4871999999999996"/>
    <n v="0.49"/>
  </r>
  <r>
    <s v="CA-2012-163104"/>
    <x v="216"/>
    <x v="9"/>
    <x v="2"/>
    <d v="2012-03-26T00:00:00"/>
    <x v="5"/>
    <s v="MikeCaudle@gmail.com"/>
    <s v="United States,Los Angeles,California"/>
    <s v="United States"/>
    <x v="0"/>
    <x v="9"/>
    <x v="229"/>
    <n v="11.96"/>
    <n v="2"/>
    <n v="5.8604000000000003"/>
    <n v="0.49"/>
  </r>
  <r>
    <s v="CA-2014-138464"/>
    <x v="182"/>
    <x v="6"/>
    <x v="3"/>
    <d v="2014-07-13T00:00:00"/>
    <x v="0"/>
    <s v="VickyFreymann@gmail.com"/>
    <s v="United States,Seattle,Washington"/>
    <s v="United States"/>
    <x v="1"/>
    <x v="1"/>
    <x v="976"/>
    <n v="15.84"/>
    <n v="3"/>
    <n v="4.9104000000000001"/>
    <n v="0.31"/>
  </r>
  <r>
    <s v="CA-2014-138464"/>
    <x v="182"/>
    <x v="6"/>
    <x v="3"/>
    <d v="2014-07-13T00:00:00"/>
    <x v="0"/>
    <s v="VickyFreymann@gmail.com"/>
    <s v="United States,Seattle,Washington"/>
    <s v="United States"/>
    <x v="1"/>
    <x v="4"/>
    <x v="742"/>
    <n v="86.376000000000005"/>
    <n v="3"/>
    <n v="30.2316"/>
    <n v="0.35"/>
  </r>
  <r>
    <s v="CA-2014-138464"/>
    <x v="182"/>
    <x v="6"/>
    <x v="3"/>
    <d v="2014-07-13T00:00:00"/>
    <x v="0"/>
    <s v="VickyFreymann@gmail.com"/>
    <s v="United States,Seattle,Washington"/>
    <s v="United States"/>
    <x v="1"/>
    <x v="2"/>
    <x v="977"/>
    <n v="18.239999999999998"/>
    <n v="3"/>
    <n v="6.2016"/>
    <n v="0.34"/>
  </r>
  <r>
    <s v="CA-2014-138464"/>
    <x v="182"/>
    <x v="6"/>
    <x v="3"/>
    <d v="2014-07-13T00:00:00"/>
    <x v="0"/>
    <s v="VickyFreymann@gmail.com"/>
    <s v="United States,Seattle,Washington"/>
    <s v="United States"/>
    <x v="1"/>
    <x v="2"/>
    <x v="856"/>
    <n v="13.12"/>
    <n v="4"/>
    <n v="4.3296000000000001"/>
    <n v="0.33"/>
  </r>
  <r>
    <s v="US-2011-165862"/>
    <x v="510"/>
    <x v="6"/>
    <x v="1"/>
    <d v="2011-07-17T00:00:00"/>
    <x v="0"/>
    <s v="GraceKelly@gmail.com"/>
    <s v="United States,Los Angeles,California"/>
    <s v="United States"/>
    <x v="0"/>
    <x v="6"/>
    <x v="978"/>
    <n v="351.21600000000001"/>
    <n v="3"/>
    <n v="4.3902000000000001"/>
    <n v="1.2500000000000001E-2"/>
  </r>
  <r>
    <s v="US-2011-106334"/>
    <x v="164"/>
    <x v="1"/>
    <x v="1"/>
    <d v="2012-01-02T00:00:00"/>
    <x v="3"/>
    <s v="JeremyFarry@gmail.com"/>
    <s v="United States,San Francisco,California"/>
    <s v="United States"/>
    <x v="0"/>
    <x v="10"/>
    <x v="122"/>
    <n v="230.28"/>
    <n v="3"/>
    <n v="23.027999999999999"/>
    <n v="9.9999999999999992E-2"/>
  </r>
  <r>
    <s v="US-2011-106334"/>
    <x v="164"/>
    <x v="1"/>
    <x v="1"/>
    <d v="2012-01-02T00:00:00"/>
    <x v="3"/>
    <s v="JeremyFarry@gmail.com"/>
    <s v="United States,San Francisco,California"/>
    <s v="United States"/>
    <x v="0"/>
    <x v="9"/>
    <x v="230"/>
    <n v="12.84"/>
    <n v="3"/>
    <n v="5.7779999999999996"/>
    <n v="0.44999999999999996"/>
  </r>
  <r>
    <s v="US-2014-117331"/>
    <x v="254"/>
    <x v="8"/>
    <x v="3"/>
    <d v="2014-10-29T00:00:00"/>
    <x v="5"/>
    <s v="NatalieDeCherney@gmail.com"/>
    <s v="United States,Glendale,Arizona"/>
    <s v="United States"/>
    <x v="3"/>
    <x v="4"/>
    <x v="319"/>
    <n v="8.5589999999999993"/>
    <n v="1"/>
    <n v="-6.5618999999999996"/>
    <n v="-0.76666666666666672"/>
  </r>
  <r>
    <s v="CA-2012-118871"/>
    <x v="511"/>
    <x v="1"/>
    <x v="2"/>
    <d v="2012-12-09T00:00:00"/>
    <x v="1"/>
    <s v="HarryMarie@gmail.com"/>
    <s v="United States,Los Angeles,California"/>
    <s v="United States"/>
    <x v="0"/>
    <x v="13"/>
    <x v="979"/>
    <n v="271.44"/>
    <n v="3"/>
    <n v="122.148"/>
    <n v="0.45"/>
  </r>
  <r>
    <s v="CA-2012-118871"/>
    <x v="511"/>
    <x v="1"/>
    <x v="2"/>
    <d v="2012-12-09T00:00:00"/>
    <x v="1"/>
    <s v="HarryMarie@gmail.com"/>
    <s v="United States,Los Angeles,California"/>
    <s v="United States"/>
    <x v="0"/>
    <x v="3"/>
    <x v="980"/>
    <n v="110.352"/>
    <n v="3"/>
    <n v="8.2764000000000006"/>
    <n v="7.4999999999999997E-2"/>
  </r>
  <r>
    <s v="CA-2012-118871"/>
    <x v="511"/>
    <x v="1"/>
    <x v="2"/>
    <d v="2012-12-09T00:00:00"/>
    <x v="1"/>
    <s v="HarryMarie@gmail.com"/>
    <s v="United States,Los Angeles,California"/>
    <s v="United States"/>
    <x v="0"/>
    <x v="1"/>
    <x v="981"/>
    <n v="36.4"/>
    <n v="5"/>
    <n v="13.832000000000001"/>
    <n v="0.38000000000000006"/>
  </r>
  <r>
    <s v="CA-2011-101175"/>
    <x v="124"/>
    <x v="1"/>
    <x v="1"/>
    <d v="2011-12-14T00:00:00"/>
    <x v="1"/>
    <s v="DarioMedina@gmail.com"/>
    <s v="United States,Mesa,Arizona"/>
    <s v="United States"/>
    <x v="3"/>
    <x v="7"/>
    <x v="982"/>
    <n v="100.70399999999999"/>
    <n v="6"/>
    <n v="-1.2587999999999999"/>
    <n v="-1.2500000000000001E-2"/>
  </r>
  <r>
    <s v="CA-2011-169460"/>
    <x v="512"/>
    <x v="10"/>
    <x v="1"/>
    <d v="2011-04-21T00:00:00"/>
    <x v="2"/>
    <s v="NicoleFjeld@gmail.com"/>
    <s v="United States,San Jose,California"/>
    <s v="United States"/>
    <x v="0"/>
    <x v="1"/>
    <x v="983"/>
    <n v="76.14"/>
    <n v="3"/>
    <n v="26.649000000000001"/>
    <n v="0.35000000000000003"/>
  </r>
  <r>
    <s v="CA-2014-126662"/>
    <x v="513"/>
    <x v="6"/>
    <x v="3"/>
    <d v="2014-07-22T00:00:00"/>
    <x v="0"/>
    <s v="AlejandroBallentine@gmail.com"/>
    <s v="United States,Los Angeles,California"/>
    <s v="United States"/>
    <x v="0"/>
    <x v="14"/>
    <x v="984"/>
    <n v="479.98399999999998"/>
    <n v="2"/>
    <n v="89.997"/>
    <n v="0.1875"/>
  </r>
  <r>
    <s v="US-2011-121734"/>
    <x v="514"/>
    <x v="10"/>
    <x v="1"/>
    <d v="2011-04-16T00:00:00"/>
    <x v="1"/>
    <s v="SanjitEngle@gmail.com"/>
    <s v="United States,Lewiston,Idaho"/>
    <s v="United States"/>
    <x v="9"/>
    <x v="4"/>
    <x v="529"/>
    <n v="9.5839999999999996"/>
    <n v="1"/>
    <n v="3.3544"/>
    <n v="0.35000000000000003"/>
  </r>
  <r>
    <s v="US-2013-100405"/>
    <x v="138"/>
    <x v="3"/>
    <x v="0"/>
    <d v="2013-08-29T00:00:00"/>
    <x v="2"/>
    <s v="TomStivers@gmail.com"/>
    <s v="United States,Los Angeles,California"/>
    <s v="United States"/>
    <x v="0"/>
    <x v="2"/>
    <x v="985"/>
    <n v="8.26"/>
    <n v="2"/>
    <n v="3.7995999999999999"/>
    <n v="0.46"/>
  </r>
  <r>
    <s v="US-2014-163790"/>
    <x v="369"/>
    <x v="7"/>
    <x v="3"/>
    <d v="2014-11-05T00:00:00"/>
    <x v="2"/>
    <s v="NancyLomonaco@gmail.com"/>
    <s v="United States,Danville,California"/>
    <s v="United States"/>
    <x v="0"/>
    <x v="13"/>
    <x v="273"/>
    <n v="76.58"/>
    <n v="7"/>
    <n v="38.29"/>
    <n v="0.5"/>
  </r>
  <r>
    <s v="US-2014-163790"/>
    <x v="369"/>
    <x v="7"/>
    <x v="3"/>
    <d v="2014-11-05T00:00:00"/>
    <x v="2"/>
    <s v="NancyLomonaco@gmail.com"/>
    <s v="United States,Danville,California"/>
    <s v="United States"/>
    <x v="0"/>
    <x v="2"/>
    <x v="986"/>
    <n v="8.8000000000000007"/>
    <n v="5"/>
    <n v="4.2240000000000002"/>
    <n v="0.48"/>
  </r>
  <r>
    <s v="US-2014-163790"/>
    <x v="369"/>
    <x v="7"/>
    <x v="3"/>
    <d v="2014-11-05T00:00:00"/>
    <x v="2"/>
    <s v="NancyLomonaco@gmail.com"/>
    <s v="United States,Danville,California"/>
    <s v="United States"/>
    <x v="0"/>
    <x v="4"/>
    <x v="987"/>
    <n v="590.35199999999998"/>
    <n v="6"/>
    <n v="206.6232"/>
    <n v="0.35000000000000003"/>
  </r>
  <r>
    <s v="US-2014-163790"/>
    <x v="369"/>
    <x v="7"/>
    <x v="3"/>
    <d v="2014-11-05T00:00:00"/>
    <x v="2"/>
    <s v="NancyLomonaco@gmail.com"/>
    <s v="United States,Danville,California"/>
    <s v="United States"/>
    <x v="0"/>
    <x v="11"/>
    <x v="988"/>
    <n v="5.58"/>
    <n v="3"/>
    <n v="0.16739999999999999"/>
    <n v="0.03"/>
  </r>
  <r>
    <s v="US-2014-163790"/>
    <x v="369"/>
    <x v="7"/>
    <x v="3"/>
    <d v="2014-11-05T00:00:00"/>
    <x v="2"/>
    <s v="NancyLomonaco@gmail.com"/>
    <s v="United States,Danville,California"/>
    <s v="United States"/>
    <x v="0"/>
    <x v="1"/>
    <x v="989"/>
    <n v="25.02"/>
    <n v="3"/>
    <n v="10.5084"/>
    <n v="0.42"/>
  </r>
  <r>
    <s v="US-2014-163790"/>
    <x v="369"/>
    <x v="7"/>
    <x v="3"/>
    <d v="2014-11-05T00:00:00"/>
    <x v="2"/>
    <s v="NancyLomonaco@gmail.com"/>
    <s v="United States,Danville,California"/>
    <s v="United States"/>
    <x v="0"/>
    <x v="7"/>
    <x v="715"/>
    <n v="452.55"/>
    <n v="7"/>
    <n v="22.627500000000001"/>
    <n v="0.05"/>
  </r>
  <r>
    <s v="CA-2013-129868"/>
    <x v="189"/>
    <x v="1"/>
    <x v="0"/>
    <d v="2014-01-01T00:00:00"/>
    <x v="1"/>
    <s v="MikeCaudle@gmail.com"/>
    <s v="United States,Los Angeles,California"/>
    <s v="United States"/>
    <x v="0"/>
    <x v="12"/>
    <x v="583"/>
    <n v="17.760000000000002"/>
    <n v="2"/>
    <n v="4.9728000000000003"/>
    <n v="0.27999999999999997"/>
  </r>
  <r>
    <s v="CA-2013-129868"/>
    <x v="189"/>
    <x v="1"/>
    <x v="0"/>
    <d v="2014-01-01T00:00:00"/>
    <x v="1"/>
    <s v="MikeCaudle@gmail.com"/>
    <s v="United States,Los Angeles,California"/>
    <s v="United States"/>
    <x v="0"/>
    <x v="3"/>
    <x v="3"/>
    <n v="302.38400000000001"/>
    <n v="2"/>
    <n v="30.238399999999999"/>
    <n v="9.9999999999999992E-2"/>
  </r>
  <r>
    <s v="CA-2013-129868"/>
    <x v="189"/>
    <x v="1"/>
    <x v="0"/>
    <d v="2014-01-01T00:00:00"/>
    <x v="1"/>
    <s v="MikeCaudle@gmail.com"/>
    <s v="United States,Los Angeles,California"/>
    <s v="United States"/>
    <x v="0"/>
    <x v="10"/>
    <x v="990"/>
    <n v="146.352"/>
    <n v="3"/>
    <n v="-5.4882"/>
    <n v="-3.7499999999999999E-2"/>
  </r>
  <r>
    <s v="CA-2013-129868"/>
    <x v="189"/>
    <x v="1"/>
    <x v="0"/>
    <d v="2014-01-01T00:00:00"/>
    <x v="1"/>
    <s v="MikeCaudle@gmail.com"/>
    <s v="United States,Los Angeles,California"/>
    <s v="United States"/>
    <x v="0"/>
    <x v="5"/>
    <x v="991"/>
    <n v="7.9"/>
    <n v="2"/>
    <n v="2.0539999999999998"/>
    <n v="0.25999999999999995"/>
  </r>
  <r>
    <s v="CA-2013-129868"/>
    <x v="189"/>
    <x v="1"/>
    <x v="0"/>
    <d v="2014-01-01T00:00:00"/>
    <x v="1"/>
    <s v="MikeCaudle@gmail.com"/>
    <s v="United States,Los Angeles,California"/>
    <s v="United States"/>
    <x v="0"/>
    <x v="6"/>
    <x v="341"/>
    <n v="902.71199999999999"/>
    <n v="3"/>
    <n v="33.851700000000001"/>
    <n v="3.7499999999999999E-2"/>
  </r>
  <r>
    <s v="CA-2013-129868"/>
    <x v="189"/>
    <x v="1"/>
    <x v="0"/>
    <d v="2014-01-01T00:00:00"/>
    <x v="1"/>
    <s v="MikeCaudle@gmail.com"/>
    <s v="United States,Los Angeles,California"/>
    <s v="United States"/>
    <x v="0"/>
    <x v="2"/>
    <x v="238"/>
    <n v="53.97"/>
    <n v="3"/>
    <n v="15.111599999999999"/>
    <n v="0.27999999999999997"/>
  </r>
  <r>
    <s v="US-2014-141852"/>
    <x v="286"/>
    <x v="7"/>
    <x v="3"/>
    <d v="2014-11-15T00:00:00"/>
    <x v="1"/>
    <s v="JoelEaton@gmail.com"/>
    <s v="United States,Oceanside,California"/>
    <s v="United States"/>
    <x v="0"/>
    <x v="1"/>
    <x v="130"/>
    <n v="47.12"/>
    <n v="8"/>
    <n v="20.732800000000001"/>
    <n v="0.44000000000000006"/>
  </r>
  <r>
    <s v="CA-2014-145219"/>
    <x v="322"/>
    <x v="1"/>
    <x v="3"/>
    <d v="2014-12-26T00:00:00"/>
    <x v="6"/>
    <s v="RobertMarley@gmail.com"/>
    <s v="United States,Los Angeles,California"/>
    <s v="United States"/>
    <x v="0"/>
    <x v="14"/>
    <x v="95"/>
    <n v="2879.9520000000002"/>
    <n v="6"/>
    <n v="1007.9832"/>
    <n v="0.35"/>
  </r>
  <r>
    <s v="CA-2014-145219"/>
    <x v="322"/>
    <x v="1"/>
    <x v="3"/>
    <d v="2014-12-26T00:00:00"/>
    <x v="6"/>
    <s v="RobertMarley@gmail.com"/>
    <s v="United States,Los Angeles,California"/>
    <s v="United States"/>
    <x v="0"/>
    <x v="4"/>
    <x v="151"/>
    <n v="90.48"/>
    <n v="3"/>
    <n v="33.93"/>
    <n v="0.375"/>
  </r>
  <r>
    <s v="CA-2014-168396"/>
    <x v="515"/>
    <x v="3"/>
    <x v="3"/>
    <d v="2014-08-09T00:00:00"/>
    <x v="1"/>
    <s v="BruceDegenhardt@gmail.com"/>
    <s v="United States,San Francisco,California"/>
    <s v="United States"/>
    <x v="0"/>
    <x v="0"/>
    <x v="170"/>
    <n v="51.75"/>
    <n v="5"/>
    <n v="24.84"/>
    <n v="0.48"/>
  </r>
  <r>
    <s v="CA-2014-168396"/>
    <x v="515"/>
    <x v="3"/>
    <x v="3"/>
    <d v="2014-08-09T00:00:00"/>
    <x v="1"/>
    <s v="BruceDegenhardt@gmail.com"/>
    <s v="United States,San Francisco,California"/>
    <s v="United States"/>
    <x v="0"/>
    <x v="1"/>
    <x v="992"/>
    <n v="123.96"/>
    <n v="3"/>
    <n v="11.1564"/>
    <n v="0.09"/>
  </r>
  <r>
    <s v="CA-2012-130456"/>
    <x v="109"/>
    <x v="3"/>
    <x v="2"/>
    <d v="2012-08-26T00:00:00"/>
    <x v="1"/>
    <s v="DavidSmith@gmail.com"/>
    <s v="United States,San Francisco,California"/>
    <s v="United States"/>
    <x v="0"/>
    <x v="15"/>
    <x v="993"/>
    <n v="586.39800000000002"/>
    <n v="6"/>
    <n v="34.494"/>
    <n v="5.8823529411764705E-2"/>
  </r>
  <r>
    <s v="CA-2012-130456"/>
    <x v="109"/>
    <x v="3"/>
    <x v="2"/>
    <d v="2012-08-26T00:00:00"/>
    <x v="1"/>
    <s v="DavidSmith@gmail.com"/>
    <s v="United States,San Francisco,California"/>
    <s v="United States"/>
    <x v="0"/>
    <x v="7"/>
    <x v="217"/>
    <n v="80.98"/>
    <n v="1"/>
    <n v="3.2391999999999999"/>
    <n v="3.9999999999999994E-2"/>
  </r>
  <r>
    <s v="CA-2014-116288"/>
    <x v="516"/>
    <x v="9"/>
    <x v="3"/>
    <d v="2014-03-18T00:00:00"/>
    <x v="1"/>
    <s v="BillStewart@gmail.com"/>
    <s v="United States,San Francisco,California"/>
    <s v="United States"/>
    <x v="0"/>
    <x v="7"/>
    <x v="217"/>
    <n v="242.94"/>
    <n v="3"/>
    <n v="9.7175999999999991"/>
    <n v="3.9999999999999994E-2"/>
  </r>
  <r>
    <s v="CA-2014-168228"/>
    <x v="517"/>
    <x v="10"/>
    <x v="3"/>
    <d v="2014-04-30T00:00:00"/>
    <x v="2"/>
    <s v="ArthurPrichep@gmail.com"/>
    <s v="United States,Los Angeles,California"/>
    <s v="United States"/>
    <x v="0"/>
    <x v="2"/>
    <x v="994"/>
    <n v="123.92"/>
    <n v="4"/>
    <n v="33.458399999999997"/>
    <n v="0.26999999999999996"/>
  </r>
  <r>
    <s v="CA-2014-168228"/>
    <x v="517"/>
    <x v="10"/>
    <x v="3"/>
    <d v="2014-04-30T00:00:00"/>
    <x v="2"/>
    <s v="ArthurPrichep@gmail.com"/>
    <s v="United States,Los Angeles,California"/>
    <s v="United States"/>
    <x v="0"/>
    <x v="2"/>
    <x v="985"/>
    <n v="12.39"/>
    <n v="3"/>
    <n v="5.6993999999999998"/>
    <n v="0.45999999999999996"/>
  </r>
  <r>
    <s v="CA-2014-168228"/>
    <x v="517"/>
    <x v="10"/>
    <x v="3"/>
    <d v="2014-04-30T00:00:00"/>
    <x v="2"/>
    <s v="ArthurPrichep@gmail.com"/>
    <s v="United States,Los Angeles,California"/>
    <s v="United States"/>
    <x v="0"/>
    <x v="2"/>
    <x v="844"/>
    <n v="47.3"/>
    <n v="2"/>
    <n v="12.298"/>
    <n v="0.26"/>
  </r>
  <r>
    <s v="CA-2014-130141"/>
    <x v="487"/>
    <x v="8"/>
    <x v="3"/>
    <d v="2014-10-25T00:00:00"/>
    <x v="2"/>
    <s v="HelenAbelman@gmail.com"/>
    <s v="United States,Fort Collins,Colorado"/>
    <s v="United States"/>
    <x v="5"/>
    <x v="4"/>
    <x v="154"/>
    <n v="3.1680000000000001"/>
    <n v="4"/>
    <n v="-2.5344000000000002"/>
    <n v="-0.8"/>
  </r>
  <r>
    <s v="CA-2014-130141"/>
    <x v="487"/>
    <x v="8"/>
    <x v="3"/>
    <d v="2014-10-25T00:00:00"/>
    <x v="2"/>
    <s v="HelenAbelman@gmail.com"/>
    <s v="United States,Fort Collins,Colorado"/>
    <s v="United States"/>
    <x v="5"/>
    <x v="10"/>
    <x v="995"/>
    <n v="579.13599999999997"/>
    <n v="4"/>
    <n v="-28.956800000000001"/>
    <n v="-0.05"/>
  </r>
  <r>
    <s v="CA-2012-147501"/>
    <x v="518"/>
    <x v="3"/>
    <x v="2"/>
    <d v="2012-08-06T00:00:00"/>
    <x v="0"/>
    <s v="Corey-Lock@gmail.com"/>
    <s v="United States,Seattle,Washington"/>
    <s v="United States"/>
    <x v="1"/>
    <x v="4"/>
    <x v="996"/>
    <n v="6.3680000000000003"/>
    <n v="2"/>
    <n v="2.1492"/>
    <n v="0.33749999999999997"/>
  </r>
  <r>
    <s v="CA-2012-147501"/>
    <x v="518"/>
    <x v="3"/>
    <x v="2"/>
    <d v="2012-08-06T00:00:00"/>
    <x v="0"/>
    <s v="Corey-Lock@gmail.com"/>
    <s v="United States,Seattle,Washington"/>
    <s v="United States"/>
    <x v="1"/>
    <x v="16"/>
    <x v="760"/>
    <n v="558.4"/>
    <n v="2"/>
    <n v="41.88"/>
    <n v="7.5000000000000011E-2"/>
  </r>
  <r>
    <s v="CA-2014-129357"/>
    <x v="118"/>
    <x v="2"/>
    <x v="3"/>
    <d v="2014-05-20T00:00:00"/>
    <x v="1"/>
    <s v="KenBlack@gmail.com"/>
    <s v="United States,Seattle,Washington"/>
    <s v="United States"/>
    <x v="1"/>
    <x v="9"/>
    <x v="997"/>
    <n v="440.19"/>
    <n v="9"/>
    <n v="206.88929999999999"/>
    <n v="0.47"/>
  </r>
  <r>
    <s v="CA-2014-129357"/>
    <x v="118"/>
    <x v="2"/>
    <x v="3"/>
    <d v="2014-05-20T00:00:00"/>
    <x v="1"/>
    <s v="KenBlack@gmail.com"/>
    <s v="United States,Seattle,Washington"/>
    <s v="United States"/>
    <x v="1"/>
    <x v="12"/>
    <x v="184"/>
    <n v="64.400000000000006"/>
    <n v="5"/>
    <n v="1.9319999999999999"/>
    <n v="2.9999999999999995E-2"/>
  </r>
  <r>
    <s v="CA-2014-150987"/>
    <x v="519"/>
    <x v="10"/>
    <x v="3"/>
    <d v="2014-04-13T00:00:00"/>
    <x v="0"/>
    <s v="AdrianHane@gmail.com"/>
    <s v="United States,San Francisco,California"/>
    <s v="United States"/>
    <x v="0"/>
    <x v="9"/>
    <x v="652"/>
    <n v="244.55"/>
    <n v="5"/>
    <n v="114.9385"/>
    <n v="0.47"/>
  </r>
  <r>
    <s v="CA-2014-150987"/>
    <x v="519"/>
    <x v="10"/>
    <x v="3"/>
    <d v="2014-04-13T00:00:00"/>
    <x v="0"/>
    <s v="AdrianHane@gmail.com"/>
    <s v="United States,San Francisco,California"/>
    <s v="United States"/>
    <x v="0"/>
    <x v="9"/>
    <x v="901"/>
    <n v="195.76"/>
    <n v="4"/>
    <n v="97.88"/>
    <n v="0.5"/>
  </r>
  <r>
    <s v="CA-2014-159107"/>
    <x v="57"/>
    <x v="0"/>
    <x v="3"/>
    <d v="2014-06-27T00:00:00"/>
    <x v="2"/>
    <s v="KeanThornton@gmail.com"/>
    <s v="United States,San Francisco,California"/>
    <s v="United States"/>
    <x v="0"/>
    <x v="11"/>
    <x v="998"/>
    <n v="2.88"/>
    <n v="1"/>
    <n v="1.3535999999999999"/>
    <n v="0.47"/>
  </r>
  <r>
    <s v="CA-2013-116547"/>
    <x v="520"/>
    <x v="5"/>
    <x v="0"/>
    <d v="2013-01-17T00:00:00"/>
    <x v="5"/>
    <s v="KenBlack@gmail.com"/>
    <s v="United States,Seattle,Washington"/>
    <s v="United States"/>
    <x v="1"/>
    <x v="1"/>
    <x v="663"/>
    <n v="79.92"/>
    <n v="4"/>
    <n v="34.365600000000001"/>
    <n v="0.43"/>
  </r>
  <r>
    <s v="CA-2013-116547"/>
    <x v="520"/>
    <x v="5"/>
    <x v="0"/>
    <d v="2013-01-17T00:00:00"/>
    <x v="5"/>
    <s v="KenBlack@gmail.com"/>
    <s v="United States,Seattle,Washington"/>
    <s v="United States"/>
    <x v="1"/>
    <x v="8"/>
    <x v="999"/>
    <n v="69.98"/>
    <n v="2"/>
    <n v="13.296200000000001"/>
    <n v="0.19"/>
  </r>
  <r>
    <s v="CA-2011-114510"/>
    <x v="252"/>
    <x v="9"/>
    <x v="1"/>
    <d v="2011-03-19T00:00:00"/>
    <x v="1"/>
    <s v="JasonFortune-@gmail.com"/>
    <s v="United States,Logan,Utah"/>
    <s v="United States"/>
    <x v="2"/>
    <x v="4"/>
    <x v="817"/>
    <n v="33.088000000000001"/>
    <n v="4"/>
    <n v="11.167199999999999"/>
    <n v="0.33749999999999997"/>
  </r>
  <r>
    <s v="CA-2011-114510"/>
    <x v="252"/>
    <x v="9"/>
    <x v="1"/>
    <d v="2011-03-19T00:00:00"/>
    <x v="1"/>
    <s v="JasonFortune-@gmail.com"/>
    <s v="United States,Logan,Utah"/>
    <s v="United States"/>
    <x v="2"/>
    <x v="7"/>
    <x v="217"/>
    <n v="80.98"/>
    <n v="1"/>
    <n v="3.2391999999999999"/>
    <n v="3.9999999999999994E-2"/>
  </r>
  <r>
    <s v="CA-2011-114510"/>
    <x v="252"/>
    <x v="9"/>
    <x v="1"/>
    <d v="2011-03-19T00:00:00"/>
    <x v="1"/>
    <s v="JasonFortune-@gmail.com"/>
    <s v="United States,Logan,Utah"/>
    <s v="United States"/>
    <x v="2"/>
    <x v="8"/>
    <x v="1000"/>
    <n v="82.8"/>
    <n v="12"/>
    <n v="6.6239999999999997"/>
    <n v="0.08"/>
  </r>
  <r>
    <s v="CA-2011-114510"/>
    <x v="252"/>
    <x v="9"/>
    <x v="1"/>
    <d v="2011-03-19T00:00:00"/>
    <x v="1"/>
    <s v="JasonFortune-@gmail.com"/>
    <s v="United States,Logan,Utah"/>
    <s v="United States"/>
    <x v="2"/>
    <x v="7"/>
    <x v="57"/>
    <n v="21.36"/>
    <n v="2"/>
    <n v="5.7671999999999999"/>
    <n v="0.27"/>
  </r>
  <r>
    <s v="CA-2011-114510"/>
    <x v="252"/>
    <x v="9"/>
    <x v="1"/>
    <d v="2011-03-19T00:00:00"/>
    <x v="1"/>
    <s v="JasonFortune-@gmail.com"/>
    <s v="United States,Logan,Utah"/>
    <s v="United States"/>
    <x v="2"/>
    <x v="4"/>
    <x v="846"/>
    <n v="62.048000000000002"/>
    <n v="2"/>
    <n v="20.165600000000001"/>
    <n v="0.32500000000000001"/>
  </r>
  <r>
    <s v="CA-2011-138681"/>
    <x v="396"/>
    <x v="1"/>
    <x v="1"/>
    <d v="2011-12-22T00:00:00"/>
    <x v="2"/>
    <s v="CarolTriggs@gmail.com"/>
    <s v="United States,Tucson,Arizona"/>
    <s v="United States"/>
    <x v="3"/>
    <x v="1"/>
    <x v="677"/>
    <n v="51.968000000000004"/>
    <n v="2"/>
    <n v="10.393599999999999"/>
    <n v="0.19999999999999998"/>
  </r>
  <r>
    <s v="CA-2011-138681"/>
    <x v="396"/>
    <x v="1"/>
    <x v="1"/>
    <d v="2011-12-22T00:00:00"/>
    <x v="2"/>
    <s v="CarolTriggs@gmail.com"/>
    <s v="United States,Tucson,Arizona"/>
    <s v="United States"/>
    <x v="3"/>
    <x v="8"/>
    <x v="75"/>
    <n v="71.975999999999999"/>
    <n v="3"/>
    <n v="21.5928"/>
    <n v="0.3"/>
  </r>
  <r>
    <s v="CA-2011-138681"/>
    <x v="396"/>
    <x v="1"/>
    <x v="1"/>
    <d v="2011-12-22T00:00:00"/>
    <x v="2"/>
    <s v="CarolTriggs@gmail.com"/>
    <s v="United States,Tucson,Arizona"/>
    <s v="United States"/>
    <x v="3"/>
    <x v="10"/>
    <x v="1001"/>
    <n v="242.352"/>
    <n v="3"/>
    <n v="-42.4116"/>
    <n v="-0.17499999999999999"/>
  </r>
  <r>
    <s v="CA-2011-138681"/>
    <x v="396"/>
    <x v="1"/>
    <x v="1"/>
    <d v="2011-12-22T00:00:00"/>
    <x v="2"/>
    <s v="CarolTriggs@gmail.com"/>
    <s v="United States,Tucson,Arizona"/>
    <s v="United States"/>
    <x v="3"/>
    <x v="9"/>
    <x v="670"/>
    <n v="221.92"/>
    <n v="5"/>
    <n v="77.671999999999997"/>
    <n v="0.35000000000000003"/>
  </r>
  <r>
    <s v="CA-2011-138681"/>
    <x v="396"/>
    <x v="1"/>
    <x v="1"/>
    <d v="2011-12-22T00:00:00"/>
    <x v="2"/>
    <s v="CarolTriggs@gmail.com"/>
    <s v="United States,Tucson,Arizona"/>
    <s v="United States"/>
    <x v="3"/>
    <x v="9"/>
    <x v="1002"/>
    <n v="8.4480000000000004"/>
    <n v="2"/>
    <n v="2.64"/>
    <n v="0.3125"/>
  </r>
  <r>
    <s v="CA-2014-138149"/>
    <x v="79"/>
    <x v="0"/>
    <x v="3"/>
    <d v="2014-07-01T00:00:00"/>
    <x v="6"/>
    <s v="WilliamBrown@gmail.com"/>
    <s v="United States,Los Angeles,California"/>
    <s v="United States"/>
    <x v="0"/>
    <x v="4"/>
    <x v="560"/>
    <n v="895.92"/>
    <n v="5"/>
    <n v="302.37299999999999"/>
    <n v="0.33750000000000002"/>
  </r>
  <r>
    <s v="CA-2014-138149"/>
    <x v="79"/>
    <x v="0"/>
    <x v="3"/>
    <d v="2014-07-01T00:00:00"/>
    <x v="6"/>
    <s v="WilliamBrown@gmail.com"/>
    <s v="United States,Los Angeles,California"/>
    <s v="United States"/>
    <x v="0"/>
    <x v="7"/>
    <x v="35"/>
    <n v="130.71"/>
    <n v="3"/>
    <n v="39.213000000000001"/>
    <n v="0.3"/>
  </r>
  <r>
    <s v="CA-2014-138149"/>
    <x v="79"/>
    <x v="0"/>
    <x v="3"/>
    <d v="2014-07-01T00:00:00"/>
    <x v="6"/>
    <s v="WilliamBrown@gmail.com"/>
    <s v="United States,Los Angeles,California"/>
    <s v="United States"/>
    <x v="0"/>
    <x v="2"/>
    <x v="1003"/>
    <n v="11.68"/>
    <n v="2"/>
    <n v="3.0367999999999999"/>
    <n v="0.26"/>
  </r>
  <r>
    <s v="CA-2014-138149"/>
    <x v="79"/>
    <x v="0"/>
    <x v="3"/>
    <d v="2014-07-01T00:00:00"/>
    <x v="6"/>
    <s v="WilliamBrown@gmail.com"/>
    <s v="United States,Los Angeles,California"/>
    <s v="United States"/>
    <x v="0"/>
    <x v="8"/>
    <x v="511"/>
    <n v="62.31"/>
    <n v="3"/>
    <n v="22.4316"/>
    <n v="0.36"/>
  </r>
  <r>
    <s v="CA-2014-121643"/>
    <x v="521"/>
    <x v="2"/>
    <x v="3"/>
    <d v="2014-05-21T00:00:00"/>
    <x v="2"/>
    <s v="AdrianBarton@gmail.com"/>
    <s v="United States,Portland,Oregon"/>
    <s v="United States"/>
    <x v="4"/>
    <x v="3"/>
    <x v="1004"/>
    <n v="344.70400000000001"/>
    <n v="2"/>
    <n v="38.779200000000003"/>
    <n v="0.1125"/>
  </r>
  <r>
    <s v="US-2012-122910"/>
    <x v="359"/>
    <x v="2"/>
    <x v="2"/>
    <d v="2012-05-16T00:00:00"/>
    <x v="0"/>
    <s v="LarryTron@gmail.com"/>
    <s v="United States,Louisville,Colorado"/>
    <s v="United States"/>
    <x v="5"/>
    <x v="3"/>
    <x v="439"/>
    <n v="201.584"/>
    <n v="2"/>
    <n v="20.1584"/>
    <n v="0.1"/>
  </r>
  <r>
    <s v="CA-2014-143126"/>
    <x v="343"/>
    <x v="1"/>
    <x v="3"/>
    <d v="2014-12-08T00:00:00"/>
    <x v="0"/>
    <s v="CorinnaMitchell@gmail.com"/>
    <s v="United States,Seattle,Washington"/>
    <s v="United States"/>
    <x v="1"/>
    <x v="6"/>
    <x v="1005"/>
    <n v="521.96"/>
    <n v="2"/>
    <n v="88.733199999999997"/>
    <n v="0.16999999999999998"/>
  </r>
  <r>
    <s v="CA-2012-109736"/>
    <x v="522"/>
    <x v="8"/>
    <x v="2"/>
    <d v="2012-10-11T00:00:00"/>
    <x v="6"/>
    <s v="DennyJoy@gmail.com"/>
    <s v="United States,San Francisco,California"/>
    <s v="United States"/>
    <x v="0"/>
    <x v="9"/>
    <x v="191"/>
    <n v="45.36"/>
    <n v="7"/>
    <n v="21.7728"/>
    <n v="0.48"/>
  </r>
  <r>
    <s v="CA-2012-142601"/>
    <x v="523"/>
    <x v="10"/>
    <x v="2"/>
    <d v="2012-04-20T00:00:00"/>
    <x v="2"/>
    <s v="DeanraEno@gmail.com"/>
    <s v="United States,Los Angeles,California"/>
    <s v="United States"/>
    <x v="0"/>
    <x v="7"/>
    <x v="1006"/>
    <n v="947.17"/>
    <n v="7"/>
    <n v="9.4717000000000002"/>
    <n v="0.01"/>
  </r>
  <r>
    <s v="CA-2012-142601"/>
    <x v="523"/>
    <x v="10"/>
    <x v="2"/>
    <d v="2012-04-20T00:00:00"/>
    <x v="2"/>
    <s v="DeanraEno@gmail.com"/>
    <s v="United States,Los Angeles,California"/>
    <s v="United States"/>
    <x v="0"/>
    <x v="9"/>
    <x v="1007"/>
    <n v="61.96"/>
    <n v="2"/>
    <n v="27.882000000000001"/>
    <n v="0.45"/>
  </r>
  <r>
    <s v="US-2014-135230"/>
    <x v="490"/>
    <x v="4"/>
    <x v="3"/>
    <d v="2014-09-08T00:00:00"/>
    <x v="3"/>
    <s v="ChristineKargatis@gmail.com"/>
    <s v="United States,Seattle,Washington"/>
    <s v="United States"/>
    <x v="1"/>
    <x v="2"/>
    <x v="57"/>
    <n v="7.58"/>
    <n v="1"/>
    <n v="2.9561999999999999"/>
    <n v="0.39"/>
  </r>
  <r>
    <s v="CA-2011-123323"/>
    <x v="524"/>
    <x v="7"/>
    <x v="1"/>
    <d v="2011-11-12T00:00:00"/>
    <x v="1"/>
    <s v="LenaHernandez@gmail.com"/>
    <s v="United States,San Francisco,California"/>
    <s v="United States"/>
    <x v="0"/>
    <x v="4"/>
    <x v="359"/>
    <n v="123.14400000000001"/>
    <n v="7"/>
    <n v="46.179000000000002"/>
    <n v="0.375"/>
  </r>
  <r>
    <s v="US-2012-103996"/>
    <x v="474"/>
    <x v="9"/>
    <x v="2"/>
    <d v="2012-03-31T00:00:00"/>
    <x v="2"/>
    <s v="RichardBierner@gmail.com"/>
    <s v="United States,San Diego,California"/>
    <s v="United States"/>
    <x v="0"/>
    <x v="9"/>
    <x v="39"/>
    <n v="212.64"/>
    <n v="6"/>
    <n v="99.940799999999996"/>
    <n v="0.47000000000000003"/>
  </r>
  <r>
    <s v="US-2012-103996"/>
    <x v="474"/>
    <x v="9"/>
    <x v="2"/>
    <d v="2012-03-31T00:00:00"/>
    <x v="2"/>
    <s v="RichardBierner@gmail.com"/>
    <s v="United States,San Diego,California"/>
    <s v="United States"/>
    <x v="0"/>
    <x v="9"/>
    <x v="1008"/>
    <n v="9.8699999999999992"/>
    <n v="3"/>
    <n v="4.5401999999999996"/>
    <n v="0.46"/>
  </r>
  <r>
    <s v="US-2012-103996"/>
    <x v="474"/>
    <x v="9"/>
    <x v="2"/>
    <d v="2012-03-31T00:00:00"/>
    <x v="2"/>
    <s v="RichardBierner@gmail.com"/>
    <s v="United States,San Diego,California"/>
    <s v="United States"/>
    <x v="0"/>
    <x v="8"/>
    <x v="502"/>
    <n v="53.25"/>
    <n v="3"/>
    <n v="20.767499999999998"/>
    <n v="0.38999999999999996"/>
  </r>
  <r>
    <s v="US-2012-103996"/>
    <x v="474"/>
    <x v="9"/>
    <x v="2"/>
    <d v="2012-03-31T00:00:00"/>
    <x v="2"/>
    <s v="RichardBierner@gmail.com"/>
    <s v="United States,San Diego,California"/>
    <s v="United States"/>
    <x v="0"/>
    <x v="1"/>
    <x v="1009"/>
    <n v="19.920000000000002"/>
    <n v="3"/>
    <n v="9.5616000000000003"/>
    <n v="0.48"/>
  </r>
  <r>
    <s v="CA-2012-105725"/>
    <x v="479"/>
    <x v="11"/>
    <x v="2"/>
    <d v="2012-02-24T00:00:00"/>
    <x v="3"/>
    <s v="GuyThornton@gmail.com"/>
    <s v="United States,Long Beach,California"/>
    <s v="United States"/>
    <x v="0"/>
    <x v="0"/>
    <x v="389"/>
    <n v="61.06"/>
    <n v="2"/>
    <n v="28.087599999999998"/>
    <n v="0.45999999999999996"/>
  </r>
  <r>
    <s v="CA-2012-105725"/>
    <x v="479"/>
    <x v="11"/>
    <x v="2"/>
    <d v="2012-02-24T00:00:00"/>
    <x v="3"/>
    <s v="GuyThornton@gmail.com"/>
    <s v="United States,Long Beach,California"/>
    <s v="United States"/>
    <x v="0"/>
    <x v="6"/>
    <x v="1010"/>
    <n v="35.543999999999997"/>
    <n v="1"/>
    <n v="-0.88859999999999995"/>
    <n v="-2.5000000000000001E-2"/>
  </r>
  <r>
    <s v="CA-2014-164364"/>
    <x v="34"/>
    <x v="7"/>
    <x v="3"/>
    <d v="2014-11-17T00:00:00"/>
    <x v="0"/>
    <s v="ChristineSundaresam@gmail.com"/>
    <s v="United States,Seattle,Washington"/>
    <s v="United States"/>
    <x v="1"/>
    <x v="0"/>
    <x v="1011"/>
    <n v="9.9600000000000009"/>
    <n v="2"/>
    <n v="4.5815999999999999"/>
    <n v="0.45999999999999996"/>
  </r>
  <r>
    <s v="CA-2014-164364"/>
    <x v="34"/>
    <x v="7"/>
    <x v="3"/>
    <d v="2014-11-17T00:00:00"/>
    <x v="0"/>
    <s v="ChristineSundaresam@gmail.com"/>
    <s v="United States,Seattle,Washington"/>
    <s v="United States"/>
    <x v="1"/>
    <x v="2"/>
    <x v="1012"/>
    <n v="9.2100000000000009"/>
    <n v="3"/>
    <n v="2.3025000000000002"/>
    <n v="0.25"/>
  </r>
  <r>
    <s v="CA-2014-164364"/>
    <x v="34"/>
    <x v="7"/>
    <x v="3"/>
    <d v="2014-11-17T00:00:00"/>
    <x v="0"/>
    <s v="ChristineSundaresam@gmail.com"/>
    <s v="United States,Seattle,Washington"/>
    <s v="United States"/>
    <x v="1"/>
    <x v="12"/>
    <x v="1013"/>
    <n v="27.93"/>
    <n v="3"/>
    <n v="8.0997000000000003"/>
    <n v="0.29000000000000004"/>
  </r>
  <r>
    <s v="CA-2013-120005"/>
    <x v="525"/>
    <x v="9"/>
    <x v="0"/>
    <d v="2013-03-04T00:00:00"/>
    <x v="7"/>
    <s v="TheresaSwint@gmail.com"/>
    <s v="United States,San Francisco,California"/>
    <s v="United States"/>
    <x v="0"/>
    <x v="12"/>
    <x v="849"/>
    <n v="25.35"/>
    <n v="3"/>
    <n v="7.6050000000000004"/>
    <n v="0.3"/>
  </r>
  <r>
    <s v="CA-2013-120005"/>
    <x v="525"/>
    <x v="9"/>
    <x v="0"/>
    <d v="2013-03-04T00:00:00"/>
    <x v="7"/>
    <s v="TheresaSwint@gmail.com"/>
    <s v="United States,San Francisco,California"/>
    <s v="United States"/>
    <x v="0"/>
    <x v="1"/>
    <x v="913"/>
    <n v="35.28"/>
    <n v="3"/>
    <n v="11.995200000000001"/>
    <n v="0.34"/>
  </r>
  <r>
    <s v="CA-2013-123526"/>
    <x v="526"/>
    <x v="1"/>
    <x v="0"/>
    <d v="2013-12-26T00:00:00"/>
    <x v="6"/>
    <s v="BenjaminVenier@gmail.com"/>
    <s v="United States,Seattle,Washington"/>
    <s v="United States"/>
    <x v="1"/>
    <x v="9"/>
    <x v="352"/>
    <n v="33.4"/>
    <n v="5"/>
    <n v="16.032"/>
    <n v="0.48000000000000004"/>
  </r>
  <r>
    <s v="CA-2013-127649"/>
    <x v="420"/>
    <x v="8"/>
    <x v="0"/>
    <d v="2013-10-10T00:00:00"/>
    <x v="2"/>
    <s v="DionisLloyd@gmail.com"/>
    <s v="United States,Spokane,Washington"/>
    <s v="United States"/>
    <x v="1"/>
    <x v="16"/>
    <x v="760"/>
    <n v="837.6"/>
    <n v="3"/>
    <n v="62.82"/>
    <n v="7.4999999999999997E-2"/>
  </r>
  <r>
    <s v="CA-2011-112851"/>
    <x v="457"/>
    <x v="4"/>
    <x v="1"/>
    <d v="2011-09-21T00:00:00"/>
    <x v="0"/>
    <s v="NickRadford@gmail.com"/>
    <s v="United States,Chula Vista,California"/>
    <s v="United States"/>
    <x v="0"/>
    <x v="13"/>
    <x v="1014"/>
    <n v="182.94"/>
    <n v="3"/>
    <n v="85.981800000000007"/>
    <n v="0.47000000000000003"/>
  </r>
  <r>
    <s v="CA-2014-123701"/>
    <x v="493"/>
    <x v="7"/>
    <x v="3"/>
    <d v="2014-11-28T00:00:00"/>
    <x v="4"/>
    <s v="PatrickGardner@gmail.com"/>
    <s v="United States,San Francisco,California"/>
    <s v="United States"/>
    <x v="0"/>
    <x v="2"/>
    <x v="1015"/>
    <n v="27.76"/>
    <n v="4"/>
    <n v="9.9936000000000007"/>
    <n v="0.36"/>
  </r>
  <r>
    <s v="US-2013-114888"/>
    <x v="284"/>
    <x v="4"/>
    <x v="0"/>
    <d v="2013-09-25T00:00:00"/>
    <x v="1"/>
    <s v="ChuckClark@gmail.com"/>
    <s v="United States,San Francisco,California"/>
    <s v="United States"/>
    <x v="0"/>
    <x v="4"/>
    <x v="214"/>
    <n v="11.952"/>
    <n v="3"/>
    <n v="4.1832000000000003"/>
    <n v="0.35000000000000003"/>
  </r>
  <r>
    <s v="US-2013-114888"/>
    <x v="284"/>
    <x v="4"/>
    <x v="0"/>
    <d v="2013-09-25T00:00:00"/>
    <x v="1"/>
    <s v="ChuckClark@gmail.com"/>
    <s v="United States,San Francisco,California"/>
    <s v="United States"/>
    <x v="0"/>
    <x v="12"/>
    <x v="1016"/>
    <n v="6.24"/>
    <n v="3"/>
    <n v="1.8720000000000001"/>
    <n v="0.3"/>
  </r>
  <r>
    <s v="US-2011-167262"/>
    <x v="275"/>
    <x v="8"/>
    <x v="1"/>
    <d v="2011-11-03T00:00:00"/>
    <x v="4"/>
    <s v="AmyCox@gmail.com"/>
    <s v="United States,Avondale,Arizona"/>
    <s v="United States"/>
    <x v="3"/>
    <x v="3"/>
    <x v="291"/>
    <n v="742.33600000000001"/>
    <n v="8"/>
    <n v="83.512799999999999"/>
    <n v="0.1125"/>
  </r>
  <r>
    <s v="CA-2014-108091"/>
    <x v="364"/>
    <x v="7"/>
    <x v="3"/>
    <d v="2014-11-22T00:00:00"/>
    <x v="1"/>
    <s v="EileenKiefer@gmail.com"/>
    <s v="United States,Escondido,California"/>
    <s v="United States"/>
    <x v="0"/>
    <x v="2"/>
    <x v="1003"/>
    <n v="23.36"/>
    <n v="4"/>
    <n v="6.0735999999999999"/>
    <n v="0.26"/>
  </r>
  <r>
    <s v="CA-2012-104346"/>
    <x v="527"/>
    <x v="1"/>
    <x v="2"/>
    <d v="2012-12-16T00:00:00"/>
    <x v="1"/>
    <s v="IreneMaddox@gmail.com"/>
    <s v="United States,Colorado Springs,Colorado"/>
    <s v="United States"/>
    <x v="5"/>
    <x v="2"/>
    <x v="1017"/>
    <n v="13.12"/>
    <n v="5"/>
    <n v="1.1479999999999999"/>
    <n v="8.7499999999999994E-2"/>
  </r>
  <r>
    <s v="CA-2012-104346"/>
    <x v="527"/>
    <x v="1"/>
    <x v="2"/>
    <d v="2012-12-16T00:00:00"/>
    <x v="1"/>
    <s v="IreneMaddox@gmail.com"/>
    <s v="United States,Colorado Springs,Colorado"/>
    <s v="United States"/>
    <x v="5"/>
    <x v="15"/>
    <x v="1018"/>
    <n v="69.575999999999993"/>
    <n v="4"/>
    <n v="-143.79040000000001"/>
    <n v="-2.0666666666666669"/>
  </r>
  <r>
    <s v="CA-2012-104346"/>
    <x v="527"/>
    <x v="1"/>
    <x v="2"/>
    <d v="2012-12-16T00:00:00"/>
    <x v="1"/>
    <s v="IreneMaddox@gmail.com"/>
    <s v="United States,Colorado Springs,Colorado"/>
    <s v="United States"/>
    <x v="5"/>
    <x v="2"/>
    <x v="308"/>
    <n v="4.2240000000000002"/>
    <n v="3"/>
    <n v="0.47520000000000001"/>
    <n v="0.1125"/>
  </r>
  <r>
    <s v="CA-2012-104346"/>
    <x v="527"/>
    <x v="1"/>
    <x v="2"/>
    <d v="2012-12-16T00:00:00"/>
    <x v="1"/>
    <s v="IreneMaddox@gmail.com"/>
    <s v="United States,Colorado Springs,Colorado"/>
    <s v="United States"/>
    <x v="5"/>
    <x v="8"/>
    <x v="1019"/>
    <n v="58.08"/>
    <n v="4"/>
    <n v="-6.5339999999999998"/>
    <n v="-0.1125"/>
  </r>
  <r>
    <s v="CA-2012-104346"/>
    <x v="527"/>
    <x v="1"/>
    <x v="2"/>
    <d v="2012-12-16T00:00:00"/>
    <x v="1"/>
    <s v="IreneMaddox@gmail.com"/>
    <s v="United States,Colorado Springs,Colorado"/>
    <s v="United States"/>
    <x v="5"/>
    <x v="1"/>
    <x v="1020"/>
    <n v="52.415999999999997"/>
    <n v="9"/>
    <n v="15.069599999999999"/>
    <n v="0.28750000000000003"/>
  </r>
  <r>
    <s v="CA-2012-104346"/>
    <x v="527"/>
    <x v="1"/>
    <x v="2"/>
    <d v="2012-12-16T00:00:00"/>
    <x v="1"/>
    <s v="IreneMaddox@gmail.com"/>
    <s v="United States,Colorado Springs,Colorado"/>
    <s v="United States"/>
    <x v="5"/>
    <x v="1"/>
    <x v="1021"/>
    <n v="54.92"/>
    <n v="5"/>
    <n v="10.984"/>
    <n v="0.19999999999999998"/>
  </r>
  <r>
    <s v="CA-2012-104346"/>
    <x v="527"/>
    <x v="1"/>
    <x v="2"/>
    <d v="2012-12-16T00:00:00"/>
    <x v="1"/>
    <s v="IreneMaddox@gmail.com"/>
    <s v="United States,Colorado Springs,Colorado"/>
    <s v="United States"/>
    <x v="5"/>
    <x v="6"/>
    <x v="633"/>
    <n v="364.95"/>
    <n v="5"/>
    <n v="-248.166"/>
    <n v="-0.68"/>
  </r>
  <r>
    <s v="CA-2012-104346"/>
    <x v="527"/>
    <x v="1"/>
    <x v="2"/>
    <d v="2012-12-16T00:00:00"/>
    <x v="1"/>
    <s v="IreneMaddox@gmail.com"/>
    <s v="United States,Colorado Springs,Colorado"/>
    <s v="United States"/>
    <x v="5"/>
    <x v="9"/>
    <x v="1022"/>
    <n v="85.055999999999997"/>
    <n v="3"/>
    <n v="28.706399999999999"/>
    <n v="0.33749999999999997"/>
  </r>
  <r>
    <s v="CA-2012-104346"/>
    <x v="527"/>
    <x v="1"/>
    <x v="2"/>
    <d v="2012-12-16T00:00:00"/>
    <x v="1"/>
    <s v="IreneMaddox@gmail.com"/>
    <s v="United States,Colorado Springs,Colorado"/>
    <s v="United States"/>
    <x v="5"/>
    <x v="9"/>
    <x v="1023"/>
    <n v="27.696000000000002"/>
    <n v="3"/>
    <n v="9.6936"/>
    <n v="0.35"/>
  </r>
  <r>
    <s v="CA-2012-144722"/>
    <x v="212"/>
    <x v="9"/>
    <x v="2"/>
    <d v="2012-03-23T00:00:00"/>
    <x v="5"/>
    <s v="MonicaFederle@gmail.com"/>
    <s v="United States,Los Angeles,California"/>
    <s v="United States"/>
    <x v="0"/>
    <x v="1"/>
    <x v="905"/>
    <n v="43.13"/>
    <n v="1"/>
    <n v="18.114599999999999"/>
    <n v="0.42"/>
  </r>
  <r>
    <s v="CA-2012-137708"/>
    <x v="528"/>
    <x v="7"/>
    <x v="2"/>
    <d v="2012-11-25T00:00:00"/>
    <x v="4"/>
    <s v="NathanGelder@gmail.com"/>
    <s v="United States,Los Angeles,California"/>
    <s v="United States"/>
    <x v="0"/>
    <x v="9"/>
    <x v="462"/>
    <n v="37.94"/>
    <n v="2"/>
    <n v="18.211200000000002"/>
    <n v="0.48000000000000009"/>
  </r>
  <r>
    <s v="CA-2012-137708"/>
    <x v="528"/>
    <x v="7"/>
    <x v="2"/>
    <d v="2012-11-25T00:00:00"/>
    <x v="4"/>
    <s v="NathanGelder@gmail.com"/>
    <s v="United States,Los Angeles,California"/>
    <s v="United States"/>
    <x v="0"/>
    <x v="9"/>
    <x v="770"/>
    <n v="42.8"/>
    <n v="10"/>
    <n v="19.260000000000002"/>
    <n v="0.45000000000000007"/>
  </r>
  <r>
    <s v="CA-2012-137708"/>
    <x v="528"/>
    <x v="7"/>
    <x v="2"/>
    <d v="2012-11-25T00:00:00"/>
    <x v="4"/>
    <s v="NathanGelder@gmail.com"/>
    <s v="United States,Los Angeles,California"/>
    <s v="United States"/>
    <x v="0"/>
    <x v="7"/>
    <x v="1024"/>
    <n v="33.630000000000003"/>
    <n v="3"/>
    <n v="10.089"/>
    <n v="0.3"/>
  </r>
  <r>
    <s v="CA-2013-111696"/>
    <x v="529"/>
    <x v="2"/>
    <x v="0"/>
    <d v="2013-05-11T00:00:00"/>
    <x v="2"/>
    <s v="TrudyBrown@gmail.com"/>
    <s v="United States,Los Angeles,California"/>
    <s v="United States"/>
    <x v="0"/>
    <x v="9"/>
    <x v="56"/>
    <n v="17.940000000000001"/>
    <n v="3"/>
    <n v="8.0730000000000004"/>
    <n v="0.45"/>
  </r>
  <r>
    <s v="CA-2013-134222"/>
    <x v="76"/>
    <x v="6"/>
    <x v="0"/>
    <d v="2013-07-12T00:00:00"/>
    <x v="6"/>
    <s v="NickZandusky@gmail.com"/>
    <s v="United States,Yuma,Arizona"/>
    <s v="United States"/>
    <x v="3"/>
    <x v="4"/>
    <x v="152"/>
    <n v="44.856000000000002"/>
    <n v="6"/>
    <n v="-35.884799999999998"/>
    <n v="-0.79999999999999993"/>
  </r>
  <r>
    <s v="US-2014-136707"/>
    <x v="34"/>
    <x v="7"/>
    <x v="3"/>
    <d v="2014-11-16T00:00:00"/>
    <x v="4"/>
    <s v="JimEpp@gmail.com"/>
    <s v="United States,Los Angeles,California"/>
    <s v="United States"/>
    <x v="0"/>
    <x v="4"/>
    <x v="1025"/>
    <n v="14.016"/>
    <n v="4"/>
    <n v="4.9055999999999997"/>
    <n v="0.35"/>
  </r>
  <r>
    <s v="CA-2014-167661"/>
    <x v="530"/>
    <x v="8"/>
    <x v="3"/>
    <d v="2014-10-11T00:00:00"/>
    <x v="1"/>
    <s v="MikePelletier@gmail.com"/>
    <s v="United States,San Francisco,California"/>
    <s v="United States"/>
    <x v="0"/>
    <x v="4"/>
    <x v="531"/>
    <n v="39.92"/>
    <n v="5"/>
    <n v="13.473000000000001"/>
    <n v="0.33750000000000002"/>
  </r>
  <r>
    <s v="CA-2014-167661"/>
    <x v="530"/>
    <x v="8"/>
    <x v="3"/>
    <d v="2014-10-11T00:00:00"/>
    <x v="1"/>
    <s v="MikePelletier@gmail.com"/>
    <s v="United States,San Francisco,California"/>
    <s v="United States"/>
    <x v="0"/>
    <x v="9"/>
    <x v="706"/>
    <n v="61.96"/>
    <n v="2"/>
    <n v="27.882000000000001"/>
    <n v="0.45"/>
  </r>
  <r>
    <s v="CA-2014-167661"/>
    <x v="530"/>
    <x v="8"/>
    <x v="3"/>
    <d v="2014-10-11T00:00:00"/>
    <x v="1"/>
    <s v="MikePelletier@gmail.com"/>
    <s v="United States,San Francisco,California"/>
    <s v="United States"/>
    <x v="0"/>
    <x v="4"/>
    <x v="293"/>
    <n v="19.936"/>
    <n v="4"/>
    <n v="7.2267999999999999"/>
    <n v="0.36249999999999999"/>
  </r>
  <r>
    <s v="US-2011-128685"/>
    <x v="214"/>
    <x v="10"/>
    <x v="1"/>
    <d v="2011-04-05T00:00:00"/>
    <x v="6"/>
    <s v="MaryZewe@gmail.com"/>
    <s v="United States,Los Angeles,California"/>
    <s v="United States"/>
    <x v="0"/>
    <x v="4"/>
    <x v="96"/>
    <n v="7.1840000000000002"/>
    <n v="2"/>
    <n v="2.2450000000000001"/>
    <n v="0.3125"/>
  </r>
  <r>
    <s v="CA-2011-164469"/>
    <x v="153"/>
    <x v="0"/>
    <x v="1"/>
    <d v="2011-06-27T00:00:00"/>
    <x v="2"/>
    <s v="GraceKelly@gmail.com"/>
    <s v="United States,Salem,Oregon"/>
    <s v="United States"/>
    <x v="4"/>
    <x v="3"/>
    <x v="1026"/>
    <n v="263.95999999999998"/>
    <n v="5"/>
    <n v="19.797000000000001"/>
    <n v="7.5000000000000011E-2"/>
  </r>
  <r>
    <s v="CA-2011-164469"/>
    <x v="153"/>
    <x v="0"/>
    <x v="1"/>
    <d v="2011-06-27T00:00:00"/>
    <x v="2"/>
    <s v="GraceKelly@gmail.com"/>
    <s v="United States,Salem,Oregon"/>
    <s v="United States"/>
    <x v="4"/>
    <x v="2"/>
    <x v="1027"/>
    <n v="71.632000000000005"/>
    <n v="11"/>
    <n v="17.908000000000001"/>
    <n v="0.25"/>
  </r>
  <r>
    <s v="CA-2011-164469"/>
    <x v="153"/>
    <x v="0"/>
    <x v="1"/>
    <d v="2011-06-27T00:00:00"/>
    <x v="2"/>
    <s v="GraceKelly@gmail.com"/>
    <s v="United States,Salem,Oregon"/>
    <s v="United States"/>
    <x v="4"/>
    <x v="2"/>
    <x v="1028"/>
    <n v="9.3279999999999994"/>
    <n v="1"/>
    <n v="0.81620000000000004"/>
    <n v="8.7500000000000008E-2"/>
  </r>
  <r>
    <s v="CA-2011-107818"/>
    <x v="105"/>
    <x v="4"/>
    <x v="1"/>
    <d v="2011-09-14T00:00:00"/>
    <x v="3"/>
    <s v="MarcCrier@gmail.com"/>
    <s v="United States,Pasco,Washington"/>
    <s v="United States"/>
    <x v="1"/>
    <x v="2"/>
    <x v="480"/>
    <n v="5.88"/>
    <n v="2"/>
    <n v="2.6459999999999999"/>
    <n v="0.45"/>
  </r>
  <r>
    <s v="CA-2011-107818"/>
    <x v="105"/>
    <x v="4"/>
    <x v="1"/>
    <d v="2011-09-14T00:00:00"/>
    <x v="3"/>
    <s v="MarcCrier@gmail.com"/>
    <s v="United States,Pasco,Washington"/>
    <s v="United States"/>
    <x v="1"/>
    <x v="10"/>
    <x v="1029"/>
    <n v="975.92"/>
    <n v="5"/>
    <n v="121.99"/>
    <n v="0.125"/>
  </r>
  <r>
    <s v="CA-2011-107818"/>
    <x v="105"/>
    <x v="4"/>
    <x v="1"/>
    <d v="2011-09-14T00:00:00"/>
    <x v="3"/>
    <s v="MarcCrier@gmail.com"/>
    <s v="United States,Pasco,Washington"/>
    <s v="United States"/>
    <x v="1"/>
    <x v="2"/>
    <x v="1030"/>
    <n v="303.83999999999997"/>
    <n v="8"/>
    <n v="91.152000000000001"/>
    <n v="0.30000000000000004"/>
  </r>
  <r>
    <s v="CA-2011-107818"/>
    <x v="105"/>
    <x v="4"/>
    <x v="1"/>
    <d v="2011-09-14T00:00:00"/>
    <x v="3"/>
    <s v="MarcCrier@gmail.com"/>
    <s v="United States,Pasco,Washington"/>
    <s v="United States"/>
    <x v="1"/>
    <x v="7"/>
    <x v="217"/>
    <n v="485.88"/>
    <n v="6"/>
    <n v="19.435199999999998"/>
    <n v="3.9999999999999994E-2"/>
  </r>
  <r>
    <s v="CA-2011-113320"/>
    <x v="168"/>
    <x v="1"/>
    <x v="1"/>
    <d v="2011-12-15T00:00:00"/>
    <x v="4"/>
    <s v="LoganHaushalter@gmail.com"/>
    <s v="United States,Oakland,California"/>
    <s v="United States"/>
    <x v="0"/>
    <x v="1"/>
    <x v="410"/>
    <n v="12.54"/>
    <n v="3"/>
    <n v="4.5144000000000002"/>
    <n v="0.36000000000000004"/>
  </r>
  <r>
    <s v="CA-2011-113320"/>
    <x v="168"/>
    <x v="1"/>
    <x v="1"/>
    <d v="2011-12-15T00:00:00"/>
    <x v="4"/>
    <s v="LoganHaushalter@gmail.com"/>
    <s v="United States,Oakland,California"/>
    <s v="United States"/>
    <x v="0"/>
    <x v="7"/>
    <x v="1031"/>
    <n v="8.94"/>
    <n v="3"/>
    <n v="0.62580000000000002"/>
    <n v="7.0000000000000007E-2"/>
  </r>
  <r>
    <s v="CA-2011-113320"/>
    <x v="168"/>
    <x v="1"/>
    <x v="1"/>
    <d v="2011-12-15T00:00:00"/>
    <x v="4"/>
    <s v="LoganHaushalter@gmail.com"/>
    <s v="United States,Oakland,California"/>
    <s v="United States"/>
    <x v="0"/>
    <x v="1"/>
    <x v="44"/>
    <n v="9.24"/>
    <n v="3"/>
    <n v="4.4352"/>
    <n v="0.48"/>
  </r>
  <r>
    <s v="CA-2012-137526"/>
    <x v="531"/>
    <x v="5"/>
    <x v="2"/>
    <d v="2012-01-17T00:00:00"/>
    <x v="0"/>
    <s v="PhilipBrown@gmail.com"/>
    <s v="United States,Los Angeles,California"/>
    <s v="United States"/>
    <x v="0"/>
    <x v="4"/>
    <x v="258"/>
    <n v="70.007999999999996"/>
    <n v="3"/>
    <n v="24.502800000000001"/>
    <n v="0.35000000000000003"/>
  </r>
  <r>
    <s v="CA-2012-137526"/>
    <x v="531"/>
    <x v="5"/>
    <x v="2"/>
    <d v="2012-01-17T00:00:00"/>
    <x v="0"/>
    <s v="PhilipBrown@gmail.com"/>
    <s v="United States,Los Angeles,California"/>
    <s v="United States"/>
    <x v="0"/>
    <x v="1"/>
    <x v="542"/>
    <n v="77.599999999999994"/>
    <n v="4"/>
    <n v="38.024000000000001"/>
    <n v="0.49000000000000005"/>
  </r>
  <r>
    <s v="CA-2012-137526"/>
    <x v="531"/>
    <x v="5"/>
    <x v="2"/>
    <d v="2012-01-17T00:00:00"/>
    <x v="0"/>
    <s v="PhilipBrown@gmail.com"/>
    <s v="United States,Los Angeles,California"/>
    <s v="United States"/>
    <x v="0"/>
    <x v="1"/>
    <x v="1032"/>
    <n v="464.85"/>
    <n v="9"/>
    <n v="92.97"/>
    <n v="0.19999999999999998"/>
  </r>
  <r>
    <s v="CA-2014-122490"/>
    <x v="532"/>
    <x v="7"/>
    <x v="3"/>
    <d v="2014-11-19T00:00:00"/>
    <x v="1"/>
    <s v="TedTrevino@gmail.com"/>
    <s v="United States,Seattle,Washington"/>
    <s v="United States"/>
    <x v="1"/>
    <x v="10"/>
    <x v="153"/>
    <n v="2404.7040000000002"/>
    <n v="6"/>
    <n v="150.29400000000001"/>
    <n v="6.25E-2"/>
  </r>
  <r>
    <s v="CA-2014-122490"/>
    <x v="532"/>
    <x v="7"/>
    <x v="3"/>
    <d v="2014-11-19T00:00:00"/>
    <x v="1"/>
    <s v="TedTrevino@gmail.com"/>
    <s v="United States,Seattle,Washington"/>
    <s v="United States"/>
    <x v="1"/>
    <x v="4"/>
    <x v="568"/>
    <n v="563.024"/>
    <n v="11"/>
    <n v="190.0206"/>
    <n v="0.33750000000000002"/>
  </r>
  <r>
    <s v="CA-2014-122490"/>
    <x v="532"/>
    <x v="7"/>
    <x v="3"/>
    <d v="2014-11-19T00:00:00"/>
    <x v="1"/>
    <s v="TedTrevino@gmail.com"/>
    <s v="United States,Seattle,Washington"/>
    <s v="United States"/>
    <x v="1"/>
    <x v="7"/>
    <x v="1033"/>
    <n v="344.91"/>
    <n v="3"/>
    <n v="10.347300000000001"/>
    <n v="0.03"/>
  </r>
  <r>
    <s v="CA-2014-122490"/>
    <x v="532"/>
    <x v="7"/>
    <x v="3"/>
    <d v="2014-11-19T00:00:00"/>
    <x v="1"/>
    <s v="TedTrevino@gmail.com"/>
    <s v="United States,Seattle,Washington"/>
    <s v="United States"/>
    <x v="1"/>
    <x v="0"/>
    <x v="624"/>
    <n v="8.64"/>
    <n v="3"/>
    <n v="4.2336"/>
    <n v="0.49"/>
  </r>
  <r>
    <s v="CA-2014-104080"/>
    <x v="533"/>
    <x v="9"/>
    <x v="3"/>
    <d v="2014-03-16T00:00:00"/>
    <x v="5"/>
    <s v="AlanHwang@gmail.com"/>
    <s v="United States,Anaheim,California"/>
    <s v="United States"/>
    <x v="0"/>
    <x v="4"/>
    <x v="1034"/>
    <n v="171.2"/>
    <n v="5"/>
    <n v="64.2"/>
    <n v="0.37500000000000006"/>
  </r>
  <r>
    <s v="CA-2014-104080"/>
    <x v="533"/>
    <x v="9"/>
    <x v="3"/>
    <d v="2014-03-16T00:00:00"/>
    <x v="5"/>
    <s v="AlanHwang@gmail.com"/>
    <s v="United States,Anaheim,California"/>
    <s v="United States"/>
    <x v="0"/>
    <x v="2"/>
    <x v="1035"/>
    <n v="3.36"/>
    <n v="2"/>
    <n v="0.87360000000000004"/>
    <n v="0.26"/>
  </r>
  <r>
    <s v="CA-2013-135776"/>
    <x v="534"/>
    <x v="1"/>
    <x v="0"/>
    <d v="2013-12-31T00:00:00"/>
    <x v="5"/>
    <s v="EdwardHooks@gmail.com"/>
    <s v="United States,Seattle,Washington"/>
    <s v="United States"/>
    <x v="1"/>
    <x v="2"/>
    <x v="157"/>
    <n v="8.82"/>
    <n v="3"/>
    <n v="2.5577999999999999"/>
    <n v="0.28999999999999998"/>
  </r>
  <r>
    <s v="CA-2013-135776"/>
    <x v="534"/>
    <x v="1"/>
    <x v="0"/>
    <d v="2013-12-31T00:00:00"/>
    <x v="5"/>
    <s v="EdwardHooks@gmail.com"/>
    <s v="United States,Seattle,Washington"/>
    <s v="United States"/>
    <x v="1"/>
    <x v="9"/>
    <x v="543"/>
    <n v="37.94"/>
    <n v="2"/>
    <n v="18.211200000000002"/>
    <n v="0.48000000000000009"/>
  </r>
  <r>
    <s v="CA-2013-135776"/>
    <x v="534"/>
    <x v="1"/>
    <x v="0"/>
    <d v="2013-12-31T00:00:00"/>
    <x v="5"/>
    <s v="EdwardHooks@gmail.com"/>
    <s v="United States,Seattle,Washington"/>
    <s v="United States"/>
    <x v="1"/>
    <x v="2"/>
    <x v="1036"/>
    <n v="4.2"/>
    <n v="2"/>
    <n v="1.1759999999999999"/>
    <n v="0.27999999999999997"/>
  </r>
  <r>
    <s v="CA-2013-135776"/>
    <x v="534"/>
    <x v="1"/>
    <x v="0"/>
    <d v="2013-12-31T00:00:00"/>
    <x v="5"/>
    <s v="EdwardHooks@gmail.com"/>
    <s v="United States,Seattle,Washington"/>
    <s v="United States"/>
    <x v="1"/>
    <x v="7"/>
    <x v="135"/>
    <n v="227.28"/>
    <n v="2"/>
    <n v="2.2728000000000002"/>
    <n v="0.01"/>
  </r>
  <r>
    <s v="CA-2013-135776"/>
    <x v="534"/>
    <x v="1"/>
    <x v="0"/>
    <d v="2013-12-31T00:00:00"/>
    <x v="5"/>
    <s v="EdwardHooks@gmail.com"/>
    <s v="United States,Seattle,Washington"/>
    <s v="United States"/>
    <x v="1"/>
    <x v="9"/>
    <x v="47"/>
    <n v="47.9"/>
    <n v="1"/>
    <n v="22.992000000000001"/>
    <n v="0.48000000000000004"/>
  </r>
  <r>
    <s v="CA-2013-135776"/>
    <x v="534"/>
    <x v="1"/>
    <x v="0"/>
    <d v="2013-12-31T00:00:00"/>
    <x v="5"/>
    <s v="EdwardHooks@gmail.com"/>
    <s v="United States,Seattle,Washington"/>
    <s v="United States"/>
    <x v="1"/>
    <x v="13"/>
    <x v="57"/>
    <n v="61.96"/>
    <n v="2"/>
    <n v="30.360399999999998"/>
    <n v="0.49"/>
  </r>
  <r>
    <s v="CA-2013-135776"/>
    <x v="534"/>
    <x v="1"/>
    <x v="0"/>
    <d v="2013-12-31T00:00:00"/>
    <x v="5"/>
    <s v="EdwardHooks@gmail.com"/>
    <s v="United States,Seattle,Washington"/>
    <s v="United States"/>
    <x v="1"/>
    <x v="7"/>
    <x v="1037"/>
    <n v="1117.92"/>
    <n v="4"/>
    <n v="55.896000000000001"/>
    <n v="4.9999999999999996E-2"/>
  </r>
  <r>
    <s v="CA-2013-130484"/>
    <x v="535"/>
    <x v="3"/>
    <x v="0"/>
    <d v="2013-08-28T00:00:00"/>
    <x v="1"/>
    <s v="SheriGordon@gmail.com"/>
    <s v="United States,Gresham,Oregon"/>
    <s v="United States"/>
    <x v="4"/>
    <x v="4"/>
    <x v="522"/>
    <n v="26.352"/>
    <n v="8"/>
    <n v="-18.446400000000001"/>
    <n v="-0.70000000000000007"/>
  </r>
  <r>
    <s v="CA-2014-120936"/>
    <x v="92"/>
    <x v="1"/>
    <x v="3"/>
    <d v="2014-12-22T00:00:00"/>
    <x v="0"/>
    <s v="ChristineAbelman@gmail.com"/>
    <s v="United States,Anaheim,California"/>
    <s v="United States"/>
    <x v="0"/>
    <x v="7"/>
    <x v="1038"/>
    <n v="481.32"/>
    <n v="4"/>
    <n v="125.14319999999999"/>
    <n v="0.26"/>
  </r>
  <r>
    <s v="CA-2014-120936"/>
    <x v="92"/>
    <x v="1"/>
    <x v="3"/>
    <d v="2014-12-22T00:00:00"/>
    <x v="0"/>
    <s v="ChristineAbelman@gmail.com"/>
    <s v="United States,Anaheim,California"/>
    <s v="United States"/>
    <x v="0"/>
    <x v="12"/>
    <x v="1039"/>
    <n v="13.98"/>
    <n v="1"/>
    <n v="3.6347999999999998"/>
    <n v="0.25999999999999995"/>
  </r>
  <r>
    <s v="CA-2012-161830"/>
    <x v="536"/>
    <x v="4"/>
    <x v="2"/>
    <d v="2012-09-26T00:00:00"/>
    <x v="2"/>
    <s v="MaxEngle@gmail.com"/>
    <s v="United States,Seattle,Washington"/>
    <s v="United States"/>
    <x v="1"/>
    <x v="2"/>
    <x v="321"/>
    <n v="35.96"/>
    <n v="2"/>
    <n v="10.4284"/>
    <n v="0.28999999999999998"/>
  </r>
  <r>
    <s v="CA-2012-161830"/>
    <x v="536"/>
    <x v="4"/>
    <x v="2"/>
    <d v="2012-09-26T00:00:00"/>
    <x v="2"/>
    <s v="MaxEngle@gmail.com"/>
    <s v="United States,Seattle,Washington"/>
    <s v="United States"/>
    <x v="1"/>
    <x v="4"/>
    <x v="293"/>
    <n v="14.952"/>
    <n v="3"/>
    <n v="5.4200999999999997"/>
    <n v="0.36249999999999999"/>
  </r>
  <r>
    <s v="CA-2014-143651"/>
    <x v="310"/>
    <x v="9"/>
    <x v="3"/>
    <d v="2014-03-31T00:00:00"/>
    <x v="1"/>
    <s v="FiliaMcAdams@gmail.com"/>
    <s v="United States,Seattle,Washington"/>
    <s v="United States"/>
    <x v="1"/>
    <x v="2"/>
    <x v="1040"/>
    <n v="23.1"/>
    <n v="2"/>
    <n v="6.93"/>
    <n v="0.3"/>
  </r>
  <r>
    <s v="CA-2012-106978"/>
    <x v="300"/>
    <x v="4"/>
    <x v="2"/>
    <d v="2012-10-04T00:00:00"/>
    <x v="3"/>
    <s v="ZuschussCarroll@gmail.com"/>
    <s v="United States,Aurora,Colorado"/>
    <s v="United States"/>
    <x v="5"/>
    <x v="13"/>
    <x v="768"/>
    <n v="12.536"/>
    <n v="1"/>
    <n v="4.2309000000000001"/>
    <n v="0.33750000000000002"/>
  </r>
  <r>
    <s v="CA-2012-106978"/>
    <x v="300"/>
    <x v="4"/>
    <x v="2"/>
    <d v="2012-10-04T00:00:00"/>
    <x v="3"/>
    <s v="ZuschussCarroll@gmail.com"/>
    <s v="United States,Aurora,Colorado"/>
    <s v="United States"/>
    <x v="5"/>
    <x v="4"/>
    <x v="274"/>
    <n v="1.08"/>
    <n v="2"/>
    <n v="-0.79200000000000004"/>
    <n v="-0.73333333333333328"/>
  </r>
  <r>
    <s v="CA-2012-106978"/>
    <x v="300"/>
    <x v="4"/>
    <x v="2"/>
    <d v="2012-10-04T00:00:00"/>
    <x v="3"/>
    <s v="ZuschussCarroll@gmail.com"/>
    <s v="United States,Aurora,Colorado"/>
    <s v="United States"/>
    <x v="5"/>
    <x v="11"/>
    <x v="57"/>
    <n v="4.5119999999999996"/>
    <n v="3"/>
    <n v="0.84599999999999997"/>
    <n v="0.1875"/>
  </r>
  <r>
    <s v="CA-2012-155124"/>
    <x v="537"/>
    <x v="9"/>
    <x v="2"/>
    <d v="2012-03-21T00:00:00"/>
    <x v="3"/>
    <s v="KarenSeio@gmail.com"/>
    <s v="United States,Lehi,Utah"/>
    <s v="United States"/>
    <x v="2"/>
    <x v="3"/>
    <x v="1041"/>
    <n v="16.776"/>
    <n v="3"/>
    <n v="1.6776"/>
    <n v="0.1"/>
  </r>
  <r>
    <s v="CA-2011-157147"/>
    <x v="538"/>
    <x v="5"/>
    <x v="1"/>
    <d v="2011-01-19T00:00:00"/>
    <x v="1"/>
    <s v="BrianDahlen@gmail.com"/>
    <s v="United States,San Francisco,California"/>
    <s v="United States"/>
    <x v="0"/>
    <x v="7"/>
    <x v="549"/>
    <n v="1325.85"/>
    <n v="5"/>
    <n v="238.65299999999999"/>
    <n v="0.18"/>
  </r>
  <r>
    <s v="CA-2011-157147"/>
    <x v="538"/>
    <x v="5"/>
    <x v="1"/>
    <d v="2011-01-19T00:00:00"/>
    <x v="1"/>
    <s v="BrianDahlen@gmail.com"/>
    <s v="United States,San Francisco,California"/>
    <s v="United States"/>
    <x v="0"/>
    <x v="15"/>
    <x v="906"/>
    <n v="333.99900000000002"/>
    <n v="3"/>
    <n v="3.9293999999999998"/>
    <n v="1.1764705882352939E-2"/>
  </r>
  <r>
    <s v="CA-2011-157147"/>
    <x v="538"/>
    <x v="5"/>
    <x v="1"/>
    <d v="2011-01-19T00:00:00"/>
    <x v="1"/>
    <s v="BrianDahlen@gmail.com"/>
    <s v="United States,San Francisco,California"/>
    <s v="United States"/>
    <x v="0"/>
    <x v="2"/>
    <x v="412"/>
    <n v="19.899999999999999"/>
    <n v="5"/>
    <n v="6.5670000000000002"/>
    <n v="0.33"/>
  </r>
  <r>
    <s v="CA-2013-151372"/>
    <x v="426"/>
    <x v="4"/>
    <x v="0"/>
    <d v="2013-09-07T00:00:00"/>
    <x v="6"/>
    <s v="JosephHolt@gmail.com"/>
    <s v="United States,Redondo Beach,California"/>
    <s v="United States"/>
    <x v="0"/>
    <x v="9"/>
    <x v="1042"/>
    <n v="96.08"/>
    <n v="2"/>
    <n v="46.118400000000001"/>
    <n v="0.48000000000000004"/>
  </r>
  <r>
    <s v="CA-2013-151372"/>
    <x v="426"/>
    <x v="4"/>
    <x v="0"/>
    <d v="2013-09-07T00:00:00"/>
    <x v="6"/>
    <s v="JosephHolt@gmail.com"/>
    <s v="United States,Redondo Beach,California"/>
    <s v="United States"/>
    <x v="0"/>
    <x v="4"/>
    <x v="435"/>
    <n v="11.68"/>
    <n v="2"/>
    <n v="3.9420000000000002"/>
    <n v="0.33750000000000002"/>
  </r>
  <r>
    <s v="CA-2013-151372"/>
    <x v="426"/>
    <x v="4"/>
    <x v="0"/>
    <d v="2013-09-07T00:00:00"/>
    <x v="6"/>
    <s v="JosephHolt@gmail.com"/>
    <s v="United States,Redondo Beach,California"/>
    <s v="United States"/>
    <x v="0"/>
    <x v="11"/>
    <x v="1043"/>
    <n v="4.3600000000000003"/>
    <n v="2"/>
    <n v="1.7876000000000001"/>
    <n v="0.41"/>
  </r>
  <r>
    <s v="CA-2011-102085"/>
    <x v="349"/>
    <x v="8"/>
    <x v="1"/>
    <d v="2011-10-09T00:00:00"/>
    <x v="1"/>
    <s v="JoyDaniels@gmail.com"/>
    <s v="United States,Seattle,Washington"/>
    <s v="United States"/>
    <x v="1"/>
    <x v="0"/>
    <x v="1044"/>
    <n v="29.24"/>
    <n v="4"/>
    <n v="13.742800000000001"/>
    <n v="0.47000000000000003"/>
  </r>
  <r>
    <s v="CA-2014-107125"/>
    <x v="263"/>
    <x v="7"/>
    <x v="3"/>
    <d v="2014-12-03T00:00:00"/>
    <x v="1"/>
    <s v="BillDonatelli@gmail.com"/>
    <s v="United States,Los Angeles,California"/>
    <s v="United States"/>
    <x v="0"/>
    <x v="4"/>
    <x v="200"/>
    <n v="117.488"/>
    <n v="7"/>
    <n v="41.120800000000003"/>
    <n v="0.35000000000000003"/>
  </r>
  <r>
    <s v="CA-2014-107125"/>
    <x v="263"/>
    <x v="7"/>
    <x v="3"/>
    <d v="2014-12-03T00:00:00"/>
    <x v="1"/>
    <s v="BillDonatelli@gmail.com"/>
    <s v="United States,Los Angeles,California"/>
    <s v="United States"/>
    <x v="0"/>
    <x v="1"/>
    <x v="954"/>
    <n v="18.84"/>
    <n v="3"/>
    <n v="6.0288000000000004"/>
    <n v="0.32"/>
  </r>
  <r>
    <s v="CA-2014-117926"/>
    <x v="55"/>
    <x v="1"/>
    <x v="3"/>
    <d v="2014-12-13T00:00:00"/>
    <x v="0"/>
    <s v="AlanSchoenberger@gmail.com"/>
    <s v="United States,San Francisco,California"/>
    <s v="United States"/>
    <x v="0"/>
    <x v="5"/>
    <x v="1045"/>
    <n v="69.48"/>
    <n v="1"/>
    <n v="20.844000000000001"/>
    <n v="0.3"/>
  </r>
  <r>
    <s v="CA-2011-160262"/>
    <x v="1"/>
    <x v="0"/>
    <x v="1"/>
    <d v="2011-06-13T00:00:00"/>
    <x v="0"/>
    <s v="ThomasSeio@gmail.com"/>
    <s v="United States,North Las Vegas,Nevada"/>
    <s v="United States"/>
    <x v="7"/>
    <x v="2"/>
    <x v="250"/>
    <n v="18.059999999999999"/>
    <n v="7"/>
    <n v="4.6955999999999998"/>
    <n v="0.26"/>
  </r>
  <r>
    <s v="CA-2011-160262"/>
    <x v="1"/>
    <x v="0"/>
    <x v="1"/>
    <d v="2011-06-13T00:00:00"/>
    <x v="0"/>
    <s v="ThomasSeio@gmail.com"/>
    <s v="United States,North Las Vegas,Nevada"/>
    <s v="United States"/>
    <x v="7"/>
    <x v="9"/>
    <x v="1046"/>
    <n v="79.14"/>
    <n v="3"/>
    <n v="36.404400000000003"/>
    <n v="0.46"/>
  </r>
  <r>
    <s v="CA-2011-160262"/>
    <x v="1"/>
    <x v="0"/>
    <x v="1"/>
    <d v="2011-06-13T00:00:00"/>
    <x v="0"/>
    <s v="ThomasSeio@gmail.com"/>
    <s v="United States,North Las Vegas,Nevada"/>
    <s v="United States"/>
    <x v="7"/>
    <x v="1"/>
    <x v="720"/>
    <n v="37.4"/>
    <n v="2"/>
    <n v="14.212"/>
    <n v="0.38"/>
  </r>
  <r>
    <s v="CA-2013-166226"/>
    <x v="539"/>
    <x v="7"/>
    <x v="0"/>
    <d v="2013-11-23T00:00:00"/>
    <x v="0"/>
    <s v="TracyCollins@gmail.com"/>
    <s v="United States,Los Angeles,California"/>
    <s v="United States"/>
    <x v="0"/>
    <x v="3"/>
    <x v="1047"/>
    <n v="61.192"/>
    <n v="1"/>
    <n v="6.1192000000000002"/>
    <n v="0.1"/>
  </r>
  <r>
    <s v="CA-2013-166226"/>
    <x v="539"/>
    <x v="7"/>
    <x v="0"/>
    <d v="2013-11-23T00:00:00"/>
    <x v="0"/>
    <s v="TracyCollins@gmail.com"/>
    <s v="United States,Los Angeles,California"/>
    <s v="United States"/>
    <x v="0"/>
    <x v="5"/>
    <x v="801"/>
    <n v="67.84"/>
    <n v="1"/>
    <n v="18.316800000000001"/>
    <n v="0.27"/>
  </r>
  <r>
    <s v="CA-2011-156587"/>
    <x v="540"/>
    <x v="9"/>
    <x v="1"/>
    <d v="2011-03-08T00:00:00"/>
    <x v="6"/>
    <s v="AaronBergman@gmail.com"/>
    <s v="United States,Seattle,Washington"/>
    <s v="United States"/>
    <x v="1"/>
    <x v="10"/>
    <x v="1048"/>
    <n v="48.712000000000003"/>
    <n v="1"/>
    <n v="5.4801000000000002"/>
    <n v="0.1125"/>
  </r>
  <r>
    <s v="CA-2011-156587"/>
    <x v="540"/>
    <x v="9"/>
    <x v="1"/>
    <d v="2011-03-08T00:00:00"/>
    <x v="6"/>
    <s v="AaronBergman@gmail.com"/>
    <s v="United States,Seattle,Washington"/>
    <s v="United States"/>
    <x v="1"/>
    <x v="2"/>
    <x v="79"/>
    <n v="17.940000000000001"/>
    <n v="3"/>
    <n v="4.6643999999999997"/>
    <n v="0.25999999999999995"/>
  </r>
  <r>
    <s v="CA-2011-156587"/>
    <x v="540"/>
    <x v="9"/>
    <x v="1"/>
    <d v="2011-03-08T00:00:00"/>
    <x v="6"/>
    <s v="AaronBergman@gmail.com"/>
    <s v="United States,Seattle,Washington"/>
    <s v="United States"/>
    <x v="1"/>
    <x v="7"/>
    <x v="324"/>
    <n v="242.94"/>
    <n v="3"/>
    <n v="4.8587999999999996"/>
    <n v="1.9999999999999997E-2"/>
  </r>
  <r>
    <s v="CA-2013-164896"/>
    <x v="27"/>
    <x v="7"/>
    <x v="0"/>
    <d v="2013-11-13T00:00:00"/>
    <x v="1"/>
    <s v="PenelopeSewall@gmail.com"/>
    <s v="United States,Oceanside,California"/>
    <s v="United States"/>
    <x v="0"/>
    <x v="9"/>
    <x v="672"/>
    <n v="12.9"/>
    <n v="2"/>
    <n v="6.3209999999999997"/>
    <n v="0.49"/>
  </r>
  <r>
    <s v="CA-2011-160066"/>
    <x v="541"/>
    <x v="7"/>
    <x v="1"/>
    <d v="2011-11-22T00:00:00"/>
    <x v="3"/>
    <s v="AdamHart@gmail.com"/>
    <s v="United States,Huntington Beach,California"/>
    <s v="United States"/>
    <x v="0"/>
    <x v="0"/>
    <x v="1049"/>
    <n v="5.22"/>
    <n v="2"/>
    <n v="2.4011999999999998"/>
    <n v="0.45999999999999996"/>
  </r>
  <r>
    <s v="CA-2013-109925"/>
    <x v="17"/>
    <x v="7"/>
    <x v="0"/>
    <d v="2013-11-11T00:00:00"/>
    <x v="0"/>
    <s v="IreneMaddox@gmail.com"/>
    <s v="United States,San Diego,California"/>
    <s v="United States"/>
    <x v="0"/>
    <x v="7"/>
    <x v="453"/>
    <n v="84.84"/>
    <n v="3"/>
    <n v="22.9068"/>
    <n v="0.27"/>
  </r>
  <r>
    <s v="CA-2013-149279"/>
    <x v="402"/>
    <x v="10"/>
    <x v="0"/>
    <d v="2013-04-29T00:00:00"/>
    <x v="0"/>
    <s v="CraigLeslie@gmail.com"/>
    <s v="United States,Colorado Springs,Colorado"/>
    <s v="United States"/>
    <x v="5"/>
    <x v="9"/>
    <x v="172"/>
    <n v="15.552"/>
    <n v="3"/>
    <n v="5.4432"/>
    <n v="0.35000000000000003"/>
  </r>
  <r>
    <s v="CA-2013-149279"/>
    <x v="402"/>
    <x v="10"/>
    <x v="0"/>
    <d v="2013-04-29T00:00:00"/>
    <x v="0"/>
    <s v="CraigLeslie@gmail.com"/>
    <s v="United States,Colorado Springs,Colorado"/>
    <s v="United States"/>
    <x v="5"/>
    <x v="10"/>
    <x v="515"/>
    <n v="1325.76"/>
    <n v="6"/>
    <n v="149.148"/>
    <n v="0.1125"/>
  </r>
  <r>
    <s v="CA-2013-149279"/>
    <x v="402"/>
    <x v="10"/>
    <x v="0"/>
    <d v="2013-04-29T00:00:00"/>
    <x v="0"/>
    <s v="CraigLeslie@gmail.com"/>
    <s v="United States,Colorado Springs,Colorado"/>
    <s v="United States"/>
    <x v="5"/>
    <x v="4"/>
    <x v="1050"/>
    <n v="3.1080000000000001"/>
    <n v="2"/>
    <n v="-2.1756000000000002"/>
    <n v="-0.70000000000000007"/>
  </r>
  <r>
    <s v="CA-2014-107321"/>
    <x v="207"/>
    <x v="4"/>
    <x v="3"/>
    <d v="2014-09-05T00:00:00"/>
    <x v="0"/>
    <s v="ArthurWiediger@gmail.com"/>
    <s v="United States,San Francisco,California"/>
    <s v="United States"/>
    <x v="0"/>
    <x v="4"/>
    <x v="1051"/>
    <n v="6.6719999999999997"/>
    <n v="3"/>
    <n v="2.1684000000000001"/>
    <n v="0.32500000000000001"/>
  </r>
  <r>
    <s v="CA-2014-107321"/>
    <x v="207"/>
    <x v="4"/>
    <x v="3"/>
    <d v="2014-09-05T00:00:00"/>
    <x v="0"/>
    <s v="ArthurWiediger@gmail.com"/>
    <s v="United States,San Francisco,California"/>
    <s v="United States"/>
    <x v="0"/>
    <x v="3"/>
    <x v="1004"/>
    <n v="689.40800000000002"/>
    <n v="4"/>
    <n v="77.558400000000006"/>
    <n v="0.1125"/>
  </r>
  <r>
    <s v="CA-2013-129238"/>
    <x v="542"/>
    <x v="5"/>
    <x v="0"/>
    <d v="2013-02-04T00:00:00"/>
    <x v="0"/>
    <s v="SampleCompanyA@gmail.com"/>
    <s v="United States,Los Angeles,California"/>
    <s v="United States"/>
    <x v="0"/>
    <x v="3"/>
    <x v="1052"/>
    <n v="109.592"/>
    <n v="1"/>
    <n v="8.2194000000000003"/>
    <n v="7.4999999999999997E-2"/>
  </r>
  <r>
    <s v="CA-2013-129238"/>
    <x v="542"/>
    <x v="5"/>
    <x v="0"/>
    <d v="2013-02-04T00:00:00"/>
    <x v="0"/>
    <s v="SampleCompanyA@gmail.com"/>
    <s v="United States,Los Angeles,California"/>
    <s v="United States"/>
    <x v="0"/>
    <x v="9"/>
    <x v="57"/>
    <n v="56.7"/>
    <n v="5"/>
    <n v="27.783000000000001"/>
    <n v="0.49"/>
  </r>
  <r>
    <s v="CA-2014-159688"/>
    <x v="543"/>
    <x v="2"/>
    <x v="3"/>
    <d v="2014-05-13T00:00:00"/>
    <x v="1"/>
    <s v="AdamBellavance@gmail.com"/>
    <s v="United States,Los Angeles,California"/>
    <s v="United States"/>
    <x v="0"/>
    <x v="8"/>
    <x v="1053"/>
    <n v="79.989999999999995"/>
    <n v="1"/>
    <n v="28.796399999999998"/>
    <n v="0.36"/>
  </r>
  <r>
    <s v="CA-2013-155033"/>
    <x v="420"/>
    <x v="8"/>
    <x v="0"/>
    <d v="2013-10-13T00:00:00"/>
    <x v="1"/>
    <s v="CindyChapman@gmail.com"/>
    <s v="United States,Los Angeles,California"/>
    <s v="United States"/>
    <x v="0"/>
    <x v="9"/>
    <x v="1054"/>
    <n v="10.56"/>
    <n v="2"/>
    <n v="5.0688000000000004"/>
    <n v="0.48000000000000004"/>
  </r>
  <r>
    <s v="US-2014-139647"/>
    <x v="473"/>
    <x v="2"/>
    <x v="3"/>
    <d v="2014-05-14T00:00:00"/>
    <x v="2"/>
    <s v="ToddSumrall@gmail.com"/>
    <s v="United States,Phoenix,Arizona"/>
    <s v="United States"/>
    <x v="3"/>
    <x v="15"/>
    <x v="342"/>
    <n v="209.97900000000001"/>
    <n v="7"/>
    <n v="-356.96429999999998"/>
    <n v="-1.6999999999999997"/>
  </r>
  <r>
    <s v="CA-2011-127558"/>
    <x v="544"/>
    <x v="7"/>
    <x v="1"/>
    <d v="2011-11-18T00:00:00"/>
    <x v="4"/>
    <s v="ShahidShariari@gmail.com"/>
    <s v="United States,Los Angeles,California"/>
    <s v="United States"/>
    <x v="0"/>
    <x v="1"/>
    <x v="1055"/>
    <n v="10.11"/>
    <n v="3"/>
    <n v="3.2351999999999999"/>
    <n v="0.32"/>
  </r>
  <r>
    <s v="CA-2011-127558"/>
    <x v="544"/>
    <x v="7"/>
    <x v="1"/>
    <d v="2011-11-18T00:00:00"/>
    <x v="4"/>
    <s v="ShahidShariari@gmail.com"/>
    <s v="United States,Los Angeles,California"/>
    <s v="United States"/>
    <x v="0"/>
    <x v="8"/>
    <x v="72"/>
    <n v="772.47"/>
    <n v="3"/>
    <n v="146.76929999999999"/>
    <n v="0.18999999999999997"/>
  </r>
  <r>
    <s v="CA-2011-127558"/>
    <x v="544"/>
    <x v="7"/>
    <x v="1"/>
    <d v="2011-11-18T00:00:00"/>
    <x v="4"/>
    <s v="ShahidShariari@gmail.com"/>
    <s v="United States,Los Angeles,California"/>
    <s v="United States"/>
    <x v="0"/>
    <x v="12"/>
    <x v="1056"/>
    <n v="20.46"/>
    <n v="2"/>
    <n v="5.3196000000000003"/>
    <n v="0.26"/>
  </r>
  <r>
    <s v="CA-2013-133795"/>
    <x v="174"/>
    <x v="1"/>
    <x v="0"/>
    <d v="2013-12-25T00:00:00"/>
    <x v="3"/>
    <s v="JeremyEllison@gmail.com"/>
    <s v="United States,San Diego,California"/>
    <s v="United States"/>
    <x v="0"/>
    <x v="8"/>
    <x v="483"/>
    <n v="72.64"/>
    <n v="2"/>
    <n v="21.792000000000002"/>
    <n v="0.30000000000000004"/>
  </r>
  <r>
    <s v="CA-2013-133795"/>
    <x v="174"/>
    <x v="1"/>
    <x v="0"/>
    <d v="2013-12-25T00:00:00"/>
    <x v="3"/>
    <s v="JeremyEllison@gmail.com"/>
    <s v="United States,San Diego,California"/>
    <s v="United States"/>
    <x v="0"/>
    <x v="8"/>
    <x v="72"/>
    <n v="772.47"/>
    <n v="3"/>
    <n v="146.76929999999999"/>
    <n v="0.18999999999999997"/>
  </r>
  <r>
    <s v="CA-2013-133795"/>
    <x v="174"/>
    <x v="1"/>
    <x v="0"/>
    <d v="2013-12-25T00:00:00"/>
    <x v="3"/>
    <s v="JeremyEllison@gmail.com"/>
    <s v="United States,San Diego,California"/>
    <s v="United States"/>
    <x v="0"/>
    <x v="1"/>
    <x v="1057"/>
    <n v="39.92"/>
    <n v="4"/>
    <n v="11.1776"/>
    <n v="0.27999999999999997"/>
  </r>
  <r>
    <s v="CA-2014-139304"/>
    <x v="545"/>
    <x v="5"/>
    <x v="3"/>
    <d v="2014-02-03T00:00:00"/>
    <x v="0"/>
    <s v="VivekGonzalez@gmail.com"/>
    <s v="United States,San Francisco,California"/>
    <s v="United States"/>
    <x v="0"/>
    <x v="2"/>
    <x v="1058"/>
    <n v="8.34"/>
    <n v="3"/>
    <n v="2.1684000000000001"/>
    <n v="0.26"/>
  </r>
  <r>
    <s v="CA-2014-139304"/>
    <x v="545"/>
    <x v="5"/>
    <x v="3"/>
    <d v="2014-02-03T00:00:00"/>
    <x v="0"/>
    <s v="VivekGonzalez@gmail.com"/>
    <s v="United States,San Francisco,California"/>
    <s v="United States"/>
    <x v="0"/>
    <x v="12"/>
    <x v="1059"/>
    <n v="8.57"/>
    <n v="1"/>
    <n v="2.2282000000000002"/>
    <n v="0.26"/>
  </r>
  <r>
    <s v="CA-2014-139304"/>
    <x v="545"/>
    <x v="5"/>
    <x v="3"/>
    <d v="2014-02-03T00:00:00"/>
    <x v="0"/>
    <s v="VivekGonzalez@gmail.com"/>
    <s v="United States,San Francisco,California"/>
    <s v="United States"/>
    <x v="0"/>
    <x v="4"/>
    <x v="147"/>
    <n v="119.616"/>
    <n v="8"/>
    <n v="40.370399999999997"/>
    <n v="0.33749999999999997"/>
  </r>
  <r>
    <s v="CA-2011-169803"/>
    <x v="546"/>
    <x v="10"/>
    <x v="1"/>
    <d v="2011-04-12T00:00:00"/>
    <x v="3"/>
    <s v="ScottCohen@gmail.com"/>
    <s v="United States,Seattle,Washington"/>
    <s v="United States"/>
    <x v="1"/>
    <x v="6"/>
    <x v="934"/>
    <n v="653.54999999999995"/>
    <n v="3"/>
    <n v="111.1035"/>
    <n v="0.17"/>
  </r>
  <r>
    <s v="CA-2011-169803"/>
    <x v="546"/>
    <x v="10"/>
    <x v="1"/>
    <d v="2011-04-12T00:00:00"/>
    <x v="3"/>
    <s v="ScottCohen@gmail.com"/>
    <s v="United States,Seattle,Washington"/>
    <s v="United States"/>
    <x v="1"/>
    <x v="8"/>
    <x v="244"/>
    <n v="33.9"/>
    <n v="2"/>
    <n v="2.0339999999999998"/>
    <n v="0.06"/>
  </r>
  <r>
    <s v="CA-2013-158694"/>
    <x v="125"/>
    <x v="7"/>
    <x v="0"/>
    <d v="2013-11-14T00:00:00"/>
    <x v="4"/>
    <s v="ArianneIrving@gmail.com"/>
    <s v="United States,Los Angeles,California"/>
    <s v="United States"/>
    <x v="0"/>
    <x v="9"/>
    <x v="1060"/>
    <n v="67.709999999999994"/>
    <n v="3"/>
    <n v="32.500799999999998"/>
    <n v="0.48000000000000004"/>
  </r>
  <r>
    <s v="CA-2013-158694"/>
    <x v="125"/>
    <x v="7"/>
    <x v="0"/>
    <d v="2013-11-14T00:00:00"/>
    <x v="4"/>
    <s v="ArianneIrving@gmail.com"/>
    <s v="United States,Los Angeles,California"/>
    <s v="United States"/>
    <x v="0"/>
    <x v="5"/>
    <x v="1061"/>
    <n v="129.91999999999999"/>
    <n v="4"/>
    <n v="38.975999999999999"/>
    <n v="0.30000000000000004"/>
  </r>
  <r>
    <s v="CA-2013-158694"/>
    <x v="125"/>
    <x v="7"/>
    <x v="0"/>
    <d v="2013-11-14T00:00:00"/>
    <x v="4"/>
    <s v="ArianneIrving@gmail.com"/>
    <s v="United States,Los Angeles,California"/>
    <s v="United States"/>
    <x v="0"/>
    <x v="1"/>
    <x v="1062"/>
    <n v="467.46"/>
    <n v="9"/>
    <n v="191.65860000000001"/>
    <n v="0.41000000000000003"/>
  </r>
  <r>
    <s v="CA-2013-158694"/>
    <x v="125"/>
    <x v="7"/>
    <x v="0"/>
    <d v="2013-11-14T00:00:00"/>
    <x v="4"/>
    <s v="ArianneIrving@gmail.com"/>
    <s v="United States,Los Angeles,California"/>
    <s v="United States"/>
    <x v="0"/>
    <x v="9"/>
    <x v="1063"/>
    <n v="61.4"/>
    <n v="5"/>
    <n v="28.858000000000001"/>
    <n v="0.47000000000000003"/>
  </r>
  <r>
    <s v="CA-2013-158694"/>
    <x v="125"/>
    <x v="7"/>
    <x v="0"/>
    <d v="2013-11-14T00:00:00"/>
    <x v="4"/>
    <s v="ArianneIrving@gmail.com"/>
    <s v="United States,Los Angeles,California"/>
    <s v="United States"/>
    <x v="0"/>
    <x v="7"/>
    <x v="266"/>
    <n v="720.76"/>
    <n v="4"/>
    <n v="187.39760000000001"/>
    <n v="0.26"/>
  </r>
  <r>
    <s v="CA-2013-158694"/>
    <x v="125"/>
    <x v="7"/>
    <x v="0"/>
    <d v="2013-11-14T00:00:00"/>
    <x v="4"/>
    <s v="ArianneIrving@gmail.com"/>
    <s v="United States,Los Angeles,California"/>
    <s v="United States"/>
    <x v="0"/>
    <x v="4"/>
    <x v="323"/>
    <n v="5.1840000000000002"/>
    <n v="3"/>
    <n v="1.8144"/>
    <n v="0.35"/>
  </r>
  <r>
    <s v="CA-2013-158694"/>
    <x v="125"/>
    <x v="7"/>
    <x v="0"/>
    <d v="2013-11-14T00:00:00"/>
    <x v="4"/>
    <s v="ArianneIrving@gmail.com"/>
    <s v="United States,Los Angeles,California"/>
    <s v="United States"/>
    <x v="0"/>
    <x v="2"/>
    <x v="921"/>
    <n v="14.7"/>
    <n v="5"/>
    <n v="3.9689999999999999"/>
    <n v="0.27"/>
  </r>
  <r>
    <s v="CA-2012-150511"/>
    <x v="86"/>
    <x v="4"/>
    <x v="2"/>
    <d v="2012-09-24T00:00:00"/>
    <x v="3"/>
    <s v="AdamBellavance@gmail.com"/>
    <s v="United States,Des Moines,Washington"/>
    <s v="United States"/>
    <x v="1"/>
    <x v="9"/>
    <x v="595"/>
    <n v="18.54"/>
    <n v="2"/>
    <n v="8.7138000000000009"/>
    <n v="0.47000000000000008"/>
  </r>
  <r>
    <s v="CA-2012-162166"/>
    <x v="547"/>
    <x v="4"/>
    <x v="2"/>
    <d v="2012-09-11T00:00:00"/>
    <x v="4"/>
    <s v="NeomaMurray@gmail.com"/>
    <s v="United States,Moreno Valley,California"/>
    <s v="United States"/>
    <x v="0"/>
    <x v="9"/>
    <x v="1064"/>
    <n v="26.4"/>
    <n v="5"/>
    <n v="11.88"/>
    <n v="0.45000000000000007"/>
  </r>
  <r>
    <s v="CA-2012-162166"/>
    <x v="547"/>
    <x v="4"/>
    <x v="2"/>
    <d v="2012-09-11T00:00:00"/>
    <x v="4"/>
    <s v="NeomaMurray@gmail.com"/>
    <s v="United States,Moreno Valley,California"/>
    <s v="United States"/>
    <x v="0"/>
    <x v="7"/>
    <x v="255"/>
    <n v="41.88"/>
    <n v="6"/>
    <n v="0.83760000000000001"/>
    <n v="0.02"/>
  </r>
  <r>
    <s v="CA-2014-160934"/>
    <x v="548"/>
    <x v="5"/>
    <x v="3"/>
    <d v="2014-01-20T00:00:00"/>
    <x v="0"/>
    <s v="TonjaTurnell@gmail.com"/>
    <s v="United States,Los Angeles,California"/>
    <s v="United States"/>
    <x v="0"/>
    <x v="2"/>
    <x v="1065"/>
    <n v="21.4"/>
    <n v="5"/>
    <n v="6.2060000000000004"/>
    <n v="0.29000000000000004"/>
  </r>
  <r>
    <s v="CA-2012-145485"/>
    <x v="549"/>
    <x v="7"/>
    <x v="2"/>
    <d v="2012-11-05T00:00:00"/>
    <x v="7"/>
    <s v="JustinMacKendrick@gmail.com"/>
    <s v="United States,San Francisco,California"/>
    <s v="United States"/>
    <x v="0"/>
    <x v="7"/>
    <x v="547"/>
    <n v="62.8"/>
    <n v="4"/>
    <n v="15.7"/>
    <n v="0.25"/>
  </r>
  <r>
    <s v="CA-2014-151071"/>
    <x v="550"/>
    <x v="10"/>
    <x v="3"/>
    <d v="2014-04-30T00:00:00"/>
    <x v="0"/>
    <s v="MickBrown@gmail.com"/>
    <s v="United States,Los Angeles,California"/>
    <s v="United States"/>
    <x v="0"/>
    <x v="4"/>
    <x v="350"/>
    <n v="13.904"/>
    <n v="2"/>
    <n v="4.5187999999999997"/>
    <n v="0.32499999999999996"/>
  </r>
  <r>
    <s v="US-2014-133312"/>
    <x v="551"/>
    <x v="7"/>
    <x v="3"/>
    <d v="2014-11-30T00:00:00"/>
    <x v="0"/>
    <s v="BradleyDrucker@gmail.com"/>
    <s v="United States,San Francisco,California"/>
    <s v="United States"/>
    <x v="0"/>
    <x v="15"/>
    <x v="698"/>
    <n v="359.49900000000002"/>
    <n v="3"/>
    <n v="-29.605799999999999"/>
    <n v="-8.2352941176470573E-2"/>
  </r>
  <r>
    <s v="US-2014-133312"/>
    <x v="551"/>
    <x v="7"/>
    <x v="3"/>
    <d v="2014-11-30T00:00:00"/>
    <x v="0"/>
    <s v="BradleyDrucker@gmail.com"/>
    <s v="United States,San Francisco,California"/>
    <s v="United States"/>
    <x v="0"/>
    <x v="7"/>
    <x v="166"/>
    <n v="10.48"/>
    <n v="1"/>
    <n v="2.8296000000000001"/>
    <n v="0.27"/>
  </r>
  <r>
    <s v="CA-2014-132738"/>
    <x v="552"/>
    <x v="3"/>
    <x v="3"/>
    <d v="2014-08-08T00:00:00"/>
    <x v="4"/>
    <s v="HarryMarie@gmail.com"/>
    <s v="United States,Loveland,Colorado"/>
    <s v="United States"/>
    <x v="5"/>
    <x v="9"/>
    <x v="1066"/>
    <n v="7.968"/>
    <n v="2"/>
    <n v="2.8883999999999999"/>
    <n v="0.36249999999999999"/>
  </r>
  <r>
    <s v="CA-2014-132738"/>
    <x v="552"/>
    <x v="3"/>
    <x v="3"/>
    <d v="2014-08-08T00:00:00"/>
    <x v="4"/>
    <s v="HarryMarie@gmail.com"/>
    <s v="United States,Loveland,Colorado"/>
    <s v="United States"/>
    <x v="5"/>
    <x v="13"/>
    <x v="857"/>
    <n v="8.7840000000000007"/>
    <n v="1"/>
    <n v="3.1842000000000001"/>
    <n v="0.36249999999999999"/>
  </r>
  <r>
    <s v="CA-2014-156720"/>
    <x v="172"/>
    <x v="1"/>
    <x v="3"/>
    <d v="2015-01-04T00:00:00"/>
    <x v="0"/>
    <s v="JillMatthias@gmail.com"/>
    <s v="United States,Loveland,Colorado"/>
    <s v="United States"/>
    <x v="5"/>
    <x v="11"/>
    <x v="1067"/>
    <n v="3.024"/>
    <n v="3"/>
    <n v="-0.6048"/>
    <n v="-0.2"/>
  </r>
  <r>
    <s v="CA-2012-141936"/>
    <x v="502"/>
    <x v="3"/>
    <x v="2"/>
    <d v="2012-08-12T00:00:00"/>
    <x v="1"/>
    <s v="ParhenaNorris@gmail.com"/>
    <s v="United States,Bakersfield,California"/>
    <s v="United States"/>
    <x v="0"/>
    <x v="4"/>
    <x v="1068"/>
    <n v="19.152000000000001"/>
    <n v="3"/>
    <n v="6.4638"/>
    <n v="0.33749999999999997"/>
  </r>
  <r>
    <s v="CA-2013-150658"/>
    <x v="553"/>
    <x v="7"/>
    <x v="0"/>
    <d v="2013-11-23T00:00:00"/>
    <x v="1"/>
    <s v="MaribethSchnelling@gmail.com"/>
    <s v="United States,Carlsbad,New Mexico"/>
    <s v="United States"/>
    <x v="6"/>
    <x v="4"/>
    <x v="96"/>
    <n v="10.776"/>
    <n v="3"/>
    <n v="3.3675000000000002"/>
    <n v="0.3125"/>
  </r>
  <r>
    <s v="CA-2014-146626"/>
    <x v="251"/>
    <x v="1"/>
    <x v="3"/>
    <d v="2015-01-06T00:00:00"/>
    <x v="5"/>
    <s v="BenPeterman@gmail.com"/>
    <s v="United States,Anaheim,California"/>
    <s v="United States"/>
    <x v="0"/>
    <x v="1"/>
    <x v="1069"/>
    <n v="101.12"/>
    <n v="8"/>
    <n v="37.414400000000001"/>
    <n v="0.37"/>
  </r>
  <r>
    <s v="CA-2013-151323"/>
    <x v="554"/>
    <x v="8"/>
    <x v="0"/>
    <d v="2013-10-29T00:00:00"/>
    <x v="1"/>
    <s v="AlejandroBallentine@gmail.com"/>
    <s v="United States,Seattle,Washington"/>
    <s v="United States"/>
    <x v="1"/>
    <x v="11"/>
    <x v="278"/>
    <n v="17.05"/>
    <n v="5"/>
    <n v="8.1839999999999993"/>
    <n v="0.47999999999999993"/>
  </r>
  <r>
    <s v="CA-2012-146696"/>
    <x v="297"/>
    <x v="1"/>
    <x v="2"/>
    <d v="2012-12-19T00:00:00"/>
    <x v="1"/>
    <s v="RickDuston@gmail.com"/>
    <s v="United States,San Diego,California"/>
    <s v="United States"/>
    <x v="0"/>
    <x v="4"/>
    <x v="1070"/>
    <n v="8.0960000000000001"/>
    <n v="2"/>
    <n v="2.7324000000000002"/>
    <n v="0.33750000000000002"/>
  </r>
  <r>
    <s v="CA-2012-154886"/>
    <x v="302"/>
    <x v="7"/>
    <x v="2"/>
    <d v="2012-11-12T00:00:00"/>
    <x v="0"/>
    <s v="ShaunWeien@gmail.com"/>
    <s v="United States,San Francisco,California"/>
    <s v="United States"/>
    <x v="0"/>
    <x v="8"/>
    <x v="81"/>
    <n v="119.9"/>
    <n v="2"/>
    <n v="43.164000000000001"/>
    <n v="0.36"/>
  </r>
  <r>
    <s v="CA-2014-161333"/>
    <x v="555"/>
    <x v="11"/>
    <x v="3"/>
    <d v="2014-02-08T00:00:00"/>
    <x v="1"/>
    <s v="JohnLee@gmail.com"/>
    <s v="United States,Los Angeles,California"/>
    <s v="United States"/>
    <x v="0"/>
    <x v="1"/>
    <x v="481"/>
    <n v="86.26"/>
    <n v="2"/>
    <n v="29.328399999999998"/>
    <n v="0.33999999999999997"/>
  </r>
  <r>
    <s v="CA-2014-161333"/>
    <x v="555"/>
    <x v="11"/>
    <x v="3"/>
    <d v="2014-02-08T00:00:00"/>
    <x v="1"/>
    <s v="JohnLee@gmail.com"/>
    <s v="United States,Los Angeles,California"/>
    <s v="United States"/>
    <x v="0"/>
    <x v="7"/>
    <x v="842"/>
    <n v="139.04"/>
    <n v="4"/>
    <n v="38.931199999999997"/>
    <n v="0.27999999999999997"/>
  </r>
  <r>
    <s v="CA-2014-161333"/>
    <x v="555"/>
    <x v="11"/>
    <x v="3"/>
    <d v="2014-02-08T00:00:00"/>
    <x v="1"/>
    <s v="JohnLee@gmail.com"/>
    <s v="United States,Los Angeles,California"/>
    <s v="United States"/>
    <x v="0"/>
    <x v="5"/>
    <x v="571"/>
    <n v="46.8"/>
    <n v="4"/>
    <n v="16.38"/>
    <n v="0.35"/>
  </r>
  <r>
    <s v="CA-2014-128734"/>
    <x v="322"/>
    <x v="1"/>
    <x v="3"/>
    <d v="2015-01-01T00:00:00"/>
    <x v="5"/>
    <s v="JamesLanier@gmail.com"/>
    <s v="United States,Chandler,Arizona"/>
    <s v="United States"/>
    <x v="3"/>
    <x v="1"/>
    <x v="1071"/>
    <n v="8.5440000000000005"/>
    <n v="4"/>
    <n v="1.9224000000000001"/>
    <n v="0.22500000000000001"/>
  </r>
  <r>
    <s v="CA-2014-128734"/>
    <x v="322"/>
    <x v="1"/>
    <x v="3"/>
    <d v="2015-01-01T00:00:00"/>
    <x v="5"/>
    <s v="JamesLanier@gmail.com"/>
    <s v="United States,Chandler,Arizona"/>
    <s v="United States"/>
    <x v="3"/>
    <x v="10"/>
    <x v="607"/>
    <n v="842.37599999999998"/>
    <n v="3"/>
    <n v="105.297"/>
    <n v="0.125"/>
  </r>
  <r>
    <s v="CA-2014-125101"/>
    <x v="477"/>
    <x v="9"/>
    <x v="3"/>
    <d v="2014-03-11T00:00:00"/>
    <x v="0"/>
    <s v="SallyHughsby@gmail.com"/>
    <s v="United States,San Francisco,California"/>
    <s v="United States"/>
    <x v="0"/>
    <x v="7"/>
    <x v="719"/>
    <n v="67.78"/>
    <n v="2"/>
    <n v="16.945"/>
    <n v="0.25"/>
  </r>
  <r>
    <s v="CA-2014-169929"/>
    <x v="556"/>
    <x v="4"/>
    <x v="3"/>
    <d v="2014-09-29T00:00:00"/>
    <x v="4"/>
    <s v="LukeSchmidt@gmail.com"/>
    <s v="United States,Helena,Montana"/>
    <s v="United States"/>
    <x v="8"/>
    <x v="7"/>
    <x v="922"/>
    <n v="39.9"/>
    <n v="5"/>
    <n v="10.374000000000001"/>
    <n v="0.26"/>
  </r>
  <r>
    <s v="CA-2012-156146"/>
    <x v="281"/>
    <x v="8"/>
    <x v="2"/>
    <d v="2012-10-30T00:00:00"/>
    <x v="0"/>
    <s v="AndrewGjertsen@gmail.com"/>
    <s v="United States,Peoria,Arizona"/>
    <s v="United States"/>
    <x v="3"/>
    <x v="3"/>
    <x v="1072"/>
    <n v="105.584"/>
    <n v="2"/>
    <n v="9.2385999999999999"/>
    <n v="8.7499999999999994E-2"/>
  </r>
  <r>
    <s v="CA-2012-156146"/>
    <x v="281"/>
    <x v="8"/>
    <x v="2"/>
    <d v="2012-10-30T00:00:00"/>
    <x v="0"/>
    <s v="AndrewGjertsen@gmail.com"/>
    <s v="United States,Peoria,Arizona"/>
    <s v="United States"/>
    <x v="3"/>
    <x v="3"/>
    <x v="1073"/>
    <n v="68.72"/>
    <n v="2"/>
    <n v="-14.603"/>
    <n v="-0.21249999999999999"/>
  </r>
  <r>
    <s v="CA-2011-111192"/>
    <x v="557"/>
    <x v="6"/>
    <x v="1"/>
    <d v="2011-08-05T00:00:00"/>
    <x v="3"/>
    <s v="TomStivers@gmail.com"/>
    <s v="United States,Seattle,Washington"/>
    <s v="United States"/>
    <x v="1"/>
    <x v="15"/>
    <x v="804"/>
    <n v="1367.84"/>
    <n v="8"/>
    <n v="259.88959999999997"/>
    <n v="0.19"/>
  </r>
  <r>
    <s v="CA-2012-161627"/>
    <x v="558"/>
    <x v="6"/>
    <x v="2"/>
    <d v="2012-07-11T00:00:00"/>
    <x v="1"/>
    <s v="SarahJordon@gmail.com"/>
    <s v="United States,Pasadena,California"/>
    <s v="United States"/>
    <x v="0"/>
    <x v="10"/>
    <x v="1074"/>
    <n v="170.352"/>
    <n v="3"/>
    <n v="-17.0352"/>
    <n v="-9.9999999999999992E-2"/>
  </r>
  <r>
    <s v="CA-2012-107741"/>
    <x v="559"/>
    <x v="9"/>
    <x v="2"/>
    <d v="2012-03-10T00:00:00"/>
    <x v="2"/>
    <s v="FredChung@gmail.com"/>
    <s v="United States,Pueblo,Colorado"/>
    <s v="United States"/>
    <x v="5"/>
    <x v="2"/>
    <x v="708"/>
    <n v="3.4079999999999999"/>
    <n v="1"/>
    <n v="0.89459999999999995"/>
    <n v="0.26250000000000001"/>
  </r>
  <r>
    <s v="CA-2013-148908"/>
    <x v="319"/>
    <x v="7"/>
    <x v="0"/>
    <d v="2013-11-09T00:00:00"/>
    <x v="4"/>
    <s v="JosephHolt@gmail.com"/>
    <s v="United States,San Francisco,California"/>
    <s v="United States"/>
    <x v="0"/>
    <x v="4"/>
    <x v="513"/>
    <n v="53.247999999999998"/>
    <n v="2"/>
    <n v="19.968"/>
    <n v="0.375"/>
  </r>
  <r>
    <s v="US-2012-120502"/>
    <x v="276"/>
    <x v="10"/>
    <x v="2"/>
    <d v="2012-04-19T00:00:00"/>
    <x v="3"/>
    <s v="BillTyler@gmail.com"/>
    <s v="United States,Los Angeles,California"/>
    <s v="United States"/>
    <x v="0"/>
    <x v="1"/>
    <x v="528"/>
    <n v="37.68"/>
    <n v="2"/>
    <n v="15.8256"/>
    <n v="0.42"/>
  </r>
  <r>
    <s v="US-2012-120502"/>
    <x v="276"/>
    <x v="10"/>
    <x v="2"/>
    <d v="2012-04-19T00:00:00"/>
    <x v="3"/>
    <s v="BillTyler@gmail.com"/>
    <s v="United States,Los Angeles,California"/>
    <s v="United States"/>
    <x v="0"/>
    <x v="3"/>
    <x v="1075"/>
    <n v="258.57600000000002"/>
    <n v="2"/>
    <n v="19.3932"/>
    <n v="7.4999999999999997E-2"/>
  </r>
  <r>
    <s v="US-2012-120502"/>
    <x v="276"/>
    <x v="10"/>
    <x v="2"/>
    <d v="2012-04-19T00:00:00"/>
    <x v="3"/>
    <s v="BillTyler@gmail.com"/>
    <s v="United States,Los Angeles,California"/>
    <s v="United States"/>
    <x v="0"/>
    <x v="5"/>
    <x v="384"/>
    <n v="75.84"/>
    <n v="2"/>
    <n v="29.5776"/>
    <n v="0.39"/>
  </r>
  <r>
    <s v="US-2014-141943"/>
    <x v="560"/>
    <x v="2"/>
    <x v="3"/>
    <d v="2014-05-10T00:00:00"/>
    <x v="0"/>
    <s v="DarrenKoutras@gmail.com"/>
    <s v="United States,San Francisco,California"/>
    <s v="United States"/>
    <x v="0"/>
    <x v="13"/>
    <x v="1076"/>
    <n v="23.16"/>
    <n v="2"/>
    <n v="11.58"/>
    <n v="0.5"/>
  </r>
  <r>
    <s v="CA-2011-159709"/>
    <x v="561"/>
    <x v="2"/>
    <x v="1"/>
    <d v="2011-05-15T00:00:00"/>
    <x v="1"/>
    <s v="ArianneIrving@gmail.com"/>
    <s v="United States,Kent,Washington"/>
    <s v="United States"/>
    <x v="1"/>
    <x v="13"/>
    <x v="1077"/>
    <n v="158.13"/>
    <n v="3"/>
    <n v="77.483699999999999"/>
    <n v="0.49"/>
  </r>
  <r>
    <s v="CA-2011-159709"/>
    <x v="561"/>
    <x v="2"/>
    <x v="1"/>
    <d v="2011-05-15T00:00:00"/>
    <x v="1"/>
    <s v="ArianneIrving@gmail.com"/>
    <s v="United States,Kent,Washington"/>
    <s v="United States"/>
    <x v="1"/>
    <x v="3"/>
    <x v="1078"/>
    <n v="43.6"/>
    <n v="5"/>
    <n v="4.3600000000000003"/>
    <n v="0.1"/>
  </r>
  <r>
    <s v="CA-2012-142454"/>
    <x v="339"/>
    <x v="3"/>
    <x v="2"/>
    <d v="2012-08-19T00:00:00"/>
    <x v="0"/>
    <s v="RichardEichhorn@gmail.com"/>
    <s v="United States,Oakland,California"/>
    <s v="United States"/>
    <x v="0"/>
    <x v="1"/>
    <x v="874"/>
    <n v="104.23"/>
    <n v="7"/>
    <n v="28.142099999999999"/>
    <n v="0.26999999999999996"/>
  </r>
  <r>
    <s v="CA-2012-142454"/>
    <x v="339"/>
    <x v="3"/>
    <x v="2"/>
    <d v="2012-08-19T00:00:00"/>
    <x v="0"/>
    <s v="RichardEichhorn@gmail.com"/>
    <s v="United States,Oakland,California"/>
    <s v="United States"/>
    <x v="0"/>
    <x v="7"/>
    <x v="557"/>
    <n v="70.260000000000005"/>
    <n v="3"/>
    <n v="18.970199999999998"/>
    <n v="0.26999999999999996"/>
  </r>
  <r>
    <s v="CA-2013-145898"/>
    <x v="340"/>
    <x v="4"/>
    <x v="0"/>
    <d v="2013-09-27T00:00:00"/>
    <x v="7"/>
    <s v="ChuckMagee@gmail.com"/>
    <s v="United States,Redlands,California"/>
    <s v="United States"/>
    <x v="0"/>
    <x v="7"/>
    <x v="159"/>
    <n v="51.45"/>
    <n v="3"/>
    <n v="13.891500000000001"/>
    <n v="0.27"/>
  </r>
  <r>
    <s v="CA-2013-145898"/>
    <x v="340"/>
    <x v="4"/>
    <x v="0"/>
    <d v="2013-09-27T00:00:00"/>
    <x v="7"/>
    <s v="ChuckMagee@gmail.com"/>
    <s v="United States,Redlands,California"/>
    <s v="United States"/>
    <x v="0"/>
    <x v="0"/>
    <x v="474"/>
    <n v="7.83"/>
    <n v="3"/>
    <n v="3.6017999999999999"/>
    <n v="0.45999999999999996"/>
  </r>
  <r>
    <s v="CA-2013-145898"/>
    <x v="340"/>
    <x v="4"/>
    <x v="0"/>
    <d v="2013-09-27T00:00:00"/>
    <x v="7"/>
    <s v="ChuckMagee@gmail.com"/>
    <s v="United States,Redlands,California"/>
    <s v="United States"/>
    <x v="0"/>
    <x v="2"/>
    <x v="951"/>
    <n v="35.4"/>
    <n v="5"/>
    <n v="13.452"/>
    <n v="0.38"/>
  </r>
  <r>
    <s v="CA-2013-145898"/>
    <x v="340"/>
    <x v="4"/>
    <x v="0"/>
    <d v="2013-09-27T00:00:00"/>
    <x v="7"/>
    <s v="ChuckMagee@gmail.com"/>
    <s v="United States,Redlands,California"/>
    <s v="United States"/>
    <x v="0"/>
    <x v="9"/>
    <x v="160"/>
    <n v="29.9"/>
    <n v="5"/>
    <n v="13.455"/>
    <n v="0.45"/>
  </r>
  <r>
    <s v="CA-2014-134635"/>
    <x v="248"/>
    <x v="10"/>
    <x v="3"/>
    <d v="2014-04-18T00:00:00"/>
    <x v="2"/>
    <s v="NoelStaavos@gmail.com"/>
    <s v="United States,Los Angeles,California"/>
    <s v="United States"/>
    <x v="0"/>
    <x v="9"/>
    <x v="52"/>
    <n v="79.14"/>
    <n v="3"/>
    <n v="36.404400000000003"/>
    <n v="0.46"/>
  </r>
  <r>
    <s v="US-2014-109582"/>
    <x v="204"/>
    <x v="4"/>
    <x v="3"/>
    <d v="2014-09-18T00:00:00"/>
    <x v="1"/>
    <s v="JohnMurray@gmail.com"/>
    <s v="United States,Los Angeles,California"/>
    <s v="United States"/>
    <x v="0"/>
    <x v="9"/>
    <x v="505"/>
    <n v="166.44"/>
    <n v="3"/>
    <n v="79.891199999999998"/>
    <n v="0.48"/>
  </r>
  <r>
    <s v="US-2011-147648"/>
    <x v="224"/>
    <x v="7"/>
    <x v="1"/>
    <d v="2011-12-01T00:00:00"/>
    <x v="1"/>
    <s v="LindsayShagiari@gmail.com"/>
    <s v="United States,San Francisco,California"/>
    <s v="United States"/>
    <x v="0"/>
    <x v="9"/>
    <x v="1079"/>
    <n v="81.98"/>
    <n v="2"/>
    <n v="40.170200000000001"/>
    <n v="0.49"/>
  </r>
  <r>
    <s v="CA-2014-124436"/>
    <x v="492"/>
    <x v="9"/>
    <x v="3"/>
    <d v="2014-03-23T00:00:00"/>
    <x v="4"/>
    <s v="SueAnnReed@gmail.com"/>
    <s v="United States,Fresno,California"/>
    <s v="United States"/>
    <x v="0"/>
    <x v="4"/>
    <x v="1080"/>
    <n v="14.624000000000001"/>
    <n v="2"/>
    <n v="5.1184000000000003"/>
    <n v="0.35000000000000003"/>
  </r>
  <r>
    <s v="CA-2014-124436"/>
    <x v="492"/>
    <x v="9"/>
    <x v="3"/>
    <d v="2014-03-23T00:00:00"/>
    <x v="4"/>
    <s v="SueAnnReed@gmail.com"/>
    <s v="United States,Fresno,California"/>
    <s v="United States"/>
    <x v="0"/>
    <x v="6"/>
    <x v="964"/>
    <n v="697.16"/>
    <n v="5"/>
    <n v="8.7144999999999992"/>
    <n v="1.2499999999999999E-2"/>
  </r>
  <r>
    <s v="CA-2014-124436"/>
    <x v="492"/>
    <x v="9"/>
    <x v="3"/>
    <d v="2014-03-23T00:00:00"/>
    <x v="4"/>
    <s v="SueAnnReed@gmail.com"/>
    <s v="United States,Fresno,California"/>
    <s v="United States"/>
    <x v="0"/>
    <x v="1"/>
    <x v="1081"/>
    <n v="30.93"/>
    <n v="1"/>
    <n v="12.6813"/>
    <n v="0.41000000000000003"/>
  </r>
  <r>
    <s v="CA-2014-124436"/>
    <x v="492"/>
    <x v="9"/>
    <x v="3"/>
    <d v="2014-03-23T00:00:00"/>
    <x v="4"/>
    <s v="SueAnnReed@gmail.com"/>
    <s v="United States,Fresno,California"/>
    <s v="United States"/>
    <x v="0"/>
    <x v="4"/>
    <x v="916"/>
    <n v="27.495999999999999"/>
    <n v="7"/>
    <n v="9.2798999999999996"/>
    <n v="0.33750000000000002"/>
  </r>
  <r>
    <s v="CA-2014-131037"/>
    <x v="562"/>
    <x v="3"/>
    <x v="3"/>
    <d v="2014-08-24T00:00:00"/>
    <x v="6"/>
    <s v="TonyMolinari@gmail.com"/>
    <s v="United States,San Francisco,California"/>
    <s v="United States"/>
    <x v="0"/>
    <x v="6"/>
    <x v="33"/>
    <n v="210.00800000000001"/>
    <n v="1"/>
    <n v="2.6251000000000002"/>
    <n v="1.2500000000000001E-2"/>
  </r>
  <r>
    <s v="CA-2013-116561"/>
    <x v="36"/>
    <x v="4"/>
    <x v="0"/>
    <d v="2013-09-18T00:00:00"/>
    <x v="3"/>
    <s v="EugeneBarchas@gmail.com"/>
    <s v="United States,San Jose,California"/>
    <s v="United States"/>
    <x v="0"/>
    <x v="7"/>
    <x v="1082"/>
    <n v="332.94"/>
    <n v="3"/>
    <n v="6.6588000000000003"/>
    <n v="0.02"/>
  </r>
  <r>
    <s v="CA-2013-116561"/>
    <x v="36"/>
    <x v="4"/>
    <x v="0"/>
    <d v="2013-09-18T00:00:00"/>
    <x v="3"/>
    <s v="EugeneBarchas@gmail.com"/>
    <s v="United States,San Jose,California"/>
    <s v="United States"/>
    <x v="0"/>
    <x v="4"/>
    <x v="152"/>
    <n v="39.872"/>
    <n v="2"/>
    <n v="12.958399999999999"/>
    <n v="0.32499999999999996"/>
  </r>
  <r>
    <s v="CA-2013-110730"/>
    <x v="563"/>
    <x v="4"/>
    <x v="0"/>
    <d v="2013-09-27T00:00:00"/>
    <x v="4"/>
    <s v="CandaceMcMahon@gmail.com"/>
    <s v="United States,Seattle,Washington"/>
    <s v="United States"/>
    <x v="1"/>
    <x v="12"/>
    <x v="1083"/>
    <n v="13.68"/>
    <n v="2"/>
    <n v="3.6936"/>
    <n v="0.27"/>
  </r>
  <r>
    <s v="CA-2013-156265"/>
    <x v="564"/>
    <x v="3"/>
    <x v="0"/>
    <d v="2013-08-05T00:00:00"/>
    <x v="2"/>
    <s v="BarryFranzÃ¶sisch@gmail.com"/>
    <s v="United States,Los Angeles,California"/>
    <s v="United States"/>
    <x v="0"/>
    <x v="6"/>
    <x v="1084"/>
    <n v="136.464"/>
    <n v="2"/>
    <n v="15.3522"/>
    <n v="0.1125"/>
  </r>
  <r>
    <s v="CA-2013-156265"/>
    <x v="564"/>
    <x v="3"/>
    <x v="0"/>
    <d v="2013-08-05T00:00:00"/>
    <x v="2"/>
    <s v="BarryFranzÃ¶sisch@gmail.com"/>
    <s v="United States,Los Angeles,California"/>
    <s v="United States"/>
    <x v="0"/>
    <x v="3"/>
    <x v="66"/>
    <n v="333.57600000000002"/>
    <n v="3"/>
    <n v="33.357599999999998"/>
    <n v="9.9999999999999992E-2"/>
  </r>
  <r>
    <s v="CA-2013-156265"/>
    <x v="564"/>
    <x v="3"/>
    <x v="0"/>
    <d v="2013-08-05T00:00:00"/>
    <x v="2"/>
    <s v="BarryFranzÃ¶sisch@gmail.com"/>
    <s v="United States,Los Angeles,California"/>
    <s v="United States"/>
    <x v="0"/>
    <x v="4"/>
    <x v="1085"/>
    <n v="12.544"/>
    <n v="2"/>
    <n v="4.7039999999999997"/>
    <n v="0.37499999999999994"/>
  </r>
  <r>
    <s v="US-2014-110989"/>
    <x v="56"/>
    <x v="7"/>
    <x v="3"/>
    <d v="2014-11-06T00:00:00"/>
    <x v="2"/>
    <s v="EvaJacobs@gmail.com"/>
    <s v="United States,Seattle,Washington"/>
    <s v="United States"/>
    <x v="1"/>
    <x v="8"/>
    <x v="824"/>
    <n v="43.5"/>
    <n v="3"/>
    <n v="10.875"/>
    <n v="0.25"/>
  </r>
  <r>
    <s v="US-2011-131982"/>
    <x v="540"/>
    <x v="9"/>
    <x v="1"/>
    <d v="2011-03-11T00:00:00"/>
    <x v="0"/>
    <s v="NoraPelletier@gmail.com"/>
    <s v="United States,Des Moines,Washington"/>
    <s v="United States"/>
    <x v="1"/>
    <x v="4"/>
    <x v="1086"/>
    <n v="107.648"/>
    <n v="2"/>
    <n v="33.64"/>
    <n v="0.3125"/>
  </r>
  <r>
    <s v="US-2014-114034"/>
    <x v="565"/>
    <x v="5"/>
    <x v="3"/>
    <d v="2014-01-09T00:00:00"/>
    <x v="1"/>
    <s v="DelfinaLatchford@gmail.com"/>
    <s v="United States,Rancho Cucamonga,California"/>
    <s v="United States"/>
    <x v="0"/>
    <x v="9"/>
    <x v="830"/>
    <n v="38.880000000000003"/>
    <n v="6"/>
    <n v="18.662400000000002"/>
    <n v="0.48000000000000004"/>
  </r>
  <r>
    <s v="US-2014-115595"/>
    <x v="566"/>
    <x v="8"/>
    <x v="3"/>
    <d v="2014-10-12T00:00:00"/>
    <x v="2"/>
    <s v="XylonaPreis@gmail.com"/>
    <s v="United States,Los Angeles,California"/>
    <s v="United States"/>
    <x v="0"/>
    <x v="9"/>
    <x v="1087"/>
    <n v="35.200000000000003"/>
    <n v="5"/>
    <n v="16.544"/>
    <n v="0.47"/>
  </r>
  <r>
    <s v="CA-2014-147452"/>
    <x v="567"/>
    <x v="8"/>
    <x v="3"/>
    <d v="2014-10-04T00:00:00"/>
    <x v="4"/>
    <s v="CariSayre@gmail.com"/>
    <s v="United States,Seattle,Washington"/>
    <s v="United States"/>
    <x v="1"/>
    <x v="9"/>
    <x v="782"/>
    <n v="11.76"/>
    <n v="2"/>
    <n v="5.7624000000000004"/>
    <n v="0.49000000000000005"/>
  </r>
  <r>
    <s v="CA-2014-147452"/>
    <x v="567"/>
    <x v="8"/>
    <x v="3"/>
    <d v="2014-10-04T00:00:00"/>
    <x v="4"/>
    <s v="CariSayre@gmail.com"/>
    <s v="United States,Seattle,Washington"/>
    <s v="United States"/>
    <x v="1"/>
    <x v="9"/>
    <x v="1088"/>
    <n v="167.94"/>
    <n v="3"/>
    <n v="82.290599999999998"/>
    <n v="0.49"/>
  </r>
  <r>
    <s v="CA-2014-147452"/>
    <x v="567"/>
    <x v="8"/>
    <x v="3"/>
    <d v="2014-10-04T00:00:00"/>
    <x v="4"/>
    <s v="CariSayre@gmail.com"/>
    <s v="United States,Seattle,Washington"/>
    <s v="United States"/>
    <x v="1"/>
    <x v="5"/>
    <x v="1089"/>
    <n v="3.89"/>
    <n v="1"/>
    <n v="1.0114000000000001"/>
    <n v="0.26"/>
  </r>
  <r>
    <s v="CA-2014-144484"/>
    <x v="386"/>
    <x v="4"/>
    <x v="3"/>
    <d v="2014-09-12T00:00:00"/>
    <x v="7"/>
    <s v="CassandraBrandow@gmail.com"/>
    <s v="United States,San Francisco,California"/>
    <s v="United States"/>
    <x v="0"/>
    <x v="1"/>
    <x v="1090"/>
    <n v="32.36"/>
    <n v="4"/>
    <n v="11.6496"/>
    <n v="0.36"/>
  </r>
  <r>
    <s v="CA-2014-144484"/>
    <x v="386"/>
    <x v="4"/>
    <x v="3"/>
    <d v="2014-09-12T00:00:00"/>
    <x v="7"/>
    <s v="CassandraBrandow@gmail.com"/>
    <s v="United States,San Francisco,California"/>
    <s v="United States"/>
    <x v="0"/>
    <x v="5"/>
    <x v="349"/>
    <n v="406.6"/>
    <n v="5"/>
    <n v="113.848"/>
    <n v="0.27999999999999997"/>
  </r>
  <r>
    <s v="CA-2014-125913"/>
    <x v="568"/>
    <x v="5"/>
    <x v="3"/>
    <d v="2014-01-17T00:00:00"/>
    <x v="7"/>
    <s v="JackO'Briant@gmail.com"/>
    <s v="United States,Los Angeles,California"/>
    <s v="United States"/>
    <x v="0"/>
    <x v="1"/>
    <x v="1"/>
    <n v="27.92"/>
    <n v="4"/>
    <n v="8.0968"/>
    <n v="0.28999999999999998"/>
  </r>
  <r>
    <s v="CA-2014-125913"/>
    <x v="568"/>
    <x v="5"/>
    <x v="3"/>
    <d v="2014-01-17T00:00:00"/>
    <x v="7"/>
    <s v="JackO'Briant@gmail.com"/>
    <s v="United States,Los Angeles,California"/>
    <s v="United States"/>
    <x v="0"/>
    <x v="6"/>
    <x v="746"/>
    <n v="399.67200000000003"/>
    <n v="7"/>
    <n v="-14.9877"/>
    <n v="-3.7499999999999999E-2"/>
  </r>
  <r>
    <s v="CA-2011-133424"/>
    <x v="569"/>
    <x v="9"/>
    <x v="1"/>
    <d v="2011-04-04T00:00:00"/>
    <x v="1"/>
    <s v="Dorrisliebe@gmail.com"/>
    <s v="United States,Seattle,Washington"/>
    <s v="United States"/>
    <x v="1"/>
    <x v="7"/>
    <x v="879"/>
    <n v="15.84"/>
    <n v="3"/>
    <n v="0"/>
    <n v="0"/>
  </r>
  <r>
    <s v="CA-2011-133424"/>
    <x v="569"/>
    <x v="9"/>
    <x v="1"/>
    <d v="2011-04-04T00:00:00"/>
    <x v="1"/>
    <s v="Dorrisliebe@gmail.com"/>
    <s v="United States,Seattle,Washington"/>
    <s v="United States"/>
    <x v="1"/>
    <x v="0"/>
    <x v="371"/>
    <n v="44.4"/>
    <n v="3"/>
    <n v="22.2"/>
    <n v="0.5"/>
  </r>
  <r>
    <s v="CA-2014-105991"/>
    <x v="560"/>
    <x v="2"/>
    <x v="3"/>
    <d v="2014-05-07T00:00:00"/>
    <x v="6"/>
    <s v="LisaHazard@gmail.com"/>
    <s v="United States,Louisville,Colorado"/>
    <s v="United States"/>
    <x v="5"/>
    <x v="13"/>
    <x v="282"/>
    <n v="21.24"/>
    <n v="9"/>
    <n v="7.4340000000000002"/>
    <n v="0.35000000000000003"/>
  </r>
  <r>
    <s v="CA-2014-105991"/>
    <x v="560"/>
    <x v="2"/>
    <x v="3"/>
    <d v="2014-05-07T00:00:00"/>
    <x v="6"/>
    <s v="LisaHazard@gmail.com"/>
    <s v="United States,Louisville,Colorado"/>
    <s v="United States"/>
    <x v="5"/>
    <x v="4"/>
    <x v="34"/>
    <n v="9.5519999999999996"/>
    <n v="8"/>
    <n v="-7.3231999999999999"/>
    <n v="-0.76666666666666672"/>
  </r>
  <r>
    <s v="CA-2014-105991"/>
    <x v="560"/>
    <x v="2"/>
    <x v="3"/>
    <d v="2014-05-07T00:00:00"/>
    <x v="6"/>
    <s v="LisaHazard@gmail.com"/>
    <s v="United States,Louisville,Colorado"/>
    <s v="United States"/>
    <x v="5"/>
    <x v="15"/>
    <x v="342"/>
    <n v="89.991"/>
    <n v="3"/>
    <n v="-152.9847"/>
    <n v="-1.7"/>
  </r>
  <r>
    <s v="US-2014-136784"/>
    <x v="570"/>
    <x v="2"/>
    <x v="3"/>
    <d v="2014-05-06T00:00:00"/>
    <x v="1"/>
    <s v="AlanDominguez@gmail.com"/>
    <s v="United States,San Francisco,California"/>
    <s v="United States"/>
    <x v="0"/>
    <x v="9"/>
    <x v="479"/>
    <n v="163.96"/>
    <n v="4"/>
    <n v="80.340400000000002"/>
    <n v="0.49"/>
  </r>
  <r>
    <s v="CA-2013-106656"/>
    <x v="563"/>
    <x v="4"/>
    <x v="0"/>
    <d v="2013-09-27T00:00:00"/>
    <x v="4"/>
    <s v="DarrinVanHuff@gmail.com"/>
    <s v="United States,San Diego,California"/>
    <s v="United States"/>
    <x v="0"/>
    <x v="13"/>
    <x v="63"/>
    <n v="4.08"/>
    <n v="2"/>
    <n v="1.9176"/>
    <n v="0.47"/>
  </r>
  <r>
    <s v="CA-2013-106656"/>
    <x v="563"/>
    <x v="4"/>
    <x v="0"/>
    <d v="2013-09-27T00:00:00"/>
    <x v="4"/>
    <s v="DarrinVanHuff@gmail.com"/>
    <s v="United States,San Diego,California"/>
    <s v="United States"/>
    <x v="0"/>
    <x v="0"/>
    <x v="1091"/>
    <n v="18.899999999999999"/>
    <n v="3"/>
    <n v="8.6940000000000008"/>
    <n v="0.46000000000000008"/>
  </r>
  <r>
    <s v="CA-2014-137876"/>
    <x v="570"/>
    <x v="2"/>
    <x v="3"/>
    <d v="2014-05-06T00:00:00"/>
    <x v="1"/>
    <s v="DonJones@gmail.com"/>
    <s v="United States,San Francisco,California"/>
    <s v="United States"/>
    <x v="0"/>
    <x v="1"/>
    <x v="1092"/>
    <n v="64.959999999999994"/>
    <n v="2"/>
    <n v="21.436800000000002"/>
    <n v="0.33000000000000007"/>
  </r>
  <r>
    <s v="CA-2014-137876"/>
    <x v="570"/>
    <x v="2"/>
    <x v="3"/>
    <d v="2014-05-06T00:00:00"/>
    <x v="1"/>
    <s v="DonJones@gmail.com"/>
    <s v="United States,San Francisco,California"/>
    <s v="United States"/>
    <x v="0"/>
    <x v="13"/>
    <x v="335"/>
    <n v="30.56"/>
    <n v="4"/>
    <n v="14.974399999999999"/>
    <n v="0.49"/>
  </r>
  <r>
    <s v="CA-2012-119508"/>
    <x v="511"/>
    <x v="1"/>
    <x v="2"/>
    <d v="2012-12-09T00:00:00"/>
    <x v="1"/>
    <s v="TracyZic@gmail.com"/>
    <s v="United States,Lakewood,California"/>
    <s v="United States"/>
    <x v="0"/>
    <x v="2"/>
    <x v="497"/>
    <n v="16.899999999999999"/>
    <n v="5"/>
    <n v="6.2530000000000001"/>
    <n v="0.37000000000000005"/>
  </r>
  <r>
    <s v="CA-2012-119508"/>
    <x v="511"/>
    <x v="1"/>
    <x v="2"/>
    <d v="2012-12-09T00:00:00"/>
    <x v="1"/>
    <s v="TracyZic@gmail.com"/>
    <s v="United States,Lakewood,California"/>
    <s v="United States"/>
    <x v="0"/>
    <x v="1"/>
    <x v="410"/>
    <n v="25.08"/>
    <n v="6"/>
    <n v="9.0288000000000004"/>
    <n v="0.36000000000000004"/>
  </r>
  <r>
    <s v="CA-2011-130813"/>
    <x v="571"/>
    <x v="5"/>
    <x v="1"/>
    <d v="2011-01-09T00:00:00"/>
    <x v="2"/>
    <s v="LycorisSaunders@gmail.com"/>
    <s v="United States,Los Angeles,California"/>
    <s v="United States"/>
    <x v="0"/>
    <x v="9"/>
    <x v="190"/>
    <n v="19.440000000000001"/>
    <n v="3"/>
    <n v="9.3312000000000008"/>
    <n v="0.48000000000000004"/>
  </r>
  <r>
    <s v="CA-2012-169278"/>
    <x v="572"/>
    <x v="2"/>
    <x v="2"/>
    <d v="2012-05-25T00:00:00"/>
    <x v="0"/>
    <s v="MichelleEllison@gmail.com"/>
    <s v="United States,Seattle,Washington"/>
    <s v="United States"/>
    <x v="1"/>
    <x v="4"/>
    <x v="247"/>
    <n v="26.975999999999999"/>
    <n v="4"/>
    <n v="8.7672000000000008"/>
    <n v="0.32500000000000007"/>
  </r>
  <r>
    <s v="CA-2014-111577"/>
    <x v="573"/>
    <x v="8"/>
    <x v="3"/>
    <d v="2014-10-22T00:00:00"/>
    <x v="1"/>
    <s v="AnthonyJacobs@gmail.com"/>
    <s v="United States,Scottsdale,Arizona"/>
    <s v="United States"/>
    <x v="3"/>
    <x v="9"/>
    <x v="665"/>
    <n v="307.77600000000001"/>
    <n v="7"/>
    <n v="111.5688"/>
    <n v="0.36249999999999999"/>
  </r>
  <r>
    <s v="CA-2014-108539"/>
    <x v="574"/>
    <x v="9"/>
    <x v="3"/>
    <d v="2014-03-24T00:00:00"/>
    <x v="2"/>
    <s v="StevenCartwright@gmail.com"/>
    <s v="United States,Los Angeles,California"/>
    <s v="United States"/>
    <x v="0"/>
    <x v="7"/>
    <x v="74"/>
    <n v="725.84"/>
    <n v="4"/>
    <n v="210.49359999999999"/>
    <n v="0.28999999999999998"/>
  </r>
  <r>
    <s v="CA-2014-108539"/>
    <x v="574"/>
    <x v="9"/>
    <x v="3"/>
    <d v="2014-03-24T00:00:00"/>
    <x v="2"/>
    <s v="StevenCartwright@gmail.com"/>
    <s v="United States,Los Angeles,California"/>
    <s v="United States"/>
    <x v="0"/>
    <x v="4"/>
    <x v="405"/>
    <n v="10.896000000000001"/>
    <n v="3"/>
    <n v="3.9498000000000002"/>
    <n v="0.36249999999999999"/>
  </r>
  <r>
    <s v="CA-2014-108539"/>
    <x v="574"/>
    <x v="9"/>
    <x v="3"/>
    <d v="2014-03-24T00:00:00"/>
    <x v="2"/>
    <s v="StevenCartwright@gmail.com"/>
    <s v="United States,Los Angeles,California"/>
    <s v="United States"/>
    <x v="0"/>
    <x v="4"/>
    <x v="1093"/>
    <n v="8.5440000000000005"/>
    <n v="2"/>
    <n v="2.8835999999999999"/>
    <n v="0.33749999999999997"/>
  </r>
  <r>
    <s v="CA-2011-113768"/>
    <x v="3"/>
    <x v="2"/>
    <x v="1"/>
    <d v="2011-05-19T00:00:00"/>
    <x v="3"/>
    <s v="AaronHawkins@gmail.com"/>
    <s v="United States,Los Angeles,California"/>
    <s v="United States"/>
    <x v="0"/>
    <x v="10"/>
    <x v="1094"/>
    <n v="279.45600000000002"/>
    <n v="6"/>
    <n v="20.959199999999999"/>
    <n v="7.4999999999999997E-2"/>
  </r>
  <r>
    <s v="CA-2011-113768"/>
    <x v="3"/>
    <x v="2"/>
    <x v="1"/>
    <d v="2011-05-19T00:00:00"/>
    <x v="3"/>
    <s v="AaronHawkins@gmail.com"/>
    <s v="United States,Los Angeles,California"/>
    <s v="United States"/>
    <x v="0"/>
    <x v="9"/>
    <x v="1095"/>
    <n v="8"/>
    <n v="2"/>
    <n v="3.84"/>
    <n v="0.48"/>
  </r>
  <r>
    <s v="CA-2013-138037"/>
    <x v="230"/>
    <x v="4"/>
    <x v="0"/>
    <d v="2013-10-04T00:00:00"/>
    <x v="0"/>
    <s v="AndyReiter@gmail.com"/>
    <s v="United States,San Francisco,California"/>
    <s v="United States"/>
    <x v="0"/>
    <x v="4"/>
    <x v="585"/>
    <n v="27.24"/>
    <n v="5"/>
    <n v="9.5340000000000007"/>
    <n v="0.35000000000000003"/>
  </r>
  <r>
    <s v="CA-2011-150490"/>
    <x v="28"/>
    <x v="3"/>
    <x v="1"/>
    <d v="2011-08-11T00:00:00"/>
    <x v="3"/>
    <s v="SoniaSunley@gmail.com"/>
    <s v="United States,San Francisco,California"/>
    <s v="United States"/>
    <x v="0"/>
    <x v="8"/>
    <x v="786"/>
    <n v="16.36"/>
    <n v="1"/>
    <n v="1.6359999999999999"/>
    <n v="9.9999999999999992E-2"/>
  </r>
  <r>
    <s v="CA-2011-150490"/>
    <x v="28"/>
    <x v="3"/>
    <x v="1"/>
    <d v="2011-08-11T00:00:00"/>
    <x v="3"/>
    <s v="SoniaSunley@gmail.com"/>
    <s v="United States,San Francisco,California"/>
    <s v="United States"/>
    <x v="0"/>
    <x v="7"/>
    <x v="1096"/>
    <n v="15.78"/>
    <n v="2"/>
    <n v="0.63119999999999998"/>
    <n v="0.04"/>
  </r>
  <r>
    <s v="CA-2011-150490"/>
    <x v="28"/>
    <x v="3"/>
    <x v="1"/>
    <d v="2011-08-11T00:00:00"/>
    <x v="3"/>
    <s v="SoniaSunley@gmail.com"/>
    <s v="United States,San Francisco,California"/>
    <s v="United States"/>
    <x v="0"/>
    <x v="2"/>
    <x v="1097"/>
    <n v="45.98"/>
    <n v="2"/>
    <n v="12.8744"/>
    <n v="0.28000000000000003"/>
  </r>
  <r>
    <s v="CA-2011-123477"/>
    <x v="575"/>
    <x v="5"/>
    <x v="1"/>
    <d v="2011-01-22T00:00:00"/>
    <x v="4"/>
    <s v="DavidWiener@gmail.com"/>
    <s v="United States,Springfield,Oregon"/>
    <s v="United States"/>
    <x v="4"/>
    <x v="5"/>
    <x v="567"/>
    <n v="64.864000000000004"/>
    <n v="4"/>
    <n v="6.4863999999999997"/>
    <n v="9.9999999999999992E-2"/>
  </r>
  <r>
    <s v="CA-2014-158071"/>
    <x v="67"/>
    <x v="0"/>
    <x v="3"/>
    <d v="2014-06-16T00:00:00"/>
    <x v="1"/>
    <s v="BillDonatelli@gmail.com"/>
    <s v="United States,Seattle,Washington"/>
    <s v="United States"/>
    <x v="1"/>
    <x v="3"/>
    <x v="269"/>
    <n v="88.775999999999996"/>
    <n v="3"/>
    <n v="7.7679"/>
    <n v="8.7500000000000008E-2"/>
  </r>
  <r>
    <s v="CA-2014-158071"/>
    <x v="67"/>
    <x v="0"/>
    <x v="3"/>
    <d v="2014-06-16T00:00:00"/>
    <x v="1"/>
    <s v="BillDonatelli@gmail.com"/>
    <s v="United States,Seattle,Washington"/>
    <s v="United States"/>
    <x v="1"/>
    <x v="0"/>
    <x v="680"/>
    <n v="11.56"/>
    <n v="4"/>
    <n v="5.4332000000000003"/>
    <n v="0.47000000000000003"/>
  </r>
  <r>
    <s v="CA-2014-158071"/>
    <x v="67"/>
    <x v="0"/>
    <x v="3"/>
    <d v="2014-06-16T00:00:00"/>
    <x v="1"/>
    <s v="BillDonatelli@gmail.com"/>
    <s v="United States,Seattle,Washington"/>
    <s v="United States"/>
    <x v="1"/>
    <x v="7"/>
    <x v="1098"/>
    <n v="15.58"/>
    <n v="1"/>
    <n v="3.895"/>
    <n v="0.25"/>
  </r>
  <r>
    <s v="CA-2014-134152"/>
    <x v="576"/>
    <x v="2"/>
    <x v="3"/>
    <d v="2014-06-01T00:00:00"/>
    <x v="0"/>
    <s v="RoyPhan@gmail.com"/>
    <s v="United States,Seattle,Washington"/>
    <s v="United States"/>
    <x v="1"/>
    <x v="8"/>
    <x v="786"/>
    <n v="98.16"/>
    <n v="6"/>
    <n v="9.8160000000000007"/>
    <n v="0.1"/>
  </r>
  <r>
    <s v="CA-2014-134152"/>
    <x v="576"/>
    <x v="2"/>
    <x v="3"/>
    <d v="2014-06-01T00:00:00"/>
    <x v="0"/>
    <s v="RoyPhan@gmail.com"/>
    <s v="United States,Seattle,Washington"/>
    <s v="United States"/>
    <x v="1"/>
    <x v="2"/>
    <x v="57"/>
    <n v="31.44"/>
    <n v="3"/>
    <n v="7.86"/>
    <n v="0.25"/>
  </r>
  <r>
    <s v="CA-2013-136021"/>
    <x v="577"/>
    <x v="3"/>
    <x v="0"/>
    <d v="2013-08-19T00:00:00"/>
    <x v="0"/>
    <s v="JillMatthias@gmail.com"/>
    <s v="United States,Los Angeles,California"/>
    <s v="United States"/>
    <x v="0"/>
    <x v="9"/>
    <x v="1099"/>
    <n v="15.54"/>
    <n v="3"/>
    <n v="7.6146000000000003"/>
    <n v="0.49000000000000005"/>
  </r>
  <r>
    <s v="CA-2013-136021"/>
    <x v="577"/>
    <x v="3"/>
    <x v="0"/>
    <d v="2013-08-19T00:00:00"/>
    <x v="0"/>
    <s v="JillMatthias@gmail.com"/>
    <s v="United States,Los Angeles,California"/>
    <s v="United States"/>
    <x v="0"/>
    <x v="16"/>
    <x v="1100"/>
    <n v="105.55200000000001"/>
    <n v="6"/>
    <n v="35.623800000000003"/>
    <n v="0.33750000000000002"/>
  </r>
  <r>
    <s v="CA-2014-164707"/>
    <x v="578"/>
    <x v="11"/>
    <x v="3"/>
    <d v="2014-02-22T00:00:00"/>
    <x v="4"/>
    <s v="CynthiaVoltz@gmail.com"/>
    <s v="United States,Los Angeles,California"/>
    <s v="United States"/>
    <x v="0"/>
    <x v="3"/>
    <x v="145"/>
    <n v="167.976"/>
    <n v="3"/>
    <n v="10.4985"/>
    <n v="6.25E-2"/>
  </r>
  <r>
    <s v="CA-2014-164707"/>
    <x v="578"/>
    <x v="11"/>
    <x v="3"/>
    <d v="2014-02-22T00:00:00"/>
    <x v="4"/>
    <s v="CynthiaVoltz@gmail.com"/>
    <s v="United States,Los Angeles,California"/>
    <s v="United States"/>
    <x v="0"/>
    <x v="8"/>
    <x v="615"/>
    <n v="109.53"/>
    <n v="3"/>
    <n v="47.097900000000003"/>
    <n v="0.43"/>
  </r>
  <r>
    <s v="CA-2014-164707"/>
    <x v="578"/>
    <x v="11"/>
    <x v="3"/>
    <d v="2014-02-22T00:00:00"/>
    <x v="4"/>
    <s v="CynthiaVoltz@gmail.com"/>
    <s v="United States,Los Angeles,California"/>
    <s v="United States"/>
    <x v="0"/>
    <x v="0"/>
    <x v="1101"/>
    <n v="9.82"/>
    <n v="2"/>
    <n v="4.8117999999999999"/>
    <n v="0.49"/>
  </r>
  <r>
    <s v="CA-2014-163874"/>
    <x v="181"/>
    <x v="7"/>
    <x v="3"/>
    <d v="2014-11-13T00:00:00"/>
    <x v="2"/>
    <s v="NickCrebassa@gmail.com"/>
    <s v="United States,Seattle,Washington"/>
    <s v="United States"/>
    <x v="1"/>
    <x v="4"/>
    <x v="522"/>
    <n v="26.352"/>
    <n v="3"/>
    <n v="9.5526"/>
    <n v="0.36249999999999999"/>
  </r>
  <r>
    <s v="CA-2011-104829"/>
    <x v="318"/>
    <x v="7"/>
    <x v="1"/>
    <d v="2011-11-21T00:00:00"/>
    <x v="4"/>
    <s v="JohnGrady@gmail.com"/>
    <s v="United States,Provo,Utah"/>
    <s v="United States"/>
    <x v="2"/>
    <x v="9"/>
    <x v="671"/>
    <n v="21.98"/>
    <n v="7"/>
    <n v="9.891"/>
    <n v="0.45"/>
  </r>
  <r>
    <s v="US-2013-147340"/>
    <x v="309"/>
    <x v="4"/>
    <x v="0"/>
    <d v="2013-09-25T00:00:00"/>
    <x v="7"/>
    <s v="EdwardBecker@gmail.com"/>
    <s v="United States,San Francisco,California"/>
    <s v="United States"/>
    <x v="0"/>
    <x v="1"/>
    <x v="1069"/>
    <n v="63.2"/>
    <n v="5"/>
    <n v="23.384"/>
    <n v="0.37"/>
  </r>
  <r>
    <s v="CA-2013-145492"/>
    <x v="579"/>
    <x v="7"/>
    <x v="0"/>
    <d v="2013-11-28T00:00:00"/>
    <x v="5"/>
    <s v="MattConnell@gmail.com"/>
    <s v="United States,Los Angeles,California"/>
    <s v="United States"/>
    <x v="0"/>
    <x v="5"/>
    <x v="65"/>
    <n v="39"/>
    <n v="12"/>
    <n v="11.31"/>
    <n v="0.29000000000000004"/>
  </r>
  <r>
    <s v="CA-2013-117681"/>
    <x v="213"/>
    <x v="10"/>
    <x v="0"/>
    <d v="2013-04-15T00:00:00"/>
    <x v="1"/>
    <s v="HerbertFlentye@gmail.com"/>
    <s v="United States,Los Angeles,California"/>
    <s v="United States"/>
    <x v="0"/>
    <x v="15"/>
    <x v="1102"/>
    <n v="556.66499999999996"/>
    <n v="5"/>
    <n v="6.5490000000000004"/>
    <n v="1.1764705882352943E-2"/>
  </r>
  <r>
    <s v="CA-2014-132262"/>
    <x v="580"/>
    <x v="4"/>
    <x v="3"/>
    <d v="2014-09-24T00:00:00"/>
    <x v="2"/>
    <s v="MuhammedLee@gmail.com"/>
    <s v="United States,Seattle,Washington"/>
    <s v="United States"/>
    <x v="1"/>
    <x v="8"/>
    <x v="111"/>
    <n v="71.98"/>
    <n v="2"/>
    <n v="15.1158"/>
    <n v="0.21"/>
  </r>
  <r>
    <s v="CA-2014-132262"/>
    <x v="580"/>
    <x v="4"/>
    <x v="3"/>
    <d v="2014-09-24T00:00:00"/>
    <x v="2"/>
    <s v="MuhammedLee@gmail.com"/>
    <s v="United States,Seattle,Washington"/>
    <s v="United States"/>
    <x v="1"/>
    <x v="8"/>
    <x v="1103"/>
    <n v="79.98"/>
    <n v="2"/>
    <n v="26.3934"/>
    <n v="0.32999999999999996"/>
  </r>
  <r>
    <s v="US-2013-143280"/>
    <x v="581"/>
    <x v="11"/>
    <x v="0"/>
    <d v="2013-02-26T00:00:00"/>
    <x v="0"/>
    <s v="TracyZic@gmail.com"/>
    <s v="United States,Los Angeles,California"/>
    <s v="United States"/>
    <x v="0"/>
    <x v="3"/>
    <x v="193"/>
    <n v="445.96"/>
    <n v="5"/>
    <n v="55.744999999999997"/>
    <n v="0.125"/>
  </r>
  <r>
    <s v="US-2013-143280"/>
    <x v="581"/>
    <x v="11"/>
    <x v="0"/>
    <d v="2013-02-26T00:00:00"/>
    <x v="0"/>
    <s v="TracyZic@gmail.com"/>
    <s v="United States,Los Angeles,California"/>
    <s v="United States"/>
    <x v="0"/>
    <x v="8"/>
    <x v="794"/>
    <n v="36.24"/>
    <n v="1"/>
    <n v="15.220800000000001"/>
    <n v="0.42"/>
  </r>
  <r>
    <s v="US-2013-143280"/>
    <x v="581"/>
    <x v="11"/>
    <x v="0"/>
    <d v="2013-02-26T00:00:00"/>
    <x v="0"/>
    <s v="TracyZic@gmail.com"/>
    <s v="United States,Los Angeles,California"/>
    <s v="United States"/>
    <x v="0"/>
    <x v="11"/>
    <x v="1104"/>
    <n v="10.65"/>
    <n v="3"/>
    <n v="5.0054999999999996"/>
    <n v="0.47"/>
  </r>
  <r>
    <s v="CA-2014-108854"/>
    <x v="55"/>
    <x v="1"/>
    <x v="3"/>
    <d v="2014-12-15T00:00:00"/>
    <x v="3"/>
    <s v="DeniseMonton@gmail.com"/>
    <s v="United States,San Francisco,California"/>
    <s v="United States"/>
    <x v="0"/>
    <x v="9"/>
    <x v="1105"/>
    <n v="87.92"/>
    <n v="4"/>
    <n v="40.443199999999997"/>
    <n v="0.45999999999999996"/>
  </r>
  <r>
    <s v="CA-2014-108854"/>
    <x v="55"/>
    <x v="1"/>
    <x v="3"/>
    <d v="2014-12-15T00:00:00"/>
    <x v="3"/>
    <s v="DeniseMonton@gmail.com"/>
    <s v="United States,San Francisco,California"/>
    <s v="United States"/>
    <x v="0"/>
    <x v="4"/>
    <x v="919"/>
    <n v="22.423999999999999"/>
    <n v="1"/>
    <n v="8.4090000000000007"/>
    <n v="0.37500000000000006"/>
  </r>
  <r>
    <s v="CA-2014-108854"/>
    <x v="55"/>
    <x v="1"/>
    <x v="3"/>
    <d v="2014-12-15T00:00:00"/>
    <x v="3"/>
    <s v="DeniseMonton@gmail.com"/>
    <s v="United States,San Francisco,California"/>
    <s v="United States"/>
    <x v="0"/>
    <x v="4"/>
    <x v="151"/>
    <n v="90.48"/>
    <n v="3"/>
    <n v="33.93"/>
    <n v="0.375"/>
  </r>
  <r>
    <s v="CA-2014-108854"/>
    <x v="55"/>
    <x v="1"/>
    <x v="3"/>
    <d v="2014-12-15T00:00:00"/>
    <x v="3"/>
    <s v="DeniseMonton@gmail.com"/>
    <s v="United States,San Francisco,California"/>
    <s v="United States"/>
    <x v="0"/>
    <x v="7"/>
    <x v="1106"/>
    <n v="42.76"/>
    <n v="1"/>
    <n v="11.117599999999999"/>
    <n v="0.26"/>
  </r>
  <r>
    <s v="CA-2014-166856"/>
    <x v="19"/>
    <x v="4"/>
    <x v="3"/>
    <d v="2014-09-23T00:00:00"/>
    <x v="0"/>
    <s v="TonySayre@gmail.com"/>
    <s v="United States,Clovis,New Mexico"/>
    <s v="United States"/>
    <x v="6"/>
    <x v="4"/>
    <x v="274"/>
    <n v="10.08"/>
    <n v="7"/>
    <n v="3.528"/>
    <n v="0.35"/>
  </r>
  <r>
    <s v="CA-2014-166856"/>
    <x v="19"/>
    <x v="4"/>
    <x v="3"/>
    <d v="2014-09-23T00:00:00"/>
    <x v="0"/>
    <s v="TonySayre@gmail.com"/>
    <s v="United States,Clovis,New Mexico"/>
    <s v="United States"/>
    <x v="6"/>
    <x v="8"/>
    <x v="1107"/>
    <n v="101.34"/>
    <n v="3"/>
    <n v="8.1072000000000006"/>
    <n v="0.08"/>
  </r>
  <r>
    <s v="US-2013-163258"/>
    <x v="582"/>
    <x v="1"/>
    <x v="0"/>
    <d v="2014-01-03T00:00:00"/>
    <x v="0"/>
    <s v="PhillipFlathmann@gmail.com"/>
    <s v="United States,Los Angeles,California"/>
    <s v="United States"/>
    <x v="0"/>
    <x v="4"/>
    <x v="222"/>
    <n v="11.231999999999999"/>
    <n v="3"/>
    <n v="3.9312"/>
    <n v="0.35000000000000003"/>
  </r>
  <r>
    <s v="CA-2013-153598"/>
    <x v="583"/>
    <x v="1"/>
    <x v="0"/>
    <d v="2013-12-07T00:00:00"/>
    <x v="4"/>
    <s v="NeomaMurray@gmail.com"/>
    <s v="United States,Los Angeles,California"/>
    <s v="United States"/>
    <x v="0"/>
    <x v="8"/>
    <x v="1108"/>
    <n v="1649.95"/>
    <n v="5"/>
    <n v="659.98"/>
    <n v="0.4"/>
  </r>
  <r>
    <s v="CA-2013-153598"/>
    <x v="583"/>
    <x v="1"/>
    <x v="0"/>
    <d v="2013-12-07T00:00:00"/>
    <x v="4"/>
    <s v="NeomaMurray@gmail.com"/>
    <s v="United States,Los Angeles,California"/>
    <s v="United States"/>
    <x v="0"/>
    <x v="1"/>
    <x v="1109"/>
    <n v="111.9"/>
    <n v="6"/>
    <n v="51.473999999999997"/>
    <n v="0.45999999999999996"/>
  </r>
  <r>
    <s v="US-2013-108497"/>
    <x v="154"/>
    <x v="0"/>
    <x v="0"/>
    <d v="2013-06-15T00:00:00"/>
    <x v="7"/>
    <s v="MarcHarrigan@gmail.com"/>
    <s v="United States,Los Angeles,California"/>
    <s v="United States"/>
    <x v="0"/>
    <x v="15"/>
    <x v="1110"/>
    <n v="599.16499999999996"/>
    <n v="5"/>
    <n v="35.244999999999997"/>
    <n v="5.8823529411764705E-2"/>
  </r>
  <r>
    <s v="CA-2013-113096"/>
    <x v="584"/>
    <x v="4"/>
    <x v="0"/>
    <d v="2013-09-05T00:00:00"/>
    <x v="2"/>
    <s v="SamZeldin@gmail.com"/>
    <s v="United States,San Francisco,California"/>
    <s v="United States"/>
    <x v="0"/>
    <x v="7"/>
    <x v="1111"/>
    <n v="46.53"/>
    <n v="3"/>
    <n v="12.097799999999999"/>
    <n v="0.26"/>
  </r>
  <r>
    <s v="CA-2014-129707"/>
    <x v="550"/>
    <x v="10"/>
    <x v="3"/>
    <d v="2014-04-30T00:00:00"/>
    <x v="0"/>
    <s v="LarryHughes@gmail.com"/>
    <s v="United States,Chandler,Arizona"/>
    <s v="United States"/>
    <x v="3"/>
    <x v="2"/>
    <x v="625"/>
    <n v="8.8960000000000008"/>
    <n v="4"/>
    <n v="0.66720000000000002"/>
    <n v="7.4999999999999997E-2"/>
  </r>
  <r>
    <s v="CA-2012-160171"/>
    <x v="585"/>
    <x v="8"/>
    <x v="2"/>
    <d v="2012-10-24T00:00:00"/>
    <x v="1"/>
    <s v="RobertMarley@gmail.com"/>
    <s v="United States,Los Angeles,California"/>
    <s v="United States"/>
    <x v="0"/>
    <x v="5"/>
    <x v="1112"/>
    <n v="1640.7"/>
    <n v="5"/>
    <n v="459.39600000000002"/>
    <n v="0.28000000000000003"/>
  </r>
  <r>
    <s v="CA-2012-160171"/>
    <x v="585"/>
    <x v="8"/>
    <x v="2"/>
    <d v="2012-10-24T00:00:00"/>
    <x v="1"/>
    <s v="RobertMarley@gmail.com"/>
    <s v="United States,Los Angeles,California"/>
    <s v="United States"/>
    <x v="0"/>
    <x v="8"/>
    <x v="1113"/>
    <n v="270"/>
    <n v="3"/>
    <n v="97.2"/>
    <n v="0.36"/>
  </r>
  <r>
    <s v="CA-2014-155929"/>
    <x v="586"/>
    <x v="4"/>
    <x v="3"/>
    <d v="2014-09-14T00:00:00"/>
    <x v="0"/>
    <s v="ArianneIrving@gmail.com"/>
    <s v="United States,Glendale,Arizona"/>
    <s v="United States"/>
    <x v="3"/>
    <x v="9"/>
    <x v="1114"/>
    <n v="6.3680000000000003"/>
    <n v="2"/>
    <n v="2.3879999999999999"/>
    <n v="0.37499999999999994"/>
  </r>
  <r>
    <s v="CA-2013-140613"/>
    <x v="157"/>
    <x v="6"/>
    <x v="0"/>
    <d v="2013-07-30T00:00:00"/>
    <x v="5"/>
    <s v="KristinaNunn@gmail.com"/>
    <s v="United States,Sparks,Nevada"/>
    <s v="United States"/>
    <x v="7"/>
    <x v="12"/>
    <x v="1115"/>
    <n v="86.2"/>
    <n v="5"/>
    <n v="24.998000000000001"/>
    <n v="0.28999999999999998"/>
  </r>
  <r>
    <s v="CA-2014-130631"/>
    <x v="251"/>
    <x v="1"/>
    <x v="3"/>
    <d v="2015-01-03T00:00:00"/>
    <x v="0"/>
    <s v="BruceStewart@gmail.com"/>
    <s v="United States,Edmonds,Washington"/>
    <s v="United States"/>
    <x v="1"/>
    <x v="11"/>
    <x v="1116"/>
    <n v="19.600000000000001"/>
    <n v="5"/>
    <n v="9.6039999999999992"/>
    <n v="0.48999999999999994"/>
  </r>
  <r>
    <s v="CA-2014-130631"/>
    <x v="251"/>
    <x v="1"/>
    <x v="3"/>
    <d v="2015-01-03T00:00:00"/>
    <x v="0"/>
    <s v="BruceStewart@gmail.com"/>
    <s v="United States,Edmonds,Washington"/>
    <s v="United States"/>
    <x v="1"/>
    <x v="1"/>
    <x v="503"/>
    <n v="68.459999999999994"/>
    <n v="2"/>
    <n v="20.538"/>
    <n v="0.30000000000000004"/>
  </r>
  <r>
    <s v="CA-2014-116680"/>
    <x v="321"/>
    <x v="4"/>
    <x v="3"/>
    <d v="2014-09-07T00:00:00"/>
    <x v="2"/>
    <s v="PeteKriz@gmail.com"/>
    <s v="United States,San Francisco,California"/>
    <s v="United States"/>
    <x v="0"/>
    <x v="4"/>
    <x v="1051"/>
    <n v="13.343999999999999"/>
    <n v="6"/>
    <n v="4.3368000000000002"/>
    <n v="0.32500000000000001"/>
  </r>
  <r>
    <s v="CA-2014-116680"/>
    <x v="321"/>
    <x v="4"/>
    <x v="3"/>
    <d v="2014-09-07T00:00:00"/>
    <x v="2"/>
    <s v="PeteKriz@gmail.com"/>
    <s v="United States,San Francisco,California"/>
    <s v="United States"/>
    <x v="0"/>
    <x v="6"/>
    <x v="1117"/>
    <n v="1478.2719999999999"/>
    <n v="8"/>
    <n v="92.391999999999996"/>
    <n v="6.25E-2"/>
  </r>
  <r>
    <s v="CA-2014-101574"/>
    <x v="501"/>
    <x v="4"/>
    <x v="3"/>
    <d v="2014-10-05T00:00:00"/>
    <x v="3"/>
    <s v="BruceDegenhardt@gmail.com"/>
    <s v="United States,Los Angeles,California"/>
    <s v="United States"/>
    <x v="0"/>
    <x v="1"/>
    <x v="44"/>
    <n v="9.24"/>
    <n v="3"/>
    <n v="4.4352"/>
    <n v="0.48"/>
  </r>
  <r>
    <s v="CA-2011-146591"/>
    <x v="587"/>
    <x v="5"/>
    <x v="1"/>
    <d v="2011-01-21T00:00:00"/>
    <x v="6"/>
    <s v="TobySwindell@gmail.com"/>
    <s v="United States,Scottsdale,Arizona"/>
    <s v="United States"/>
    <x v="3"/>
    <x v="4"/>
    <x v="465"/>
    <n v="32.340000000000003"/>
    <n v="10"/>
    <n v="-23.716000000000001"/>
    <n v="-0.73333333333333328"/>
  </r>
  <r>
    <s v="CA-2011-146591"/>
    <x v="587"/>
    <x v="5"/>
    <x v="1"/>
    <d v="2011-01-21T00:00:00"/>
    <x v="6"/>
    <s v="TobySwindell@gmail.com"/>
    <s v="United States,Scottsdale,Arizona"/>
    <s v="United States"/>
    <x v="3"/>
    <x v="9"/>
    <x v="1118"/>
    <n v="56.064"/>
    <n v="4"/>
    <n v="19.622399999999999"/>
    <n v="0.35"/>
  </r>
  <r>
    <s v="CA-2011-146591"/>
    <x v="587"/>
    <x v="5"/>
    <x v="1"/>
    <d v="2011-01-21T00:00:00"/>
    <x v="6"/>
    <s v="TobySwindell@gmail.com"/>
    <s v="United States,Scottsdale,Arizona"/>
    <s v="United States"/>
    <x v="3"/>
    <x v="13"/>
    <x v="761"/>
    <n v="108.72"/>
    <n v="5"/>
    <n v="36.692999999999998"/>
    <n v="0.33749999999999997"/>
  </r>
  <r>
    <s v="CA-2011-146591"/>
    <x v="587"/>
    <x v="5"/>
    <x v="1"/>
    <d v="2011-01-21T00:00:00"/>
    <x v="6"/>
    <s v="TobySwindell@gmail.com"/>
    <s v="United States,Scottsdale,Arizona"/>
    <s v="United States"/>
    <x v="3"/>
    <x v="15"/>
    <x v="118"/>
    <n v="181.47"/>
    <n v="5"/>
    <n v="-320.59699999999998"/>
    <n v="-1.7666666666666666"/>
  </r>
  <r>
    <s v="CA-2013-122448"/>
    <x v="259"/>
    <x v="0"/>
    <x v="0"/>
    <d v="2013-06-15T00:00:00"/>
    <x v="1"/>
    <s v="DeanBraden@gmail.com"/>
    <s v="United States,San Francisco,California"/>
    <s v="United States"/>
    <x v="0"/>
    <x v="10"/>
    <x v="603"/>
    <n v="122.352"/>
    <n v="3"/>
    <n v="13.7646"/>
    <n v="0.11249999999999999"/>
  </r>
  <r>
    <s v="CA-2011-132451"/>
    <x v="180"/>
    <x v="4"/>
    <x v="1"/>
    <d v="2011-09-27T00:00:00"/>
    <x v="6"/>
    <s v="KarenFerguson@gmail.com"/>
    <s v="United States,San Diego,California"/>
    <s v="United States"/>
    <x v="0"/>
    <x v="10"/>
    <x v="1029"/>
    <n v="585.55200000000002"/>
    <n v="3"/>
    <n v="73.194000000000003"/>
    <n v="0.125"/>
  </r>
  <r>
    <s v="CA-2011-132451"/>
    <x v="180"/>
    <x v="4"/>
    <x v="1"/>
    <d v="2011-09-27T00:00:00"/>
    <x v="6"/>
    <s v="KarenFerguson@gmail.com"/>
    <s v="United States,San Diego,California"/>
    <s v="United States"/>
    <x v="0"/>
    <x v="9"/>
    <x v="1119"/>
    <n v="19.440000000000001"/>
    <n v="3"/>
    <n v="9.3312000000000008"/>
    <n v="0.48000000000000004"/>
  </r>
  <r>
    <s v="CA-2014-116946"/>
    <x v="190"/>
    <x v="1"/>
    <x v="3"/>
    <d v="2014-12-24T00:00:00"/>
    <x v="0"/>
    <s v="TonySayre@gmail.com"/>
    <s v="United States,Parker,Colorado"/>
    <s v="United States"/>
    <x v="5"/>
    <x v="1"/>
    <x v="1120"/>
    <n v="13.36"/>
    <n v="5"/>
    <n v="4.008"/>
    <n v="0.3"/>
  </r>
  <r>
    <s v="CA-2014-116946"/>
    <x v="190"/>
    <x v="1"/>
    <x v="3"/>
    <d v="2014-12-24T00:00:00"/>
    <x v="0"/>
    <s v="TonySayre@gmail.com"/>
    <s v="United States,Parker,Colorado"/>
    <s v="United States"/>
    <x v="5"/>
    <x v="7"/>
    <x v="1121"/>
    <n v="78.256"/>
    <n v="2"/>
    <n v="-17.607600000000001"/>
    <n v="-0.22500000000000001"/>
  </r>
  <r>
    <s v="CA-2014-116946"/>
    <x v="190"/>
    <x v="1"/>
    <x v="3"/>
    <d v="2014-12-24T00:00:00"/>
    <x v="0"/>
    <s v="TonySayre@gmail.com"/>
    <s v="United States,Parker,Colorado"/>
    <s v="United States"/>
    <x v="5"/>
    <x v="15"/>
    <x v="1122"/>
    <n v="102.018"/>
    <n v="7"/>
    <n v="-183.63239999999999"/>
    <n v="-1.7999999999999998"/>
  </r>
  <r>
    <s v="CA-2014-105487"/>
    <x v="588"/>
    <x v="8"/>
    <x v="3"/>
    <d v="2014-10-15T00:00:00"/>
    <x v="3"/>
    <s v="ChrisSelesnick@gmail.com"/>
    <s v="United States,San Diego,California"/>
    <s v="United States"/>
    <x v="0"/>
    <x v="3"/>
    <x v="1123"/>
    <n v="103.19199999999999"/>
    <n v="1"/>
    <n v="11.6091"/>
    <n v="0.1125"/>
  </r>
  <r>
    <s v="CA-2014-105487"/>
    <x v="588"/>
    <x v="8"/>
    <x v="3"/>
    <d v="2014-10-15T00:00:00"/>
    <x v="3"/>
    <s v="ChrisSelesnick@gmail.com"/>
    <s v="United States,San Diego,California"/>
    <s v="United States"/>
    <x v="0"/>
    <x v="8"/>
    <x v="1124"/>
    <n v="36"/>
    <n v="2"/>
    <n v="6.48"/>
    <n v="0.18000000000000002"/>
  </r>
  <r>
    <s v="CA-2014-105487"/>
    <x v="588"/>
    <x v="8"/>
    <x v="3"/>
    <d v="2014-10-15T00:00:00"/>
    <x v="3"/>
    <s v="ChrisSelesnick@gmail.com"/>
    <s v="United States,San Diego,California"/>
    <s v="United States"/>
    <x v="0"/>
    <x v="8"/>
    <x v="218"/>
    <n v="239.96"/>
    <n v="4"/>
    <n v="115.1808"/>
    <n v="0.48"/>
  </r>
  <r>
    <s v="CA-2014-105487"/>
    <x v="588"/>
    <x v="8"/>
    <x v="3"/>
    <d v="2014-10-15T00:00:00"/>
    <x v="3"/>
    <s v="ChrisSelesnick@gmail.com"/>
    <s v="United States,San Diego,California"/>
    <s v="United States"/>
    <x v="0"/>
    <x v="7"/>
    <x v="971"/>
    <n v="40.68"/>
    <n v="2"/>
    <n v="0.40679999999999999"/>
    <n v="0.01"/>
  </r>
  <r>
    <s v="CA-2011-105249"/>
    <x v="589"/>
    <x v="7"/>
    <x v="1"/>
    <d v="2011-11-28T00:00:00"/>
    <x v="7"/>
    <s v="DuaneHuffman@gmail.com"/>
    <s v="United States,San Francisco,California"/>
    <s v="United States"/>
    <x v="0"/>
    <x v="12"/>
    <x v="57"/>
    <n v="7.36"/>
    <n v="2"/>
    <n v="0.1472"/>
    <n v="0.02"/>
  </r>
  <r>
    <s v="CA-2011-105249"/>
    <x v="589"/>
    <x v="7"/>
    <x v="1"/>
    <d v="2011-11-28T00:00:00"/>
    <x v="7"/>
    <s v="DuaneHuffman@gmail.com"/>
    <s v="United States,San Francisco,California"/>
    <s v="United States"/>
    <x v="0"/>
    <x v="0"/>
    <x v="766"/>
    <n v="41.4"/>
    <n v="4"/>
    <n v="19.872"/>
    <n v="0.48000000000000004"/>
  </r>
  <r>
    <s v="CA-2011-105249"/>
    <x v="589"/>
    <x v="7"/>
    <x v="1"/>
    <d v="2011-11-28T00:00:00"/>
    <x v="7"/>
    <s v="DuaneHuffman@gmail.com"/>
    <s v="United States,San Francisco,California"/>
    <s v="United States"/>
    <x v="0"/>
    <x v="15"/>
    <x v="476"/>
    <n v="411.33199999999999"/>
    <n v="4"/>
    <n v="-4.8391999999999999"/>
    <n v="-1.1764705882352941E-2"/>
  </r>
  <r>
    <s v="US-2013-162026"/>
    <x v="590"/>
    <x v="8"/>
    <x v="0"/>
    <d v="2013-10-09T00:00:00"/>
    <x v="7"/>
    <s v="JoelEaton@gmail.com"/>
    <s v="United States,Los Angeles,California"/>
    <s v="United States"/>
    <x v="0"/>
    <x v="9"/>
    <x v="1125"/>
    <n v="61.96"/>
    <n v="2"/>
    <n v="27.882000000000001"/>
    <n v="0.45"/>
  </r>
  <r>
    <s v="CA-2012-168529"/>
    <x v="591"/>
    <x v="8"/>
    <x v="2"/>
    <d v="2012-10-12T00:00:00"/>
    <x v="0"/>
    <s v="MariaBertelson@gmail.com"/>
    <s v="United States,San Francisco,California"/>
    <s v="United States"/>
    <x v="0"/>
    <x v="1"/>
    <x v="368"/>
    <n v="145.9"/>
    <n v="5"/>
    <n v="62.737000000000002"/>
    <n v="0.43"/>
  </r>
  <r>
    <s v="US-2011-137680"/>
    <x v="592"/>
    <x v="11"/>
    <x v="1"/>
    <d v="2011-03-02T00:00:00"/>
    <x v="1"/>
    <s v="JenniferHalladay@gmail.com"/>
    <s v="United States,Medford,Oregon"/>
    <s v="United States"/>
    <x v="4"/>
    <x v="9"/>
    <x v="1126"/>
    <n v="32.896000000000001"/>
    <n v="4"/>
    <n v="11.102399999999999"/>
    <n v="0.33749999999999997"/>
  </r>
  <r>
    <s v="US-2011-137680"/>
    <x v="592"/>
    <x v="11"/>
    <x v="1"/>
    <d v="2011-03-02T00:00:00"/>
    <x v="1"/>
    <s v="JenniferHalladay@gmail.com"/>
    <s v="United States,Medford,Oregon"/>
    <s v="United States"/>
    <x v="4"/>
    <x v="9"/>
    <x v="1127"/>
    <n v="22.776"/>
    <n v="3"/>
    <n v="7.6868999999999996"/>
    <n v="0.33749999999999997"/>
  </r>
  <r>
    <s v="CA-2013-110982"/>
    <x v="593"/>
    <x v="0"/>
    <x v="0"/>
    <d v="2013-06-08T00:00:00"/>
    <x v="2"/>
    <s v="ChlorisKastensmidt@gmail.com"/>
    <s v="United States,Santa Clara,California"/>
    <s v="United States"/>
    <x v="0"/>
    <x v="4"/>
    <x v="96"/>
    <n v="21.552"/>
    <n v="6"/>
    <n v="7.0044000000000004"/>
    <n v="0.32500000000000001"/>
  </r>
  <r>
    <s v="CA-2013-110982"/>
    <x v="593"/>
    <x v="0"/>
    <x v="0"/>
    <d v="2013-06-08T00:00:00"/>
    <x v="2"/>
    <s v="ChlorisKastensmidt@gmail.com"/>
    <s v="United States,Santa Clara,California"/>
    <s v="United States"/>
    <x v="0"/>
    <x v="5"/>
    <x v="1128"/>
    <n v="58.24"/>
    <n v="4"/>
    <n v="15.7248"/>
    <n v="0.27"/>
  </r>
  <r>
    <s v="CA-2013-147123"/>
    <x v="35"/>
    <x v="1"/>
    <x v="0"/>
    <d v="2013-12-13T00:00:00"/>
    <x v="2"/>
    <s v="SanjitJacobs@gmail.com"/>
    <s v="United States,Long Beach,California"/>
    <s v="United States"/>
    <x v="0"/>
    <x v="9"/>
    <x v="518"/>
    <n v="80.28"/>
    <n v="12"/>
    <n v="36.928800000000003"/>
    <n v="0.46"/>
  </r>
  <r>
    <s v="CA-2014-154501"/>
    <x v="570"/>
    <x v="2"/>
    <x v="3"/>
    <d v="2014-05-06T00:00:00"/>
    <x v="1"/>
    <s v="ErinAshbrook@gmail.com"/>
    <s v="United States,Los Angeles,California"/>
    <s v="United States"/>
    <x v="0"/>
    <x v="2"/>
    <x v="1129"/>
    <n v="9.7799999999999994"/>
    <n v="2"/>
    <n v="4.0098000000000003"/>
    <n v="0.41000000000000003"/>
  </r>
  <r>
    <s v="CA-2014-166933"/>
    <x v="594"/>
    <x v="10"/>
    <x v="3"/>
    <d v="2014-04-29T00:00:00"/>
    <x v="0"/>
    <s v="MichaelGranlund@gmail.com"/>
    <s v="United States,Santa Barbara,California"/>
    <s v="United States"/>
    <x v="0"/>
    <x v="11"/>
    <x v="1130"/>
    <n v="1.81"/>
    <n v="1"/>
    <n v="0.65159999999999996"/>
    <n v="0.36"/>
  </r>
  <r>
    <s v="CA-2013-134936"/>
    <x v="595"/>
    <x v="1"/>
    <x v="0"/>
    <d v="2013-12-26T00:00:00"/>
    <x v="3"/>
    <s v="ErinSmith@gmail.com"/>
    <s v="United States,Tucson,Arizona"/>
    <s v="United States"/>
    <x v="3"/>
    <x v="6"/>
    <x v="1131"/>
    <n v="455.97"/>
    <n v="6"/>
    <n v="-218.8656"/>
    <n v="-0.48"/>
  </r>
  <r>
    <s v="CA-2013-134936"/>
    <x v="595"/>
    <x v="1"/>
    <x v="0"/>
    <d v="2013-12-26T00:00:00"/>
    <x v="3"/>
    <s v="ErinSmith@gmail.com"/>
    <s v="United States,Tucson,Arizona"/>
    <s v="United States"/>
    <x v="3"/>
    <x v="4"/>
    <x v="723"/>
    <n v="10.44"/>
    <n v="6"/>
    <n v="-7.6559999999999997"/>
    <n v="-0.73333333333333339"/>
  </r>
  <r>
    <s v="CA-2013-134936"/>
    <x v="595"/>
    <x v="1"/>
    <x v="0"/>
    <d v="2013-12-26T00:00:00"/>
    <x v="3"/>
    <s v="ErinSmith@gmail.com"/>
    <s v="United States,Tucson,Arizona"/>
    <s v="United States"/>
    <x v="3"/>
    <x v="4"/>
    <x v="350"/>
    <n v="5.2140000000000004"/>
    <n v="2"/>
    <n v="-4.1711999999999998"/>
    <n v="-0.79999999999999993"/>
  </r>
  <r>
    <s v="CA-2014-151008"/>
    <x v="75"/>
    <x v="4"/>
    <x v="3"/>
    <d v="2014-09-09T00:00:00"/>
    <x v="6"/>
    <s v="JustinMacKendrick@gmail.com"/>
    <s v="United States,Draper,Utah"/>
    <s v="United States"/>
    <x v="2"/>
    <x v="1"/>
    <x v="887"/>
    <n v="25.16"/>
    <n v="2"/>
    <n v="10.5672"/>
    <n v="0.42"/>
  </r>
  <r>
    <s v="CA-2014-151008"/>
    <x v="75"/>
    <x v="4"/>
    <x v="3"/>
    <d v="2014-09-09T00:00:00"/>
    <x v="6"/>
    <s v="JustinMacKendrick@gmail.com"/>
    <s v="United States,Draper,Utah"/>
    <s v="United States"/>
    <x v="2"/>
    <x v="3"/>
    <x v="1132"/>
    <n v="126.56"/>
    <n v="4"/>
    <n v="47.46"/>
    <n v="0.375"/>
  </r>
  <r>
    <s v="CA-2011-159800"/>
    <x v="589"/>
    <x v="7"/>
    <x v="1"/>
    <d v="2011-12-01T00:00:00"/>
    <x v="4"/>
    <s v="SheriGordon@gmail.com"/>
    <s v="United States,San Francisco,California"/>
    <s v="United States"/>
    <x v="0"/>
    <x v="5"/>
    <x v="1128"/>
    <n v="43.68"/>
    <n v="3"/>
    <n v="11.7936"/>
    <n v="0.27"/>
  </r>
  <r>
    <s v="CA-2011-159800"/>
    <x v="589"/>
    <x v="7"/>
    <x v="1"/>
    <d v="2011-12-01T00:00:00"/>
    <x v="4"/>
    <s v="SheriGordon@gmail.com"/>
    <s v="United States,San Francisco,California"/>
    <s v="United States"/>
    <x v="0"/>
    <x v="8"/>
    <x v="300"/>
    <n v="139.93"/>
    <n v="7"/>
    <n v="34.982500000000002"/>
    <n v="0.25"/>
  </r>
  <r>
    <s v="US-2012-114741"/>
    <x v="152"/>
    <x v="1"/>
    <x v="2"/>
    <d v="2012-12-10T00:00:00"/>
    <x v="0"/>
    <s v="IvanListon@gmail.com"/>
    <s v="United States,North Las Vegas,Nevada"/>
    <s v="United States"/>
    <x v="7"/>
    <x v="9"/>
    <x v="1133"/>
    <n v="6.48"/>
    <n v="1"/>
    <n v="3.1103999999999998"/>
    <n v="0.47999999999999993"/>
  </r>
  <r>
    <s v="US-2012-114741"/>
    <x v="152"/>
    <x v="1"/>
    <x v="2"/>
    <d v="2012-12-10T00:00:00"/>
    <x v="0"/>
    <s v="IvanListon@gmail.com"/>
    <s v="United States,North Las Vegas,Nevada"/>
    <s v="United States"/>
    <x v="7"/>
    <x v="7"/>
    <x v="549"/>
    <n v="1325.85"/>
    <n v="5"/>
    <n v="238.65299999999999"/>
    <n v="0.18"/>
  </r>
  <r>
    <s v="US-2012-114741"/>
    <x v="152"/>
    <x v="1"/>
    <x v="2"/>
    <d v="2012-12-10T00:00:00"/>
    <x v="0"/>
    <s v="IvanListon@gmail.com"/>
    <s v="United States,North Las Vegas,Nevada"/>
    <s v="United States"/>
    <x v="7"/>
    <x v="0"/>
    <x v="1011"/>
    <n v="14.94"/>
    <n v="3"/>
    <n v="6.8723999999999998"/>
    <n v="0.46"/>
  </r>
  <r>
    <s v="CA-2013-136686"/>
    <x v="596"/>
    <x v="1"/>
    <x v="0"/>
    <d v="2013-12-17T00:00:00"/>
    <x v="0"/>
    <s v="RoyFranzÃ¶sisch@gmail.com"/>
    <s v="United States,Pasadena,California"/>
    <s v="United States"/>
    <x v="0"/>
    <x v="1"/>
    <x v="148"/>
    <n v="383.64"/>
    <n v="6"/>
    <n v="122.76479999999999"/>
    <n v="0.32"/>
  </r>
  <r>
    <s v="CA-2013-136686"/>
    <x v="596"/>
    <x v="1"/>
    <x v="0"/>
    <d v="2013-12-17T00:00:00"/>
    <x v="0"/>
    <s v="RoyFranzÃ¶sisch@gmail.com"/>
    <s v="United States,Pasadena,California"/>
    <s v="United States"/>
    <x v="0"/>
    <x v="5"/>
    <x v="206"/>
    <n v="56.52"/>
    <n v="3"/>
    <n v="15.8256"/>
    <n v="0.27999999999999997"/>
  </r>
  <r>
    <s v="CA-2014-137498"/>
    <x v="586"/>
    <x v="4"/>
    <x v="3"/>
    <d v="2014-09-15T00:00:00"/>
    <x v="1"/>
    <s v="LizCarlisle@gmail.com"/>
    <s v="United States,Los Angeles,California"/>
    <s v="United States"/>
    <x v="0"/>
    <x v="2"/>
    <x v="1134"/>
    <n v="6.56"/>
    <n v="2"/>
    <n v="1.9024000000000001"/>
    <n v="0.29000000000000004"/>
  </r>
  <r>
    <s v="CA-2014-137498"/>
    <x v="586"/>
    <x v="4"/>
    <x v="3"/>
    <d v="2014-09-15T00:00:00"/>
    <x v="1"/>
    <s v="LizCarlisle@gmail.com"/>
    <s v="United States,Los Angeles,California"/>
    <s v="United States"/>
    <x v="0"/>
    <x v="10"/>
    <x v="534"/>
    <n v="243.92"/>
    <n v="5"/>
    <n v="-15.244999999999999"/>
    <n v="-6.25E-2"/>
  </r>
  <r>
    <s v="CA-2014-137498"/>
    <x v="586"/>
    <x v="4"/>
    <x v="3"/>
    <d v="2014-09-15T00:00:00"/>
    <x v="1"/>
    <s v="LizCarlisle@gmail.com"/>
    <s v="United States,Los Angeles,California"/>
    <s v="United States"/>
    <x v="0"/>
    <x v="9"/>
    <x v="1054"/>
    <n v="47.52"/>
    <n v="9"/>
    <n v="22.8096"/>
    <n v="0.48"/>
  </r>
  <r>
    <s v="CA-2011-116673"/>
    <x v="597"/>
    <x v="1"/>
    <x v="1"/>
    <d v="2011-12-19T00:00:00"/>
    <x v="0"/>
    <s v="JasO'Carroll@gmail.com"/>
    <s v="United States,San Diego,California"/>
    <s v="United States"/>
    <x v="0"/>
    <x v="1"/>
    <x v="1135"/>
    <n v="6.16"/>
    <n v="2"/>
    <n v="1.9712000000000001"/>
    <n v="0.32"/>
  </r>
  <r>
    <s v="CA-2012-149993"/>
    <x v="216"/>
    <x v="9"/>
    <x v="2"/>
    <d v="2012-03-20T00:00:00"/>
    <x v="6"/>
    <s v="GuyArmstrong@gmail.com"/>
    <s v="United States,Lancaster,California"/>
    <s v="United States"/>
    <x v="0"/>
    <x v="11"/>
    <x v="314"/>
    <n v="10.9"/>
    <n v="5"/>
    <n v="3.597"/>
    <n v="0.32999999999999996"/>
  </r>
  <r>
    <s v="CA-2011-168158"/>
    <x v="598"/>
    <x v="6"/>
    <x v="1"/>
    <d v="2011-07-24T00:00:00"/>
    <x v="1"/>
    <s v="EugeneMoren@gmail.com"/>
    <s v="United States,Great Falls,Montana"/>
    <s v="United States"/>
    <x v="8"/>
    <x v="4"/>
    <x v="265"/>
    <n v="6.0960000000000001"/>
    <n v="2"/>
    <n v="2.2098"/>
    <n v="0.36249999999999999"/>
  </r>
  <r>
    <s v="CA-2013-115224"/>
    <x v="423"/>
    <x v="1"/>
    <x v="0"/>
    <d v="2013-12-12T00:00:00"/>
    <x v="4"/>
    <s v="DougBickford@gmail.com"/>
    <s v="United States,San Francisco,California"/>
    <s v="United States"/>
    <x v="0"/>
    <x v="7"/>
    <x v="754"/>
    <n v="34.049999999999997"/>
    <n v="3"/>
    <n v="9.5340000000000007"/>
    <n v="0.28000000000000003"/>
  </r>
  <r>
    <s v="CA-2013-115224"/>
    <x v="423"/>
    <x v="1"/>
    <x v="0"/>
    <d v="2013-12-12T00:00:00"/>
    <x v="4"/>
    <s v="DougBickford@gmail.com"/>
    <s v="United States,San Francisco,California"/>
    <s v="United States"/>
    <x v="0"/>
    <x v="7"/>
    <x v="1136"/>
    <n v="352.38"/>
    <n v="2"/>
    <n v="81.047399999999996"/>
    <n v="0.22999999999999998"/>
  </r>
  <r>
    <s v="CA-2012-168634"/>
    <x v="152"/>
    <x v="1"/>
    <x v="2"/>
    <d v="2012-12-11T00:00:00"/>
    <x v="1"/>
    <s v="ArtFerguson@gmail.com"/>
    <s v="United States,San Francisco,California"/>
    <s v="United States"/>
    <x v="0"/>
    <x v="5"/>
    <x v="1089"/>
    <n v="7.78"/>
    <n v="2"/>
    <n v="2.0228000000000002"/>
    <n v="0.26"/>
  </r>
  <r>
    <s v="CA-2014-121027"/>
    <x v="486"/>
    <x v="3"/>
    <x v="3"/>
    <d v="2014-08-23T00:00:00"/>
    <x v="0"/>
    <s v="HelenWasserman@gmail.com"/>
    <s v="United States,Seattle,Washington"/>
    <s v="United States"/>
    <x v="1"/>
    <x v="8"/>
    <x v="444"/>
    <n v="843.9"/>
    <n v="2"/>
    <n v="371.31599999999997"/>
    <n v="0.44"/>
  </r>
  <r>
    <s v="CA-2014-121027"/>
    <x v="486"/>
    <x v="3"/>
    <x v="3"/>
    <d v="2014-08-23T00:00:00"/>
    <x v="0"/>
    <s v="HelenWasserman@gmail.com"/>
    <s v="United States,Seattle,Washington"/>
    <s v="United States"/>
    <x v="1"/>
    <x v="8"/>
    <x v="210"/>
    <n v="1496.16"/>
    <n v="9"/>
    <n v="224.42400000000001"/>
    <n v="0.15"/>
  </r>
  <r>
    <s v="CA-2012-101154"/>
    <x v="86"/>
    <x v="4"/>
    <x v="2"/>
    <d v="2012-09-21T00:00:00"/>
    <x v="4"/>
    <s v="CharlotteMelton@gmail.com"/>
    <s v="United States,San Diego,California"/>
    <s v="United States"/>
    <x v="0"/>
    <x v="7"/>
    <x v="1082"/>
    <n v="443.92"/>
    <n v="4"/>
    <n v="8.8783999999999992"/>
    <n v="1.9999999999999997E-2"/>
  </r>
  <r>
    <s v="CA-2013-121748"/>
    <x v="599"/>
    <x v="8"/>
    <x v="0"/>
    <d v="2013-10-29T00:00:00"/>
    <x v="0"/>
    <s v="VictoriaWilson@gmail.com"/>
    <s v="United States,Los Angeles,California"/>
    <s v="United States"/>
    <x v="0"/>
    <x v="8"/>
    <x v="442"/>
    <n v="100"/>
    <n v="4"/>
    <n v="21"/>
    <n v="0.21"/>
  </r>
  <r>
    <s v="CA-2013-121748"/>
    <x v="599"/>
    <x v="8"/>
    <x v="0"/>
    <d v="2013-10-29T00:00:00"/>
    <x v="0"/>
    <s v="VictoriaWilson@gmail.com"/>
    <s v="United States,Los Angeles,California"/>
    <s v="United States"/>
    <x v="0"/>
    <x v="8"/>
    <x v="1137"/>
    <n v="359.98"/>
    <n v="2"/>
    <n v="21.598800000000001"/>
    <n v="0.06"/>
  </r>
  <r>
    <s v="CA-2011-126683"/>
    <x v="159"/>
    <x v="4"/>
    <x v="1"/>
    <d v="2011-10-01T00:00:00"/>
    <x v="2"/>
    <s v="PaulProst@gmail.com"/>
    <s v="United States,Seattle,Washington"/>
    <s v="United States"/>
    <x v="1"/>
    <x v="1"/>
    <x v="44"/>
    <n v="6.16"/>
    <n v="2"/>
    <n v="2.9567999999999999"/>
    <n v="0.48"/>
  </r>
  <r>
    <s v="CA-2011-126683"/>
    <x v="159"/>
    <x v="4"/>
    <x v="1"/>
    <d v="2011-10-01T00:00:00"/>
    <x v="2"/>
    <s v="PaulProst@gmail.com"/>
    <s v="United States,Seattle,Washington"/>
    <s v="United States"/>
    <x v="1"/>
    <x v="6"/>
    <x v="1005"/>
    <n v="2348.8200000000002"/>
    <n v="9"/>
    <n v="399.29939999999999"/>
    <n v="0.16999999999999998"/>
  </r>
  <r>
    <s v="CA-2014-123022"/>
    <x v="432"/>
    <x v="4"/>
    <x v="3"/>
    <d v="2014-09-09T00:00:00"/>
    <x v="1"/>
    <s v="SampleCompanyA@gmail.com"/>
    <s v="United States,La Mesa,California"/>
    <s v="United States"/>
    <x v="0"/>
    <x v="4"/>
    <x v="107"/>
    <n v="82.56"/>
    <n v="5"/>
    <n v="28.896000000000001"/>
    <n v="0.35"/>
  </r>
  <r>
    <s v="CA-2014-123022"/>
    <x v="432"/>
    <x v="4"/>
    <x v="3"/>
    <d v="2014-09-09T00:00:00"/>
    <x v="1"/>
    <s v="SampleCompanyA@gmail.com"/>
    <s v="United States,La Mesa,California"/>
    <s v="United States"/>
    <x v="0"/>
    <x v="8"/>
    <x v="1138"/>
    <n v="284.97000000000003"/>
    <n v="3"/>
    <n v="85.491"/>
    <n v="0.3"/>
  </r>
  <r>
    <s v="CA-2011-154893"/>
    <x v="600"/>
    <x v="1"/>
    <x v="1"/>
    <d v="2011-12-27T00:00:00"/>
    <x v="3"/>
    <s v="GaryMcGarr@gmail.com"/>
    <s v="United States,San Diego,California"/>
    <s v="United States"/>
    <x v="0"/>
    <x v="10"/>
    <x v="515"/>
    <n v="1325.76"/>
    <n v="6"/>
    <n v="149.148"/>
    <n v="0.1125"/>
  </r>
  <r>
    <s v="CA-2011-154893"/>
    <x v="600"/>
    <x v="1"/>
    <x v="1"/>
    <d v="2011-12-27T00:00:00"/>
    <x v="3"/>
    <s v="GaryMcGarr@gmail.com"/>
    <s v="United States,San Diego,California"/>
    <s v="United States"/>
    <x v="0"/>
    <x v="10"/>
    <x v="164"/>
    <n v="572.16"/>
    <n v="3"/>
    <n v="35.76"/>
    <n v="6.25E-2"/>
  </r>
  <r>
    <s v="CA-2014-120719"/>
    <x v="312"/>
    <x v="9"/>
    <x v="3"/>
    <d v="2014-03-27T00:00:00"/>
    <x v="4"/>
    <s v="SanjitJacobs@gmail.com"/>
    <s v="United States,Seattle,Washington"/>
    <s v="United States"/>
    <x v="1"/>
    <x v="4"/>
    <x v="350"/>
    <n v="34.76"/>
    <n v="5"/>
    <n v="11.297000000000001"/>
    <n v="0.32500000000000001"/>
  </r>
  <r>
    <s v="CA-2014-168179"/>
    <x v="369"/>
    <x v="7"/>
    <x v="3"/>
    <d v="2014-11-08T00:00:00"/>
    <x v="1"/>
    <s v="JoyBell-@gmail.com"/>
    <s v="United States,Salt Lake City,Utah"/>
    <s v="United States"/>
    <x v="2"/>
    <x v="9"/>
    <x v="325"/>
    <n v="19.440000000000001"/>
    <n v="3"/>
    <n v="9.3312000000000008"/>
    <n v="0.48000000000000004"/>
  </r>
  <r>
    <s v="CA-2014-142342"/>
    <x v="513"/>
    <x v="6"/>
    <x v="3"/>
    <d v="2014-07-20T00:00:00"/>
    <x v="2"/>
    <s v="AnthonyJohnson@gmail.com"/>
    <s v="United States,Apple Valley,California"/>
    <s v="United States"/>
    <x v="0"/>
    <x v="9"/>
    <x v="1139"/>
    <n v="32.4"/>
    <n v="5"/>
    <n v="15.552"/>
    <n v="0.48"/>
  </r>
  <r>
    <s v="CA-2014-142342"/>
    <x v="513"/>
    <x v="6"/>
    <x v="3"/>
    <d v="2014-07-20T00:00:00"/>
    <x v="2"/>
    <s v="AnthonyJohnson@gmail.com"/>
    <s v="United States,Apple Valley,California"/>
    <s v="United States"/>
    <x v="0"/>
    <x v="13"/>
    <x v="1076"/>
    <n v="57.9"/>
    <n v="5"/>
    <n v="28.95"/>
    <n v="0.5"/>
  </r>
  <r>
    <s v="CA-2014-142342"/>
    <x v="513"/>
    <x v="6"/>
    <x v="3"/>
    <d v="2014-07-20T00:00:00"/>
    <x v="2"/>
    <s v="AnthonyJohnson@gmail.com"/>
    <s v="United States,Apple Valley,California"/>
    <s v="United States"/>
    <x v="0"/>
    <x v="7"/>
    <x v="879"/>
    <n v="10.56"/>
    <n v="2"/>
    <n v="0"/>
    <n v="0"/>
  </r>
  <r>
    <s v="CA-2014-142342"/>
    <x v="513"/>
    <x v="6"/>
    <x v="3"/>
    <d v="2014-07-20T00:00:00"/>
    <x v="2"/>
    <s v="AnthonyJohnson@gmail.com"/>
    <s v="United States,Apple Valley,California"/>
    <s v="United States"/>
    <x v="0"/>
    <x v="15"/>
    <x v="369"/>
    <n v="1194.165"/>
    <n v="5"/>
    <n v="210.73500000000001"/>
    <n v="0.17647058823529413"/>
  </r>
  <r>
    <s v="US-2011-134187"/>
    <x v="352"/>
    <x v="7"/>
    <x v="1"/>
    <d v="2011-11-11T00:00:00"/>
    <x v="5"/>
    <s v="TiffanyHouse@gmail.com"/>
    <s v="United States,Long Beach,California"/>
    <s v="United States"/>
    <x v="0"/>
    <x v="2"/>
    <x v="45"/>
    <n v="2.94"/>
    <n v="1"/>
    <n v="0.79379999999999995"/>
    <n v="0.26999999999999996"/>
  </r>
  <r>
    <s v="CA-2013-145261"/>
    <x v="174"/>
    <x v="1"/>
    <x v="0"/>
    <d v="2013-12-22T00:00:00"/>
    <x v="4"/>
    <s v="AdrianHane@gmail.com"/>
    <s v="United States,Salem,Oregon"/>
    <s v="United States"/>
    <x v="4"/>
    <x v="4"/>
    <x v="151"/>
    <n v="45.24"/>
    <n v="4"/>
    <n v="-30.16"/>
    <n v="-0.66666666666666663"/>
  </r>
  <r>
    <s v="CA-2013-145261"/>
    <x v="174"/>
    <x v="1"/>
    <x v="0"/>
    <d v="2013-12-22T00:00:00"/>
    <x v="4"/>
    <s v="AdrianHane@gmail.com"/>
    <s v="United States,Salem,Oregon"/>
    <s v="United States"/>
    <x v="4"/>
    <x v="2"/>
    <x v="1140"/>
    <n v="18.687999999999999"/>
    <n v="4"/>
    <n v="2.3359999999999999"/>
    <n v="0.125"/>
  </r>
  <r>
    <s v="CA-2013-145261"/>
    <x v="174"/>
    <x v="1"/>
    <x v="0"/>
    <d v="2013-12-22T00:00:00"/>
    <x v="4"/>
    <s v="AdrianHane@gmail.com"/>
    <s v="United States,Salem,Oregon"/>
    <s v="United States"/>
    <x v="4"/>
    <x v="9"/>
    <x v="1141"/>
    <n v="11.648"/>
    <n v="2"/>
    <n v="3.7856000000000001"/>
    <n v="0.32500000000000001"/>
  </r>
  <r>
    <s v="CA-2013-145261"/>
    <x v="174"/>
    <x v="1"/>
    <x v="0"/>
    <d v="2013-12-22T00:00:00"/>
    <x v="4"/>
    <s v="AdrianHane@gmail.com"/>
    <s v="United States,Salem,Oregon"/>
    <s v="United States"/>
    <x v="4"/>
    <x v="8"/>
    <x v="146"/>
    <n v="112.776"/>
    <n v="3"/>
    <n v="-8.4581999999999997"/>
    <n v="-7.4999999999999997E-2"/>
  </r>
  <r>
    <s v="CA-2013-145261"/>
    <x v="174"/>
    <x v="1"/>
    <x v="0"/>
    <d v="2013-12-22T00:00:00"/>
    <x v="4"/>
    <s v="AdrianHane@gmail.com"/>
    <s v="United States,Salem,Oregon"/>
    <s v="United States"/>
    <x v="4"/>
    <x v="6"/>
    <x v="1142"/>
    <n v="377.45"/>
    <n v="5"/>
    <n v="-264.21499999999997"/>
    <n v="-0.7"/>
  </r>
  <r>
    <s v="CA-2013-145261"/>
    <x v="174"/>
    <x v="1"/>
    <x v="0"/>
    <d v="2013-12-22T00:00:00"/>
    <x v="4"/>
    <s v="AdrianHane@gmail.com"/>
    <s v="United States,Salem,Oregon"/>
    <s v="United States"/>
    <x v="4"/>
    <x v="0"/>
    <x v="779"/>
    <n v="15.936"/>
    <n v="4"/>
    <n v="5.1791999999999998"/>
    <n v="0.32500000000000001"/>
  </r>
  <r>
    <s v="CA-2013-145261"/>
    <x v="174"/>
    <x v="1"/>
    <x v="0"/>
    <d v="2013-12-22T00:00:00"/>
    <x v="4"/>
    <s v="AdrianHane@gmail.com"/>
    <s v="United States,Salem,Oregon"/>
    <s v="United States"/>
    <x v="4"/>
    <x v="3"/>
    <x v="825"/>
    <n v="28.68"/>
    <n v="3"/>
    <n v="-7.17"/>
    <n v="-0.25"/>
  </r>
  <r>
    <s v="CA-2013-108875"/>
    <x v="309"/>
    <x v="4"/>
    <x v="0"/>
    <d v="2013-10-02T00:00:00"/>
    <x v="5"/>
    <s v="CraigLeslie@gmail.com"/>
    <s v="United States,Aurora,Colorado"/>
    <s v="United States"/>
    <x v="5"/>
    <x v="1"/>
    <x v="1143"/>
    <n v="21.44"/>
    <n v="2"/>
    <n v="7.5039999999999996"/>
    <n v="0.35"/>
  </r>
  <r>
    <s v="CA-2013-108875"/>
    <x v="309"/>
    <x v="4"/>
    <x v="0"/>
    <d v="2013-10-02T00:00:00"/>
    <x v="5"/>
    <s v="CraigLeslie@gmail.com"/>
    <s v="United States,Aurora,Colorado"/>
    <s v="United States"/>
    <x v="5"/>
    <x v="7"/>
    <x v="866"/>
    <n v="511.05599999999998"/>
    <n v="9"/>
    <n v="-95.822999999999993"/>
    <n v="-0.1875"/>
  </r>
  <r>
    <s v="CA-2013-142405"/>
    <x v="601"/>
    <x v="0"/>
    <x v="0"/>
    <d v="2013-06-16T00:00:00"/>
    <x v="0"/>
    <s v="SanjitEngle@gmail.com"/>
    <s v="United States,Seattle,Washington"/>
    <s v="United States"/>
    <x v="1"/>
    <x v="0"/>
    <x v="249"/>
    <n v="14.62"/>
    <n v="2"/>
    <n v="6.8714000000000004"/>
    <n v="0.47000000000000003"/>
  </r>
  <r>
    <s v="CA-2013-142405"/>
    <x v="601"/>
    <x v="0"/>
    <x v="0"/>
    <d v="2013-06-16T00:00:00"/>
    <x v="0"/>
    <s v="SanjitEngle@gmail.com"/>
    <s v="United States,Seattle,Washington"/>
    <s v="United States"/>
    <x v="1"/>
    <x v="4"/>
    <x v="203"/>
    <n v="53.984000000000002"/>
    <n v="14"/>
    <n v="17.544799999999999"/>
    <n v="0.32499999999999996"/>
  </r>
  <r>
    <s v="CA-2013-142405"/>
    <x v="601"/>
    <x v="0"/>
    <x v="0"/>
    <d v="2013-06-16T00:00:00"/>
    <x v="0"/>
    <s v="SanjitEngle@gmail.com"/>
    <s v="United States,Seattle,Washington"/>
    <s v="United States"/>
    <x v="1"/>
    <x v="8"/>
    <x v="1144"/>
    <n v="389.97"/>
    <n v="3"/>
    <n v="132.5898"/>
    <n v="0.33999999999999997"/>
  </r>
  <r>
    <s v="CA-2012-141012"/>
    <x v="602"/>
    <x v="0"/>
    <x v="2"/>
    <d v="2012-06-11T00:00:00"/>
    <x v="2"/>
    <s v="TrudyGlocke@gmail.com"/>
    <s v="United States,Pocatello,Idaho"/>
    <s v="United States"/>
    <x v="9"/>
    <x v="1"/>
    <x v="1145"/>
    <n v="355.36"/>
    <n v="4"/>
    <n v="92.393600000000006"/>
    <n v="0.26"/>
  </r>
  <r>
    <s v="CA-2012-141012"/>
    <x v="602"/>
    <x v="0"/>
    <x v="2"/>
    <d v="2012-06-11T00:00:00"/>
    <x v="2"/>
    <s v="TrudyGlocke@gmail.com"/>
    <s v="United States,Pocatello,Idaho"/>
    <s v="United States"/>
    <x v="9"/>
    <x v="3"/>
    <x v="1146"/>
    <n v="140.376"/>
    <n v="3"/>
    <n v="8.7735000000000003"/>
    <n v="6.25E-2"/>
  </r>
  <r>
    <s v="CA-2013-146318"/>
    <x v="347"/>
    <x v="5"/>
    <x v="0"/>
    <d v="2013-01-27T00:00:00"/>
    <x v="1"/>
    <s v="MarcCrier@gmail.com"/>
    <s v="United States,Seattle,Washington"/>
    <s v="United States"/>
    <x v="1"/>
    <x v="9"/>
    <x v="500"/>
    <n v="12.96"/>
    <n v="2"/>
    <n v="6.2207999999999997"/>
    <n v="0.47999999999999993"/>
  </r>
  <r>
    <s v="CA-2011-135993"/>
    <x v="603"/>
    <x v="2"/>
    <x v="1"/>
    <d v="2011-06-02T00:00:00"/>
    <x v="1"/>
    <s v="PatrickJones@gmail.com"/>
    <s v="United States,Seattle,Washington"/>
    <s v="United States"/>
    <x v="1"/>
    <x v="3"/>
    <x v="1147"/>
    <n v="57.408000000000001"/>
    <n v="6"/>
    <n v="5.7408000000000001"/>
    <n v="0.1"/>
  </r>
  <r>
    <s v="CA-2011-135993"/>
    <x v="603"/>
    <x v="2"/>
    <x v="1"/>
    <d v="2011-06-02T00:00:00"/>
    <x v="1"/>
    <s v="PatrickJones@gmail.com"/>
    <s v="United States,Seattle,Washington"/>
    <s v="United States"/>
    <x v="1"/>
    <x v="8"/>
    <x v="1000"/>
    <n v="27.6"/>
    <n v="4"/>
    <n v="2.2080000000000002"/>
    <n v="0.08"/>
  </r>
  <r>
    <s v="CA-2012-131072"/>
    <x v="549"/>
    <x v="7"/>
    <x v="2"/>
    <d v="2012-11-05T00:00:00"/>
    <x v="7"/>
    <s v="KenLonsdale@gmail.com"/>
    <s v="United States,Seattle,Washington"/>
    <s v="United States"/>
    <x v="1"/>
    <x v="4"/>
    <x v="32"/>
    <n v="98.352000000000004"/>
    <n v="3"/>
    <n v="35.6526"/>
    <n v="0.36249999999999999"/>
  </r>
  <r>
    <s v="CA-2013-126165"/>
    <x v="334"/>
    <x v="2"/>
    <x v="0"/>
    <d v="2013-05-08T00:00:00"/>
    <x v="2"/>
    <s v="AmyHunt@gmail.com"/>
    <s v="United States,San Francisco,California"/>
    <s v="United States"/>
    <x v="0"/>
    <x v="6"/>
    <x v="1010"/>
    <n v="71.087999999999994"/>
    <n v="2"/>
    <n v="-1.7771999999999999"/>
    <n v="-2.5000000000000001E-2"/>
  </r>
  <r>
    <s v="CA-2014-148320"/>
    <x v="56"/>
    <x v="7"/>
    <x v="3"/>
    <d v="2014-11-09T00:00:00"/>
    <x v="1"/>
    <s v="PaulGonzalez@gmail.com"/>
    <s v="United States,San Francisco,California"/>
    <s v="United States"/>
    <x v="0"/>
    <x v="9"/>
    <x v="961"/>
    <n v="35.880000000000003"/>
    <n v="6"/>
    <n v="17.581199999999999"/>
    <n v="0.48999999999999994"/>
  </r>
  <r>
    <s v="CA-2012-138674"/>
    <x v="604"/>
    <x v="7"/>
    <x v="2"/>
    <d v="2012-11-17T00:00:00"/>
    <x v="4"/>
    <s v="KenBlack@gmail.com"/>
    <s v="United States,Springfield,Oregon"/>
    <s v="United States"/>
    <x v="4"/>
    <x v="11"/>
    <x v="1043"/>
    <n v="8.7200000000000006"/>
    <n v="5"/>
    <n v="2.2890000000000001"/>
    <n v="0.26250000000000001"/>
  </r>
  <r>
    <s v="CA-2012-138674"/>
    <x v="604"/>
    <x v="7"/>
    <x v="2"/>
    <d v="2012-11-17T00:00:00"/>
    <x v="4"/>
    <s v="KenBlack@gmail.com"/>
    <s v="United States,Springfield,Oregon"/>
    <s v="United States"/>
    <x v="4"/>
    <x v="8"/>
    <x v="609"/>
    <n v="91.176000000000002"/>
    <n v="3"/>
    <n v="4.5587999999999997"/>
    <n v="4.9999999999999996E-2"/>
  </r>
  <r>
    <s v="CA-2012-138674"/>
    <x v="604"/>
    <x v="7"/>
    <x v="2"/>
    <d v="2012-11-17T00:00:00"/>
    <x v="4"/>
    <s v="KenBlack@gmail.com"/>
    <s v="United States,Springfield,Oregon"/>
    <s v="United States"/>
    <x v="4"/>
    <x v="8"/>
    <x v="537"/>
    <n v="159.96799999999999"/>
    <n v="4"/>
    <n v="29.994"/>
    <n v="0.1875"/>
  </r>
  <r>
    <s v="CA-2013-165820"/>
    <x v="340"/>
    <x v="4"/>
    <x v="0"/>
    <d v="2013-10-01T00:00:00"/>
    <x v="0"/>
    <s v="DorothyWardle@gmail.com"/>
    <s v="United States,San Francisco,California"/>
    <s v="United States"/>
    <x v="0"/>
    <x v="9"/>
    <x v="830"/>
    <n v="12.96"/>
    <n v="2"/>
    <n v="6.2207999999999997"/>
    <n v="0.47999999999999993"/>
  </r>
  <r>
    <s v="CA-2011-148614"/>
    <x v="605"/>
    <x v="5"/>
    <x v="1"/>
    <d v="2011-01-26T00:00:00"/>
    <x v="1"/>
    <s v="MarkVanHuff@gmail.com"/>
    <s v="United States,Los Angeles,California"/>
    <s v="United States"/>
    <x v="0"/>
    <x v="9"/>
    <x v="115"/>
    <n v="19.36"/>
    <n v="2"/>
    <n v="9.2927999999999997"/>
    <n v="0.48"/>
  </r>
  <r>
    <s v="CA-2011-148614"/>
    <x v="605"/>
    <x v="5"/>
    <x v="1"/>
    <d v="2011-01-26T00:00:00"/>
    <x v="1"/>
    <s v="MarkVanHuff@gmail.com"/>
    <s v="United States,Los Angeles,California"/>
    <s v="United States"/>
    <x v="0"/>
    <x v="1"/>
    <x v="1148"/>
    <n v="19.3"/>
    <n v="2"/>
    <n v="5.79"/>
    <n v="0.3"/>
  </r>
  <r>
    <s v="CA-2014-156139"/>
    <x v="160"/>
    <x v="5"/>
    <x v="3"/>
    <d v="2014-01-07T00:00:00"/>
    <x v="3"/>
    <s v="BeckyPak@gmail.com"/>
    <s v="United States,San Francisco,California"/>
    <s v="United States"/>
    <x v="0"/>
    <x v="4"/>
    <x v="667"/>
    <n v="38.375999999999998"/>
    <n v="3"/>
    <n v="13.4316"/>
    <n v="0.35000000000000003"/>
  </r>
  <r>
    <s v="US-2014-147886"/>
    <x v="606"/>
    <x v="9"/>
    <x v="3"/>
    <d v="2014-04-01T00:00:00"/>
    <x v="4"/>
    <s v="DaveHallsten@gmail.com"/>
    <s v="United States,Fairfield,California"/>
    <s v="United States"/>
    <x v="0"/>
    <x v="9"/>
    <x v="1149"/>
    <n v="12.96"/>
    <n v="2"/>
    <n v="6.3503999999999996"/>
    <n v="0.48999999999999994"/>
  </r>
  <r>
    <s v="US-2014-147886"/>
    <x v="606"/>
    <x v="9"/>
    <x v="3"/>
    <d v="2014-04-01T00:00:00"/>
    <x v="4"/>
    <s v="DaveHallsten@gmail.com"/>
    <s v="United States,Fairfield,California"/>
    <s v="United States"/>
    <x v="0"/>
    <x v="1"/>
    <x v="1150"/>
    <n v="26.48"/>
    <n v="1"/>
    <n v="10.0624"/>
    <n v="0.38"/>
  </r>
  <r>
    <s v="US-2014-147886"/>
    <x v="606"/>
    <x v="9"/>
    <x v="3"/>
    <d v="2014-04-01T00:00:00"/>
    <x v="4"/>
    <s v="DaveHallsten@gmail.com"/>
    <s v="United States,Fairfield,California"/>
    <s v="United States"/>
    <x v="0"/>
    <x v="16"/>
    <x v="1151"/>
    <n v="532.72"/>
    <n v="2"/>
    <n v="53.271999999999998"/>
    <n v="9.9999999999999992E-2"/>
  </r>
  <r>
    <s v="US-2014-147886"/>
    <x v="606"/>
    <x v="9"/>
    <x v="3"/>
    <d v="2014-04-01T00:00:00"/>
    <x v="4"/>
    <s v="DaveHallsten@gmail.com"/>
    <s v="United States,Fairfield,California"/>
    <s v="United States"/>
    <x v="0"/>
    <x v="9"/>
    <x v="816"/>
    <n v="26.72"/>
    <n v="4"/>
    <n v="12.8256"/>
    <n v="0.48"/>
  </r>
  <r>
    <s v="US-2014-147886"/>
    <x v="606"/>
    <x v="9"/>
    <x v="3"/>
    <d v="2014-04-01T00:00:00"/>
    <x v="4"/>
    <s v="DaveHallsten@gmail.com"/>
    <s v="United States,Fairfield,California"/>
    <s v="United States"/>
    <x v="0"/>
    <x v="9"/>
    <x v="211"/>
    <n v="20.04"/>
    <n v="3"/>
    <n v="9.6191999999999993"/>
    <n v="0.48"/>
  </r>
  <r>
    <s v="US-2014-147886"/>
    <x v="606"/>
    <x v="9"/>
    <x v="3"/>
    <d v="2014-04-01T00:00:00"/>
    <x v="4"/>
    <s v="DaveHallsten@gmail.com"/>
    <s v="United States,Fairfield,California"/>
    <s v="United States"/>
    <x v="0"/>
    <x v="7"/>
    <x v="135"/>
    <n v="795.48"/>
    <n v="7"/>
    <n v="7.9547999999999996"/>
    <n v="9.9999999999999985E-3"/>
  </r>
  <r>
    <s v="US-2014-147886"/>
    <x v="606"/>
    <x v="9"/>
    <x v="3"/>
    <d v="2014-04-01T00:00:00"/>
    <x v="4"/>
    <s v="DaveHallsten@gmail.com"/>
    <s v="United States,Fairfield,California"/>
    <s v="United States"/>
    <x v="0"/>
    <x v="1"/>
    <x v="1135"/>
    <n v="21.56"/>
    <n v="7"/>
    <n v="6.8992000000000004"/>
    <n v="0.32000000000000006"/>
  </r>
  <r>
    <s v="CA-2013-125850"/>
    <x v="347"/>
    <x v="5"/>
    <x v="0"/>
    <d v="2013-01-28T00:00:00"/>
    <x v="3"/>
    <s v="FrankPreis@gmail.com"/>
    <s v="United States,San Diego,California"/>
    <s v="United States"/>
    <x v="0"/>
    <x v="0"/>
    <x v="1152"/>
    <n v="44.4"/>
    <n v="3"/>
    <n v="22.2"/>
    <n v="0.5"/>
  </r>
  <r>
    <s v="CA-2013-125850"/>
    <x v="347"/>
    <x v="5"/>
    <x v="0"/>
    <d v="2013-01-28T00:00:00"/>
    <x v="3"/>
    <s v="FrankPreis@gmail.com"/>
    <s v="United States,San Diego,California"/>
    <s v="United States"/>
    <x v="0"/>
    <x v="0"/>
    <x v="1153"/>
    <n v="20.65"/>
    <n v="5"/>
    <n v="9.4990000000000006"/>
    <n v="0.46000000000000008"/>
  </r>
  <r>
    <s v="US-2013-111528"/>
    <x v="607"/>
    <x v="1"/>
    <x v="0"/>
    <d v="2013-12-31T00:00:00"/>
    <x v="7"/>
    <s v="JuliePrescott@gmail.com"/>
    <s v="United States,Los Angeles,California"/>
    <s v="United States"/>
    <x v="0"/>
    <x v="7"/>
    <x v="1038"/>
    <n v="481.32"/>
    <n v="4"/>
    <n v="125.14319999999999"/>
    <n v="0.26"/>
  </r>
  <r>
    <s v="US-2013-111528"/>
    <x v="607"/>
    <x v="1"/>
    <x v="0"/>
    <d v="2013-12-31T00:00:00"/>
    <x v="7"/>
    <s v="JuliePrescott@gmail.com"/>
    <s v="United States,Los Angeles,California"/>
    <s v="United States"/>
    <x v="0"/>
    <x v="4"/>
    <x v="1068"/>
    <n v="6.3840000000000003"/>
    <n v="1"/>
    <n v="2.1545999999999998"/>
    <n v="0.33749999999999997"/>
  </r>
  <r>
    <s v="CA-2014-158169"/>
    <x v="608"/>
    <x v="3"/>
    <x v="3"/>
    <d v="2014-08-16T00:00:00"/>
    <x v="4"/>
    <s v="JustinMacKendrick@gmail.com"/>
    <s v="United States,Lake Forest,California"/>
    <s v="United States"/>
    <x v="0"/>
    <x v="5"/>
    <x v="969"/>
    <n v="542.94000000000005"/>
    <n v="3"/>
    <n v="152.0232"/>
    <n v="0.27999999999999997"/>
  </r>
  <r>
    <s v="CA-2014-158169"/>
    <x v="608"/>
    <x v="3"/>
    <x v="3"/>
    <d v="2014-08-16T00:00:00"/>
    <x v="4"/>
    <s v="JustinMacKendrick@gmail.com"/>
    <s v="United States,Lake Forest,California"/>
    <s v="United States"/>
    <x v="0"/>
    <x v="1"/>
    <x v="1021"/>
    <n v="54.92"/>
    <n v="4"/>
    <n v="19.7712"/>
    <n v="0.36"/>
  </r>
  <r>
    <s v="CA-2012-117772"/>
    <x v="87"/>
    <x v="4"/>
    <x v="2"/>
    <d v="2012-09-12T00:00:00"/>
    <x v="2"/>
    <s v="MattCollins@gmail.com"/>
    <s v="United States,Seattle,Washington"/>
    <s v="United States"/>
    <x v="1"/>
    <x v="7"/>
    <x v="1154"/>
    <n v="353.88"/>
    <n v="6"/>
    <n v="17.693999999999999"/>
    <n v="4.9999999999999996E-2"/>
  </r>
  <r>
    <s v="US-2011-126340"/>
    <x v="609"/>
    <x v="7"/>
    <x v="1"/>
    <d v="2011-11-14T00:00:00"/>
    <x v="3"/>
    <s v="EmilyBurns@gmail.com"/>
    <s v="United States,Redding,California"/>
    <s v="United States"/>
    <x v="0"/>
    <x v="3"/>
    <x v="328"/>
    <n v="333.57600000000002"/>
    <n v="3"/>
    <n v="25.0182"/>
    <n v="7.4999999999999997E-2"/>
  </r>
  <r>
    <s v="CA-2012-103835"/>
    <x v="536"/>
    <x v="4"/>
    <x v="2"/>
    <d v="2012-09-28T00:00:00"/>
    <x v="0"/>
    <s v="ShaunChance@gmail.com"/>
    <s v="United States,Los Angeles,California"/>
    <s v="United States"/>
    <x v="0"/>
    <x v="1"/>
    <x v="407"/>
    <n v="14.91"/>
    <n v="3"/>
    <n v="4.6220999999999997"/>
    <n v="0.31"/>
  </r>
  <r>
    <s v="CA-2012-103835"/>
    <x v="536"/>
    <x v="4"/>
    <x v="2"/>
    <d v="2012-09-28T00:00:00"/>
    <x v="0"/>
    <s v="ShaunChance@gmail.com"/>
    <s v="United States,Los Angeles,California"/>
    <s v="United States"/>
    <x v="0"/>
    <x v="5"/>
    <x v="688"/>
    <n v="1158.1199999999999"/>
    <n v="4"/>
    <n v="335.85480000000001"/>
    <n v="0.29000000000000004"/>
  </r>
  <r>
    <s v="CA-2013-142398"/>
    <x v="610"/>
    <x v="10"/>
    <x v="0"/>
    <d v="2013-04-17T00:00:00"/>
    <x v="0"/>
    <s v="BethPaige@gmail.com"/>
    <s v="United States,Los Angeles,California"/>
    <s v="United States"/>
    <x v="0"/>
    <x v="10"/>
    <x v="1155"/>
    <n v="638.28800000000001"/>
    <n v="7"/>
    <n v="-31.914400000000001"/>
    <n v="-0.05"/>
  </r>
  <r>
    <s v="CA-2013-142398"/>
    <x v="610"/>
    <x v="10"/>
    <x v="0"/>
    <d v="2013-04-17T00:00:00"/>
    <x v="0"/>
    <s v="BethPaige@gmail.com"/>
    <s v="United States,Los Angeles,California"/>
    <s v="United States"/>
    <x v="0"/>
    <x v="4"/>
    <x v="1156"/>
    <n v="13.208"/>
    <n v="1"/>
    <n v="4.6227999999999998"/>
    <n v="0.35"/>
  </r>
  <r>
    <s v="CA-2013-112060"/>
    <x v="611"/>
    <x v="1"/>
    <x v="0"/>
    <d v="2013-12-10T00:00:00"/>
    <x v="1"/>
    <s v="KeanTakahito@gmail.com"/>
    <s v="United States,San Francisco,California"/>
    <s v="United States"/>
    <x v="0"/>
    <x v="9"/>
    <x v="1157"/>
    <n v="104.85"/>
    <n v="1"/>
    <n v="50.328000000000003"/>
    <n v="0.48000000000000004"/>
  </r>
  <r>
    <s v="CA-2011-105270"/>
    <x v="137"/>
    <x v="7"/>
    <x v="1"/>
    <d v="2011-11-18T00:00:00"/>
    <x v="5"/>
    <s v="ArthurPrichep@gmail.com"/>
    <s v="United States,Los Angeles,California"/>
    <s v="United States"/>
    <x v="0"/>
    <x v="2"/>
    <x v="803"/>
    <n v="30.48"/>
    <n v="3"/>
    <n v="7.9248000000000003"/>
    <n v="0.26"/>
  </r>
  <r>
    <s v="CA-2011-105270"/>
    <x v="137"/>
    <x v="7"/>
    <x v="1"/>
    <d v="2011-11-18T00:00:00"/>
    <x v="5"/>
    <s v="ArthurPrichep@gmail.com"/>
    <s v="United States,Los Angeles,California"/>
    <s v="United States"/>
    <x v="0"/>
    <x v="10"/>
    <x v="685"/>
    <n v="112.648"/>
    <n v="1"/>
    <n v="11.264799999999999"/>
    <n v="9.9999999999999992E-2"/>
  </r>
  <r>
    <s v="US-2012-159513"/>
    <x v="612"/>
    <x v="10"/>
    <x v="2"/>
    <d v="2012-04-09T00:00:00"/>
    <x v="5"/>
    <s v="JohnDryer@gmail.com"/>
    <s v="United States,Los Angeles,California"/>
    <s v="United States"/>
    <x v="0"/>
    <x v="16"/>
    <x v="1158"/>
    <n v="71.975999999999999"/>
    <n v="3"/>
    <n v="24.291899999999998"/>
    <n v="0.33749999999999997"/>
  </r>
  <r>
    <s v="CA-2012-155586"/>
    <x v="111"/>
    <x v="1"/>
    <x v="2"/>
    <d v="2012-12-16T00:00:00"/>
    <x v="0"/>
    <s v="XylonaPreis@gmail.com"/>
    <s v="United States,Chico,California"/>
    <s v="United States"/>
    <x v="0"/>
    <x v="2"/>
    <x v="54"/>
    <n v="2.21"/>
    <n v="1"/>
    <n v="0.59670000000000001"/>
    <n v="0.27"/>
  </r>
  <r>
    <s v="CA-2012-155586"/>
    <x v="111"/>
    <x v="1"/>
    <x v="2"/>
    <d v="2012-12-16T00:00:00"/>
    <x v="0"/>
    <s v="XylonaPreis@gmail.com"/>
    <s v="United States,Chico,California"/>
    <s v="United States"/>
    <x v="0"/>
    <x v="13"/>
    <x v="1159"/>
    <n v="15.52"/>
    <n v="4"/>
    <n v="7.4496000000000002"/>
    <n v="0.48000000000000004"/>
  </r>
  <r>
    <s v="CA-2012-155586"/>
    <x v="111"/>
    <x v="1"/>
    <x v="2"/>
    <d v="2012-12-16T00:00:00"/>
    <x v="0"/>
    <s v="XylonaPreis@gmail.com"/>
    <s v="United States,Chico,California"/>
    <s v="United States"/>
    <x v="0"/>
    <x v="9"/>
    <x v="1160"/>
    <n v="36.44"/>
    <n v="4"/>
    <n v="16.398"/>
    <n v="0.45"/>
  </r>
  <r>
    <s v="CA-2014-141117"/>
    <x v="462"/>
    <x v="8"/>
    <x v="3"/>
    <d v="2014-10-09T00:00:00"/>
    <x v="3"/>
    <s v="JulianaKrohn@gmail.com"/>
    <s v="United States,Springfield,Oregon"/>
    <s v="United States"/>
    <x v="4"/>
    <x v="15"/>
    <x v="118"/>
    <n v="217.76400000000001"/>
    <n v="6"/>
    <n v="-384.71640000000002"/>
    <n v="-1.7666666666666666"/>
  </r>
  <r>
    <s v="CA-2014-141117"/>
    <x v="462"/>
    <x v="8"/>
    <x v="3"/>
    <d v="2014-10-09T00:00:00"/>
    <x v="3"/>
    <s v="JulianaKrohn@gmail.com"/>
    <s v="United States,Springfield,Oregon"/>
    <s v="United States"/>
    <x v="4"/>
    <x v="12"/>
    <x v="1161"/>
    <n v="39.072000000000003"/>
    <n v="6"/>
    <n v="4.3956"/>
    <n v="0.11249999999999999"/>
  </r>
  <r>
    <s v="CA-2014-141117"/>
    <x v="462"/>
    <x v="8"/>
    <x v="3"/>
    <d v="2014-10-09T00:00:00"/>
    <x v="3"/>
    <s v="JulianaKrohn@gmail.com"/>
    <s v="United States,Springfield,Oregon"/>
    <s v="United States"/>
    <x v="4"/>
    <x v="4"/>
    <x v="465"/>
    <n v="22.638000000000002"/>
    <n v="7"/>
    <n v="-16.601199999999999"/>
    <n v="-0.73333333333333317"/>
  </r>
  <r>
    <s v="CA-2014-141117"/>
    <x v="462"/>
    <x v="8"/>
    <x v="3"/>
    <d v="2014-10-09T00:00:00"/>
    <x v="3"/>
    <s v="JulianaKrohn@gmail.com"/>
    <s v="United States,Springfield,Oregon"/>
    <s v="United States"/>
    <x v="4"/>
    <x v="2"/>
    <x v="656"/>
    <n v="95.144000000000005"/>
    <n v="7"/>
    <n v="10.7037"/>
    <n v="0.11249999999999999"/>
  </r>
  <r>
    <s v="CA-2014-140186"/>
    <x v="613"/>
    <x v="4"/>
    <x v="3"/>
    <d v="2014-10-03T00:00:00"/>
    <x v="4"/>
    <s v="PatrickGardner@gmail.com"/>
    <s v="United States,Bakersfield,California"/>
    <s v="United States"/>
    <x v="0"/>
    <x v="11"/>
    <x v="596"/>
    <n v="35"/>
    <n v="7"/>
    <n v="16.8"/>
    <n v="0.48000000000000004"/>
  </r>
  <r>
    <s v="CA-2014-140186"/>
    <x v="613"/>
    <x v="4"/>
    <x v="3"/>
    <d v="2014-10-03T00:00:00"/>
    <x v="4"/>
    <s v="PatrickGardner@gmail.com"/>
    <s v="United States,Bakersfield,California"/>
    <s v="United States"/>
    <x v="0"/>
    <x v="10"/>
    <x v="363"/>
    <n v="72.784000000000006"/>
    <n v="1"/>
    <n v="0"/>
    <n v="0"/>
  </r>
  <r>
    <s v="CA-2014-140186"/>
    <x v="613"/>
    <x v="4"/>
    <x v="3"/>
    <d v="2014-10-03T00:00:00"/>
    <x v="4"/>
    <s v="PatrickGardner@gmail.com"/>
    <s v="United States,Bakersfield,California"/>
    <s v="United States"/>
    <x v="0"/>
    <x v="5"/>
    <x v="134"/>
    <n v="97.84"/>
    <n v="2"/>
    <n v="25.438400000000001"/>
    <n v="0.26"/>
  </r>
  <r>
    <s v="CA-2014-140186"/>
    <x v="613"/>
    <x v="4"/>
    <x v="3"/>
    <d v="2014-10-03T00:00:00"/>
    <x v="4"/>
    <s v="PatrickGardner@gmail.com"/>
    <s v="United States,Bakersfield,California"/>
    <s v="United States"/>
    <x v="0"/>
    <x v="1"/>
    <x v="285"/>
    <n v="51.75"/>
    <n v="1"/>
    <n v="15.525"/>
    <n v="0.3"/>
  </r>
  <r>
    <s v="CA-2014-140186"/>
    <x v="613"/>
    <x v="4"/>
    <x v="3"/>
    <d v="2014-10-03T00:00:00"/>
    <x v="4"/>
    <s v="PatrickGardner@gmail.com"/>
    <s v="United States,Bakersfield,California"/>
    <s v="United States"/>
    <x v="0"/>
    <x v="4"/>
    <x v="258"/>
    <n v="46.671999999999997"/>
    <n v="2"/>
    <n v="16.3352"/>
    <n v="0.35000000000000003"/>
  </r>
  <r>
    <s v="CA-2012-163440"/>
    <x v="614"/>
    <x v="9"/>
    <x v="2"/>
    <d v="2012-03-24T00:00:00"/>
    <x v="2"/>
    <s v="RubenDartt@gmail.com"/>
    <s v="United States,Thousand Oaks,California"/>
    <s v="United States"/>
    <x v="0"/>
    <x v="3"/>
    <x v="397"/>
    <n v="15.984"/>
    <n v="2"/>
    <n v="1.1988000000000001"/>
    <n v="7.5000000000000011E-2"/>
  </r>
  <r>
    <s v="US-2012-163279"/>
    <x v="614"/>
    <x v="9"/>
    <x v="2"/>
    <d v="2012-03-26T00:00:00"/>
    <x v="0"/>
    <s v="JustinDeggeller@gmail.com"/>
    <s v="United States,San Diego,California"/>
    <s v="United States"/>
    <x v="0"/>
    <x v="9"/>
    <x v="57"/>
    <n v="105.52"/>
    <n v="4"/>
    <n v="48.539200000000001"/>
    <n v="0.46"/>
  </r>
  <r>
    <s v="US-2012-163279"/>
    <x v="614"/>
    <x v="9"/>
    <x v="2"/>
    <d v="2012-03-26T00:00:00"/>
    <x v="0"/>
    <s v="JustinDeggeller@gmail.com"/>
    <s v="United States,San Diego,California"/>
    <s v="United States"/>
    <x v="0"/>
    <x v="1"/>
    <x v="1162"/>
    <n v="91.96"/>
    <n v="2"/>
    <n v="15.6332"/>
    <n v="0.17"/>
  </r>
  <r>
    <s v="US-2012-163279"/>
    <x v="614"/>
    <x v="9"/>
    <x v="2"/>
    <d v="2012-03-26T00:00:00"/>
    <x v="0"/>
    <s v="JustinDeggeller@gmail.com"/>
    <s v="United States,San Diego,California"/>
    <s v="United States"/>
    <x v="0"/>
    <x v="3"/>
    <x v="239"/>
    <n v="1487.9760000000001"/>
    <n v="3"/>
    <n v="185.99700000000001"/>
    <n v="0.125"/>
  </r>
  <r>
    <s v="CA-2014-117632"/>
    <x v="615"/>
    <x v="2"/>
    <x v="3"/>
    <d v="2014-05-19T00:00:00"/>
    <x v="3"/>
    <s v="CharlesSheldon@gmail.com"/>
    <s v="United States,San Francisco,California"/>
    <s v="United States"/>
    <x v="0"/>
    <x v="12"/>
    <x v="1163"/>
    <n v="238.62"/>
    <n v="2"/>
    <n v="4.7724000000000002"/>
    <n v="0.02"/>
  </r>
  <r>
    <s v="CA-2014-117632"/>
    <x v="615"/>
    <x v="2"/>
    <x v="3"/>
    <d v="2014-05-19T00:00:00"/>
    <x v="3"/>
    <s v="CharlesSheldon@gmail.com"/>
    <s v="United States,San Francisco,California"/>
    <s v="United States"/>
    <x v="0"/>
    <x v="5"/>
    <x v="1164"/>
    <n v="7.77"/>
    <n v="1"/>
    <n v="2.0979000000000001"/>
    <n v="0.27"/>
  </r>
  <r>
    <s v="CA-2014-117632"/>
    <x v="615"/>
    <x v="2"/>
    <x v="3"/>
    <d v="2014-05-19T00:00:00"/>
    <x v="3"/>
    <s v="CharlesSheldon@gmail.com"/>
    <s v="United States,San Francisco,California"/>
    <s v="United States"/>
    <x v="0"/>
    <x v="6"/>
    <x v="746"/>
    <n v="285.48"/>
    <n v="5"/>
    <n v="-10.705500000000001"/>
    <n v="-3.7499999999999999E-2"/>
  </r>
  <r>
    <s v="CA-2014-117632"/>
    <x v="615"/>
    <x v="2"/>
    <x v="3"/>
    <d v="2014-05-19T00:00:00"/>
    <x v="3"/>
    <s v="CharlesSheldon@gmail.com"/>
    <s v="United States,San Francisco,California"/>
    <s v="United States"/>
    <x v="0"/>
    <x v="4"/>
    <x v="477"/>
    <n v="19.167999999999999"/>
    <n v="4"/>
    <n v="6.4691999999999998"/>
    <n v="0.33750000000000002"/>
  </r>
  <r>
    <s v="CA-2012-111206"/>
    <x v="616"/>
    <x v="6"/>
    <x v="2"/>
    <d v="2012-07-22T00:00:00"/>
    <x v="0"/>
    <s v="RolandFjeld@gmail.com"/>
    <s v="United States,San Diego,California"/>
    <s v="United States"/>
    <x v="0"/>
    <x v="8"/>
    <x v="1144"/>
    <n v="519.96"/>
    <n v="4"/>
    <n v="176.78639999999999"/>
    <n v="0.33999999999999997"/>
  </r>
  <r>
    <s v="CA-2014-133207"/>
    <x v="263"/>
    <x v="7"/>
    <x v="3"/>
    <d v="2014-12-04T00:00:00"/>
    <x v="3"/>
    <s v="DougO'Connell@gmail.com"/>
    <s v="United States,Los Angeles,California"/>
    <s v="United States"/>
    <x v="0"/>
    <x v="3"/>
    <x v="1165"/>
    <n v="57.567999999999998"/>
    <n v="4"/>
    <n v="5.7568000000000001"/>
    <n v="0.1"/>
  </r>
  <r>
    <s v="CA-2012-132948"/>
    <x v="617"/>
    <x v="9"/>
    <x v="2"/>
    <d v="2012-04-03T00:00:00"/>
    <x v="5"/>
    <s v="MarkVanHuff@gmail.com"/>
    <s v="United States,Seattle,Washington"/>
    <s v="United States"/>
    <x v="1"/>
    <x v="7"/>
    <x v="1166"/>
    <n v="83.7"/>
    <n v="5"/>
    <n v="3.3479999999999999"/>
    <n v="3.9999999999999994E-2"/>
  </r>
  <r>
    <s v="CA-2012-126725"/>
    <x v="618"/>
    <x v="7"/>
    <x v="2"/>
    <d v="2012-11-21T00:00:00"/>
    <x v="0"/>
    <s v="BrianStugart@gmail.com"/>
    <s v="United States,San Diego,California"/>
    <s v="United States"/>
    <x v="0"/>
    <x v="3"/>
    <x v="1167"/>
    <n v="415.96800000000002"/>
    <n v="4"/>
    <n v="51.996000000000002"/>
    <n v="0.125"/>
  </r>
  <r>
    <s v="CA-2012-126725"/>
    <x v="618"/>
    <x v="7"/>
    <x v="2"/>
    <d v="2012-11-21T00:00:00"/>
    <x v="0"/>
    <s v="BrianStugart@gmail.com"/>
    <s v="United States,San Diego,California"/>
    <s v="United States"/>
    <x v="0"/>
    <x v="7"/>
    <x v="1168"/>
    <n v="304.89999999999998"/>
    <n v="5"/>
    <n v="6.0979999999999999"/>
    <n v="0.02"/>
  </r>
  <r>
    <s v="CA-2012-126725"/>
    <x v="618"/>
    <x v="7"/>
    <x v="2"/>
    <d v="2012-11-21T00:00:00"/>
    <x v="0"/>
    <s v="BrianStugart@gmail.com"/>
    <s v="United States,San Diego,California"/>
    <s v="United States"/>
    <x v="0"/>
    <x v="1"/>
    <x v="1169"/>
    <n v="80.959999999999994"/>
    <n v="4"/>
    <n v="29.145600000000002"/>
    <n v="0.36000000000000004"/>
  </r>
  <r>
    <s v="CA-2012-126725"/>
    <x v="618"/>
    <x v="7"/>
    <x v="2"/>
    <d v="2012-11-21T00:00:00"/>
    <x v="0"/>
    <s v="BrianStugart@gmail.com"/>
    <s v="United States,San Diego,California"/>
    <s v="United States"/>
    <x v="0"/>
    <x v="7"/>
    <x v="1170"/>
    <n v="777.21"/>
    <n v="7"/>
    <n v="54.404699999999998"/>
    <n v="6.9999999999999993E-2"/>
  </r>
  <r>
    <s v="CA-2012-126725"/>
    <x v="618"/>
    <x v="7"/>
    <x v="2"/>
    <d v="2012-11-21T00:00:00"/>
    <x v="0"/>
    <s v="BrianStugart@gmail.com"/>
    <s v="United States,San Diego,California"/>
    <s v="United States"/>
    <x v="0"/>
    <x v="9"/>
    <x v="1171"/>
    <n v="32.4"/>
    <n v="5"/>
    <n v="15.552"/>
    <n v="0.48"/>
  </r>
  <r>
    <s v="CA-2012-126725"/>
    <x v="618"/>
    <x v="7"/>
    <x v="2"/>
    <d v="2012-11-21T00:00:00"/>
    <x v="0"/>
    <s v="BrianStugart@gmail.com"/>
    <s v="United States,San Diego,California"/>
    <s v="United States"/>
    <x v="0"/>
    <x v="10"/>
    <x v="1172"/>
    <n v="225.56800000000001"/>
    <n v="2"/>
    <n v="2.8195999999999999"/>
    <n v="1.2499999999999999E-2"/>
  </r>
  <r>
    <s v="CA-2012-126725"/>
    <x v="618"/>
    <x v="7"/>
    <x v="2"/>
    <d v="2012-11-21T00:00:00"/>
    <x v="0"/>
    <s v="BrianStugart@gmail.com"/>
    <s v="United States,San Diego,California"/>
    <s v="United States"/>
    <x v="0"/>
    <x v="1"/>
    <x v="868"/>
    <n v="36.6"/>
    <n v="3"/>
    <n v="15.372"/>
    <n v="0.42"/>
  </r>
  <r>
    <s v="US-2014-153255"/>
    <x v="432"/>
    <x v="4"/>
    <x v="3"/>
    <d v="2014-09-08T00:00:00"/>
    <x v="0"/>
    <s v="JoeKamberova@gmail.com"/>
    <s v="United States,Concord,California"/>
    <s v="United States"/>
    <x v="0"/>
    <x v="15"/>
    <x v="1110"/>
    <n v="239.666"/>
    <n v="2"/>
    <n v="14.098000000000001"/>
    <n v="5.8823529411764712E-2"/>
  </r>
  <r>
    <s v="CA-2013-152247"/>
    <x v="27"/>
    <x v="7"/>
    <x v="0"/>
    <d v="2013-11-13T00:00:00"/>
    <x v="1"/>
    <s v="MichelleArnett@gmail.com"/>
    <s v="United States,Cheyenne,Wyoming"/>
    <s v="United States"/>
    <x v="10"/>
    <x v="10"/>
    <x v="153"/>
    <n v="1603.136"/>
    <n v="4"/>
    <n v="100.196"/>
    <n v="6.25E-2"/>
  </r>
  <r>
    <s v="CA-2013-128223"/>
    <x v="154"/>
    <x v="0"/>
    <x v="0"/>
    <d v="2013-06-15T00:00:00"/>
    <x v="7"/>
    <s v="EdBraxton@gmail.com"/>
    <s v="United States,Anaheim,California"/>
    <s v="United States"/>
    <x v="0"/>
    <x v="6"/>
    <x v="1117"/>
    <n v="1293.4880000000001"/>
    <n v="7"/>
    <n v="80.843000000000004"/>
    <n v="6.25E-2"/>
  </r>
  <r>
    <s v="CA-2013-133935"/>
    <x v="619"/>
    <x v="4"/>
    <x v="0"/>
    <d v="2013-09-23T00:00:00"/>
    <x v="0"/>
    <s v="JaneWaco@gmail.com"/>
    <s v="United States,San Diego,California"/>
    <s v="United States"/>
    <x v="0"/>
    <x v="10"/>
    <x v="153"/>
    <n v="801.56799999999998"/>
    <n v="2"/>
    <n v="50.097999999999999"/>
    <n v="6.25E-2"/>
  </r>
  <r>
    <s v="CA-2013-133935"/>
    <x v="619"/>
    <x v="4"/>
    <x v="0"/>
    <d v="2013-09-23T00:00:00"/>
    <x v="0"/>
    <s v="JaneWaco@gmail.com"/>
    <s v="United States,San Diego,California"/>
    <s v="United States"/>
    <x v="0"/>
    <x v="9"/>
    <x v="1173"/>
    <n v="368.91"/>
    <n v="9"/>
    <n v="180.76589999999999"/>
    <n v="0.48999999999999994"/>
  </r>
  <r>
    <s v="CA-2013-133935"/>
    <x v="619"/>
    <x v="4"/>
    <x v="0"/>
    <d v="2013-09-23T00:00:00"/>
    <x v="0"/>
    <s v="JaneWaco@gmail.com"/>
    <s v="United States,San Diego,California"/>
    <s v="United States"/>
    <x v="0"/>
    <x v="10"/>
    <x v="494"/>
    <n v="885.52800000000002"/>
    <n v="9"/>
    <n v="-99.621899999999997"/>
    <n v="-0.11249999999999999"/>
  </r>
  <r>
    <s v="CA-2013-136301"/>
    <x v="21"/>
    <x v="9"/>
    <x v="0"/>
    <d v="2013-03-16T00:00:00"/>
    <x v="2"/>
    <s v="EdwardHooks@gmail.com"/>
    <s v="United States,San Francisco,California"/>
    <s v="United States"/>
    <x v="0"/>
    <x v="1"/>
    <x v="1174"/>
    <n v="28.28"/>
    <n v="2"/>
    <n v="7.3528000000000002"/>
    <n v="0.26"/>
  </r>
  <r>
    <s v="CA-2013-136301"/>
    <x v="21"/>
    <x v="9"/>
    <x v="0"/>
    <d v="2013-03-16T00:00:00"/>
    <x v="2"/>
    <s v="EdwardHooks@gmail.com"/>
    <s v="United States,San Francisco,California"/>
    <s v="United States"/>
    <x v="0"/>
    <x v="12"/>
    <x v="648"/>
    <n v="4912.59"/>
    <n v="3"/>
    <n v="196.50360000000001"/>
    <n v="0.04"/>
  </r>
  <r>
    <s v="US-2011-109456"/>
    <x v="620"/>
    <x v="8"/>
    <x v="1"/>
    <d v="2011-10-17T00:00:00"/>
    <x v="6"/>
    <s v="LynnSmith@gmail.com"/>
    <s v="United States,San Francisco,California"/>
    <s v="United States"/>
    <x v="0"/>
    <x v="4"/>
    <x v="1175"/>
    <n v="14.352"/>
    <n v="3"/>
    <n v="5.0232000000000001"/>
    <n v="0.35"/>
  </r>
  <r>
    <s v="US-2011-109456"/>
    <x v="620"/>
    <x v="8"/>
    <x v="1"/>
    <d v="2011-10-17T00:00:00"/>
    <x v="6"/>
    <s v="LynnSmith@gmail.com"/>
    <s v="United States,San Francisco,California"/>
    <s v="United States"/>
    <x v="0"/>
    <x v="8"/>
    <x v="218"/>
    <n v="179.97"/>
    <n v="3"/>
    <n v="86.385599999999997"/>
    <n v="0.48"/>
  </r>
  <r>
    <s v="CA-2014-100825"/>
    <x v="586"/>
    <x v="4"/>
    <x v="3"/>
    <d v="2014-09-15T00:00:00"/>
    <x v="1"/>
    <s v="KeithDawkins@gmail.com"/>
    <s v="United States,Los Angeles,California"/>
    <s v="United States"/>
    <x v="0"/>
    <x v="7"/>
    <x v="599"/>
    <n v="99.87"/>
    <n v="3"/>
    <n v="23.968800000000002"/>
    <n v="0.24000000000000002"/>
  </r>
  <r>
    <s v="CA-2011-168305"/>
    <x v="116"/>
    <x v="7"/>
    <x v="1"/>
    <d v="2011-11-08T00:00:00"/>
    <x v="5"/>
    <s v="PaulLucas@gmail.com"/>
    <s v="United States,Los Angeles,California"/>
    <s v="United States"/>
    <x v="0"/>
    <x v="0"/>
    <x v="1152"/>
    <n v="44.4"/>
    <n v="3"/>
    <n v="22.2"/>
    <n v="0.5"/>
  </r>
  <r>
    <s v="CA-2011-168305"/>
    <x v="116"/>
    <x v="7"/>
    <x v="1"/>
    <d v="2011-11-08T00:00:00"/>
    <x v="5"/>
    <s v="PaulLucas@gmail.com"/>
    <s v="United States,Los Angeles,California"/>
    <s v="United States"/>
    <x v="0"/>
    <x v="9"/>
    <x v="57"/>
    <n v="21.4"/>
    <n v="5"/>
    <n v="9.6300000000000008"/>
    <n v="0.45000000000000007"/>
  </r>
  <r>
    <s v="CA-2014-108000"/>
    <x v="621"/>
    <x v="5"/>
    <x v="3"/>
    <d v="2014-01-17T00:00:00"/>
    <x v="0"/>
    <s v="LindaSouthworth@gmail.com"/>
    <s v="United States,San Francisco,California"/>
    <s v="United States"/>
    <x v="0"/>
    <x v="13"/>
    <x v="57"/>
    <n v="9.7799999999999994"/>
    <n v="1"/>
    <n v="4.8899999999999997"/>
    <n v="0.5"/>
  </r>
  <r>
    <s v="CA-2012-146465"/>
    <x v="148"/>
    <x v="7"/>
    <x v="2"/>
    <d v="2012-11-24T00:00:00"/>
    <x v="0"/>
    <s v="PatrickBzostek@gmail.com"/>
    <s v="United States,San Francisco,California"/>
    <s v="United States"/>
    <x v="0"/>
    <x v="4"/>
    <x v="1176"/>
    <n v="24.192"/>
    <n v="9"/>
    <n v="7.56"/>
    <n v="0.3125"/>
  </r>
  <r>
    <s v="US-2014-153948"/>
    <x v="12"/>
    <x v="7"/>
    <x v="3"/>
    <d v="2014-11-07T00:00:00"/>
    <x v="7"/>
    <s v="FrankMerwin@gmail.com"/>
    <s v="United States,San Francisco,California"/>
    <s v="United States"/>
    <x v="0"/>
    <x v="9"/>
    <x v="120"/>
    <n v="59.94"/>
    <n v="3"/>
    <n v="28.171800000000001"/>
    <n v="0.47000000000000003"/>
  </r>
  <r>
    <s v="US-2014-153948"/>
    <x v="12"/>
    <x v="7"/>
    <x v="3"/>
    <d v="2014-11-07T00:00:00"/>
    <x v="7"/>
    <s v="FrankMerwin@gmail.com"/>
    <s v="United States,San Francisco,California"/>
    <s v="United States"/>
    <x v="0"/>
    <x v="9"/>
    <x v="57"/>
    <n v="45.36"/>
    <n v="4"/>
    <n v="22.226400000000002"/>
    <n v="0.49000000000000005"/>
  </r>
  <r>
    <s v="US-2014-153948"/>
    <x v="12"/>
    <x v="7"/>
    <x v="3"/>
    <d v="2014-11-07T00:00:00"/>
    <x v="7"/>
    <s v="FrankMerwin@gmail.com"/>
    <s v="United States,San Francisco,California"/>
    <s v="United States"/>
    <x v="0"/>
    <x v="9"/>
    <x v="1054"/>
    <n v="26.4"/>
    <n v="5"/>
    <n v="12.672000000000001"/>
    <n v="0.48000000000000004"/>
  </r>
  <r>
    <s v="US-2014-153948"/>
    <x v="12"/>
    <x v="7"/>
    <x v="3"/>
    <d v="2014-11-07T00:00:00"/>
    <x v="7"/>
    <s v="FrankMerwin@gmail.com"/>
    <s v="United States,San Francisco,California"/>
    <s v="United States"/>
    <x v="0"/>
    <x v="0"/>
    <x v="1177"/>
    <n v="41.4"/>
    <n v="4"/>
    <n v="19.872"/>
    <n v="0.48000000000000004"/>
  </r>
  <r>
    <s v="US-2014-153948"/>
    <x v="12"/>
    <x v="7"/>
    <x v="3"/>
    <d v="2014-11-07T00:00:00"/>
    <x v="7"/>
    <s v="FrankMerwin@gmail.com"/>
    <s v="United States,San Francisco,California"/>
    <s v="United States"/>
    <x v="0"/>
    <x v="8"/>
    <x v="244"/>
    <n v="16.95"/>
    <n v="1"/>
    <n v="1.0169999999999999"/>
    <n v="0.06"/>
  </r>
  <r>
    <s v="US-2013-113985"/>
    <x v="197"/>
    <x v="1"/>
    <x v="0"/>
    <d v="2013-12-08T00:00:00"/>
    <x v="1"/>
    <s v="KeithDawkins@gmail.com"/>
    <s v="United States,San Jose,California"/>
    <s v="United States"/>
    <x v="0"/>
    <x v="4"/>
    <x v="1178"/>
    <n v="24.704000000000001"/>
    <n v="2"/>
    <n v="9.2639999999999993"/>
    <n v="0.37499999999999994"/>
  </r>
  <r>
    <s v="US-2013-113985"/>
    <x v="197"/>
    <x v="1"/>
    <x v="0"/>
    <d v="2013-12-08T00:00:00"/>
    <x v="1"/>
    <s v="KeithDawkins@gmail.com"/>
    <s v="United States,San Jose,California"/>
    <s v="United States"/>
    <x v="0"/>
    <x v="5"/>
    <x v="1179"/>
    <n v="59.7"/>
    <n v="3"/>
    <n v="26.864999999999998"/>
    <n v="0.44999999999999996"/>
  </r>
  <r>
    <s v="US-2013-113985"/>
    <x v="197"/>
    <x v="1"/>
    <x v="0"/>
    <d v="2013-12-08T00:00:00"/>
    <x v="1"/>
    <s v="KeithDawkins@gmail.com"/>
    <s v="United States,San Jose,California"/>
    <s v="United States"/>
    <x v="0"/>
    <x v="1"/>
    <x v="859"/>
    <n v="14.52"/>
    <n v="3"/>
    <n v="5.6627999999999998"/>
    <n v="0.39"/>
  </r>
  <r>
    <s v="US-2013-113985"/>
    <x v="197"/>
    <x v="1"/>
    <x v="0"/>
    <d v="2013-12-08T00:00:00"/>
    <x v="1"/>
    <s v="KeithDawkins@gmail.com"/>
    <s v="United States,San Jose,California"/>
    <s v="United States"/>
    <x v="0"/>
    <x v="4"/>
    <x v="613"/>
    <n v="104.184"/>
    <n v="3"/>
    <n v="33.8598"/>
    <n v="0.32500000000000001"/>
  </r>
  <r>
    <s v="CA-2013-155383"/>
    <x v="443"/>
    <x v="1"/>
    <x v="0"/>
    <d v="2013-12-23T00:00:00"/>
    <x v="1"/>
    <s v="SteveCarroll@gmail.com"/>
    <s v="United States,Seattle,Washington"/>
    <s v="United States"/>
    <x v="1"/>
    <x v="7"/>
    <x v="67"/>
    <n v="46.53"/>
    <n v="3"/>
    <n v="13.0284"/>
    <n v="0.27999999999999997"/>
  </r>
  <r>
    <s v="CA-2014-150420"/>
    <x v="622"/>
    <x v="0"/>
    <x v="3"/>
    <d v="2014-06-09T00:00:00"/>
    <x v="1"/>
    <s v="GiuliettaDortch@gmail.com"/>
    <s v="United States,Bellingham,Washington"/>
    <s v="United States"/>
    <x v="1"/>
    <x v="8"/>
    <x v="832"/>
    <n v="1099.5"/>
    <n v="10"/>
    <n v="362.83499999999998"/>
    <n v="0.32999999999999996"/>
  </r>
  <r>
    <s v="CA-2013-103107"/>
    <x v="500"/>
    <x v="6"/>
    <x v="0"/>
    <d v="2013-07-05T00:00:00"/>
    <x v="7"/>
    <s v="RickBensley@gmail.com"/>
    <s v="United States,Seattle,Washington"/>
    <s v="United States"/>
    <x v="1"/>
    <x v="1"/>
    <x v="956"/>
    <n v="25.4"/>
    <n v="5"/>
    <n v="8.6359999999999992"/>
    <n v="0.33999999999999997"/>
  </r>
  <r>
    <s v="CA-2013-103107"/>
    <x v="500"/>
    <x v="6"/>
    <x v="0"/>
    <d v="2013-07-05T00:00:00"/>
    <x v="7"/>
    <s v="RickBensley@gmail.com"/>
    <s v="United States,Seattle,Washington"/>
    <s v="United States"/>
    <x v="1"/>
    <x v="3"/>
    <x v="504"/>
    <n v="177.48"/>
    <n v="3"/>
    <n v="19.9665"/>
    <n v="0.1125"/>
  </r>
  <r>
    <s v="CA-2013-103107"/>
    <x v="500"/>
    <x v="6"/>
    <x v="0"/>
    <d v="2013-07-05T00:00:00"/>
    <x v="7"/>
    <s v="RickBensley@gmail.com"/>
    <s v="United States,Seattle,Washington"/>
    <s v="United States"/>
    <x v="1"/>
    <x v="3"/>
    <x v="1180"/>
    <n v="71.975999999999999"/>
    <n v="3"/>
    <n v="8.9969999999999999"/>
    <n v="0.125"/>
  </r>
  <r>
    <s v="CA-2014-112431"/>
    <x v="315"/>
    <x v="8"/>
    <x v="3"/>
    <d v="2014-10-15T00:00:00"/>
    <x v="2"/>
    <s v="RobertWaldorf@gmail.com"/>
    <s v="United States,Los Angeles,California"/>
    <s v="United States"/>
    <x v="0"/>
    <x v="8"/>
    <x v="483"/>
    <n v="435.84"/>
    <n v="12"/>
    <n v="130.75200000000001"/>
    <n v="0.30000000000000004"/>
  </r>
  <r>
    <s v="CA-2014-112431"/>
    <x v="315"/>
    <x v="8"/>
    <x v="3"/>
    <d v="2014-10-15T00:00:00"/>
    <x v="2"/>
    <s v="RobertWaldorf@gmail.com"/>
    <s v="United States,Los Angeles,California"/>
    <s v="United States"/>
    <x v="0"/>
    <x v="2"/>
    <x v="45"/>
    <n v="5.88"/>
    <n v="2"/>
    <n v="1.5875999999999999"/>
    <n v="0.26999999999999996"/>
  </r>
  <r>
    <s v="CA-2013-151092"/>
    <x v="623"/>
    <x v="3"/>
    <x v="0"/>
    <d v="2013-08-14T00:00:00"/>
    <x v="5"/>
    <s v="VivekGonzalez@gmail.com"/>
    <s v="United States,Los Angeles,California"/>
    <s v="United States"/>
    <x v="0"/>
    <x v="3"/>
    <x v="1072"/>
    <n v="211.16800000000001"/>
    <n v="4"/>
    <n v="18.4772"/>
    <n v="8.7499999999999994E-2"/>
  </r>
  <r>
    <s v="CA-2011-104178"/>
    <x v="624"/>
    <x v="3"/>
    <x v="1"/>
    <d v="2011-08-29T00:00:00"/>
    <x v="0"/>
    <s v="JanetMolinari@gmail.com"/>
    <s v="United States,Los Angeles,California"/>
    <s v="United States"/>
    <x v="0"/>
    <x v="1"/>
    <x v="1181"/>
    <n v="6.28"/>
    <n v="1"/>
    <n v="2.6375999999999999"/>
    <n v="0.42"/>
  </r>
  <r>
    <s v="CA-2011-104178"/>
    <x v="624"/>
    <x v="3"/>
    <x v="1"/>
    <d v="2011-08-29T00:00:00"/>
    <x v="0"/>
    <s v="JanetMolinari@gmail.com"/>
    <s v="United States,Los Angeles,California"/>
    <s v="United States"/>
    <x v="0"/>
    <x v="8"/>
    <x v="1182"/>
    <n v="95.1"/>
    <n v="5"/>
    <n v="30.431999999999999"/>
    <n v="0.32"/>
  </r>
  <r>
    <s v="CA-2011-104178"/>
    <x v="624"/>
    <x v="3"/>
    <x v="1"/>
    <d v="2011-08-29T00:00:00"/>
    <x v="0"/>
    <s v="JanetMolinari@gmail.com"/>
    <s v="United States,Los Angeles,California"/>
    <s v="United States"/>
    <x v="0"/>
    <x v="9"/>
    <x v="1183"/>
    <n v="25.92"/>
    <n v="4"/>
    <n v="12.441599999999999"/>
    <n v="0.47999999999999993"/>
  </r>
  <r>
    <s v="CA-2011-104178"/>
    <x v="624"/>
    <x v="3"/>
    <x v="1"/>
    <d v="2011-08-29T00:00:00"/>
    <x v="0"/>
    <s v="JanetMolinari@gmail.com"/>
    <s v="United States,Los Angeles,California"/>
    <s v="United States"/>
    <x v="0"/>
    <x v="7"/>
    <x v="1184"/>
    <n v="48.84"/>
    <n v="4"/>
    <n v="13.1868"/>
    <n v="0.26999999999999996"/>
  </r>
  <r>
    <s v="CA-2013-127138"/>
    <x v="625"/>
    <x v="9"/>
    <x v="0"/>
    <d v="2013-03-16T00:00:00"/>
    <x v="4"/>
    <s v="DeanKatz@gmail.com"/>
    <s v="United States,San Francisco,California"/>
    <s v="United States"/>
    <x v="0"/>
    <x v="7"/>
    <x v="1006"/>
    <n v="676.55"/>
    <n v="5"/>
    <n v="6.7655000000000003"/>
    <n v="1.0000000000000002E-2"/>
  </r>
  <r>
    <s v="CA-2013-127138"/>
    <x v="625"/>
    <x v="9"/>
    <x v="0"/>
    <d v="2013-03-16T00:00:00"/>
    <x v="4"/>
    <s v="DeanKatz@gmail.com"/>
    <s v="United States,San Francisco,California"/>
    <s v="United States"/>
    <x v="0"/>
    <x v="5"/>
    <x v="1185"/>
    <n v="154.9"/>
    <n v="5"/>
    <n v="40.274000000000001"/>
    <n v="0.26"/>
  </r>
  <r>
    <s v="CA-2013-127138"/>
    <x v="625"/>
    <x v="9"/>
    <x v="0"/>
    <d v="2013-03-16T00:00:00"/>
    <x v="4"/>
    <s v="DeanKatz@gmail.com"/>
    <s v="United States,San Francisco,California"/>
    <s v="United States"/>
    <x v="0"/>
    <x v="13"/>
    <x v="1186"/>
    <n v="30.56"/>
    <n v="4"/>
    <n v="14.974399999999999"/>
    <n v="0.49"/>
  </r>
  <r>
    <s v="CA-2013-127138"/>
    <x v="625"/>
    <x v="9"/>
    <x v="0"/>
    <d v="2013-03-16T00:00:00"/>
    <x v="4"/>
    <s v="DeanKatz@gmail.com"/>
    <s v="United States,San Francisco,California"/>
    <s v="United States"/>
    <x v="0"/>
    <x v="10"/>
    <x v="1187"/>
    <n v="770.35199999999998"/>
    <n v="3"/>
    <n v="77.035200000000003"/>
    <n v="0.1"/>
  </r>
  <r>
    <s v="CA-2014-150602"/>
    <x v="626"/>
    <x v="11"/>
    <x v="3"/>
    <d v="2014-02-15T00:00:00"/>
    <x v="1"/>
    <s v="MarinaLichtenstein@gmail.com"/>
    <s v="United States,Los Angeles,California"/>
    <s v="United States"/>
    <x v="0"/>
    <x v="1"/>
    <x v="976"/>
    <n v="21.12"/>
    <n v="4"/>
    <n v="6.5472000000000001"/>
    <n v="0.31"/>
  </r>
  <r>
    <s v="CA-2011-140732"/>
    <x v="137"/>
    <x v="7"/>
    <x v="1"/>
    <d v="2011-11-13T00:00:00"/>
    <x v="2"/>
    <s v="MattAbelman@gmail.com"/>
    <s v="United States,Los Angeles,California"/>
    <s v="United States"/>
    <x v="0"/>
    <x v="3"/>
    <x v="911"/>
    <n v="575.928"/>
    <n v="9"/>
    <n v="57.592799999999997"/>
    <n v="9.9999999999999992E-2"/>
  </r>
  <r>
    <s v="CA-2011-140732"/>
    <x v="137"/>
    <x v="7"/>
    <x v="1"/>
    <d v="2011-11-13T00:00:00"/>
    <x v="2"/>
    <s v="MattAbelman@gmail.com"/>
    <s v="United States,Los Angeles,California"/>
    <s v="United States"/>
    <x v="0"/>
    <x v="5"/>
    <x v="1089"/>
    <n v="7.78"/>
    <n v="2"/>
    <n v="2.0228000000000002"/>
    <n v="0.26"/>
  </r>
  <r>
    <s v="CA-2011-140732"/>
    <x v="137"/>
    <x v="7"/>
    <x v="1"/>
    <d v="2011-11-13T00:00:00"/>
    <x v="2"/>
    <s v="MattAbelman@gmail.com"/>
    <s v="United States,Los Angeles,California"/>
    <s v="United States"/>
    <x v="0"/>
    <x v="9"/>
    <x v="279"/>
    <n v="123.92"/>
    <n v="4"/>
    <n v="55.764000000000003"/>
    <n v="0.45"/>
  </r>
  <r>
    <s v="CA-2014-119011"/>
    <x v="269"/>
    <x v="3"/>
    <x v="3"/>
    <d v="2014-08-26T00:00:00"/>
    <x v="1"/>
    <s v="LisaRyan@gmail.com"/>
    <s v="United States,San Francisco,California"/>
    <s v="United States"/>
    <x v="0"/>
    <x v="12"/>
    <x v="1188"/>
    <n v="17.22"/>
    <n v="3"/>
    <n v="5.1660000000000004"/>
    <n v="0.30000000000000004"/>
  </r>
  <r>
    <s v="CA-2014-119011"/>
    <x v="269"/>
    <x v="3"/>
    <x v="3"/>
    <d v="2014-08-26T00:00:00"/>
    <x v="1"/>
    <s v="LisaRyan@gmail.com"/>
    <s v="United States,San Francisco,California"/>
    <s v="United States"/>
    <x v="0"/>
    <x v="7"/>
    <x v="1189"/>
    <n v="226.56"/>
    <n v="6"/>
    <n v="63.436799999999998"/>
    <n v="0.27999999999999997"/>
  </r>
  <r>
    <s v="CA-2014-119011"/>
    <x v="269"/>
    <x v="3"/>
    <x v="3"/>
    <d v="2014-08-26T00:00:00"/>
    <x v="1"/>
    <s v="LisaRyan@gmail.com"/>
    <s v="United States,San Francisco,California"/>
    <s v="United States"/>
    <x v="0"/>
    <x v="3"/>
    <x v="1190"/>
    <n v="107.88"/>
    <n v="3"/>
    <n v="10.788"/>
    <n v="0.1"/>
  </r>
  <r>
    <s v="CA-2011-141726"/>
    <x v="627"/>
    <x v="6"/>
    <x v="1"/>
    <d v="2011-07-22T00:00:00"/>
    <x v="2"/>
    <s v="CharlesCrestani@gmail.com"/>
    <s v="United States,San Diego,California"/>
    <s v="United States"/>
    <x v="0"/>
    <x v="9"/>
    <x v="1191"/>
    <n v="104.85"/>
    <n v="1"/>
    <n v="50.328000000000003"/>
    <n v="0.48000000000000004"/>
  </r>
  <r>
    <s v="CA-2011-141726"/>
    <x v="627"/>
    <x v="6"/>
    <x v="1"/>
    <d v="2011-07-22T00:00:00"/>
    <x v="2"/>
    <s v="CharlesCrestani@gmail.com"/>
    <s v="United States,San Diego,California"/>
    <s v="United States"/>
    <x v="0"/>
    <x v="4"/>
    <x v="102"/>
    <n v="8.7040000000000006"/>
    <n v="2"/>
    <n v="3.1551999999999998"/>
    <n v="0.36249999999999993"/>
  </r>
  <r>
    <s v="CA-2011-141726"/>
    <x v="627"/>
    <x v="6"/>
    <x v="1"/>
    <d v="2011-07-22T00:00:00"/>
    <x v="2"/>
    <s v="CharlesCrestani@gmail.com"/>
    <s v="United States,San Diego,California"/>
    <s v="United States"/>
    <x v="0"/>
    <x v="9"/>
    <x v="1192"/>
    <n v="19.920000000000002"/>
    <n v="4"/>
    <n v="9.7607999999999997"/>
    <n v="0.48999999999999994"/>
  </r>
  <r>
    <s v="CA-2011-141726"/>
    <x v="627"/>
    <x v="6"/>
    <x v="1"/>
    <d v="2011-07-22T00:00:00"/>
    <x v="2"/>
    <s v="CharlesCrestani@gmail.com"/>
    <s v="United States,San Diego,California"/>
    <s v="United States"/>
    <x v="0"/>
    <x v="1"/>
    <x v="1193"/>
    <n v="43.02"/>
    <n v="3"/>
    <n v="15.4872"/>
    <n v="0.36"/>
  </r>
  <r>
    <s v="CA-2014-116953"/>
    <x v="594"/>
    <x v="10"/>
    <x v="3"/>
    <d v="2014-04-26T00:00:00"/>
    <x v="6"/>
    <s v="SusanVittorini@gmail.com"/>
    <s v="United States,Mesa,Arizona"/>
    <s v="United States"/>
    <x v="3"/>
    <x v="3"/>
    <x v="1194"/>
    <n v="552"/>
    <n v="10"/>
    <n v="34.5"/>
    <n v="6.25E-2"/>
  </r>
  <r>
    <s v="US-2014-163300"/>
    <x v="628"/>
    <x v="4"/>
    <x v="3"/>
    <d v="2014-09-22T00:00:00"/>
    <x v="3"/>
    <s v="EricaSmith@gmail.com"/>
    <s v="United States,Los Angeles,California"/>
    <s v="United States"/>
    <x v="0"/>
    <x v="4"/>
    <x v="580"/>
    <n v="2357.4879999999998"/>
    <n v="7"/>
    <n v="884.05799999999999"/>
    <n v="0.375"/>
  </r>
  <r>
    <s v="US-2014-163300"/>
    <x v="628"/>
    <x v="4"/>
    <x v="3"/>
    <d v="2014-09-22T00:00:00"/>
    <x v="3"/>
    <s v="EricaSmith@gmail.com"/>
    <s v="United States,Los Angeles,California"/>
    <s v="United States"/>
    <x v="0"/>
    <x v="3"/>
    <x v="1072"/>
    <n v="369.54399999999998"/>
    <n v="7"/>
    <n v="32.335099999999997"/>
    <n v="8.7499999999999994E-2"/>
  </r>
  <r>
    <s v="US-2014-163300"/>
    <x v="628"/>
    <x v="4"/>
    <x v="3"/>
    <d v="2014-09-22T00:00:00"/>
    <x v="3"/>
    <s v="EricaSmith@gmail.com"/>
    <s v="United States,Los Angeles,California"/>
    <s v="United States"/>
    <x v="0"/>
    <x v="10"/>
    <x v="711"/>
    <n v="184.75200000000001"/>
    <n v="3"/>
    <n v="-20.784600000000001"/>
    <n v="-0.1125"/>
  </r>
  <r>
    <s v="US-2011-112991"/>
    <x v="629"/>
    <x v="1"/>
    <x v="1"/>
    <d v="2011-12-14T00:00:00"/>
    <x v="0"/>
    <s v="SallyHughsby@gmail.com"/>
    <s v="United States,Caldwell,Idaho"/>
    <s v="United States"/>
    <x v="9"/>
    <x v="10"/>
    <x v="1172"/>
    <n v="338.35199999999998"/>
    <n v="3"/>
    <n v="4.2294"/>
    <n v="1.2500000000000001E-2"/>
  </r>
  <r>
    <s v="US-2011-112991"/>
    <x v="629"/>
    <x v="1"/>
    <x v="1"/>
    <d v="2011-12-14T00:00:00"/>
    <x v="0"/>
    <s v="SallyHughsby@gmail.com"/>
    <s v="United States,Caldwell,Idaho"/>
    <s v="United States"/>
    <x v="9"/>
    <x v="9"/>
    <x v="261"/>
    <n v="25.92"/>
    <n v="4"/>
    <n v="12.441599999999999"/>
    <n v="0.47999999999999993"/>
  </r>
  <r>
    <s v="US-2011-112991"/>
    <x v="629"/>
    <x v="1"/>
    <x v="1"/>
    <d v="2011-12-14T00:00:00"/>
    <x v="0"/>
    <s v="SallyHughsby@gmail.com"/>
    <s v="United States,Caldwell,Idaho"/>
    <s v="United States"/>
    <x v="9"/>
    <x v="9"/>
    <x v="559"/>
    <n v="91.36"/>
    <n v="4"/>
    <n v="42.025599999999997"/>
    <n v="0.45999999999999996"/>
  </r>
  <r>
    <s v="CA-2011-124079"/>
    <x v="324"/>
    <x v="1"/>
    <x v="1"/>
    <d v="2011-12-17T00:00:00"/>
    <x v="0"/>
    <s v="RandyFerguson@gmail.com"/>
    <s v="United States,Phoenix,Arizona"/>
    <s v="United States"/>
    <x v="3"/>
    <x v="1"/>
    <x v="1195"/>
    <n v="87.96"/>
    <n v="3"/>
    <n v="7.6965000000000003"/>
    <n v="8.7500000000000008E-2"/>
  </r>
  <r>
    <s v="CA-2011-124079"/>
    <x v="324"/>
    <x v="1"/>
    <x v="1"/>
    <d v="2011-12-17T00:00:00"/>
    <x v="0"/>
    <s v="RandyFerguson@gmail.com"/>
    <s v="United States,Phoenix,Arizona"/>
    <s v="United States"/>
    <x v="3"/>
    <x v="4"/>
    <x v="350"/>
    <n v="5.2140000000000004"/>
    <n v="2"/>
    <n v="-4.1711999999999998"/>
    <n v="-0.79999999999999993"/>
  </r>
  <r>
    <s v="CA-2014-107244"/>
    <x v="75"/>
    <x v="4"/>
    <x v="3"/>
    <d v="2014-09-12T00:00:00"/>
    <x v="0"/>
    <s v="AllenGoldenen@gmail.com"/>
    <s v="United States,Los Angeles,California"/>
    <s v="United States"/>
    <x v="0"/>
    <x v="1"/>
    <x v="463"/>
    <n v="19.760000000000002"/>
    <n v="4"/>
    <n v="8.2992000000000008"/>
    <n v="0.42"/>
  </r>
  <r>
    <s v="CA-2012-135580"/>
    <x v="630"/>
    <x v="1"/>
    <x v="2"/>
    <d v="2013-01-03T00:00:00"/>
    <x v="0"/>
    <s v="ClayLudtke@gmail.com"/>
    <s v="United States,Los Angeles,California"/>
    <s v="United States"/>
    <x v="0"/>
    <x v="9"/>
    <x v="1196"/>
    <n v="68.52"/>
    <n v="3"/>
    <n v="31.519200000000001"/>
    <n v="0.46"/>
  </r>
  <r>
    <s v="CA-2012-135580"/>
    <x v="630"/>
    <x v="1"/>
    <x v="2"/>
    <d v="2013-01-03T00:00:00"/>
    <x v="0"/>
    <s v="ClayLudtke@gmail.com"/>
    <s v="United States,Los Angeles,California"/>
    <s v="United States"/>
    <x v="0"/>
    <x v="7"/>
    <x v="385"/>
    <n v="74.94"/>
    <n v="3"/>
    <n v="14.2386"/>
    <n v="0.19"/>
  </r>
  <r>
    <s v="CA-2012-135580"/>
    <x v="630"/>
    <x v="1"/>
    <x v="2"/>
    <d v="2013-01-03T00:00:00"/>
    <x v="0"/>
    <s v="ClayLudtke@gmail.com"/>
    <s v="United States,Los Angeles,California"/>
    <s v="United States"/>
    <x v="0"/>
    <x v="16"/>
    <x v="1197"/>
    <n v="2548.56"/>
    <n v="6"/>
    <n v="286.71300000000002"/>
    <n v="0.11250000000000002"/>
  </r>
  <r>
    <s v="CA-2012-135580"/>
    <x v="630"/>
    <x v="1"/>
    <x v="2"/>
    <d v="2013-01-03T00:00:00"/>
    <x v="0"/>
    <s v="ClayLudtke@gmail.com"/>
    <s v="United States,Los Angeles,California"/>
    <s v="United States"/>
    <x v="0"/>
    <x v="13"/>
    <x v="979"/>
    <n v="271.44"/>
    <n v="3"/>
    <n v="122.148"/>
    <n v="0.45"/>
  </r>
  <r>
    <s v="CA-2012-135580"/>
    <x v="630"/>
    <x v="1"/>
    <x v="2"/>
    <d v="2013-01-03T00:00:00"/>
    <x v="0"/>
    <s v="ClayLudtke@gmail.com"/>
    <s v="United States,Los Angeles,California"/>
    <s v="United States"/>
    <x v="0"/>
    <x v="3"/>
    <x v="1198"/>
    <n v="287.88"/>
    <n v="3"/>
    <n v="35.984999999999999"/>
    <n v="0.125"/>
  </r>
  <r>
    <s v="CA-2013-159016"/>
    <x v="631"/>
    <x v="9"/>
    <x v="0"/>
    <d v="2013-03-12T00:00:00"/>
    <x v="6"/>
    <s v="KarenFerguson@gmail.com"/>
    <s v="United States,Los Angeles,California"/>
    <s v="United States"/>
    <x v="0"/>
    <x v="9"/>
    <x v="1199"/>
    <n v="14.9"/>
    <n v="5"/>
    <n v="7.1520000000000001"/>
    <n v="0.48"/>
  </r>
  <r>
    <s v="CA-2013-159016"/>
    <x v="631"/>
    <x v="9"/>
    <x v="0"/>
    <d v="2013-03-12T00:00:00"/>
    <x v="6"/>
    <s v="KarenFerguson@gmail.com"/>
    <s v="United States,Los Angeles,California"/>
    <s v="United States"/>
    <x v="0"/>
    <x v="3"/>
    <x v="1200"/>
    <n v="4158.9120000000003"/>
    <n v="8"/>
    <n v="363.90480000000002"/>
    <n v="8.7499999999999994E-2"/>
  </r>
  <r>
    <s v="CA-2011-102652"/>
    <x v="546"/>
    <x v="10"/>
    <x v="1"/>
    <d v="2011-04-12T00:00:00"/>
    <x v="3"/>
    <s v="AndyYotov@gmail.com"/>
    <s v="United States,Los Angeles,California"/>
    <s v="United States"/>
    <x v="0"/>
    <x v="1"/>
    <x v="1162"/>
    <n v="91.96"/>
    <n v="2"/>
    <n v="15.6332"/>
    <n v="0.17"/>
  </r>
  <r>
    <s v="CA-2011-102652"/>
    <x v="546"/>
    <x v="10"/>
    <x v="1"/>
    <d v="2011-04-12T00:00:00"/>
    <x v="3"/>
    <s v="AndyYotov@gmail.com"/>
    <s v="United States,Los Angeles,California"/>
    <s v="United States"/>
    <x v="0"/>
    <x v="1"/>
    <x v="88"/>
    <n v="33.11"/>
    <n v="7"/>
    <n v="12.9129"/>
    <n v="0.39"/>
  </r>
  <r>
    <s v="CA-2011-102652"/>
    <x v="546"/>
    <x v="10"/>
    <x v="1"/>
    <d v="2011-04-12T00:00:00"/>
    <x v="3"/>
    <s v="AndyYotov@gmail.com"/>
    <s v="United States,Los Angeles,California"/>
    <s v="United States"/>
    <x v="0"/>
    <x v="9"/>
    <x v="966"/>
    <n v="19.440000000000001"/>
    <n v="3"/>
    <n v="9.3312000000000008"/>
    <n v="0.48000000000000004"/>
  </r>
  <r>
    <s v="CA-2011-102652"/>
    <x v="546"/>
    <x v="10"/>
    <x v="1"/>
    <d v="2011-04-12T00:00:00"/>
    <x v="3"/>
    <s v="AndyYotov@gmail.com"/>
    <s v="United States,Los Angeles,California"/>
    <s v="United States"/>
    <x v="0"/>
    <x v="9"/>
    <x v="1201"/>
    <n v="55.48"/>
    <n v="1"/>
    <n v="26.630400000000002"/>
    <n v="0.48000000000000004"/>
  </r>
  <r>
    <s v="CA-2014-136007"/>
    <x v="280"/>
    <x v="11"/>
    <x v="3"/>
    <d v="2014-03-03T00:00:00"/>
    <x v="5"/>
    <s v="AnnChong@gmail.com"/>
    <s v="United States,Seattle,Washington"/>
    <s v="United States"/>
    <x v="1"/>
    <x v="11"/>
    <x v="743"/>
    <n v="8.4"/>
    <n v="5"/>
    <n v="0.33600000000000002"/>
    <n v="0.04"/>
  </r>
  <r>
    <s v="CA-2014-136007"/>
    <x v="280"/>
    <x v="11"/>
    <x v="3"/>
    <d v="2014-03-03T00:00:00"/>
    <x v="5"/>
    <s v="AnnChong@gmail.com"/>
    <s v="United States,Seattle,Washington"/>
    <s v="United States"/>
    <x v="1"/>
    <x v="3"/>
    <x v="759"/>
    <n v="71.959999999999994"/>
    <n v="5"/>
    <n v="25.186"/>
    <n v="0.35000000000000003"/>
  </r>
  <r>
    <s v="US-2013-112970"/>
    <x v="326"/>
    <x v="7"/>
    <x v="0"/>
    <d v="2013-11-16T00:00:00"/>
    <x v="6"/>
    <s v="TimBrockman@gmail.com"/>
    <s v="United States,Los Angeles,California"/>
    <s v="United States"/>
    <x v="0"/>
    <x v="2"/>
    <x v="1134"/>
    <n v="9.84"/>
    <n v="3"/>
    <n v="2.8536000000000001"/>
    <n v="0.29000000000000004"/>
  </r>
  <r>
    <s v="CA-2012-130253"/>
    <x v="297"/>
    <x v="1"/>
    <x v="2"/>
    <d v="2012-12-18T00:00:00"/>
    <x v="0"/>
    <s v="PaulProst@gmail.com"/>
    <s v="United States,Los Angeles,California"/>
    <s v="United States"/>
    <x v="0"/>
    <x v="1"/>
    <x v="1202"/>
    <n v="15.24"/>
    <n v="3"/>
    <n v="5.1816000000000004"/>
    <n v="0.34"/>
  </r>
  <r>
    <s v="CA-2014-122364"/>
    <x v="632"/>
    <x v="4"/>
    <x v="3"/>
    <d v="2014-09-30T00:00:00"/>
    <x v="1"/>
    <s v="FrankAtkinson@gmail.com"/>
    <s v="United States,Los Angeles,California"/>
    <s v="United States"/>
    <x v="0"/>
    <x v="3"/>
    <x v="578"/>
    <n v="859.2"/>
    <n v="3"/>
    <n v="75.180000000000007"/>
    <n v="8.7500000000000008E-2"/>
  </r>
  <r>
    <s v="CA-2014-122364"/>
    <x v="632"/>
    <x v="4"/>
    <x v="3"/>
    <d v="2014-09-30T00:00:00"/>
    <x v="1"/>
    <s v="FrankAtkinson@gmail.com"/>
    <s v="United States,Los Angeles,California"/>
    <s v="United States"/>
    <x v="0"/>
    <x v="16"/>
    <x v="1203"/>
    <n v="506.28"/>
    <n v="3"/>
    <n v="177.19800000000001"/>
    <n v="0.35000000000000003"/>
  </r>
  <r>
    <s v="CA-2013-117912"/>
    <x v="633"/>
    <x v="11"/>
    <x v="0"/>
    <d v="2013-02-08T00:00:00"/>
    <x v="0"/>
    <s v="TracyBlumstein@gmail.com"/>
    <s v="United States,Sierra Vista,Arizona"/>
    <s v="United States"/>
    <x v="3"/>
    <x v="1"/>
    <x v="948"/>
    <n v="14.368"/>
    <n v="2"/>
    <n v="3.9512"/>
    <n v="0.27500000000000002"/>
  </r>
  <r>
    <s v="CA-2012-113215"/>
    <x v="236"/>
    <x v="4"/>
    <x v="2"/>
    <d v="2012-09-08T00:00:00"/>
    <x v="1"/>
    <s v="CathyPrescott@gmail.com"/>
    <s v="United States,Tucson,Arizona"/>
    <s v="United States"/>
    <x v="3"/>
    <x v="1"/>
    <x v="440"/>
    <n v="238.15199999999999"/>
    <n v="3"/>
    <n v="89.307000000000002"/>
    <n v="0.37500000000000006"/>
  </r>
  <r>
    <s v="CA-2012-111780"/>
    <x v="634"/>
    <x v="1"/>
    <x v="2"/>
    <d v="2012-12-30T00:00:00"/>
    <x v="1"/>
    <s v="RalphArnett@gmail.com"/>
    <s v="United States,San Diego,California"/>
    <s v="United States"/>
    <x v="0"/>
    <x v="14"/>
    <x v="984"/>
    <n v="1199.96"/>
    <n v="5"/>
    <n v="224.99250000000001"/>
    <n v="0.1875"/>
  </r>
  <r>
    <s v="CA-2012-111780"/>
    <x v="634"/>
    <x v="1"/>
    <x v="2"/>
    <d v="2012-12-30T00:00:00"/>
    <x v="1"/>
    <s v="RalphArnett@gmail.com"/>
    <s v="United States,San Diego,California"/>
    <s v="United States"/>
    <x v="0"/>
    <x v="9"/>
    <x v="1204"/>
    <n v="12.6"/>
    <n v="3"/>
    <n v="6.1740000000000004"/>
    <n v="0.49000000000000005"/>
  </r>
  <r>
    <s v="CA-2012-111780"/>
    <x v="634"/>
    <x v="1"/>
    <x v="2"/>
    <d v="2012-12-30T00:00:00"/>
    <x v="1"/>
    <s v="RalphArnett@gmail.com"/>
    <s v="United States,San Diego,California"/>
    <s v="United States"/>
    <x v="0"/>
    <x v="9"/>
    <x v="160"/>
    <n v="17.940000000000001"/>
    <n v="3"/>
    <n v="8.0730000000000004"/>
    <n v="0.45"/>
  </r>
  <r>
    <s v="CA-2014-166695"/>
    <x v="635"/>
    <x v="2"/>
    <x v="3"/>
    <d v="2014-05-25T00:00:00"/>
    <x v="0"/>
    <s v="ChuckClark@gmail.com"/>
    <s v="United States,Lakewood,California"/>
    <s v="United States"/>
    <x v="0"/>
    <x v="10"/>
    <x v="126"/>
    <n v="518.27200000000005"/>
    <n v="8"/>
    <n v="-97.176000000000002"/>
    <n v="-0.1875"/>
  </r>
  <r>
    <s v="CA-2014-166695"/>
    <x v="635"/>
    <x v="2"/>
    <x v="3"/>
    <d v="2014-05-25T00:00:00"/>
    <x v="0"/>
    <s v="ChuckClark@gmail.com"/>
    <s v="United States,Lakewood,California"/>
    <s v="United States"/>
    <x v="0"/>
    <x v="1"/>
    <x v="1205"/>
    <n v="6.98"/>
    <n v="1"/>
    <n v="3.3504"/>
    <n v="0.48"/>
  </r>
  <r>
    <s v="CA-2014-166695"/>
    <x v="635"/>
    <x v="2"/>
    <x v="3"/>
    <d v="2014-05-25T00:00:00"/>
    <x v="0"/>
    <s v="ChuckClark@gmail.com"/>
    <s v="United States,Lakewood,California"/>
    <s v="United States"/>
    <x v="0"/>
    <x v="16"/>
    <x v="1206"/>
    <n v="343.2"/>
    <n v="1"/>
    <n v="38.61"/>
    <n v="0.1125"/>
  </r>
  <r>
    <s v="CA-2014-121398"/>
    <x v="636"/>
    <x v="1"/>
    <x v="3"/>
    <d v="2014-12-30T00:00:00"/>
    <x v="0"/>
    <s v="FredHopkins@gmail.com"/>
    <s v="United States,Los Angeles,California"/>
    <s v="United States"/>
    <x v="0"/>
    <x v="4"/>
    <x v="568"/>
    <n v="153.55199999999999"/>
    <n v="3"/>
    <n v="51.823799999999999"/>
    <n v="0.33750000000000002"/>
  </r>
  <r>
    <s v="CA-2014-121398"/>
    <x v="636"/>
    <x v="1"/>
    <x v="3"/>
    <d v="2014-12-30T00:00:00"/>
    <x v="0"/>
    <s v="FredHopkins@gmail.com"/>
    <s v="United States,Los Angeles,California"/>
    <s v="United States"/>
    <x v="0"/>
    <x v="7"/>
    <x v="1006"/>
    <n v="270.62"/>
    <n v="2"/>
    <n v="2.7061999999999999"/>
    <n v="0.01"/>
  </r>
  <r>
    <s v="CA-2012-114048"/>
    <x v="297"/>
    <x v="1"/>
    <x v="2"/>
    <d v="2012-12-18T00:00:00"/>
    <x v="0"/>
    <s v="EricHoffmann@gmail.com"/>
    <s v="United States,Costa Mesa,California"/>
    <s v="United States"/>
    <x v="0"/>
    <x v="1"/>
    <x v="57"/>
    <n v="29.22"/>
    <n v="3"/>
    <n v="12.8568"/>
    <n v="0.44"/>
  </r>
  <r>
    <s v="US-2014-162068"/>
    <x v="38"/>
    <x v="1"/>
    <x v="3"/>
    <d v="2015-01-01T00:00:00"/>
    <x v="4"/>
    <s v="PamelaCoakley@gmail.com"/>
    <s v="United States,Loveland,Colorado"/>
    <s v="United States"/>
    <x v="5"/>
    <x v="4"/>
    <x v="917"/>
    <n v="1.1879999999999999"/>
    <n v="2"/>
    <n v="-0.99"/>
    <n v="-0.83333333333333337"/>
  </r>
  <r>
    <s v="CA-2013-133802"/>
    <x v="484"/>
    <x v="9"/>
    <x v="0"/>
    <d v="2013-03-21T00:00:00"/>
    <x v="3"/>
    <s v="StephaniePhelps@gmail.com"/>
    <s v="United States,Redwood City,California"/>
    <s v="United States"/>
    <x v="0"/>
    <x v="4"/>
    <x v="220"/>
    <n v="41.904000000000003"/>
    <n v="6"/>
    <n v="14.1426"/>
    <n v="0.33749999999999997"/>
  </r>
  <r>
    <s v="CA-2014-143378"/>
    <x v="637"/>
    <x v="4"/>
    <x v="3"/>
    <d v="2014-09-26T00:00:00"/>
    <x v="3"/>
    <s v="JustinRitter@gmail.com"/>
    <s v="United States,Springfield,Oregon"/>
    <s v="United States"/>
    <x v="4"/>
    <x v="3"/>
    <x v="911"/>
    <n v="191.976"/>
    <n v="3"/>
    <n v="19.197600000000001"/>
    <n v="0.1"/>
  </r>
  <r>
    <s v="CA-2014-143378"/>
    <x v="637"/>
    <x v="4"/>
    <x v="3"/>
    <d v="2014-09-26T00:00:00"/>
    <x v="3"/>
    <s v="JustinRitter@gmail.com"/>
    <s v="United States,Springfield,Oregon"/>
    <s v="United States"/>
    <x v="4"/>
    <x v="2"/>
    <x v="1207"/>
    <n v="23.832000000000001"/>
    <n v="3"/>
    <n v="6.5537999999999998"/>
    <n v="0.27499999999999997"/>
  </r>
  <r>
    <s v="CA-2014-143378"/>
    <x v="637"/>
    <x v="4"/>
    <x v="3"/>
    <d v="2014-09-26T00:00:00"/>
    <x v="3"/>
    <s v="JustinRitter@gmail.com"/>
    <s v="United States,Springfield,Oregon"/>
    <s v="United States"/>
    <x v="4"/>
    <x v="1"/>
    <x v="148"/>
    <n v="409.21600000000001"/>
    <n v="8"/>
    <n v="61.382399999999997"/>
    <n v="0.15"/>
  </r>
  <r>
    <s v="CA-2014-143378"/>
    <x v="637"/>
    <x v="4"/>
    <x v="3"/>
    <d v="2014-09-26T00:00:00"/>
    <x v="3"/>
    <s v="JustinRitter@gmail.com"/>
    <s v="United States,Springfield,Oregon"/>
    <s v="United States"/>
    <x v="4"/>
    <x v="15"/>
    <x v="118"/>
    <n v="72.587999999999994"/>
    <n v="2"/>
    <n v="-128.2388"/>
    <n v="-1.7666666666666668"/>
  </r>
  <r>
    <s v="CA-2014-145772"/>
    <x v="622"/>
    <x v="0"/>
    <x v="3"/>
    <d v="2014-06-08T00:00:00"/>
    <x v="0"/>
    <s v="SaphhiraShifley@gmail.com"/>
    <s v="United States,Los Angeles,California"/>
    <s v="United States"/>
    <x v="0"/>
    <x v="8"/>
    <x v="472"/>
    <n v="44.75"/>
    <n v="5"/>
    <n v="8.5024999999999995"/>
    <n v="0.19"/>
  </r>
  <r>
    <s v="CA-2014-145772"/>
    <x v="622"/>
    <x v="0"/>
    <x v="3"/>
    <d v="2014-06-08T00:00:00"/>
    <x v="0"/>
    <s v="SaphhiraShifley@gmail.com"/>
    <s v="United States,Los Angeles,California"/>
    <s v="United States"/>
    <x v="0"/>
    <x v="9"/>
    <x v="1208"/>
    <n v="11.96"/>
    <n v="2"/>
    <n v="5.3819999999999997"/>
    <n v="0.44999999999999996"/>
  </r>
  <r>
    <s v="CA-2014-145772"/>
    <x v="622"/>
    <x v="0"/>
    <x v="3"/>
    <d v="2014-06-08T00:00:00"/>
    <x v="0"/>
    <s v="SaphhiraShifley@gmail.com"/>
    <s v="United States,Los Angeles,California"/>
    <s v="United States"/>
    <x v="0"/>
    <x v="4"/>
    <x v="283"/>
    <n v="3.9119999999999999"/>
    <n v="1"/>
    <n v="1.2714000000000001"/>
    <n v="0.32500000000000001"/>
  </r>
  <r>
    <s v="US-2011-158400"/>
    <x v="638"/>
    <x v="8"/>
    <x v="1"/>
    <d v="2011-10-28T00:00:00"/>
    <x v="4"/>
    <s v="AaronHawkins@gmail.com"/>
    <s v="United States,San Francisco,California"/>
    <s v="United States"/>
    <x v="0"/>
    <x v="4"/>
    <x v="1178"/>
    <n v="49.408000000000001"/>
    <n v="4"/>
    <n v="18.527999999999999"/>
    <n v="0.37499999999999994"/>
  </r>
  <r>
    <s v="CA-2013-148096"/>
    <x v="341"/>
    <x v="3"/>
    <x v="0"/>
    <d v="2013-08-20T00:00:00"/>
    <x v="4"/>
    <s v="AnthonyO'Donnell@gmail.com"/>
    <s v="United States,Los Angeles,California"/>
    <s v="United States"/>
    <x v="0"/>
    <x v="6"/>
    <x v="1209"/>
    <n v="161.28"/>
    <n v="2"/>
    <n v="12.096"/>
    <n v="7.4999999999999997E-2"/>
  </r>
  <r>
    <s v="CA-2013-146766"/>
    <x v="99"/>
    <x v="7"/>
    <x v="0"/>
    <d v="2013-11-05T00:00:00"/>
    <x v="7"/>
    <s v="ThomasThornton@gmail.com"/>
    <s v="United States,Chula Vista,California"/>
    <s v="United States"/>
    <x v="0"/>
    <x v="2"/>
    <x v="411"/>
    <n v="192.8"/>
    <n v="4"/>
    <n v="55.911999999999999"/>
    <n v="0.28999999999999998"/>
  </r>
  <r>
    <s v="CA-2011-131247"/>
    <x v="569"/>
    <x v="9"/>
    <x v="1"/>
    <d v="2011-04-04T00:00:00"/>
    <x v="1"/>
    <s v="GuyArmstrong@gmail.com"/>
    <s v="United States,San Francisco,California"/>
    <s v="United States"/>
    <x v="0"/>
    <x v="15"/>
    <x v="144"/>
    <n v="205.666"/>
    <n v="2"/>
    <n v="-12.098000000000001"/>
    <n v="-5.8823529411764712E-2"/>
  </r>
  <r>
    <s v="US-2012-113593"/>
    <x v="523"/>
    <x v="10"/>
    <x v="2"/>
    <d v="2012-04-20T00:00:00"/>
    <x v="2"/>
    <s v="NathanCano@gmail.com"/>
    <s v="United States,Santa Maria,California"/>
    <s v="United States"/>
    <x v="0"/>
    <x v="7"/>
    <x v="684"/>
    <n v="115.44"/>
    <n v="3"/>
    <n v="30.014399999999998"/>
    <n v="0.26"/>
  </r>
  <r>
    <s v="CA-2011-133543"/>
    <x v="639"/>
    <x v="1"/>
    <x v="1"/>
    <d v="2011-12-26T00:00:00"/>
    <x v="0"/>
    <s v="KhloeMiller@gmail.com"/>
    <s v="United States,San Jose,California"/>
    <s v="United States"/>
    <x v="0"/>
    <x v="2"/>
    <x v="181"/>
    <n v="11.76"/>
    <n v="4"/>
    <n v="3.1751999999999998"/>
    <n v="0.26999999999999996"/>
  </r>
  <r>
    <s v="CA-2014-105130"/>
    <x v="250"/>
    <x v="7"/>
    <x v="3"/>
    <d v="2014-11-26T00:00:00"/>
    <x v="0"/>
    <s v="PatrickJones@gmail.com"/>
    <s v="United States,San Francisco,California"/>
    <s v="United States"/>
    <x v="0"/>
    <x v="2"/>
    <x v="181"/>
    <n v="11.76"/>
    <n v="4"/>
    <n v="3.1751999999999998"/>
    <n v="0.26999999999999996"/>
  </r>
  <r>
    <s v="CA-2014-105130"/>
    <x v="250"/>
    <x v="7"/>
    <x v="3"/>
    <d v="2014-11-26T00:00:00"/>
    <x v="0"/>
    <s v="PatrickJones@gmail.com"/>
    <s v="United States,San Francisco,California"/>
    <s v="United States"/>
    <x v="0"/>
    <x v="4"/>
    <x v="691"/>
    <n v="40.735999999999997"/>
    <n v="2"/>
    <n v="14.7668"/>
    <n v="0.36250000000000004"/>
  </r>
  <r>
    <s v="CA-2013-161928"/>
    <x v="640"/>
    <x v="0"/>
    <x v="0"/>
    <d v="2013-06-30T00:00:00"/>
    <x v="2"/>
    <s v="AnnaChung@gmail.com"/>
    <s v="United States,San Francisco,California"/>
    <s v="United States"/>
    <x v="0"/>
    <x v="3"/>
    <x v="829"/>
    <n v="201.584"/>
    <n v="2"/>
    <n v="12.599"/>
    <n v="6.25E-2"/>
  </r>
  <r>
    <s v="CA-2014-101322"/>
    <x v="38"/>
    <x v="1"/>
    <x v="3"/>
    <d v="2015-01-01T00:00:00"/>
    <x v="4"/>
    <s v="JasonGross@gmail.com"/>
    <s v="United States,Long Beach,California"/>
    <s v="United States"/>
    <x v="0"/>
    <x v="10"/>
    <x v="1074"/>
    <n v="340.70400000000001"/>
    <n v="6"/>
    <n v="-34.070399999999999"/>
    <n v="-9.9999999999999992E-2"/>
  </r>
  <r>
    <s v="CA-2011-111871"/>
    <x v="641"/>
    <x v="9"/>
    <x v="1"/>
    <d v="2011-03-21T00:00:00"/>
    <x v="4"/>
    <s v="EileenKiefer@gmail.com"/>
    <s v="United States,San Francisco,California"/>
    <s v="United States"/>
    <x v="0"/>
    <x v="15"/>
    <x v="1110"/>
    <n v="1198.33"/>
    <n v="10"/>
    <n v="70.489999999999995"/>
    <n v="5.8823529411764705E-2"/>
  </r>
  <r>
    <s v="CA-2014-139437"/>
    <x v="317"/>
    <x v="6"/>
    <x v="3"/>
    <d v="2014-07-09T00:00:00"/>
    <x v="1"/>
    <s v="RobDowd@gmail.com"/>
    <s v="United States,Los Angeles,California"/>
    <s v="United States"/>
    <x v="0"/>
    <x v="7"/>
    <x v="1210"/>
    <n v="87.92"/>
    <n v="4"/>
    <n v="0.87919999999999998"/>
    <n v="0.01"/>
  </r>
  <r>
    <s v="CA-2013-161025"/>
    <x v="583"/>
    <x v="1"/>
    <x v="0"/>
    <d v="2013-12-10T00:00:00"/>
    <x v="3"/>
    <s v="GaryMcGarr@gmail.com"/>
    <s v="United States,Los Angeles,California"/>
    <s v="United States"/>
    <x v="0"/>
    <x v="7"/>
    <x v="1211"/>
    <n v="772.68"/>
    <n v="4"/>
    <n v="108.1752"/>
    <n v="0.14000000000000001"/>
  </r>
  <r>
    <s v="CA-2012-132815"/>
    <x v="642"/>
    <x v="4"/>
    <x v="2"/>
    <d v="2012-09-22T00:00:00"/>
    <x v="4"/>
    <s v="RickWilson@gmail.com"/>
    <s v="United States,Los Angeles,California"/>
    <s v="United States"/>
    <x v="0"/>
    <x v="9"/>
    <x v="177"/>
    <n v="22.96"/>
    <n v="2"/>
    <n v="11.250400000000001"/>
    <n v="0.49"/>
  </r>
  <r>
    <s v="CA-2013-143609"/>
    <x v="93"/>
    <x v="1"/>
    <x v="0"/>
    <d v="2013-12-14T00:00:00"/>
    <x v="2"/>
    <s v="DeborahBrumfield@gmail.com"/>
    <s v="United States,Portland,Oregon"/>
    <s v="United States"/>
    <x v="4"/>
    <x v="10"/>
    <x v="554"/>
    <n v="403.92"/>
    <n v="5"/>
    <n v="25.245000000000001"/>
    <n v="6.25E-2"/>
  </r>
  <r>
    <s v="CA-2014-107986"/>
    <x v="643"/>
    <x v="1"/>
    <x v="3"/>
    <d v="2014-12-14T00:00:00"/>
    <x v="7"/>
    <s v="MitchWebber@gmail.com"/>
    <s v="United States,Seattle,Washington"/>
    <s v="United States"/>
    <x v="1"/>
    <x v="7"/>
    <x v="166"/>
    <n v="31.44"/>
    <n v="3"/>
    <n v="8.4887999999999995"/>
    <n v="0.26999999999999996"/>
  </r>
  <r>
    <s v="CA-2013-118332"/>
    <x v="644"/>
    <x v="1"/>
    <x v="0"/>
    <d v="2013-12-24T00:00:00"/>
    <x v="5"/>
    <s v="PeteKriz@gmail.com"/>
    <s v="United States,Apple Valley,California"/>
    <s v="United States"/>
    <x v="0"/>
    <x v="10"/>
    <x v="1172"/>
    <n v="563.91999999999996"/>
    <n v="5"/>
    <n v="7.0490000000000004"/>
    <n v="1.2500000000000002E-2"/>
  </r>
  <r>
    <s v="CA-2014-119809"/>
    <x v="486"/>
    <x v="3"/>
    <x v="3"/>
    <d v="2014-08-26T00:00:00"/>
    <x v="5"/>
    <s v="YanaSorensen@gmail.com"/>
    <s v="United States,Seattle,Washington"/>
    <s v="United States"/>
    <x v="1"/>
    <x v="4"/>
    <x v="1212"/>
    <n v="2793.5279999999998"/>
    <n v="9"/>
    <n v="942.81569999999999"/>
    <n v="0.33750000000000002"/>
  </r>
  <r>
    <s v="CA-2014-119809"/>
    <x v="486"/>
    <x v="3"/>
    <x v="3"/>
    <d v="2014-08-26T00:00:00"/>
    <x v="5"/>
    <s v="YanaSorensen@gmail.com"/>
    <s v="United States,Seattle,Washington"/>
    <s v="United States"/>
    <x v="1"/>
    <x v="7"/>
    <x v="344"/>
    <n v="1000.02"/>
    <n v="7"/>
    <n v="290.00580000000002"/>
    <n v="0.29000000000000004"/>
  </r>
  <r>
    <s v="CA-2014-119809"/>
    <x v="486"/>
    <x v="3"/>
    <x v="3"/>
    <d v="2014-08-26T00:00:00"/>
    <x v="5"/>
    <s v="YanaSorensen@gmail.com"/>
    <s v="United States,Seattle,Washington"/>
    <s v="United States"/>
    <x v="1"/>
    <x v="1"/>
    <x v="674"/>
    <n v="65.94"/>
    <n v="3"/>
    <n v="22.419599999999999"/>
    <n v="0.34"/>
  </r>
  <r>
    <s v="CA-2014-149944"/>
    <x v="34"/>
    <x v="7"/>
    <x v="3"/>
    <d v="2014-11-17T00:00:00"/>
    <x v="0"/>
    <s v="MariaBertelson@gmail.com"/>
    <s v="United States,Longview,Washington"/>
    <s v="United States"/>
    <x v="1"/>
    <x v="11"/>
    <x v="57"/>
    <n v="18.239999999999998"/>
    <n v="3"/>
    <n v="9.1199999999999992"/>
    <n v="0.5"/>
  </r>
  <r>
    <s v="CA-2014-149944"/>
    <x v="34"/>
    <x v="7"/>
    <x v="3"/>
    <d v="2014-11-17T00:00:00"/>
    <x v="0"/>
    <s v="MariaBertelson@gmail.com"/>
    <s v="United States,Longview,Washington"/>
    <s v="United States"/>
    <x v="1"/>
    <x v="5"/>
    <x v="192"/>
    <n v="76.12"/>
    <n v="2"/>
    <n v="22.0748"/>
    <n v="0.28999999999999998"/>
  </r>
  <r>
    <s v="CA-2011-128538"/>
    <x v="465"/>
    <x v="8"/>
    <x v="1"/>
    <d v="2011-10-15T00:00:00"/>
    <x v="0"/>
    <s v="AlanShonely@gmail.com"/>
    <s v="United States,Redondo Beach,California"/>
    <s v="United States"/>
    <x v="0"/>
    <x v="13"/>
    <x v="335"/>
    <n v="7.64"/>
    <n v="1"/>
    <n v="3.7435999999999998"/>
    <n v="0.49"/>
  </r>
  <r>
    <s v="US-2014-157224"/>
    <x v="645"/>
    <x v="4"/>
    <x v="3"/>
    <d v="2014-09-19T00:00:00"/>
    <x v="0"/>
    <s v="JoyBell-@gmail.com"/>
    <s v="United States,Los Angeles,California"/>
    <s v="United States"/>
    <x v="0"/>
    <x v="0"/>
    <x v="1213"/>
    <n v="56.7"/>
    <n v="9"/>
    <n v="26.082000000000001"/>
    <n v="0.45999999999999996"/>
  </r>
  <r>
    <s v="CA-2012-133445"/>
    <x v="646"/>
    <x v="8"/>
    <x v="2"/>
    <d v="2012-10-09T00:00:00"/>
    <x v="0"/>
    <s v="JeremyFarry@gmail.com"/>
    <s v="United States,Portland,Oregon"/>
    <s v="United States"/>
    <x v="4"/>
    <x v="15"/>
    <x v="1214"/>
    <n v="66.293999999999997"/>
    <n v="1"/>
    <n v="-103.86060000000001"/>
    <n v="-1.5666666666666669"/>
  </r>
  <r>
    <s v="CA-2012-133445"/>
    <x v="646"/>
    <x v="8"/>
    <x v="2"/>
    <d v="2012-10-09T00:00:00"/>
    <x v="0"/>
    <s v="JeremyFarry@gmail.com"/>
    <s v="United States,Portland,Oregon"/>
    <s v="United States"/>
    <x v="4"/>
    <x v="10"/>
    <x v="1215"/>
    <n v="291.16800000000001"/>
    <n v="4"/>
    <n v="-14.558400000000001"/>
    <n v="-0.05"/>
  </r>
  <r>
    <s v="US-2014-142188"/>
    <x v="386"/>
    <x v="4"/>
    <x v="3"/>
    <d v="2014-09-12T00:00:00"/>
    <x v="7"/>
    <s v="JenniferFerguson@gmail.com"/>
    <s v="United States,Seattle,Washington"/>
    <s v="United States"/>
    <x v="1"/>
    <x v="10"/>
    <x v="1216"/>
    <n v="177.56800000000001"/>
    <n v="2"/>
    <n v="8.8783999999999992"/>
    <n v="4.9999999999999989E-2"/>
  </r>
  <r>
    <s v="US-2014-142188"/>
    <x v="386"/>
    <x v="4"/>
    <x v="3"/>
    <d v="2014-09-12T00:00:00"/>
    <x v="7"/>
    <s v="JenniferFerguson@gmail.com"/>
    <s v="United States,Seattle,Washington"/>
    <s v="United States"/>
    <x v="1"/>
    <x v="9"/>
    <x v="190"/>
    <n v="19.440000000000001"/>
    <n v="3"/>
    <n v="9.3312000000000008"/>
    <n v="0.48000000000000004"/>
  </r>
  <r>
    <s v="US-2014-142188"/>
    <x v="386"/>
    <x v="4"/>
    <x v="3"/>
    <d v="2014-09-12T00:00:00"/>
    <x v="7"/>
    <s v="JenniferFerguson@gmail.com"/>
    <s v="United States,Seattle,Washington"/>
    <s v="United States"/>
    <x v="1"/>
    <x v="9"/>
    <x v="191"/>
    <n v="71.28"/>
    <n v="11"/>
    <n v="34.214399999999998"/>
    <n v="0.48"/>
  </r>
  <r>
    <s v="US-2014-142188"/>
    <x v="386"/>
    <x v="4"/>
    <x v="3"/>
    <d v="2014-09-12T00:00:00"/>
    <x v="7"/>
    <s v="JenniferFerguson@gmail.com"/>
    <s v="United States,Seattle,Washington"/>
    <s v="United States"/>
    <x v="1"/>
    <x v="4"/>
    <x v="841"/>
    <n v="1471.96"/>
    <n v="5"/>
    <n v="459.98750000000001"/>
    <n v="0.3125"/>
  </r>
  <r>
    <s v="US-2014-142188"/>
    <x v="386"/>
    <x v="4"/>
    <x v="3"/>
    <d v="2014-09-12T00:00:00"/>
    <x v="7"/>
    <s v="JenniferFerguson@gmail.com"/>
    <s v="United States,Seattle,Washington"/>
    <s v="United States"/>
    <x v="1"/>
    <x v="3"/>
    <x v="1217"/>
    <n v="79.959999999999994"/>
    <n v="5"/>
    <n v="-17.991"/>
    <n v="-0.22500000000000001"/>
  </r>
  <r>
    <s v="CA-2012-134075"/>
    <x v="111"/>
    <x v="1"/>
    <x v="2"/>
    <d v="2012-12-16T00:00:00"/>
    <x v="0"/>
    <s v="HelenAbelman@gmail.com"/>
    <s v="United States,San Jose,California"/>
    <s v="United States"/>
    <x v="0"/>
    <x v="1"/>
    <x v="1218"/>
    <n v="166.5"/>
    <n v="3"/>
    <n v="21.645"/>
    <n v="0.13"/>
  </r>
  <r>
    <s v="CA-2012-134075"/>
    <x v="111"/>
    <x v="1"/>
    <x v="2"/>
    <d v="2012-12-16T00:00:00"/>
    <x v="0"/>
    <s v="HelenAbelman@gmail.com"/>
    <s v="United States,San Jose,California"/>
    <s v="United States"/>
    <x v="0"/>
    <x v="7"/>
    <x v="266"/>
    <n v="360.38"/>
    <n v="2"/>
    <n v="93.698800000000006"/>
    <n v="0.26"/>
  </r>
  <r>
    <s v="US-2013-131912"/>
    <x v="647"/>
    <x v="8"/>
    <x v="0"/>
    <d v="2013-11-02T00:00:00"/>
    <x v="4"/>
    <s v="LoganHaushalter@gmail.com"/>
    <s v="United States,Los Angeles,California"/>
    <s v="United States"/>
    <x v="0"/>
    <x v="4"/>
    <x v="1219"/>
    <n v="11.744"/>
    <n v="1"/>
    <n v="3.8168000000000002"/>
    <n v="0.32500000000000001"/>
  </r>
  <r>
    <s v="CA-2013-165561"/>
    <x v="202"/>
    <x v="7"/>
    <x v="0"/>
    <d v="2013-11-29T00:00:00"/>
    <x v="0"/>
    <s v="ClayRozendal@gmail.com"/>
    <s v="United States,Bellevue,Washington"/>
    <s v="United States"/>
    <x v="1"/>
    <x v="12"/>
    <x v="849"/>
    <n v="25.35"/>
    <n v="3"/>
    <n v="7.6050000000000004"/>
    <n v="0.3"/>
  </r>
  <r>
    <s v="CA-2012-112305"/>
    <x v="148"/>
    <x v="7"/>
    <x v="2"/>
    <d v="2012-11-25T00:00:00"/>
    <x v="1"/>
    <s v="KatrinaBavinger@gmail.com"/>
    <s v="United States,Seattle,Washington"/>
    <s v="United States"/>
    <x v="1"/>
    <x v="2"/>
    <x v="491"/>
    <n v="119.04"/>
    <n v="6"/>
    <n v="30.950399999999998"/>
    <n v="0.25999999999999995"/>
  </r>
  <r>
    <s v="CA-2012-112305"/>
    <x v="148"/>
    <x v="7"/>
    <x v="2"/>
    <d v="2012-11-25T00:00:00"/>
    <x v="1"/>
    <s v="KatrinaBavinger@gmail.com"/>
    <s v="United States,Seattle,Washington"/>
    <s v="United States"/>
    <x v="1"/>
    <x v="1"/>
    <x v="897"/>
    <n v="22.14"/>
    <n v="3"/>
    <n v="6.4206000000000003"/>
    <n v="0.28999999999999998"/>
  </r>
  <r>
    <s v="CA-2012-112305"/>
    <x v="148"/>
    <x v="7"/>
    <x v="2"/>
    <d v="2012-11-25T00:00:00"/>
    <x v="1"/>
    <s v="KatrinaBavinger@gmail.com"/>
    <s v="United States,Seattle,Washington"/>
    <s v="United States"/>
    <x v="1"/>
    <x v="8"/>
    <x v="1220"/>
    <n v="13.98"/>
    <n v="2"/>
    <n v="6.0114000000000001"/>
    <n v="0.43"/>
  </r>
  <r>
    <s v="CA-2012-162607"/>
    <x v="359"/>
    <x v="2"/>
    <x v="2"/>
    <d v="2012-05-18T00:00:00"/>
    <x v="3"/>
    <s v="RoseO'Brian@gmail.com"/>
    <s v="United States,Seattle,Washington"/>
    <s v="United States"/>
    <x v="1"/>
    <x v="4"/>
    <x v="387"/>
    <n v="14.592000000000001"/>
    <n v="3"/>
    <n v="4.9248000000000003"/>
    <n v="0.33750000000000002"/>
  </r>
  <r>
    <s v="CA-2014-102379"/>
    <x v="239"/>
    <x v="1"/>
    <x v="3"/>
    <d v="2014-12-07T00:00:00"/>
    <x v="0"/>
    <s v="BrendaBowman@gmail.com"/>
    <s v="United States,Oakland,California"/>
    <s v="United States"/>
    <x v="0"/>
    <x v="3"/>
    <x v="1221"/>
    <n v="39.991999999999997"/>
    <n v="1"/>
    <n v="-7.9984000000000002"/>
    <n v="-0.2"/>
  </r>
  <r>
    <s v="CA-2014-102379"/>
    <x v="239"/>
    <x v="1"/>
    <x v="3"/>
    <d v="2014-12-07T00:00:00"/>
    <x v="0"/>
    <s v="BrendaBowman@gmail.com"/>
    <s v="United States,Oakland,California"/>
    <s v="United States"/>
    <x v="0"/>
    <x v="10"/>
    <x v="1222"/>
    <n v="1159.056"/>
    <n v="9"/>
    <n v="43.464599999999997"/>
    <n v="3.7499999999999999E-2"/>
  </r>
  <r>
    <s v="CA-2014-102379"/>
    <x v="239"/>
    <x v="1"/>
    <x v="3"/>
    <d v="2014-12-07T00:00:00"/>
    <x v="0"/>
    <s v="BrendaBowman@gmail.com"/>
    <s v="United States,Oakland,California"/>
    <s v="United States"/>
    <x v="0"/>
    <x v="2"/>
    <x v="1223"/>
    <n v="179.9"/>
    <n v="5"/>
    <n v="44.975000000000001"/>
    <n v="0.25"/>
  </r>
  <r>
    <s v="US-2013-139087"/>
    <x v="7"/>
    <x v="6"/>
    <x v="0"/>
    <d v="2013-07-23T00:00:00"/>
    <x v="1"/>
    <s v="DennisKane@gmail.com"/>
    <s v="United States,Seattle,Washington"/>
    <s v="United States"/>
    <x v="1"/>
    <x v="1"/>
    <x v="1224"/>
    <n v="12.42"/>
    <n v="3"/>
    <n v="4.4711999999999996"/>
    <n v="0.36"/>
  </r>
  <r>
    <s v="US-2013-139087"/>
    <x v="7"/>
    <x v="6"/>
    <x v="0"/>
    <d v="2013-07-23T00:00:00"/>
    <x v="1"/>
    <s v="DennisKane@gmail.com"/>
    <s v="United States,Seattle,Washington"/>
    <s v="United States"/>
    <x v="1"/>
    <x v="8"/>
    <x v="1225"/>
    <n v="428.4"/>
    <n v="3"/>
    <n v="89.963999999999999"/>
    <n v="0.21000000000000002"/>
  </r>
  <r>
    <s v="US-2013-139087"/>
    <x v="7"/>
    <x v="6"/>
    <x v="0"/>
    <d v="2013-07-23T00:00:00"/>
    <x v="1"/>
    <s v="DennisKane@gmail.com"/>
    <s v="United States,Seattle,Washington"/>
    <s v="United States"/>
    <x v="1"/>
    <x v="1"/>
    <x v="878"/>
    <n v="24.75"/>
    <n v="5"/>
    <n v="10.89"/>
    <n v="0.44"/>
  </r>
  <r>
    <s v="US-2013-139087"/>
    <x v="7"/>
    <x v="6"/>
    <x v="0"/>
    <d v="2013-07-23T00:00:00"/>
    <x v="1"/>
    <s v="DennisKane@gmail.com"/>
    <s v="United States,Seattle,Washington"/>
    <s v="United States"/>
    <x v="1"/>
    <x v="0"/>
    <x v="1226"/>
    <n v="87.71"/>
    <n v="7"/>
    <n v="41.223700000000001"/>
    <n v="0.47000000000000003"/>
  </r>
  <r>
    <s v="US-2013-139087"/>
    <x v="7"/>
    <x v="6"/>
    <x v="0"/>
    <d v="2013-07-23T00:00:00"/>
    <x v="1"/>
    <s v="DennisKane@gmail.com"/>
    <s v="United States,Seattle,Washington"/>
    <s v="United States"/>
    <x v="1"/>
    <x v="7"/>
    <x v="460"/>
    <n v="69.52"/>
    <n v="2"/>
    <n v="17.38"/>
    <n v="0.25"/>
  </r>
  <r>
    <s v="US-2013-139087"/>
    <x v="7"/>
    <x v="6"/>
    <x v="0"/>
    <d v="2013-07-23T00:00:00"/>
    <x v="1"/>
    <s v="DennisKane@gmail.com"/>
    <s v="United States,Seattle,Washington"/>
    <s v="United States"/>
    <x v="1"/>
    <x v="3"/>
    <x v="1227"/>
    <n v="20.783999999999999"/>
    <n v="2"/>
    <n v="-4.6764000000000001"/>
    <n v="-0.22500000000000001"/>
  </r>
  <r>
    <s v="US-2013-139087"/>
    <x v="7"/>
    <x v="6"/>
    <x v="0"/>
    <d v="2013-07-23T00:00:00"/>
    <x v="1"/>
    <s v="DennisKane@gmail.com"/>
    <s v="United States,Seattle,Washington"/>
    <s v="United States"/>
    <x v="1"/>
    <x v="4"/>
    <x v="372"/>
    <n v="12.816000000000001"/>
    <n v="3"/>
    <n v="4.1651999999999996"/>
    <n v="0.32499999999999996"/>
  </r>
  <r>
    <s v="CA-2013-100944"/>
    <x v="309"/>
    <x v="4"/>
    <x v="0"/>
    <d v="2013-09-29T00:00:00"/>
    <x v="0"/>
    <s v="EdwardHooks@gmail.com"/>
    <s v="United States,Los Angeles,California"/>
    <s v="United States"/>
    <x v="0"/>
    <x v="13"/>
    <x v="1014"/>
    <n v="304.89999999999998"/>
    <n v="5"/>
    <n v="143.303"/>
    <n v="0.47000000000000003"/>
  </r>
  <r>
    <s v="CA-2013-100944"/>
    <x v="309"/>
    <x v="4"/>
    <x v="0"/>
    <d v="2013-09-29T00:00:00"/>
    <x v="0"/>
    <s v="EdwardHooks@gmail.com"/>
    <s v="United States,Los Angeles,California"/>
    <s v="United States"/>
    <x v="0"/>
    <x v="10"/>
    <x v="685"/>
    <n v="563.24"/>
    <n v="5"/>
    <n v="56.323999999999998"/>
    <n v="9.9999999999999992E-2"/>
  </r>
  <r>
    <s v="CA-2011-100090"/>
    <x v="648"/>
    <x v="6"/>
    <x v="1"/>
    <d v="2011-07-12T00:00:00"/>
    <x v="0"/>
    <s v="EdBraxton@gmail.com"/>
    <s v="United States,San Francisco,California"/>
    <s v="United States"/>
    <x v="0"/>
    <x v="6"/>
    <x v="409"/>
    <n v="502.488"/>
    <n v="3"/>
    <n v="-87.935400000000001"/>
    <n v="-0.17500000000000002"/>
  </r>
  <r>
    <s v="CA-2011-100090"/>
    <x v="648"/>
    <x v="6"/>
    <x v="1"/>
    <d v="2011-07-12T00:00:00"/>
    <x v="0"/>
    <s v="EdBraxton@gmail.com"/>
    <s v="United States,San Francisco,California"/>
    <s v="United States"/>
    <x v="0"/>
    <x v="4"/>
    <x v="294"/>
    <n v="196.70400000000001"/>
    <n v="6"/>
    <n v="68.846400000000003"/>
    <n v="0.35"/>
  </r>
  <r>
    <s v="US-2012-139675"/>
    <x v="270"/>
    <x v="9"/>
    <x v="2"/>
    <d v="2012-03-18T00:00:00"/>
    <x v="1"/>
    <s v="NicoleFjeld@gmail.com"/>
    <s v="United States,Chico,California"/>
    <s v="United States"/>
    <x v="0"/>
    <x v="10"/>
    <x v="55"/>
    <n v="915.13599999999997"/>
    <n v="4"/>
    <n v="102.9528"/>
    <n v="0.1125"/>
  </r>
  <r>
    <s v="US-2012-139675"/>
    <x v="270"/>
    <x v="9"/>
    <x v="2"/>
    <d v="2012-03-18T00:00:00"/>
    <x v="1"/>
    <s v="NicoleFjeld@gmail.com"/>
    <s v="United States,Chico,California"/>
    <s v="United States"/>
    <x v="0"/>
    <x v="1"/>
    <x v="194"/>
    <n v="327.76"/>
    <n v="8"/>
    <n v="91.772800000000004"/>
    <n v="0.28000000000000003"/>
  </r>
  <r>
    <s v="CA-2012-151253"/>
    <x v="649"/>
    <x v="10"/>
    <x v="2"/>
    <d v="2012-04-26T00:00:00"/>
    <x v="0"/>
    <s v="AnnieZypern@gmail.com"/>
    <s v="United States,Los Angeles,California"/>
    <s v="United States"/>
    <x v="0"/>
    <x v="3"/>
    <x v="269"/>
    <n v="88.775999999999996"/>
    <n v="3"/>
    <n v="7.7679"/>
    <n v="8.7500000000000008E-2"/>
  </r>
  <r>
    <s v="CA-2012-151253"/>
    <x v="649"/>
    <x v="10"/>
    <x v="2"/>
    <d v="2012-04-26T00:00:00"/>
    <x v="0"/>
    <s v="AnnieZypern@gmail.com"/>
    <s v="United States,Los Angeles,California"/>
    <s v="United States"/>
    <x v="0"/>
    <x v="2"/>
    <x v="1228"/>
    <n v="64.14"/>
    <n v="3"/>
    <n v="16.676400000000001"/>
    <n v="0.26"/>
  </r>
  <r>
    <s v="CA-2011-169852"/>
    <x v="650"/>
    <x v="8"/>
    <x v="1"/>
    <d v="2011-10-26T00:00:00"/>
    <x v="1"/>
    <s v="SylviaFoulston@gmail.com"/>
    <s v="United States,San Diego,California"/>
    <s v="United States"/>
    <x v="0"/>
    <x v="4"/>
    <x v="1229"/>
    <n v="36.36"/>
    <n v="3"/>
    <n v="12.2715"/>
    <n v="0.33750000000000002"/>
  </r>
  <r>
    <s v="CA-2014-107314"/>
    <x v="651"/>
    <x v="1"/>
    <x v="3"/>
    <d v="2014-12-04T00:00:00"/>
    <x v="4"/>
    <s v="MariaZettner@gmail.com"/>
    <s v="United States,San Francisco,California"/>
    <s v="United States"/>
    <x v="0"/>
    <x v="1"/>
    <x v="1230"/>
    <n v="25.83"/>
    <n v="3"/>
    <n v="9.5571000000000002"/>
    <n v="0.37000000000000005"/>
  </r>
  <r>
    <s v="CA-2013-163328"/>
    <x v="99"/>
    <x v="7"/>
    <x v="0"/>
    <d v="2013-11-07T00:00:00"/>
    <x v="2"/>
    <s v="TracyPoddar@gmail.com"/>
    <s v="United States,Eugene,Oregon"/>
    <s v="United States"/>
    <x v="4"/>
    <x v="12"/>
    <x v="876"/>
    <n v="17.584"/>
    <n v="7"/>
    <n v="-4.1761999999999997"/>
    <n v="-0.23749999999999999"/>
  </r>
  <r>
    <s v="CA-2013-163328"/>
    <x v="99"/>
    <x v="7"/>
    <x v="0"/>
    <d v="2013-11-07T00:00:00"/>
    <x v="2"/>
    <s v="TracyPoddar@gmail.com"/>
    <s v="United States,Eugene,Oregon"/>
    <s v="United States"/>
    <x v="4"/>
    <x v="10"/>
    <x v="1231"/>
    <n v="104.78400000000001"/>
    <n v="1"/>
    <n v="-14.4078"/>
    <n v="-0.13749999999999998"/>
  </r>
  <r>
    <s v="CA-2013-163328"/>
    <x v="99"/>
    <x v="7"/>
    <x v="0"/>
    <d v="2013-11-07T00:00:00"/>
    <x v="2"/>
    <s v="TracyPoddar@gmail.com"/>
    <s v="United States,Eugene,Oregon"/>
    <s v="United States"/>
    <x v="4"/>
    <x v="9"/>
    <x v="1232"/>
    <n v="47.951999999999998"/>
    <n v="3"/>
    <n v="16.783200000000001"/>
    <n v="0.35000000000000003"/>
  </r>
  <r>
    <s v="CA-2013-163328"/>
    <x v="99"/>
    <x v="7"/>
    <x v="0"/>
    <d v="2013-11-07T00:00:00"/>
    <x v="2"/>
    <s v="TracyPoddar@gmail.com"/>
    <s v="United States,Eugene,Oregon"/>
    <s v="United States"/>
    <x v="4"/>
    <x v="10"/>
    <x v="923"/>
    <n v="650.35199999999998"/>
    <n v="3"/>
    <n v="-97.552800000000005"/>
    <n v="-0.15000000000000002"/>
  </r>
  <r>
    <s v="CA-2013-163328"/>
    <x v="99"/>
    <x v="7"/>
    <x v="0"/>
    <d v="2013-11-07T00:00:00"/>
    <x v="2"/>
    <s v="TracyPoddar@gmail.com"/>
    <s v="United States,Eugene,Oregon"/>
    <s v="United States"/>
    <x v="4"/>
    <x v="0"/>
    <x v="441"/>
    <n v="629.18399999999997"/>
    <n v="8"/>
    <n v="228.07919999999999"/>
    <n v="0.36249999999999999"/>
  </r>
  <r>
    <s v="CA-2013-163328"/>
    <x v="99"/>
    <x v="7"/>
    <x v="0"/>
    <d v="2013-11-07T00:00:00"/>
    <x v="2"/>
    <s v="TracyPoddar@gmail.com"/>
    <s v="United States,Eugene,Oregon"/>
    <s v="United States"/>
    <x v="4"/>
    <x v="9"/>
    <x v="462"/>
    <n v="15.176"/>
    <n v="1"/>
    <n v="5.3116000000000003"/>
    <n v="0.35000000000000003"/>
  </r>
  <r>
    <s v="CA-2011-112837"/>
    <x v="652"/>
    <x v="4"/>
    <x v="1"/>
    <d v="2011-09-16T00:00:00"/>
    <x v="1"/>
    <s v="LizWillingham@gmail.com"/>
    <s v="United States,Oxnard,California"/>
    <s v="United States"/>
    <x v="0"/>
    <x v="1"/>
    <x v="31"/>
    <n v="127.95"/>
    <n v="3"/>
    <n v="21.7515"/>
    <n v="0.16999999999999998"/>
  </r>
  <r>
    <s v="CA-2014-161459"/>
    <x v="551"/>
    <x v="7"/>
    <x v="3"/>
    <d v="2014-11-30T00:00:00"/>
    <x v="0"/>
    <s v="EdwardBecker@gmail.com"/>
    <s v="United States,Laguna Niguel,California"/>
    <s v="United States"/>
    <x v="0"/>
    <x v="3"/>
    <x v="935"/>
    <n v="39.96"/>
    <n v="5"/>
    <n v="3.4965000000000002"/>
    <n v="8.7500000000000008E-2"/>
  </r>
  <r>
    <s v="CA-2014-161459"/>
    <x v="551"/>
    <x v="7"/>
    <x v="3"/>
    <d v="2014-11-30T00:00:00"/>
    <x v="0"/>
    <s v="EdwardBecker@gmail.com"/>
    <s v="United States,Laguna Niguel,California"/>
    <s v="United States"/>
    <x v="0"/>
    <x v="9"/>
    <x v="436"/>
    <n v="34.08"/>
    <n v="6"/>
    <n v="15.336"/>
    <n v="0.45"/>
  </r>
  <r>
    <s v="CA-2012-110289"/>
    <x v="653"/>
    <x v="8"/>
    <x v="2"/>
    <d v="2012-11-02T00:00:00"/>
    <x v="0"/>
    <s v="NonaBalk@gmail.com"/>
    <s v="United States,San Francisco,California"/>
    <s v="United States"/>
    <x v="0"/>
    <x v="9"/>
    <x v="352"/>
    <n v="33.4"/>
    <n v="5"/>
    <n v="16.032"/>
    <n v="0.48000000000000004"/>
  </r>
  <r>
    <s v="CA-2012-110289"/>
    <x v="653"/>
    <x v="8"/>
    <x v="2"/>
    <d v="2012-11-02T00:00:00"/>
    <x v="0"/>
    <s v="NonaBalk@gmail.com"/>
    <s v="United States,San Francisco,California"/>
    <s v="United States"/>
    <x v="0"/>
    <x v="13"/>
    <x v="1077"/>
    <n v="210.84"/>
    <n v="4"/>
    <n v="103.3116"/>
    <n v="0.49"/>
  </r>
  <r>
    <s v="CA-2013-165995"/>
    <x v="654"/>
    <x v="3"/>
    <x v="0"/>
    <d v="2013-09-07T00:00:00"/>
    <x v="5"/>
    <s v="BruceGeld@gmail.com"/>
    <s v="United States,Los Angeles,California"/>
    <s v="United States"/>
    <x v="0"/>
    <x v="1"/>
    <x v="913"/>
    <n v="47.04"/>
    <n v="4"/>
    <n v="15.993600000000001"/>
    <n v="0.34"/>
  </r>
  <r>
    <s v="CA-2013-165995"/>
    <x v="654"/>
    <x v="3"/>
    <x v="0"/>
    <d v="2013-09-07T00:00:00"/>
    <x v="5"/>
    <s v="BruceGeld@gmail.com"/>
    <s v="United States,Los Angeles,California"/>
    <s v="United States"/>
    <x v="0"/>
    <x v="3"/>
    <x v="1233"/>
    <n v="339.96"/>
    <n v="5"/>
    <n v="42.494999999999997"/>
    <n v="0.125"/>
  </r>
  <r>
    <s v="CA-2012-104486"/>
    <x v="192"/>
    <x v="2"/>
    <x v="2"/>
    <d v="2012-05-06T00:00:00"/>
    <x v="1"/>
    <s v="PatrickO'Brill@gmail.com"/>
    <s v="United States,San Francisco,California"/>
    <s v="United States"/>
    <x v="0"/>
    <x v="4"/>
    <x v="1234"/>
    <n v="12.176"/>
    <n v="1"/>
    <n v="4.4138000000000002"/>
    <n v="0.36249999999999999"/>
  </r>
  <r>
    <s v="CA-2012-104486"/>
    <x v="192"/>
    <x v="2"/>
    <x v="2"/>
    <d v="2012-05-06T00:00:00"/>
    <x v="1"/>
    <s v="PatrickO'Brill@gmail.com"/>
    <s v="United States,San Francisco,California"/>
    <s v="United States"/>
    <x v="0"/>
    <x v="7"/>
    <x v="661"/>
    <n v="37.32"/>
    <n v="3"/>
    <n v="10.4496"/>
    <n v="0.28000000000000003"/>
  </r>
  <r>
    <s v="CA-2012-104486"/>
    <x v="192"/>
    <x v="2"/>
    <x v="2"/>
    <d v="2012-05-06T00:00:00"/>
    <x v="1"/>
    <s v="PatrickO'Brill@gmail.com"/>
    <s v="United States,San Francisco,California"/>
    <s v="United States"/>
    <x v="0"/>
    <x v="12"/>
    <x v="1235"/>
    <n v="35.06"/>
    <n v="2"/>
    <n v="10.518000000000001"/>
    <n v="0.3"/>
  </r>
  <r>
    <s v="CA-2014-139080"/>
    <x v="655"/>
    <x v="5"/>
    <x v="3"/>
    <d v="2014-01-29T00:00:00"/>
    <x v="1"/>
    <s v="ChrisSelesnick@gmail.com"/>
    <s v="United States,Seattle,Washington"/>
    <s v="United States"/>
    <x v="1"/>
    <x v="4"/>
    <x v="1236"/>
    <n v="19.68"/>
    <n v="5"/>
    <n v="6.8879999999999999"/>
    <n v="0.35"/>
  </r>
  <r>
    <s v="CA-2014-139080"/>
    <x v="655"/>
    <x v="5"/>
    <x v="3"/>
    <d v="2014-01-29T00:00:00"/>
    <x v="1"/>
    <s v="ChrisSelesnick@gmail.com"/>
    <s v="United States,Seattle,Washington"/>
    <s v="United States"/>
    <x v="1"/>
    <x v="9"/>
    <x v="1237"/>
    <n v="25.92"/>
    <n v="4"/>
    <n v="12.441599999999999"/>
    <n v="0.47999999999999993"/>
  </r>
  <r>
    <s v="CA-2014-139080"/>
    <x v="655"/>
    <x v="5"/>
    <x v="3"/>
    <d v="2014-01-29T00:00:00"/>
    <x v="1"/>
    <s v="ChrisSelesnick@gmail.com"/>
    <s v="United States,Seattle,Washington"/>
    <s v="United States"/>
    <x v="1"/>
    <x v="9"/>
    <x v="398"/>
    <n v="6.48"/>
    <n v="1"/>
    <n v="3.1103999999999998"/>
    <n v="0.47999999999999993"/>
  </r>
  <r>
    <s v="CA-2014-139080"/>
    <x v="655"/>
    <x v="5"/>
    <x v="3"/>
    <d v="2014-01-29T00:00:00"/>
    <x v="1"/>
    <s v="ChrisSelesnick@gmail.com"/>
    <s v="United States,Seattle,Washington"/>
    <s v="United States"/>
    <x v="1"/>
    <x v="3"/>
    <x v="1165"/>
    <n v="86.352000000000004"/>
    <n v="6"/>
    <n v="8.6351999999999993"/>
    <n v="9.9999999999999992E-2"/>
  </r>
  <r>
    <s v="CA-2012-115693"/>
    <x v="656"/>
    <x v="1"/>
    <x v="2"/>
    <d v="2012-12-15T00:00:00"/>
    <x v="1"/>
    <s v="FrankCarlisle@gmail.com"/>
    <s v="United States,Los Angeles,California"/>
    <s v="United States"/>
    <x v="0"/>
    <x v="2"/>
    <x v="925"/>
    <n v="56.3"/>
    <n v="2"/>
    <n v="15.763999999999999"/>
    <n v="0.28000000000000003"/>
  </r>
  <r>
    <s v="US-2011-107993"/>
    <x v="266"/>
    <x v="7"/>
    <x v="1"/>
    <d v="2011-11-30T00:00:00"/>
    <x v="1"/>
    <s v="SanjitEngle@gmail.com"/>
    <s v="United States,Springfield,Oregon"/>
    <s v="United States"/>
    <x v="4"/>
    <x v="2"/>
    <x v="871"/>
    <n v="51.015999999999998"/>
    <n v="7"/>
    <n v="8.2901000000000007"/>
    <n v="0.16250000000000001"/>
  </r>
  <r>
    <s v="CA-2014-110443"/>
    <x v="250"/>
    <x v="7"/>
    <x v="3"/>
    <d v="2014-11-26T00:00:00"/>
    <x v="0"/>
    <s v="ChlorisKastensmidt@gmail.com"/>
    <s v="United States,Renton,Washington"/>
    <s v="United States"/>
    <x v="1"/>
    <x v="4"/>
    <x v="151"/>
    <n v="150.80000000000001"/>
    <n v="5"/>
    <n v="56.55"/>
    <n v="0.37499999999999994"/>
  </r>
  <r>
    <s v="CA-2014-110443"/>
    <x v="250"/>
    <x v="7"/>
    <x v="3"/>
    <d v="2014-11-26T00:00:00"/>
    <x v="0"/>
    <s v="ChlorisKastensmidt@gmail.com"/>
    <s v="United States,Renton,Washington"/>
    <s v="United States"/>
    <x v="1"/>
    <x v="16"/>
    <x v="1238"/>
    <n v="1039.992"/>
    <n v="1"/>
    <n v="103.9992"/>
    <n v="0.1"/>
  </r>
  <r>
    <s v="CA-2014-110443"/>
    <x v="250"/>
    <x v="7"/>
    <x v="3"/>
    <d v="2014-11-26T00:00:00"/>
    <x v="0"/>
    <s v="ChlorisKastensmidt@gmail.com"/>
    <s v="United States,Renton,Washington"/>
    <s v="United States"/>
    <x v="1"/>
    <x v="9"/>
    <x v="1239"/>
    <n v="51.84"/>
    <n v="8"/>
    <n v="24.883199999999999"/>
    <n v="0.47999999999999993"/>
  </r>
  <r>
    <s v="US-2014-147998"/>
    <x v="91"/>
    <x v="2"/>
    <x v="3"/>
    <d v="2014-05-25T00:00:00"/>
    <x v="1"/>
    <s v="SueAnnReed@gmail.com"/>
    <s v="United States,San Jose,California"/>
    <s v="United States"/>
    <x v="0"/>
    <x v="4"/>
    <x v="513"/>
    <n v="133.12"/>
    <n v="5"/>
    <n v="49.92"/>
    <n v="0.375"/>
  </r>
  <r>
    <s v="US-2013-116442"/>
    <x v="657"/>
    <x v="1"/>
    <x v="0"/>
    <d v="2013-12-23T00:00:00"/>
    <x v="5"/>
    <s v="BenjaminPatterson@gmail.com"/>
    <s v="United States,Los Angeles,California"/>
    <s v="United States"/>
    <x v="0"/>
    <x v="1"/>
    <x v="897"/>
    <n v="14.76"/>
    <n v="2"/>
    <n v="4.2804000000000002"/>
    <n v="0.29000000000000004"/>
  </r>
  <r>
    <s v="US-2011-163797"/>
    <x v="448"/>
    <x v="10"/>
    <x v="1"/>
    <d v="2011-04-13T00:00:00"/>
    <x v="1"/>
    <s v="PaulineChand@gmail.com"/>
    <s v="United States,Chandler,Arizona"/>
    <s v="United States"/>
    <x v="3"/>
    <x v="11"/>
    <x v="1240"/>
    <n v="49.792000000000002"/>
    <n v="8"/>
    <n v="-11.8256"/>
    <n v="-0.23749999999999999"/>
  </r>
  <r>
    <s v="CA-2014-154074"/>
    <x v="207"/>
    <x v="4"/>
    <x v="3"/>
    <d v="2014-09-03T00:00:00"/>
    <x v="2"/>
    <s v="BartWatters@gmail.com"/>
    <s v="United States,Spokane,Washington"/>
    <s v="United States"/>
    <x v="1"/>
    <x v="10"/>
    <x v="331"/>
    <n v="569.56799999999998"/>
    <n v="2"/>
    <n v="7.1196000000000002"/>
    <n v="1.2500000000000001E-2"/>
  </r>
  <r>
    <s v="CA-2014-154074"/>
    <x v="207"/>
    <x v="4"/>
    <x v="3"/>
    <d v="2014-09-03T00:00:00"/>
    <x v="2"/>
    <s v="BartWatters@gmail.com"/>
    <s v="United States,Spokane,Washington"/>
    <s v="United States"/>
    <x v="1"/>
    <x v="7"/>
    <x v="24"/>
    <n v="149.72999999999999"/>
    <n v="7"/>
    <n v="43.421700000000001"/>
    <n v="0.29000000000000004"/>
  </r>
  <r>
    <s v="CA-2014-144750"/>
    <x v="409"/>
    <x v="3"/>
    <x v="3"/>
    <d v="2014-08-22T00:00:00"/>
    <x v="7"/>
    <s v="DionisLloyd@gmail.com"/>
    <s v="United States,Chandler,Arizona"/>
    <s v="United States"/>
    <x v="3"/>
    <x v="9"/>
    <x v="790"/>
    <n v="83.88"/>
    <n v="1"/>
    <n v="29.358000000000001"/>
    <n v="0.35000000000000003"/>
  </r>
  <r>
    <s v="CA-2011-159121"/>
    <x v="449"/>
    <x v="6"/>
    <x v="1"/>
    <d v="2011-08-01T00:00:00"/>
    <x v="3"/>
    <s v="JackO'Briant@gmail.com"/>
    <s v="United States,Draper,Utah"/>
    <s v="United States"/>
    <x v="2"/>
    <x v="8"/>
    <x v="1241"/>
    <n v="111.93"/>
    <n v="7"/>
    <n v="34.698300000000003"/>
    <n v="0.31"/>
  </r>
  <r>
    <s v="CA-2012-149650"/>
    <x v="658"/>
    <x v="8"/>
    <x v="2"/>
    <d v="2012-10-27T00:00:00"/>
    <x v="4"/>
    <s v="RobertDilbeck@gmail.com"/>
    <s v="United States,Oakland,California"/>
    <s v="United States"/>
    <x v="0"/>
    <x v="10"/>
    <x v="119"/>
    <n v="454.27199999999999"/>
    <n v="8"/>
    <n v="-73.819199999999995"/>
    <n v="-0.16250000000000001"/>
  </r>
  <r>
    <s v="US-2014-116897"/>
    <x v="576"/>
    <x v="2"/>
    <x v="3"/>
    <d v="2014-05-30T00:00:00"/>
    <x v="2"/>
    <s v="JamesGalang@gmail.com"/>
    <s v="United States,Pocatello,Idaho"/>
    <s v="United States"/>
    <x v="9"/>
    <x v="1"/>
    <x v="722"/>
    <n v="35"/>
    <n v="4"/>
    <n v="14.7"/>
    <n v="0.42"/>
  </r>
  <r>
    <s v="US-2014-116897"/>
    <x v="576"/>
    <x v="2"/>
    <x v="3"/>
    <d v="2014-05-30T00:00:00"/>
    <x v="2"/>
    <s v="JamesGalang@gmail.com"/>
    <s v="United States,Pocatello,Idaho"/>
    <s v="United States"/>
    <x v="9"/>
    <x v="7"/>
    <x v="843"/>
    <n v="477.15"/>
    <n v="5"/>
    <n v="28.629000000000001"/>
    <n v="6.0000000000000005E-2"/>
  </r>
  <r>
    <s v="US-2014-116897"/>
    <x v="576"/>
    <x v="2"/>
    <x v="3"/>
    <d v="2014-05-30T00:00:00"/>
    <x v="2"/>
    <s v="JamesGalang@gmail.com"/>
    <s v="United States,Pocatello,Idaho"/>
    <s v="United States"/>
    <x v="9"/>
    <x v="3"/>
    <x v="1242"/>
    <n v="302.37599999999998"/>
    <n v="3"/>
    <n v="22.6782"/>
    <n v="7.5000000000000011E-2"/>
  </r>
  <r>
    <s v="CA-2014-161102"/>
    <x v="659"/>
    <x v="3"/>
    <x v="3"/>
    <d v="2014-08-04T00:00:00"/>
    <x v="4"/>
    <s v="ErinCreighton@gmail.com"/>
    <s v="United States,San Francisco,California"/>
    <s v="United States"/>
    <x v="0"/>
    <x v="7"/>
    <x v="453"/>
    <n v="56.56"/>
    <n v="2"/>
    <n v="15.2712"/>
    <n v="0.27"/>
  </r>
  <r>
    <s v="CA-2014-161102"/>
    <x v="659"/>
    <x v="3"/>
    <x v="3"/>
    <d v="2014-08-04T00:00:00"/>
    <x v="4"/>
    <s v="ErinCreighton@gmail.com"/>
    <s v="United States,San Francisco,California"/>
    <s v="United States"/>
    <x v="0"/>
    <x v="1"/>
    <x v="976"/>
    <n v="36.96"/>
    <n v="7"/>
    <n v="11.457599999999999"/>
    <n v="0.31"/>
  </r>
  <r>
    <s v="CA-2014-153080"/>
    <x v="660"/>
    <x v="2"/>
    <x v="3"/>
    <d v="2014-05-26T00:00:00"/>
    <x v="4"/>
    <s v="EricHoffmann@gmail.com"/>
    <s v="United States,Los Angeles,California"/>
    <s v="United States"/>
    <x v="0"/>
    <x v="8"/>
    <x v="1243"/>
    <n v="68.459999999999994"/>
    <n v="7"/>
    <n v="25.330200000000001"/>
    <n v="0.37000000000000005"/>
  </r>
  <r>
    <s v="CA-2014-167640"/>
    <x v="477"/>
    <x v="9"/>
    <x v="3"/>
    <d v="2014-03-11T00:00:00"/>
    <x v="0"/>
    <s v="FrankCarlisle@gmail.com"/>
    <s v="United States,San Francisco,California"/>
    <s v="United States"/>
    <x v="0"/>
    <x v="2"/>
    <x v="1244"/>
    <n v="23.88"/>
    <n v="6"/>
    <n v="8.1191999999999993"/>
    <n v="0.33999999999999997"/>
  </r>
  <r>
    <s v="CA-2014-167640"/>
    <x v="477"/>
    <x v="9"/>
    <x v="3"/>
    <d v="2014-03-11T00:00:00"/>
    <x v="0"/>
    <s v="FrankCarlisle@gmail.com"/>
    <s v="United States,San Francisco,California"/>
    <s v="United States"/>
    <x v="0"/>
    <x v="0"/>
    <x v="1245"/>
    <n v="11.52"/>
    <n v="4"/>
    <n v="5.6448"/>
    <n v="0.49000000000000005"/>
  </r>
  <r>
    <s v="CA-2014-167640"/>
    <x v="477"/>
    <x v="9"/>
    <x v="3"/>
    <d v="2014-03-11T00:00:00"/>
    <x v="0"/>
    <s v="FrankCarlisle@gmail.com"/>
    <s v="United States,San Francisco,California"/>
    <s v="United States"/>
    <x v="0"/>
    <x v="9"/>
    <x v="1079"/>
    <n v="286.93"/>
    <n v="7"/>
    <n v="140.59569999999999"/>
    <n v="0.49"/>
  </r>
  <r>
    <s v="CA-2014-167640"/>
    <x v="477"/>
    <x v="9"/>
    <x v="3"/>
    <d v="2014-03-11T00:00:00"/>
    <x v="0"/>
    <s v="FrankCarlisle@gmail.com"/>
    <s v="United States,San Francisco,California"/>
    <s v="United States"/>
    <x v="0"/>
    <x v="3"/>
    <x v="1123"/>
    <n v="206.38399999999999"/>
    <n v="2"/>
    <n v="23.2182"/>
    <n v="0.1125"/>
  </r>
  <r>
    <s v="US-2014-116652"/>
    <x v="628"/>
    <x v="4"/>
    <x v="3"/>
    <d v="2014-09-20T00:00:00"/>
    <x v="0"/>
    <s v="RickDuston@gmail.com"/>
    <s v="United States,San Francisco,California"/>
    <s v="United States"/>
    <x v="0"/>
    <x v="10"/>
    <x v="363"/>
    <n v="218.352"/>
    <n v="3"/>
    <n v="0"/>
    <n v="0"/>
  </r>
  <r>
    <s v="US-2014-116652"/>
    <x v="628"/>
    <x v="4"/>
    <x v="3"/>
    <d v="2014-09-20T00:00:00"/>
    <x v="0"/>
    <s v="RickDuston@gmail.com"/>
    <s v="United States,San Francisco,California"/>
    <s v="United States"/>
    <x v="0"/>
    <x v="1"/>
    <x v="1246"/>
    <n v="529.9"/>
    <n v="5"/>
    <n v="105.98"/>
    <n v="0.2"/>
  </r>
  <r>
    <s v="US-2014-116652"/>
    <x v="628"/>
    <x v="4"/>
    <x v="3"/>
    <d v="2014-09-20T00:00:00"/>
    <x v="0"/>
    <s v="RickDuston@gmail.com"/>
    <s v="United States,San Francisco,California"/>
    <s v="United States"/>
    <x v="0"/>
    <x v="2"/>
    <x v="1207"/>
    <n v="99.3"/>
    <n v="10"/>
    <n v="41.706000000000003"/>
    <n v="0.42000000000000004"/>
  </r>
  <r>
    <s v="US-2014-116652"/>
    <x v="628"/>
    <x v="4"/>
    <x v="3"/>
    <d v="2014-09-20T00:00:00"/>
    <x v="0"/>
    <s v="RickDuston@gmail.com"/>
    <s v="United States,San Francisco,California"/>
    <s v="United States"/>
    <x v="0"/>
    <x v="5"/>
    <x v="1247"/>
    <n v="108.96"/>
    <n v="2"/>
    <n v="30.508800000000001"/>
    <n v="0.28000000000000003"/>
  </r>
  <r>
    <s v="US-2014-116652"/>
    <x v="628"/>
    <x v="4"/>
    <x v="3"/>
    <d v="2014-09-20T00:00:00"/>
    <x v="0"/>
    <s v="RickDuston@gmail.com"/>
    <s v="United States,San Francisco,California"/>
    <s v="United States"/>
    <x v="0"/>
    <x v="4"/>
    <x v="1176"/>
    <n v="2.6880000000000002"/>
    <n v="1"/>
    <n v="0.84"/>
    <n v="0.31249999999999994"/>
  </r>
  <r>
    <s v="US-2014-107888"/>
    <x v="364"/>
    <x v="7"/>
    <x v="3"/>
    <d v="2014-11-20T00:00:00"/>
    <x v="4"/>
    <s v="ChrisCortes@gmail.com"/>
    <s v="United States,Seattle,Washington"/>
    <s v="United States"/>
    <x v="1"/>
    <x v="9"/>
    <x v="1063"/>
    <n v="73.680000000000007"/>
    <n v="6"/>
    <n v="34.629600000000003"/>
    <n v="0.47000000000000003"/>
  </r>
  <r>
    <s v="US-2014-107888"/>
    <x v="364"/>
    <x v="7"/>
    <x v="3"/>
    <d v="2014-11-20T00:00:00"/>
    <x v="4"/>
    <s v="ChrisCortes@gmail.com"/>
    <s v="United States,Seattle,Washington"/>
    <s v="United States"/>
    <x v="1"/>
    <x v="1"/>
    <x v="212"/>
    <n v="139.91999999999999"/>
    <n v="2"/>
    <n v="23.7864"/>
    <n v="0.17"/>
  </r>
  <r>
    <s v="US-2014-107888"/>
    <x v="364"/>
    <x v="7"/>
    <x v="3"/>
    <d v="2014-11-20T00:00:00"/>
    <x v="4"/>
    <s v="ChrisCortes@gmail.com"/>
    <s v="United States,Seattle,Washington"/>
    <s v="United States"/>
    <x v="1"/>
    <x v="3"/>
    <x v="1190"/>
    <n v="107.88"/>
    <n v="3"/>
    <n v="10.788"/>
    <n v="0.1"/>
  </r>
  <r>
    <s v="US-2014-107888"/>
    <x v="364"/>
    <x v="7"/>
    <x v="3"/>
    <d v="2014-11-20T00:00:00"/>
    <x v="4"/>
    <s v="ChrisCortes@gmail.com"/>
    <s v="United States,Seattle,Washington"/>
    <s v="United States"/>
    <x v="1"/>
    <x v="7"/>
    <x v="599"/>
    <n v="33.29"/>
    <n v="1"/>
    <n v="7.9896000000000003"/>
    <n v="0.24000000000000002"/>
  </r>
  <r>
    <s v="CA-2014-161578"/>
    <x v="375"/>
    <x v="1"/>
    <x v="3"/>
    <d v="2014-12-22T00:00:00"/>
    <x v="1"/>
    <s v="RickBensley@gmail.com"/>
    <s v="United States,Los Angeles,California"/>
    <s v="United States"/>
    <x v="0"/>
    <x v="9"/>
    <x v="352"/>
    <n v="13.36"/>
    <n v="2"/>
    <n v="6.4127999999999998"/>
    <n v="0.48"/>
  </r>
  <r>
    <s v="CA-2014-161578"/>
    <x v="375"/>
    <x v="1"/>
    <x v="3"/>
    <d v="2014-12-22T00:00:00"/>
    <x v="1"/>
    <s v="RickBensley@gmail.com"/>
    <s v="United States,Los Angeles,California"/>
    <s v="United States"/>
    <x v="0"/>
    <x v="7"/>
    <x v="378"/>
    <n v="158.9"/>
    <n v="5"/>
    <n v="7.9450000000000003"/>
    <n v="0.05"/>
  </r>
  <r>
    <s v="CA-2013-160941"/>
    <x v="661"/>
    <x v="6"/>
    <x v="0"/>
    <d v="2013-07-27T00:00:00"/>
    <x v="1"/>
    <s v="DamalaKotsonis@gmail.com"/>
    <s v="United States,Roseville,California"/>
    <s v="United States"/>
    <x v="0"/>
    <x v="13"/>
    <x v="1248"/>
    <n v="419.9"/>
    <n v="5"/>
    <n v="197.35300000000001"/>
    <n v="0.47000000000000003"/>
  </r>
  <r>
    <s v="CA-2013-160941"/>
    <x v="661"/>
    <x v="6"/>
    <x v="0"/>
    <d v="2013-07-27T00:00:00"/>
    <x v="1"/>
    <s v="DamalaKotsonis@gmail.com"/>
    <s v="United States,Roseville,California"/>
    <s v="United States"/>
    <x v="0"/>
    <x v="0"/>
    <x v="116"/>
    <n v="3.15"/>
    <n v="1"/>
    <n v="1.512"/>
    <n v="0.48000000000000004"/>
  </r>
  <r>
    <s v="CA-2013-161543"/>
    <x v="662"/>
    <x v="2"/>
    <x v="0"/>
    <d v="2013-05-17T00:00:00"/>
    <x v="3"/>
    <s v="RogerDemir@gmail.com"/>
    <s v="United States,Seattle,Washington"/>
    <s v="United States"/>
    <x v="1"/>
    <x v="9"/>
    <x v="1249"/>
    <n v="11.96"/>
    <n v="2"/>
    <n v="5.8604000000000003"/>
    <n v="0.49"/>
  </r>
  <r>
    <s v="CA-2014-123085"/>
    <x v="663"/>
    <x v="9"/>
    <x v="3"/>
    <d v="2014-03-09T00:00:00"/>
    <x v="1"/>
    <s v="EdJacobs@gmail.com"/>
    <s v="United States,Los Angeles,California"/>
    <s v="United States"/>
    <x v="0"/>
    <x v="8"/>
    <x v="1250"/>
    <n v="1049.44"/>
    <n v="8"/>
    <n v="440.76479999999998"/>
    <n v="0.42"/>
  </r>
  <r>
    <s v="CA-2014-123085"/>
    <x v="663"/>
    <x v="9"/>
    <x v="3"/>
    <d v="2014-03-09T00:00:00"/>
    <x v="1"/>
    <s v="EdJacobs@gmail.com"/>
    <s v="United States,Los Angeles,California"/>
    <s v="United States"/>
    <x v="0"/>
    <x v="10"/>
    <x v="1074"/>
    <n v="170.352"/>
    <n v="3"/>
    <n v="-17.0352"/>
    <n v="-9.9999999999999992E-2"/>
  </r>
  <r>
    <s v="CA-2011-103660"/>
    <x v="624"/>
    <x v="3"/>
    <x v="1"/>
    <d v="2011-08-30T00:00:00"/>
    <x v="1"/>
    <s v="MitchWebber@gmail.com"/>
    <s v="United States,Seattle,Washington"/>
    <s v="United States"/>
    <x v="1"/>
    <x v="3"/>
    <x v="1251"/>
    <n v="1007.944"/>
    <n v="7"/>
    <n v="75.595799999999997"/>
    <n v="7.4999999999999997E-2"/>
  </r>
  <r>
    <s v="CA-2013-169887"/>
    <x v="664"/>
    <x v="8"/>
    <x v="0"/>
    <d v="2013-10-23T00:00:00"/>
    <x v="7"/>
    <s v="MaryBethSkach@gmail.com"/>
    <s v="United States,Seattle,Washington"/>
    <s v="United States"/>
    <x v="1"/>
    <x v="9"/>
    <x v="452"/>
    <n v="6.68"/>
    <n v="1"/>
    <n v="3.2063999999999999"/>
    <n v="0.48"/>
  </r>
  <r>
    <s v="CA-2013-169887"/>
    <x v="664"/>
    <x v="8"/>
    <x v="0"/>
    <d v="2013-10-23T00:00:00"/>
    <x v="7"/>
    <s v="MaryBethSkach@gmail.com"/>
    <s v="United States,Seattle,Washington"/>
    <s v="United States"/>
    <x v="1"/>
    <x v="2"/>
    <x v="679"/>
    <n v="8.34"/>
    <n v="3"/>
    <n v="2.2517999999999998"/>
    <n v="0.26999999999999996"/>
  </r>
  <r>
    <s v="CA-2013-169887"/>
    <x v="664"/>
    <x v="8"/>
    <x v="0"/>
    <d v="2013-10-23T00:00:00"/>
    <x v="7"/>
    <s v="MaryBethSkach@gmail.com"/>
    <s v="United States,Seattle,Washington"/>
    <s v="United States"/>
    <x v="1"/>
    <x v="1"/>
    <x v="1252"/>
    <n v="101.94"/>
    <n v="3"/>
    <n v="30.582000000000001"/>
    <n v="0.3"/>
  </r>
  <r>
    <s v="CA-2013-148516"/>
    <x v="665"/>
    <x v="3"/>
    <x v="0"/>
    <d v="2013-08-12T00:00:00"/>
    <x v="0"/>
    <s v="DorothyWardle@gmail.com"/>
    <s v="United States,Edmonds,Washington"/>
    <s v="United States"/>
    <x v="1"/>
    <x v="8"/>
    <x v="218"/>
    <n v="179.97"/>
    <n v="3"/>
    <n v="86.385599999999997"/>
    <n v="0.48"/>
  </r>
  <r>
    <s v="CA-2012-103716"/>
    <x v="666"/>
    <x v="10"/>
    <x v="2"/>
    <d v="2012-05-06T00:00:00"/>
    <x v="3"/>
    <s v="KenBlack@gmail.com"/>
    <s v="United States,San Francisco,California"/>
    <s v="United States"/>
    <x v="0"/>
    <x v="2"/>
    <x v="104"/>
    <n v="34.65"/>
    <n v="3"/>
    <n v="9.702"/>
    <n v="0.28000000000000003"/>
  </r>
  <r>
    <s v="CA-2012-103716"/>
    <x v="666"/>
    <x v="10"/>
    <x v="2"/>
    <d v="2012-05-06T00:00:00"/>
    <x v="3"/>
    <s v="KenBlack@gmail.com"/>
    <s v="United States,San Francisco,California"/>
    <s v="United States"/>
    <x v="0"/>
    <x v="3"/>
    <x v="728"/>
    <n v="19.8"/>
    <n v="5"/>
    <n v="1.7324999999999999"/>
    <n v="8.7499999999999994E-2"/>
  </r>
  <r>
    <s v="CA-2014-146346"/>
    <x v="13"/>
    <x v="0"/>
    <x v="3"/>
    <d v="2014-06-21T00:00:00"/>
    <x v="4"/>
    <s v="RyanAkin@gmail.com"/>
    <s v="United States,Commerce City,Colorado"/>
    <s v="United States"/>
    <x v="5"/>
    <x v="7"/>
    <x v="1168"/>
    <n v="146.352"/>
    <n v="3"/>
    <n v="-32.929200000000002"/>
    <n v="-0.22500000000000001"/>
  </r>
  <r>
    <s v="CA-2013-148852"/>
    <x v="667"/>
    <x v="2"/>
    <x v="0"/>
    <d v="2013-06-01T00:00:00"/>
    <x v="1"/>
    <s v="StewartVisinsky@gmail.com"/>
    <s v="United States,Santa Ana,California"/>
    <s v="United States"/>
    <x v="0"/>
    <x v="11"/>
    <x v="175"/>
    <n v="5.94"/>
    <n v="3"/>
    <n v="0"/>
    <n v="0"/>
  </r>
  <r>
    <s v="CA-2013-148852"/>
    <x v="667"/>
    <x v="2"/>
    <x v="0"/>
    <d v="2013-06-01T00:00:00"/>
    <x v="1"/>
    <s v="StewartVisinsky@gmail.com"/>
    <s v="United States,Santa Ana,California"/>
    <s v="United States"/>
    <x v="0"/>
    <x v="9"/>
    <x v="1253"/>
    <n v="45.36"/>
    <n v="7"/>
    <n v="21.7728"/>
    <n v="0.48"/>
  </r>
  <r>
    <s v="CA-2013-148852"/>
    <x v="667"/>
    <x v="2"/>
    <x v="0"/>
    <d v="2013-06-01T00:00:00"/>
    <x v="1"/>
    <s v="StewartVisinsky@gmail.com"/>
    <s v="United States,Santa Ana,California"/>
    <s v="United States"/>
    <x v="0"/>
    <x v="3"/>
    <x v="1254"/>
    <n v="211.16800000000001"/>
    <n v="4"/>
    <n v="23.756399999999999"/>
    <n v="0.11249999999999999"/>
  </r>
  <r>
    <s v="CA-2013-148852"/>
    <x v="667"/>
    <x v="2"/>
    <x v="0"/>
    <d v="2013-06-01T00:00:00"/>
    <x v="1"/>
    <s v="StewartVisinsky@gmail.com"/>
    <s v="United States,Santa Ana,California"/>
    <s v="United States"/>
    <x v="0"/>
    <x v="10"/>
    <x v="1001"/>
    <n v="484.70400000000001"/>
    <n v="6"/>
    <n v="-84.8232"/>
    <n v="-0.17499999999999999"/>
  </r>
  <r>
    <s v="CA-2013-148852"/>
    <x v="667"/>
    <x v="2"/>
    <x v="0"/>
    <d v="2013-06-01T00:00:00"/>
    <x v="1"/>
    <s v="StewartVisinsky@gmail.com"/>
    <s v="United States,Santa Ana,California"/>
    <s v="United States"/>
    <x v="0"/>
    <x v="16"/>
    <x v="1255"/>
    <n v="371.976"/>
    <n v="3"/>
    <n v="116.24250000000001"/>
    <n v="0.3125"/>
  </r>
  <r>
    <s v="CA-2013-168921"/>
    <x v="668"/>
    <x v="8"/>
    <x v="0"/>
    <d v="2013-10-23T00:00:00"/>
    <x v="2"/>
    <s v="AndrewGjertsen@gmail.com"/>
    <s v="United States,Los Angeles,California"/>
    <s v="United States"/>
    <x v="0"/>
    <x v="4"/>
    <x v="533"/>
    <n v="19.295999999999999"/>
    <n v="3"/>
    <n v="6.03"/>
    <n v="0.3125"/>
  </r>
  <r>
    <s v="CA-2013-123512"/>
    <x v="210"/>
    <x v="0"/>
    <x v="0"/>
    <d v="2013-06-20T00:00:00"/>
    <x v="2"/>
    <s v="MikeVittorini@gmail.com"/>
    <s v="United States,Los Angeles,California"/>
    <s v="United States"/>
    <x v="0"/>
    <x v="15"/>
    <x v="1110"/>
    <n v="239.666"/>
    <n v="2"/>
    <n v="14.098000000000001"/>
    <n v="5.8823529411764712E-2"/>
  </r>
  <r>
    <s v="CA-2013-123512"/>
    <x v="210"/>
    <x v="0"/>
    <x v="0"/>
    <d v="2013-06-20T00:00:00"/>
    <x v="2"/>
    <s v="MikeVittorini@gmail.com"/>
    <s v="United States,Los Angeles,California"/>
    <s v="United States"/>
    <x v="0"/>
    <x v="0"/>
    <x v="1256"/>
    <n v="22.5"/>
    <n v="6"/>
    <n v="10.8"/>
    <n v="0.48000000000000004"/>
  </r>
  <r>
    <s v="CA-2013-123512"/>
    <x v="210"/>
    <x v="0"/>
    <x v="0"/>
    <d v="2013-06-20T00:00:00"/>
    <x v="2"/>
    <s v="MikeVittorini@gmail.com"/>
    <s v="United States,Los Angeles,California"/>
    <s v="United States"/>
    <x v="0"/>
    <x v="9"/>
    <x v="1257"/>
    <n v="219.84"/>
    <n v="4"/>
    <n v="107.7216"/>
    <n v="0.49"/>
  </r>
  <r>
    <s v="CA-2011-130449"/>
    <x v="669"/>
    <x v="4"/>
    <x v="1"/>
    <d v="2011-09-09T00:00:00"/>
    <x v="4"/>
    <s v="VictoriaPisteka@gmail.com"/>
    <s v="United States,San Francisco,California"/>
    <s v="United States"/>
    <x v="0"/>
    <x v="1"/>
    <x v="1"/>
    <n v="41.88"/>
    <n v="6"/>
    <n v="12.145200000000001"/>
    <n v="0.28999999999999998"/>
  </r>
  <r>
    <s v="CA-2011-130449"/>
    <x v="669"/>
    <x v="4"/>
    <x v="1"/>
    <d v="2011-09-09T00:00:00"/>
    <x v="4"/>
    <s v="VictoriaPisteka@gmail.com"/>
    <s v="United States,San Francisco,California"/>
    <s v="United States"/>
    <x v="0"/>
    <x v="0"/>
    <x v="1258"/>
    <n v="58.48"/>
    <n v="8"/>
    <n v="27.485600000000002"/>
    <n v="0.47000000000000003"/>
  </r>
  <r>
    <s v="CA-2011-138513"/>
    <x v="670"/>
    <x v="2"/>
    <x v="1"/>
    <d v="2011-05-27T00:00:00"/>
    <x v="0"/>
    <s v="EricaHackney@gmail.com"/>
    <s v="United States,Bellevue,Washington"/>
    <s v="United States"/>
    <x v="1"/>
    <x v="9"/>
    <x v="1259"/>
    <n v="12.96"/>
    <n v="2"/>
    <n v="6.2207999999999997"/>
    <n v="0.47999999999999993"/>
  </r>
  <r>
    <s v="CA-2013-105081"/>
    <x v="242"/>
    <x v="1"/>
    <x v="0"/>
    <d v="2013-12-31T00:00:00"/>
    <x v="1"/>
    <s v="JoeElijah@gmail.com"/>
    <s v="United States,Seattle,Washington"/>
    <s v="United States"/>
    <x v="1"/>
    <x v="10"/>
    <x v="1260"/>
    <n v="698.35199999999998"/>
    <n v="3"/>
    <n v="52.376399999999997"/>
    <n v="7.4999999999999997E-2"/>
  </r>
  <r>
    <s v="CA-2013-105081"/>
    <x v="242"/>
    <x v="1"/>
    <x v="0"/>
    <d v="2013-12-31T00:00:00"/>
    <x v="1"/>
    <s v="JoeElijah@gmail.com"/>
    <s v="United States,Seattle,Washington"/>
    <s v="United States"/>
    <x v="1"/>
    <x v="6"/>
    <x v="1261"/>
    <n v="1747.25"/>
    <n v="5"/>
    <n v="629.01"/>
    <n v="0.36"/>
  </r>
  <r>
    <s v="CA-2013-166275"/>
    <x v="599"/>
    <x v="8"/>
    <x v="0"/>
    <d v="2013-10-25T00:00:00"/>
    <x v="7"/>
    <s v="SoniaSunley@gmail.com"/>
    <s v="United States,San Francisco,California"/>
    <s v="United States"/>
    <x v="0"/>
    <x v="8"/>
    <x v="243"/>
    <n v="199.99"/>
    <n v="1"/>
    <n v="85.995699999999999"/>
    <n v="0.43"/>
  </r>
  <r>
    <s v="US-2012-156496"/>
    <x v="671"/>
    <x v="3"/>
    <x v="2"/>
    <d v="2012-08-16T00:00:00"/>
    <x v="3"/>
    <s v="WilliamBrown@gmail.com"/>
    <s v="United States,Redmond,Oregon"/>
    <s v="United States"/>
    <x v="4"/>
    <x v="3"/>
    <x v="306"/>
    <n v="438.36799999999999"/>
    <n v="4"/>
    <n v="38.357199999999999"/>
    <n v="8.7499999999999994E-2"/>
  </r>
  <r>
    <s v="US-2012-156496"/>
    <x v="671"/>
    <x v="3"/>
    <x v="2"/>
    <d v="2012-08-16T00:00:00"/>
    <x v="3"/>
    <s v="WilliamBrown@gmail.com"/>
    <s v="United States,Redmond,Oregon"/>
    <s v="United States"/>
    <x v="4"/>
    <x v="3"/>
    <x v="1262"/>
    <n v="139.94399999999999"/>
    <n v="7"/>
    <n v="-31.487400000000001"/>
    <n v="-0.22500000000000003"/>
  </r>
  <r>
    <s v="US-2012-156496"/>
    <x v="671"/>
    <x v="3"/>
    <x v="2"/>
    <d v="2012-08-16T00:00:00"/>
    <x v="3"/>
    <s v="WilliamBrown@gmail.com"/>
    <s v="United States,Redmond,Oregon"/>
    <s v="United States"/>
    <x v="4"/>
    <x v="5"/>
    <x v="1263"/>
    <n v="133.47200000000001"/>
    <n v="4"/>
    <n v="15.015599999999999"/>
    <n v="0.11249999999999999"/>
  </r>
  <r>
    <s v="US-2013-127334"/>
    <x v="657"/>
    <x v="1"/>
    <x v="0"/>
    <d v="2013-12-22T00:00:00"/>
    <x v="3"/>
    <s v="MikePelletier@gmail.com"/>
    <s v="United States,Springfield,Oregon"/>
    <s v="United States"/>
    <x v="4"/>
    <x v="6"/>
    <x v="341"/>
    <n v="564.19500000000005"/>
    <n v="3"/>
    <n v="-304.6653"/>
    <n v="-0.53999999999999992"/>
  </r>
  <r>
    <s v="US-2013-127334"/>
    <x v="657"/>
    <x v="1"/>
    <x v="0"/>
    <d v="2013-12-22T00:00:00"/>
    <x v="3"/>
    <s v="MikePelletier@gmail.com"/>
    <s v="United States,Springfield,Oregon"/>
    <s v="United States"/>
    <x v="4"/>
    <x v="5"/>
    <x v="1247"/>
    <n v="87.168000000000006"/>
    <n v="2"/>
    <n v="8.7167999999999992"/>
    <n v="9.9999999999999978E-2"/>
  </r>
  <r>
    <s v="CA-2014-135937"/>
    <x v="114"/>
    <x v="11"/>
    <x v="3"/>
    <d v="2014-02-28T00:00:00"/>
    <x v="5"/>
    <s v="KatherineMurray@gmail.com"/>
    <s v="United States,Gilbert,Arizona"/>
    <s v="United States"/>
    <x v="3"/>
    <x v="3"/>
    <x v="328"/>
    <n v="333.57600000000002"/>
    <n v="3"/>
    <n v="25.0182"/>
    <n v="7.4999999999999997E-2"/>
  </r>
  <r>
    <s v="CA-2014-135937"/>
    <x v="114"/>
    <x v="11"/>
    <x v="3"/>
    <d v="2014-02-28T00:00:00"/>
    <x v="5"/>
    <s v="KatherineMurray@gmail.com"/>
    <s v="United States,Gilbert,Arizona"/>
    <s v="United States"/>
    <x v="3"/>
    <x v="8"/>
    <x v="1264"/>
    <n v="31.992000000000001"/>
    <n v="1"/>
    <n v="4.7988"/>
    <n v="0.15"/>
  </r>
  <r>
    <s v="CA-2014-135937"/>
    <x v="114"/>
    <x v="11"/>
    <x v="3"/>
    <d v="2014-02-28T00:00:00"/>
    <x v="5"/>
    <s v="KatherineMurray@gmail.com"/>
    <s v="United States,Gilbert,Arizona"/>
    <s v="United States"/>
    <x v="3"/>
    <x v="7"/>
    <x v="456"/>
    <n v="51.167999999999999"/>
    <n v="2"/>
    <n v="-6.3959999999999999"/>
    <n v="-0.125"/>
  </r>
  <r>
    <s v="CA-2014-135937"/>
    <x v="114"/>
    <x v="11"/>
    <x v="3"/>
    <d v="2014-02-28T00:00:00"/>
    <x v="5"/>
    <s v="KatherineMurray@gmail.com"/>
    <s v="United States,Gilbert,Arizona"/>
    <s v="United States"/>
    <x v="3"/>
    <x v="13"/>
    <x v="784"/>
    <n v="10.64"/>
    <n v="5"/>
    <n v="3.8570000000000002"/>
    <n v="0.36249999999999999"/>
  </r>
  <r>
    <s v="CA-2014-135937"/>
    <x v="114"/>
    <x v="11"/>
    <x v="3"/>
    <d v="2014-02-28T00:00:00"/>
    <x v="5"/>
    <s v="KatherineMurray@gmail.com"/>
    <s v="United States,Gilbert,Arizona"/>
    <s v="United States"/>
    <x v="3"/>
    <x v="1"/>
    <x v="414"/>
    <n v="68.703999999999994"/>
    <n v="2"/>
    <n v="16.3172"/>
    <n v="0.23750000000000002"/>
  </r>
  <r>
    <s v="CA-2014-135937"/>
    <x v="114"/>
    <x v="11"/>
    <x v="3"/>
    <d v="2014-02-28T00:00:00"/>
    <x v="5"/>
    <s v="KatherineMurray@gmail.com"/>
    <s v="United States,Gilbert,Arizona"/>
    <s v="United States"/>
    <x v="3"/>
    <x v="6"/>
    <x v="423"/>
    <n v="386.91"/>
    <n v="9"/>
    <n v="-185.71680000000001"/>
    <n v="-0.48"/>
  </r>
  <r>
    <s v="CA-2011-154837"/>
    <x v="672"/>
    <x v="3"/>
    <x v="1"/>
    <d v="2011-08-27T00:00:00"/>
    <x v="0"/>
    <s v="RobertBarroso@gmail.com"/>
    <s v="United States,Los Angeles,California"/>
    <s v="United States"/>
    <x v="0"/>
    <x v="4"/>
    <x v="1265"/>
    <n v="49.567999999999998"/>
    <n v="2"/>
    <n v="17.348800000000001"/>
    <n v="0.35000000000000003"/>
  </r>
  <r>
    <s v="CA-2012-153794"/>
    <x v="408"/>
    <x v="4"/>
    <x v="2"/>
    <d v="2012-09-16T00:00:00"/>
    <x v="1"/>
    <s v="SeanBraxton@gmail.com"/>
    <s v="United States,San Diego,California"/>
    <s v="United States"/>
    <x v="0"/>
    <x v="2"/>
    <x v="1030"/>
    <n v="265.86"/>
    <n v="7"/>
    <n v="79.757999999999996"/>
    <n v="0.3"/>
  </r>
  <r>
    <s v="CA-2011-150329"/>
    <x v="509"/>
    <x v="8"/>
    <x v="1"/>
    <d v="2011-10-14T00:00:00"/>
    <x v="0"/>
    <s v="ShirleyDaniels@gmail.com"/>
    <s v="United States,Phoenix,Arizona"/>
    <s v="United States"/>
    <x v="3"/>
    <x v="1"/>
    <x v="360"/>
    <n v="46.872"/>
    <n v="7"/>
    <n v="3.5154000000000001"/>
    <n v="7.4999999999999997E-2"/>
  </r>
  <r>
    <s v="CA-2011-109134"/>
    <x v="673"/>
    <x v="7"/>
    <x v="1"/>
    <d v="2011-11-10T00:00:00"/>
    <x v="1"/>
    <s v="DeanraEno@gmail.com"/>
    <s v="United States,Los Angeles,California"/>
    <s v="United States"/>
    <x v="0"/>
    <x v="1"/>
    <x v="1120"/>
    <n v="20.04"/>
    <n v="6"/>
    <n v="8.8176000000000005"/>
    <n v="0.44000000000000006"/>
  </r>
  <r>
    <s v="CA-2012-165162"/>
    <x v="674"/>
    <x v="2"/>
    <x v="2"/>
    <d v="2012-05-21T00:00:00"/>
    <x v="5"/>
    <s v="HunterGlantz@gmail.com"/>
    <s v="United States,Los Angeles,California"/>
    <s v="United States"/>
    <x v="0"/>
    <x v="7"/>
    <x v="1037"/>
    <n v="1117.92"/>
    <n v="4"/>
    <n v="55.896000000000001"/>
    <n v="4.9999999999999996E-2"/>
  </r>
  <r>
    <s v="CA-2014-140494"/>
    <x v="675"/>
    <x v="9"/>
    <x v="3"/>
    <d v="2014-03-16T00:00:00"/>
    <x v="1"/>
    <s v="CandaceMcMahon@gmail.com"/>
    <s v="United States,San Francisco,California"/>
    <s v="United States"/>
    <x v="0"/>
    <x v="8"/>
    <x v="535"/>
    <n v="111.96"/>
    <n v="4"/>
    <n v="21.272400000000001"/>
    <n v="0.19000000000000003"/>
  </r>
  <r>
    <s v="CA-2014-145429"/>
    <x v="485"/>
    <x v="6"/>
    <x v="3"/>
    <d v="2014-07-26T00:00:00"/>
    <x v="0"/>
    <s v="ShaunWeien@gmail.com"/>
    <s v="United States,San Diego,California"/>
    <s v="United States"/>
    <x v="0"/>
    <x v="9"/>
    <x v="1266"/>
    <n v="16.34"/>
    <n v="2"/>
    <n v="7.6798000000000002"/>
    <n v="0.47000000000000003"/>
  </r>
  <r>
    <s v="CA-2014-145429"/>
    <x v="485"/>
    <x v="6"/>
    <x v="3"/>
    <d v="2014-07-26T00:00:00"/>
    <x v="0"/>
    <s v="ShaunWeien@gmail.com"/>
    <s v="United States,San Diego,California"/>
    <s v="United States"/>
    <x v="0"/>
    <x v="10"/>
    <x v="685"/>
    <n v="225.29599999999999"/>
    <n v="2"/>
    <n v="22.529599999999999"/>
    <n v="9.9999999999999992E-2"/>
  </r>
  <r>
    <s v="CA-2014-145429"/>
    <x v="485"/>
    <x v="6"/>
    <x v="3"/>
    <d v="2014-07-26T00:00:00"/>
    <x v="0"/>
    <s v="ShaunWeien@gmail.com"/>
    <s v="United States,San Diego,California"/>
    <s v="United States"/>
    <x v="0"/>
    <x v="4"/>
    <x v="939"/>
    <n v="50.351999999999997"/>
    <n v="3"/>
    <n v="17.623200000000001"/>
    <n v="0.35000000000000003"/>
  </r>
  <r>
    <s v="CA-2012-139164"/>
    <x v="219"/>
    <x v="0"/>
    <x v="2"/>
    <d v="2012-06-28T00:00:00"/>
    <x v="1"/>
    <s v="ChristineSundaresam@gmail.com"/>
    <s v="United States,Long Beach,California"/>
    <s v="United States"/>
    <x v="0"/>
    <x v="3"/>
    <x v="541"/>
    <n v="217.584"/>
    <n v="2"/>
    <n v="19.038599999999999"/>
    <n v="8.7499999999999994E-2"/>
  </r>
  <r>
    <s v="CA-2012-139164"/>
    <x v="219"/>
    <x v="0"/>
    <x v="2"/>
    <d v="2012-06-28T00:00:00"/>
    <x v="1"/>
    <s v="ChristineSundaresam@gmail.com"/>
    <s v="United States,Long Beach,California"/>
    <s v="United States"/>
    <x v="0"/>
    <x v="11"/>
    <x v="1267"/>
    <n v="5.43"/>
    <n v="3"/>
    <n v="1.7919"/>
    <n v="0.33"/>
  </r>
  <r>
    <s v="CA-2012-139164"/>
    <x v="219"/>
    <x v="0"/>
    <x v="2"/>
    <d v="2012-06-28T00:00:00"/>
    <x v="1"/>
    <s v="ChristineSundaresam@gmail.com"/>
    <s v="United States,Long Beach,California"/>
    <s v="United States"/>
    <x v="0"/>
    <x v="3"/>
    <x v="1268"/>
    <n v="143.976"/>
    <n v="3"/>
    <n v="8.9984999999999999"/>
    <n v="6.25E-2"/>
  </r>
  <r>
    <s v="CA-2012-123141"/>
    <x v="604"/>
    <x v="7"/>
    <x v="2"/>
    <d v="2012-11-19T00:00:00"/>
    <x v="1"/>
    <s v="GaryZandusky@gmail.com"/>
    <s v="United States,Rio Rancho,New Mexico"/>
    <s v="United States"/>
    <x v="6"/>
    <x v="10"/>
    <x v="515"/>
    <n v="883.84"/>
    <n v="4"/>
    <n v="99.432000000000002"/>
    <n v="0.1125"/>
  </r>
  <r>
    <s v="CA-2012-123141"/>
    <x v="604"/>
    <x v="7"/>
    <x v="2"/>
    <d v="2012-11-19T00:00:00"/>
    <x v="1"/>
    <s v="GaryZandusky@gmail.com"/>
    <s v="United States,Rio Rancho,New Mexico"/>
    <s v="United States"/>
    <x v="6"/>
    <x v="10"/>
    <x v="84"/>
    <n v="230.352"/>
    <n v="3"/>
    <n v="20.155799999999999"/>
    <n v="8.7499999999999994E-2"/>
  </r>
  <r>
    <s v="CA-2013-149503"/>
    <x v="676"/>
    <x v="1"/>
    <x v="0"/>
    <d v="2013-12-13T00:00:00"/>
    <x v="4"/>
    <s v="StephaniePhelps@gmail.com"/>
    <s v="United States,Stockton,California"/>
    <s v="United States"/>
    <x v="0"/>
    <x v="4"/>
    <x v="1269"/>
    <n v="273.92"/>
    <n v="8"/>
    <n v="99.296000000000006"/>
    <n v="0.36249999999999999"/>
  </r>
  <r>
    <s v="CA-2014-102974"/>
    <x v="637"/>
    <x v="4"/>
    <x v="3"/>
    <d v="2014-09-25T00:00:00"/>
    <x v="1"/>
    <s v="DavePoirier@gmail.com"/>
    <s v="United States,Los Angeles,California"/>
    <s v="United States"/>
    <x v="0"/>
    <x v="8"/>
    <x v="1270"/>
    <n v="149.94999999999999"/>
    <n v="5"/>
    <n v="31.4895"/>
    <n v="0.21000000000000002"/>
  </r>
  <r>
    <s v="CA-2014-102974"/>
    <x v="637"/>
    <x v="4"/>
    <x v="3"/>
    <d v="2014-09-25T00:00:00"/>
    <x v="1"/>
    <s v="DavePoirier@gmail.com"/>
    <s v="United States,Los Angeles,California"/>
    <s v="United States"/>
    <x v="0"/>
    <x v="2"/>
    <x v="1271"/>
    <n v="23.32"/>
    <n v="2"/>
    <n v="6.0632000000000001"/>
    <n v="0.26"/>
  </r>
  <r>
    <s v="CA-2014-102974"/>
    <x v="637"/>
    <x v="4"/>
    <x v="3"/>
    <d v="2014-09-25T00:00:00"/>
    <x v="1"/>
    <s v="DavePoirier@gmail.com"/>
    <s v="United States,Los Angeles,California"/>
    <s v="United States"/>
    <x v="0"/>
    <x v="2"/>
    <x v="1272"/>
    <n v="16.739999999999998"/>
    <n v="3"/>
    <n v="4.8545999999999996"/>
    <n v="0.28999999999999998"/>
  </r>
  <r>
    <s v="CA-2013-128811"/>
    <x v="44"/>
    <x v="4"/>
    <x v="0"/>
    <d v="2013-09-17T00:00:00"/>
    <x v="0"/>
    <s v="SarahFoster@gmail.com"/>
    <s v="United States,Seattle,Washington"/>
    <s v="United States"/>
    <x v="1"/>
    <x v="11"/>
    <x v="419"/>
    <n v="10.47"/>
    <n v="3"/>
    <n v="4.8162000000000003"/>
    <n v="0.46"/>
  </r>
  <r>
    <s v="CA-2013-128811"/>
    <x v="44"/>
    <x v="4"/>
    <x v="0"/>
    <d v="2013-09-17T00:00:00"/>
    <x v="0"/>
    <s v="SarahFoster@gmail.com"/>
    <s v="United States,Seattle,Washington"/>
    <s v="United States"/>
    <x v="1"/>
    <x v="0"/>
    <x v="1273"/>
    <n v="11.07"/>
    <n v="3"/>
    <n v="5.2028999999999996"/>
    <n v="0.47"/>
  </r>
  <r>
    <s v="CA-2013-128811"/>
    <x v="44"/>
    <x v="4"/>
    <x v="0"/>
    <d v="2013-09-17T00:00:00"/>
    <x v="0"/>
    <s v="SarahFoster@gmail.com"/>
    <s v="United States,Seattle,Washington"/>
    <s v="United States"/>
    <x v="1"/>
    <x v="4"/>
    <x v="1274"/>
    <n v="20.704000000000001"/>
    <n v="4"/>
    <n v="7.7640000000000002"/>
    <n v="0.375"/>
  </r>
  <r>
    <s v="CA-2011-120096"/>
    <x v="677"/>
    <x v="6"/>
    <x v="1"/>
    <d v="2011-07-07T00:00:00"/>
    <x v="4"/>
    <s v="KatrinaEdelman@gmail.com"/>
    <s v="United States,Aurora,Colorado"/>
    <s v="United States"/>
    <x v="5"/>
    <x v="9"/>
    <x v="1201"/>
    <n v="177.536"/>
    <n v="4"/>
    <n v="62.137599999999999"/>
    <n v="0.35"/>
  </r>
  <r>
    <s v="CA-2011-120096"/>
    <x v="677"/>
    <x v="6"/>
    <x v="1"/>
    <d v="2011-07-07T00:00:00"/>
    <x v="4"/>
    <s v="KatrinaEdelman@gmail.com"/>
    <s v="United States,Aurora,Colorado"/>
    <s v="United States"/>
    <x v="5"/>
    <x v="5"/>
    <x v="567"/>
    <n v="32.432000000000002"/>
    <n v="2"/>
    <n v="3.2431999999999999"/>
    <n v="9.9999999999999992E-2"/>
  </r>
  <r>
    <s v="CA-2013-123358"/>
    <x v="505"/>
    <x v="10"/>
    <x v="0"/>
    <d v="2013-04-18T00:00:00"/>
    <x v="5"/>
    <s v="BrianThompson@gmail.com"/>
    <s v="United States,San Francisco,California"/>
    <s v="United States"/>
    <x v="0"/>
    <x v="5"/>
    <x v="384"/>
    <n v="113.76"/>
    <n v="3"/>
    <n v="44.366399999999999"/>
    <n v="0.38999999999999996"/>
  </r>
  <r>
    <s v="CA-2013-123358"/>
    <x v="505"/>
    <x v="10"/>
    <x v="0"/>
    <d v="2013-04-18T00:00:00"/>
    <x v="5"/>
    <s v="BrianThompson@gmail.com"/>
    <s v="United States,San Francisco,California"/>
    <s v="United States"/>
    <x v="0"/>
    <x v="7"/>
    <x v="1211"/>
    <n v="579.51"/>
    <n v="3"/>
    <n v="81.131399999999999"/>
    <n v="0.14000000000000001"/>
  </r>
  <r>
    <s v="CA-2013-123358"/>
    <x v="505"/>
    <x v="10"/>
    <x v="0"/>
    <d v="2013-04-18T00:00:00"/>
    <x v="5"/>
    <s v="BrianThompson@gmail.com"/>
    <s v="United States,San Francisco,California"/>
    <s v="United States"/>
    <x v="0"/>
    <x v="7"/>
    <x v="1166"/>
    <n v="150.66"/>
    <n v="9"/>
    <n v="6.0263999999999998"/>
    <n v="0.04"/>
  </r>
  <r>
    <s v="CA-2013-123358"/>
    <x v="505"/>
    <x v="10"/>
    <x v="0"/>
    <d v="2013-04-18T00:00:00"/>
    <x v="5"/>
    <s v="BrianThompson@gmail.com"/>
    <s v="United States,San Francisco,California"/>
    <s v="United States"/>
    <x v="0"/>
    <x v="4"/>
    <x v="174"/>
    <n v="48.031999999999996"/>
    <n v="4"/>
    <n v="15.6104"/>
    <n v="0.32500000000000001"/>
  </r>
  <r>
    <s v="US-2014-101784"/>
    <x v="678"/>
    <x v="6"/>
    <x v="3"/>
    <d v="2014-07-12T00:00:00"/>
    <x v="1"/>
    <s v="PatrickO'Brill@gmail.com"/>
    <s v="United States,Los Angeles,California"/>
    <s v="United States"/>
    <x v="0"/>
    <x v="10"/>
    <x v="36"/>
    <n v="122.136"/>
    <n v="3"/>
    <n v="-13.7403"/>
    <n v="-0.1125"/>
  </r>
  <r>
    <s v="CA-2014-139402"/>
    <x v="32"/>
    <x v="1"/>
    <x v="3"/>
    <d v="2014-12-14T00:00:00"/>
    <x v="0"/>
    <s v="NickCrebassa@gmail.com"/>
    <s v="United States,Phoenix,Arizona"/>
    <s v="United States"/>
    <x v="3"/>
    <x v="9"/>
    <x v="450"/>
    <n v="419.4"/>
    <n v="5"/>
    <n v="146.79"/>
    <n v="0.35"/>
  </r>
  <r>
    <s v="CA-2014-139402"/>
    <x v="32"/>
    <x v="1"/>
    <x v="3"/>
    <d v="2014-12-14T00:00:00"/>
    <x v="0"/>
    <s v="NickCrebassa@gmail.com"/>
    <s v="United States,Phoenix,Arizona"/>
    <s v="United States"/>
    <x v="3"/>
    <x v="4"/>
    <x v="1275"/>
    <n v="13.005000000000001"/>
    <n v="3"/>
    <n v="-9.9704999999999995"/>
    <n v="-0.76666666666666661"/>
  </r>
  <r>
    <s v="CA-2013-119018"/>
    <x v="99"/>
    <x v="7"/>
    <x v="0"/>
    <d v="2013-11-09T00:00:00"/>
    <x v="0"/>
    <s v="CarlWeiss@gmail.com"/>
    <s v="United States,Los Angeles,California"/>
    <s v="United States"/>
    <x v="0"/>
    <x v="4"/>
    <x v="97"/>
    <n v="7.7119999999999997"/>
    <n v="2"/>
    <n v="2.7955999999999999"/>
    <n v="0.36249999999999999"/>
  </r>
  <r>
    <s v="CA-2013-119018"/>
    <x v="99"/>
    <x v="7"/>
    <x v="0"/>
    <d v="2013-11-09T00:00:00"/>
    <x v="0"/>
    <s v="CarlWeiss@gmail.com"/>
    <s v="United States,Los Angeles,California"/>
    <s v="United States"/>
    <x v="0"/>
    <x v="4"/>
    <x v="1276"/>
    <n v="4.1760000000000002"/>
    <n v="1"/>
    <n v="1.3049999999999999"/>
    <n v="0.3125"/>
  </r>
  <r>
    <s v="CA-2013-119018"/>
    <x v="99"/>
    <x v="7"/>
    <x v="0"/>
    <d v="2013-11-09T00:00:00"/>
    <x v="0"/>
    <s v="CarlWeiss@gmail.com"/>
    <s v="United States,Los Angeles,California"/>
    <s v="United States"/>
    <x v="0"/>
    <x v="9"/>
    <x v="1277"/>
    <n v="38.880000000000003"/>
    <n v="6"/>
    <n v="18.662400000000002"/>
    <n v="0.48000000000000004"/>
  </r>
  <r>
    <s v="CA-2013-124527"/>
    <x v="26"/>
    <x v="7"/>
    <x v="0"/>
    <d v="2013-11-18T00:00:00"/>
    <x v="6"/>
    <s v="IoniaMcGrath@gmail.com"/>
    <s v="United States,Roseville,California"/>
    <s v="United States"/>
    <x v="0"/>
    <x v="4"/>
    <x v="299"/>
    <n v="8.32"/>
    <n v="5"/>
    <n v="2.8079999999999998"/>
    <n v="0.33749999999999997"/>
  </r>
  <r>
    <s v="CA-2013-162348"/>
    <x v="125"/>
    <x v="7"/>
    <x v="0"/>
    <d v="2013-11-16T00:00:00"/>
    <x v="1"/>
    <s v="BenFerrer@gmail.com"/>
    <s v="United States,Sacramento,California"/>
    <s v="United States"/>
    <x v="0"/>
    <x v="1"/>
    <x v="1057"/>
    <n v="9.98"/>
    <n v="1"/>
    <n v="2.7944"/>
    <n v="0.27999999999999997"/>
  </r>
  <r>
    <s v="CA-2013-109827"/>
    <x v="242"/>
    <x v="1"/>
    <x v="0"/>
    <d v="2014-01-02T00:00:00"/>
    <x v="5"/>
    <s v="LaurelWorkman@gmail.com"/>
    <s v="United States,Phoenix,Arizona"/>
    <s v="United States"/>
    <x v="3"/>
    <x v="6"/>
    <x v="224"/>
    <n v="35.445"/>
    <n v="1"/>
    <n v="-24.102599999999999"/>
    <n v="-0.67999999999999994"/>
  </r>
  <r>
    <s v="CA-2013-109827"/>
    <x v="242"/>
    <x v="1"/>
    <x v="0"/>
    <d v="2014-01-02T00:00:00"/>
    <x v="5"/>
    <s v="LaurelWorkman@gmail.com"/>
    <s v="United States,Phoenix,Arizona"/>
    <s v="United States"/>
    <x v="3"/>
    <x v="16"/>
    <x v="1278"/>
    <n v="269.97000000000003"/>
    <n v="2"/>
    <n v="-386.95699999999999"/>
    <n v="-1.4333333333333331"/>
  </r>
  <r>
    <s v="CA-2013-109827"/>
    <x v="242"/>
    <x v="1"/>
    <x v="0"/>
    <d v="2014-01-02T00:00:00"/>
    <x v="5"/>
    <s v="LaurelWorkman@gmail.com"/>
    <s v="United States,Phoenix,Arizona"/>
    <s v="United States"/>
    <x v="3"/>
    <x v="8"/>
    <x v="813"/>
    <n v="45.12"/>
    <n v="3"/>
    <n v="-7.8959999999999999"/>
    <n v="-0.17500000000000002"/>
  </r>
  <r>
    <s v="CA-2013-109827"/>
    <x v="242"/>
    <x v="1"/>
    <x v="0"/>
    <d v="2014-01-02T00:00:00"/>
    <x v="5"/>
    <s v="LaurelWorkman@gmail.com"/>
    <s v="United States,Phoenix,Arizona"/>
    <s v="United States"/>
    <x v="3"/>
    <x v="8"/>
    <x v="1279"/>
    <n v="100.8"/>
    <n v="2"/>
    <n v="21.42"/>
    <n v="0.21250000000000002"/>
  </r>
  <r>
    <s v="CA-2013-109827"/>
    <x v="242"/>
    <x v="1"/>
    <x v="0"/>
    <d v="2014-01-02T00:00:00"/>
    <x v="5"/>
    <s v="LaurelWorkman@gmail.com"/>
    <s v="United States,Phoenix,Arizona"/>
    <s v="United States"/>
    <x v="3"/>
    <x v="10"/>
    <x v="1280"/>
    <n v="47.968000000000004"/>
    <n v="2"/>
    <n v="4.1971999999999996"/>
    <n v="8.7499999999999981E-2"/>
  </r>
  <r>
    <s v="CA-2011-152233"/>
    <x v="679"/>
    <x v="8"/>
    <x v="1"/>
    <d v="2011-10-06T00:00:00"/>
    <x v="6"/>
    <s v="KeithHerrera@gmail.com"/>
    <s v="United States,Pomona,California"/>
    <s v="United States"/>
    <x v="0"/>
    <x v="8"/>
    <x v="537"/>
    <n v="99.98"/>
    <n v="2"/>
    <n v="34.993000000000002"/>
    <n v="0.35000000000000003"/>
  </r>
  <r>
    <s v="CA-2014-162880"/>
    <x v="636"/>
    <x v="1"/>
    <x v="3"/>
    <d v="2014-12-30T00:00:00"/>
    <x v="0"/>
    <s v="GiuliettaDortch@gmail.com"/>
    <s v="United States,Everett,Washington"/>
    <s v="United States"/>
    <x v="1"/>
    <x v="4"/>
    <x v="97"/>
    <n v="3.8559999999999999"/>
    <n v="1"/>
    <n v="1.3977999999999999"/>
    <n v="0.36249999999999999"/>
  </r>
  <r>
    <s v="CA-2011-144414"/>
    <x v="680"/>
    <x v="0"/>
    <x v="1"/>
    <d v="2011-06-21T00:00:00"/>
    <x v="0"/>
    <s v="GaryHwang@gmail.com"/>
    <s v="United States,Seattle,Washington"/>
    <s v="United States"/>
    <x v="1"/>
    <x v="1"/>
    <x v="130"/>
    <n v="6.24"/>
    <n v="3"/>
    <n v="2.6208"/>
    <n v="0.42"/>
  </r>
  <r>
    <s v="CA-2011-144414"/>
    <x v="680"/>
    <x v="0"/>
    <x v="1"/>
    <d v="2011-06-21T00:00:00"/>
    <x v="0"/>
    <s v="GaryHwang@gmail.com"/>
    <s v="United States,Seattle,Washington"/>
    <s v="United States"/>
    <x v="1"/>
    <x v="11"/>
    <x v="92"/>
    <n v="17.899999999999999"/>
    <n v="5"/>
    <n v="8.9499999999999993"/>
    <n v="0.5"/>
  </r>
  <r>
    <s v="CA-2011-144414"/>
    <x v="680"/>
    <x v="0"/>
    <x v="1"/>
    <d v="2011-06-21T00:00:00"/>
    <x v="0"/>
    <s v="GaryHwang@gmail.com"/>
    <s v="United States,Seattle,Washington"/>
    <s v="United States"/>
    <x v="1"/>
    <x v="4"/>
    <x v="1281"/>
    <n v="3266.3760000000002"/>
    <n v="3"/>
    <n v="1061.5722000000001"/>
    <n v="0.32500000000000001"/>
  </r>
  <r>
    <s v="US-2014-115609"/>
    <x v="369"/>
    <x v="7"/>
    <x v="3"/>
    <d v="2014-11-08T00:00:00"/>
    <x v="1"/>
    <s v="CindyStewart@gmail.com"/>
    <s v="United States,Los Angeles,California"/>
    <s v="United States"/>
    <x v="0"/>
    <x v="5"/>
    <x v="263"/>
    <n v="168.1"/>
    <n v="5"/>
    <n v="43.706000000000003"/>
    <n v="0.26"/>
  </r>
  <r>
    <s v="CA-2013-153101"/>
    <x v="271"/>
    <x v="4"/>
    <x v="0"/>
    <d v="2013-09-09T00:00:00"/>
    <x v="7"/>
    <s v="PaulineJohnson@gmail.com"/>
    <s v="United States,Santa Ana,California"/>
    <s v="United States"/>
    <x v="0"/>
    <x v="6"/>
    <x v="373"/>
    <n v="146.04"/>
    <n v="1"/>
    <n v="-12.778499999999999"/>
    <n v="-8.7499999999999994E-2"/>
  </r>
  <r>
    <s v="CA-2013-142615"/>
    <x v="579"/>
    <x v="7"/>
    <x v="0"/>
    <d v="2013-11-25T00:00:00"/>
    <x v="0"/>
    <s v="BrendanMurry@gmail.com"/>
    <s v="United States,Montebello,California"/>
    <s v="United States"/>
    <x v="0"/>
    <x v="8"/>
    <x v="1282"/>
    <n v="27.88"/>
    <n v="2"/>
    <n v="3.9032"/>
    <n v="0.14000000000000001"/>
  </r>
  <r>
    <s v="CA-2014-142643"/>
    <x v="175"/>
    <x v="8"/>
    <x v="3"/>
    <d v="2014-10-21T00:00:00"/>
    <x v="1"/>
    <s v="DionisLloyd@gmail.com"/>
    <s v="United States,Thousand Oaks,California"/>
    <s v="United States"/>
    <x v="0"/>
    <x v="0"/>
    <x v="389"/>
    <n v="152.65"/>
    <n v="5"/>
    <n v="70.218999999999994"/>
    <n v="0.45999999999999996"/>
  </r>
  <r>
    <s v="CA-2014-142643"/>
    <x v="175"/>
    <x v="8"/>
    <x v="3"/>
    <d v="2014-10-21T00:00:00"/>
    <x v="1"/>
    <s v="DionisLloyd@gmail.com"/>
    <s v="United States,Thousand Oaks,California"/>
    <s v="United States"/>
    <x v="0"/>
    <x v="1"/>
    <x v="1283"/>
    <n v="22.72"/>
    <n v="1"/>
    <n v="9.3152000000000008"/>
    <n v="0.41000000000000003"/>
  </r>
  <r>
    <s v="CA-2014-107517"/>
    <x v="681"/>
    <x v="11"/>
    <x v="3"/>
    <d v="2014-02-10T00:00:00"/>
    <x v="0"/>
    <s v="FredChung@gmail.com"/>
    <s v="United States,Torrance,California"/>
    <s v="United States"/>
    <x v="0"/>
    <x v="5"/>
    <x v="1112"/>
    <n v="1640.7"/>
    <n v="5"/>
    <n v="459.39600000000002"/>
    <n v="0.28000000000000003"/>
  </r>
  <r>
    <s v="CA-2014-107517"/>
    <x v="681"/>
    <x v="11"/>
    <x v="3"/>
    <d v="2014-02-10T00:00:00"/>
    <x v="0"/>
    <s v="FredChung@gmail.com"/>
    <s v="United States,Torrance,California"/>
    <s v="United States"/>
    <x v="0"/>
    <x v="3"/>
    <x v="467"/>
    <n v="371.2"/>
    <n v="5"/>
    <n v="41.76"/>
    <n v="0.1125"/>
  </r>
  <r>
    <s v="CA-2011-147543"/>
    <x v="682"/>
    <x v="6"/>
    <x v="1"/>
    <d v="2011-07-12T00:00:00"/>
    <x v="3"/>
    <s v="BeckyCastell@gmail.com"/>
    <s v="United States,El Cajon,California"/>
    <s v="United States"/>
    <x v="0"/>
    <x v="10"/>
    <x v="501"/>
    <n v="478.48"/>
    <n v="2"/>
    <n v="47.847999999999999"/>
    <n v="9.9999999999999992E-2"/>
  </r>
  <r>
    <s v="US-2013-159093"/>
    <x v="68"/>
    <x v="2"/>
    <x v="0"/>
    <d v="2013-05-15T00:00:00"/>
    <x v="1"/>
    <s v="RicardoSperren@gmail.com"/>
    <s v="United States,Los Angeles,California"/>
    <s v="United States"/>
    <x v="0"/>
    <x v="9"/>
    <x v="1284"/>
    <n v="32.04"/>
    <n v="4"/>
    <n v="14.417999999999999"/>
    <n v="0.45"/>
  </r>
  <r>
    <s v="CA-2013-162110"/>
    <x v="166"/>
    <x v="6"/>
    <x v="0"/>
    <d v="2013-07-23T00:00:00"/>
    <x v="0"/>
    <s v="NoraPaige@gmail.com"/>
    <s v="United States,Phoenix,Arizona"/>
    <s v="United States"/>
    <x v="3"/>
    <x v="3"/>
    <x v="145"/>
    <n v="55.991999999999997"/>
    <n v="1"/>
    <n v="3.4994999999999998"/>
    <n v="6.25E-2"/>
  </r>
  <r>
    <s v="CA-2011-101462"/>
    <x v="683"/>
    <x v="10"/>
    <x v="1"/>
    <d v="2011-04-25T00:00:00"/>
    <x v="1"/>
    <s v="BenjaminPatterson@gmail.com"/>
    <s v="United States,Los Angeles,California"/>
    <s v="United States"/>
    <x v="0"/>
    <x v="1"/>
    <x v="1285"/>
    <n v="59.92"/>
    <n v="4"/>
    <n v="27.563199999999998"/>
    <n v="0.45999999999999996"/>
  </r>
  <r>
    <s v="CA-2014-128965"/>
    <x v="381"/>
    <x v="10"/>
    <x v="3"/>
    <d v="2014-04-23T00:00:00"/>
    <x v="1"/>
    <s v="PamelaStobb@gmail.com"/>
    <s v="United States,Los Angeles,California"/>
    <s v="United States"/>
    <x v="0"/>
    <x v="9"/>
    <x v="1286"/>
    <n v="28.14"/>
    <n v="3"/>
    <n v="13.507199999999999"/>
    <n v="0.48"/>
  </r>
  <r>
    <s v="CA-2014-128965"/>
    <x v="381"/>
    <x v="10"/>
    <x v="3"/>
    <d v="2014-04-23T00:00:00"/>
    <x v="1"/>
    <s v="PamelaStobb@gmail.com"/>
    <s v="United States,Los Angeles,California"/>
    <s v="United States"/>
    <x v="0"/>
    <x v="0"/>
    <x v="662"/>
    <n v="7.38"/>
    <n v="2"/>
    <n v="3.4685999999999999"/>
    <n v="0.47"/>
  </r>
  <r>
    <s v="CA-2014-128965"/>
    <x v="381"/>
    <x v="10"/>
    <x v="3"/>
    <d v="2014-04-23T00:00:00"/>
    <x v="1"/>
    <s v="PamelaStobb@gmail.com"/>
    <s v="United States,Los Angeles,California"/>
    <s v="United States"/>
    <x v="0"/>
    <x v="11"/>
    <x v="314"/>
    <n v="10.9"/>
    <n v="5"/>
    <n v="3.597"/>
    <n v="0.32999999999999996"/>
  </r>
  <r>
    <s v="CA-2014-128965"/>
    <x v="381"/>
    <x v="10"/>
    <x v="3"/>
    <d v="2014-04-23T00:00:00"/>
    <x v="1"/>
    <s v="PamelaStobb@gmail.com"/>
    <s v="United States,Los Angeles,California"/>
    <s v="United States"/>
    <x v="0"/>
    <x v="8"/>
    <x v="223"/>
    <n v="274.89"/>
    <n v="11"/>
    <n v="46.731299999999997"/>
    <n v="0.17"/>
  </r>
  <r>
    <s v="CA-2014-128965"/>
    <x v="381"/>
    <x v="10"/>
    <x v="3"/>
    <d v="2014-04-23T00:00:00"/>
    <x v="1"/>
    <s v="PamelaStobb@gmail.com"/>
    <s v="United States,Los Angeles,California"/>
    <s v="United States"/>
    <x v="0"/>
    <x v="0"/>
    <x v="796"/>
    <n v="23.04"/>
    <n v="8"/>
    <n v="11.2896"/>
    <n v="0.49000000000000005"/>
  </r>
  <r>
    <s v="CA-2014-128965"/>
    <x v="381"/>
    <x v="10"/>
    <x v="3"/>
    <d v="2014-04-23T00:00:00"/>
    <x v="1"/>
    <s v="PamelaStobb@gmail.com"/>
    <s v="United States,Los Angeles,California"/>
    <s v="United States"/>
    <x v="0"/>
    <x v="10"/>
    <x v="1287"/>
    <n v="218.352"/>
    <n v="3"/>
    <n v="-19.105799999999999"/>
    <n v="-8.7499999999999994E-2"/>
  </r>
  <r>
    <s v="US-2013-126452"/>
    <x v="684"/>
    <x v="3"/>
    <x v="0"/>
    <d v="2013-08-29T00:00:00"/>
    <x v="5"/>
    <s v="ScotCoram@gmail.com"/>
    <s v="United States,Los Angeles,California"/>
    <s v="United States"/>
    <x v="0"/>
    <x v="4"/>
    <x v="270"/>
    <n v="12.672000000000001"/>
    <n v="2"/>
    <n v="4.7519999999999998"/>
    <n v="0.37499999999999994"/>
  </r>
  <r>
    <s v="US-2013-126452"/>
    <x v="684"/>
    <x v="3"/>
    <x v="0"/>
    <d v="2013-08-29T00:00:00"/>
    <x v="5"/>
    <s v="ScotCoram@gmail.com"/>
    <s v="United States,Los Angeles,California"/>
    <s v="United States"/>
    <x v="0"/>
    <x v="3"/>
    <x v="162"/>
    <n v="91.96"/>
    <n v="5"/>
    <n v="-20.690999999999999"/>
    <n v="-0.22500000000000001"/>
  </r>
  <r>
    <s v="US-2013-126452"/>
    <x v="684"/>
    <x v="3"/>
    <x v="0"/>
    <d v="2013-08-29T00:00:00"/>
    <x v="5"/>
    <s v="ScotCoram@gmail.com"/>
    <s v="United States,Los Angeles,California"/>
    <s v="United States"/>
    <x v="0"/>
    <x v="8"/>
    <x v="1288"/>
    <n v="254.97"/>
    <n v="3"/>
    <n v="91.789199999999994"/>
    <n v="0.36"/>
  </r>
  <r>
    <s v="US-2013-126452"/>
    <x v="684"/>
    <x v="3"/>
    <x v="0"/>
    <d v="2013-08-29T00:00:00"/>
    <x v="5"/>
    <s v="ScotCoram@gmail.com"/>
    <s v="United States,Los Angeles,California"/>
    <s v="United States"/>
    <x v="0"/>
    <x v="3"/>
    <x v="1289"/>
    <n v="31.984000000000002"/>
    <n v="2"/>
    <n v="-7.9960000000000004"/>
    <n v="-0.25"/>
  </r>
  <r>
    <s v="US-2013-126452"/>
    <x v="684"/>
    <x v="3"/>
    <x v="0"/>
    <d v="2013-08-29T00:00:00"/>
    <x v="5"/>
    <s v="ScotCoram@gmail.com"/>
    <s v="United States,Los Angeles,California"/>
    <s v="United States"/>
    <x v="0"/>
    <x v="6"/>
    <x v="1290"/>
    <n v="2887.056"/>
    <n v="9"/>
    <n v="180.441"/>
    <n v="6.25E-2"/>
  </r>
  <r>
    <s v="US-2013-126452"/>
    <x v="684"/>
    <x v="3"/>
    <x v="0"/>
    <d v="2013-08-29T00:00:00"/>
    <x v="5"/>
    <s v="ScotCoram@gmail.com"/>
    <s v="United States,Los Angeles,California"/>
    <s v="United States"/>
    <x v="0"/>
    <x v="9"/>
    <x v="1291"/>
    <n v="12.96"/>
    <n v="2"/>
    <n v="6.2207999999999997"/>
    <n v="0.47999999999999993"/>
  </r>
  <r>
    <s v="US-2013-126452"/>
    <x v="684"/>
    <x v="3"/>
    <x v="0"/>
    <d v="2013-08-29T00:00:00"/>
    <x v="5"/>
    <s v="ScotCoram@gmail.com"/>
    <s v="United States,Los Angeles,California"/>
    <s v="United States"/>
    <x v="0"/>
    <x v="9"/>
    <x v="1064"/>
    <n v="47.52"/>
    <n v="9"/>
    <n v="21.384"/>
    <n v="0.44999999999999996"/>
  </r>
  <r>
    <s v="CA-2012-162544"/>
    <x v="685"/>
    <x v="1"/>
    <x v="2"/>
    <d v="2012-12-19T00:00:00"/>
    <x v="4"/>
    <s v="SandraGlassco@gmail.com"/>
    <s v="United States,Seattle,Washington"/>
    <s v="United States"/>
    <x v="1"/>
    <x v="9"/>
    <x v="1292"/>
    <n v="4.9800000000000004"/>
    <n v="1"/>
    <n v="2.3405999999999998"/>
    <n v="0.46999999999999992"/>
  </r>
  <r>
    <s v="CA-2012-137113"/>
    <x v="194"/>
    <x v="1"/>
    <x v="2"/>
    <d v="2012-12-05T00:00:00"/>
    <x v="0"/>
    <s v="TamaraWillingham@gmail.com"/>
    <s v="United States,Seattle,Washington"/>
    <s v="United States"/>
    <x v="1"/>
    <x v="10"/>
    <x v="153"/>
    <n v="2003.92"/>
    <n v="5"/>
    <n v="125.245"/>
    <n v="6.25E-2"/>
  </r>
  <r>
    <s v="CA-2012-137113"/>
    <x v="194"/>
    <x v="1"/>
    <x v="2"/>
    <d v="2012-12-05T00:00:00"/>
    <x v="0"/>
    <s v="TamaraWillingham@gmail.com"/>
    <s v="United States,Seattle,Washington"/>
    <s v="United States"/>
    <x v="1"/>
    <x v="9"/>
    <x v="1293"/>
    <n v="32.4"/>
    <n v="5"/>
    <n v="15.552"/>
    <n v="0.48"/>
  </r>
  <r>
    <s v="CA-2012-137113"/>
    <x v="194"/>
    <x v="1"/>
    <x v="2"/>
    <d v="2012-12-05T00:00:00"/>
    <x v="0"/>
    <s v="TamaraWillingham@gmail.com"/>
    <s v="United States,Seattle,Washington"/>
    <s v="United States"/>
    <x v="1"/>
    <x v="6"/>
    <x v="861"/>
    <n v="1913.4"/>
    <n v="9"/>
    <n v="401.81400000000002"/>
    <n v="0.21"/>
  </r>
  <r>
    <s v="CA-2012-137113"/>
    <x v="194"/>
    <x v="1"/>
    <x v="2"/>
    <d v="2012-12-05T00:00:00"/>
    <x v="0"/>
    <s v="TamaraWillingham@gmail.com"/>
    <s v="United States,Seattle,Washington"/>
    <s v="United States"/>
    <x v="1"/>
    <x v="7"/>
    <x v="1121"/>
    <n v="146.72999999999999"/>
    <n v="3"/>
    <n v="2.9346000000000001"/>
    <n v="0.02"/>
  </r>
  <r>
    <s v="CA-2012-137113"/>
    <x v="194"/>
    <x v="1"/>
    <x v="2"/>
    <d v="2012-12-05T00:00:00"/>
    <x v="0"/>
    <s v="TamaraWillingham@gmail.com"/>
    <s v="United States,Seattle,Washington"/>
    <s v="United States"/>
    <x v="1"/>
    <x v="9"/>
    <x v="559"/>
    <n v="114.2"/>
    <n v="5"/>
    <n v="52.531999999999996"/>
    <n v="0.45999999999999996"/>
  </r>
  <r>
    <s v="CA-2014-120222"/>
    <x v="550"/>
    <x v="10"/>
    <x v="3"/>
    <d v="2014-05-03T00:00:00"/>
    <x v="5"/>
    <s v="LaurenLeatherbury@gmail.com"/>
    <s v="United States,Los Angeles,California"/>
    <s v="United States"/>
    <x v="0"/>
    <x v="9"/>
    <x v="1294"/>
    <n v="19.05"/>
    <n v="3"/>
    <n v="8.7629999999999999"/>
    <n v="0.45999999999999996"/>
  </r>
  <r>
    <s v="CA-2014-120222"/>
    <x v="550"/>
    <x v="10"/>
    <x v="3"/>
    <d v="2014-05-03T00:00:00"/>
    <x v="5"/>
    <s v="LaurenLeatherbury@gmail.com"/>
    <s v="United States,Los Angeles,California"/>
    <s v="United States"/>
    <x v="0"/>
    <x v="4"/>
    <x v="1295"/>
    <n v="73.343999999999994"/>
    <n v="3"/>
    <n v="27.504000000000001"/>
    <n v="0.37500000000000006"/>
  </r>
  <r>
    <s v="US-2014-135013"/>
    <x v="686"/>
    <x v="6"/>
    <x v="3"/>
    <d v="2014-07-25T00:00:00"/>
    <x v="7"/>
    <s v="HaroldRyan@gmail.com"/>
    <s v="United States,Huntington Beach,California"/>
    <s v="United States"/>
    <x v="0"/>
    <x v="14"/>
    <x v="95"/>
    <n v="2399.96"/>
    <n v="5"/>
    <n v="839.98599999999999"/>
    <n v="0.35"/>
  </r>
  <r>
    <s v="US-2014-149006"/>
    <x v="687"/>
    <x v="1"/>
    <x v="3"/>
    <d v="2014-12-09T00:00:00"/>
    <x v="2"/>
    <s v="BradNorvell@gmail.com"/>
    <s v="United States,Brentwood,California"/>
    <s v="United States"/>
    <x v="0"/>
    <x v="7"/>
    <x v="57"/>
    <n v="10.68"/>
    <n v="1"/>
    <n v="2.8835999999999999"/>
    <n v="0.27"/>
  </r>
  <r>
    <s v="CA-2013-140249"/>
    <x v="688"/>
    <x v="4"/>
    <x v="0"/>
    <d v="2013-10-04T00:00:00"/>
    <x v="3"/>
    <s v="ShaunWeien@gmail.com"/>
    <s v="United States,Seattle,Washington"/>
    <s v="United States"/>
    <x v="1"/>
    <x v="3"/>
    <x v="1296"/>
    <n v="1001.5839999999999"/>
    <n v="2"/>
    <n v="125.19799999999999"/>
    <n v="0.125"/>
  </r>
  <r>
    <s v="US-2014-115301"/>
    <x v="245"/>
    <x v="6"/>
    <x v="3"/>
    <d v="2014-08-03T00:00:00"/>
    <x v="0"/>
    <s v="VivekGonzalez@gmail.com"/>
    <s v="United States,Seattle,Washington"/>
    <s v="United States"/>
    <x v="1"/>
    <x v="15"/>
    <x v="1297"/>
    <n v="115.96"/>
    <n v="2"/>
    <n v="25.511199999999999"/>
    <n v="0.22"/>
  </r>
  <r>
    <s v="CA-2014-168942"/>
    <x v="291"/>
    <x v="3"/>
    <x v="3"/>
    <d v="2014-08-06T00:00:00"/>
    <x v="0"/>
    <s v="EricMurdock@gmail.com"/>
    <s v="United States,San Francisco,California"/>
    <s v="United States"/>
    <x v="0"/>
    <x v="7"/>
    <x v="317"/>
    <n v="186.54"/>
    <n v="3"/>
    <n v="50.3658"/>
    <n v="0.27"/>
  </r>
  <r>
    <s v="US-2014-128398"/>
    <x v="689"/>
    <x v="2"/>
    <x v="3"/>
    <d v="2014-05-06T00:00:00"/>
    <x v="4"/>
    <s v="ElizabethMoffitt@gmail.com"/>
    <s v="United States,Los Angeles,California"/>
    <s v="United States"/>
    <x v="0"/>
    <x v="8"/>
    <x v="1298"/>
    <n v="159.56"/>
    <n v="4"/>
    <n v="59.037199999999999"/>
    <n v="0.37"/>
  </r>
  <r>
    <s v="CA-2011-124247"/>
    <x v="394"/>
    <x v="1"/>
    <x v="1"/>
    <d v="2011-12-21T00:00:00"/>
    <x v="1"/>
    <s v="StefanieHolloman@gmail.com"/>
    <s v="United States,Sacramento,California"/>
    <s v="United States"/>
    <x v="0"/>
    <x v="10"/>
    <x v="699"/>
    <n v="1403.92"/>
    <n v="5"/>
    <n v="70.195999999999998"/>
    <n v="4.9999999999999996E-2"/>
  </r>
  <r>
    <s v="CA-2013-105473"/>
    <x v="690"/>
    <x v="10"/>
    <x v="0"/>
    <d v="2013-04-19T00:00:00"/>
    <x v="2"/>
    <s v="BryanMills@gmail.com"/>
    <s v="United States,Seattle,Washington"/>
    <s v="United States"/>
    <x v="1"/>
    <x v="12"/>
    <x v="785"/>
    <n v="28.8"/>
    <n v="3"/>
    <n v="0.86399999999999999"/>
    <n v="0.03"/>
  </r>
  <r>
    <s v="CA-2014-121706"/>
    <x v="165"/>
    <x v="11"/>
    <x v="3"/>
    <d v="2014-03-03T00:00:00"/>
    <x v="0"/>
    <s v="BeckyMartin@gmail.com"/>
    <s v="United States,Santa Barbara,California"/>
    <s v="United States"/>
    <x v="0"/>
    <x v="5"/>
    <x v="201"/>
    <n v="356.79"/>
    <n v="7"/>
    <n v="99.901200000000003"/>
    <n v="0.27999999999999997"/>
  </r>
  <r>
    <s v="CA-2013-140046"/>
    <x v="691"/>
    <x v="6"/>
    <x v="0"/>
    <d v="2013-08-04T00:00:00"/>
    <x v="3"/>
    <s v="KhloeMiller@gmail.com"/>
    <s v="United States,Los Angeles,California"/>
    <s v="United States"/>
    <x v="0"/>
    <x v="0"/>
    <x v="1299"/>
    <n v="18.899999999999999"/>
    <n v="3"/>
    <n v="8.6940000000000008"/>
    <n v="0.46000000000000008"/>
  </r>
  <r>
    <s v="CA-2013-140382"/>
    <x v="692"/>
    <x v="0"/>
    <x v="0"/>
    <d v="2013-06-26T00:00:00"/>
    <x v="2"/>
    <s v="RubenDartt@gmail.com"/>
    <s v="United States,San Francisco,California"/>
    <s v="United States"/>
    <x v="0"/>
    <x v="7"/>
    <x v="557"/>
    <n v="93.68"/>
    <n v="4"/>
    <n v="25.293600000000001"/>
    <n v="0.27"/>
  </r>
  <r>
    <s v="CA-2013-140382"/>
    <x v="692"/>
    <x v="0"/>
    <x v="0"/>
    <d v="2013-06-26T00:00:00"/>
    <x v="2"/>
    <s v="RubenDartt@gmail.com"/>
    <s v="United States,San Francisco,California"/>
    <s v="United States"/>
    <x v="0"/>
    <x v="0"/>
    <x v="1258"/>
    <n v="21.93"/>
    <n v="3"/>
    <n v="10.3071"/>
    <n v="0.47000000000000003"/>
  </r>
  <r>
    <s v="CA-2013-140382"/>
    <x v="692"/>
    <x v="0"/>
    <x v="0"/>
    <d v="2013-06-26T00:00:00"/>
    <x v="2"/>
    <s v="RubenDartt@gmail.com"/>
    <s v="United States,San Francisco,California"/>
    <s v="United States"/>
    <x v="0"/>
    <x v="3"/>
    <x v="108"/>
    <n v="862.34400000000005"/>
    <n v="7"/>
    <n v="97.0137"/>
    <n v="0.11249999999999999"/>
  </r>
  <r>
    <s v="CA-2013-140382"/>
    <x v="692"/>
    <x v="0"/>
    <x v="0"/>
    <d v="2013-06-26T00:00:00"/>
    <x v="2"/>
    <s v="RubenDartt@gmail.com"/>
    <s v="United States,San Francisco,California"/>
    <s v="United States"/>
    <x v="0"/>
    <x v="9"/>
    <x v="1300"/>
    <n v="19.98"/>
    <n v="1"/>
    <n v="9.3905999999999992"/>
    <n v="0.47"/>
  </r>
  <r>
    <s v="CA-2013-125094"/>
    <x v="319"/>
    <x v="7"/>
    <x v="0"/>
    <d v="2013-11-10T00:00:00"/>
    <x v="0"/>
    <s v="NoraPreis@gmail.com"/>
    <s v="United States,Seattle,Washington"/>
    <s v="United States"/>
    <x v="1"/>
    <x v="8"/>
    <x v="1301"/>
    <n v="479.72"/>
    <n v="4"/>
    <n v="52.769199999999998"/>
    <n v="0.10999999999999999"/>
  </r>
  <r>
    <s v="CA-2012-139248"/>
    <x v="360"/>
    <x v="6"/>
    <x v="2"/>
    <d v="2012-07-30T00:00:00"/>
    <x v="1"/>
    <s v="RussellD'Ascenzo@gmail.com"/>
    <s v="United States,Los Angeles,California"/>
    <s v="United States"/>
    <x v="0"/>
    <x v="3"/>
    <x v="1302"/>
    <n v="623.96"/>
    <n v="5"/>
    <n v="38.997500000000002"/>
    <n v="6.25E-2"/>
  </r>
  <r>
    <s v="CA-2012-126466"/>
    <x v="693"/>
    <x v="7"/>
    <x v="2"/>
    <d v="2012-11-13T00:00:00"/>
    <x v="0"/>
    <s v="JesusOcampo@gmail.com"/>
    <s v="United States,Roseville,California"/>
    <s v="United States"/>
    <x v="0"/>
    <x v="11"/>
    <x v="99"/>
    <n v="2.48"/>
    <n v="2"/>
    <n v="1.1656"/>
    <n v="0.47"/>
  </r>
  <r>
    <s v="CA-2012-129917"/>
    <x v="274"/>
    <x v="8"/>
    <x v="2"/>
    <d v="2012-10-03T00:00:00"/>
    <x v="6"/>
    <s v="HenryMacAllister@gmail.com"/>
    <s v="United States,Los Angeles,California"/>
    <s v="United States"/>
    <x v="0"/>
    <x v="4"/>
    <x v="1236"/>
    <n v="11.808"/>
    <n v="3"/>
    <n v="4.1327999999999996"/>
    <n v="0.35"/>
  </r>
  <r>
    <s v="CA-2012-129917"/>
    <x v="274"/>
    <x v="8"/>
    <x v="2"/>
    <d v="2012-10-03T00:00:00"/>
    <x v="6"/>
    <s v="HenryMacAllister@gmail.com"/>
    <s v="United States,Los Angeles,California"/>
    <s v="United States"/>
    <x v="0"/>
    <x v="4"/>
    <x v="915"/>
    <n v="53.567999999999998"/>
    <n v="4"/>
    <n v="19.418399999999998"/>
    <n v="0.36249999999999999"/>
  </r>
  <r>
    <s v="CA-2012-129917"/>
    <x v="274"/>
    <x v="8"/>
    <x v="2"/>
    <d v="2012-10-03T00:00:00"/>
    <x v="6"/>
    <s v="HenryMacAllister@gmail.com"/>
    <s v="United States,Los Angeles,California"/>
    <s v="United States"/>
    <x v="0"/>
    <x v="3"/>
    <x v="1303"/>
    <n v="503.96"/>
    <n v="5"/>
    <n v="50.396000000000001"/>
    <n v="0.1"/>
  </r>
  <r>
    <s v="CA-2012-115420"/>
    <x v="122"/>
    <x v="10"/>
    <x v="2"/>
    <d v="2012-05-02T00:00:00"/>
    <x v="5"/>
    <s v="LindaSouthworth@gmail.com"/>
    <s v="United States,Los Angeles,California"/>
    <s v="United States"/>
    <x v="0"/>
    <x v="13"/>
    <x v="1304"/>
    <n v="21.34"/>
    <n v="2"/>
    <n v="9.8163999999999998"/>
    <n v="0.46"/>
  </r>
  <r>
    <s v="CA-2012-167255"/>
    <x v="694"/>
    <x v="4"/>
    <x v="2"/>
    <d v="2012-09-29T00:00:00"/>
    <x v="2"/>
    <s v="RickHuthwaite@gmail.com"/>
    <s v="United States,San Francisco,California"/>
    <s v="United States"/>
    <x v="0"/>
    <x v="7"/>
    <x v="67"/>
    <n v="15.51"/>
    <n v="1"/>
    <n v="4.3428000000000004"/>
    <n v="0.28000000000000003"/>
  </r>
  <r>
    <s v="CA-2012-167255"/>
    <x v="694"/>
    <x v="4"/>
    <x v="2"/>
    <d v="2012-09-29T00:00:00"/>
    <x v="2"/>
    <s v="RickHuthwaite@gmail.com"/>
    <s v="United States,San Francisco,California"/>
    <s v="United States"/>
    <x v="0"/>
    <x v="9"/>
    <x v="1305"/>
    <n v="146.82"/>
    <n v="3"/>
    <n v="73.41"/>
    <n v="0.5"/>
  </r>
  <r>
    <s v="CA-2012-167255"/>
    <x v="694"/>
    <x v="4"/>
    <x v="2"/>
    <d v="2012-09-29T00:00:00"/>
    <x v="2"/>
    <s v="RickHuthwaite@gmail.com"/>
    <s v="United States,San Francisco,California"/>
    <s v="United States"/>
    <x v="0"/>
    <x v="9"/>
    <x v="172"/>
    <n v="12.96"/>
    <n v="2"/>
    <n v="6.2207999999999997"/>
    <n v="0.47999999999999993"/>
  </r>
  <r>
    <s v="CA-2014-162096"/>
    <x v="181"/>
    <x v="7"/>
    <x v="3"/>
    <d v="2014-11-11T00:00:00"/>
    <x v="7"/>
    <s v="ThomasBrumley@gmail.com"/>
    <s v="United States,Riverside,California"/>
    <s v="United States"/>
    <x v="0"/>
    <x v="2"/>
    <x v="1306"/>
    <n v="7.8"/>
    <n v="3"/>
    <n v="2.1059999999999999"/>
    <n v="0.26999999999999996"/>
  </r>
  <r>
    <s v="CA-2013-163937"/>
    <x v="520"/>
    <x v="5"/>
    <x v="0"/>
    <d v="2013-01-13T00:00:00"/>
    <x v="4"/>
    <s v="JoyBell-@gmail.com"/>
    <s v="United States,Longview,Washington"/>
    <s v="United States"/>
    <x v="1"/>
    <x v="1"/>
    <x v="407"/>
    <n v="24.85"/>
    <n v="5"/>
    <n v="7.7035"/>
    <n v="0.31"/>
  </r>
  <r>
    <s v="CA-2014-153822"/>
    <x v="637"/>
    <x v="4"/>
    <x v="3"/>
    <d v="2014-09-26T00:00:00"/>
    <x v="3"/>
    <s v="AdrianBarton@gmail.com"/>
    <s v="United States,Phoenix,Arizona"/>
    <s v="United States"/>
    <x v="3"/>
    <x v="7"/>
    <x v="1096"/>
    <n v="12.624000000000001"/>
    <n v="2"/>
    <n v="-2.5247999999999999"/>
    <n v="-0.19999999999999998"/>
  </r>
  <r>
    <s v="CA-2014-153822"/>
    <x v="637"/>
    <x v="4"/>
    <x v="3"/>
    <d v="2014-09-26T00:00:00"/>
    <x v="3"/>
    <s v="AdrianBarton@gmail.com"/>
    <s v="United States,Phoenix,Arizona"/>
    <s v="United States"/>
    <x v="3"/>
    <x v="8"/>
    <x v="245"/>
    <n v="89.584000000000003"/>
    <n v="2"/>
    <n v="4.4791999999999996"/>
    <n v="4.9999999999999996E-2"/>
  </r>
  <r>
    <s v="CA-2014-153822"/>
    <x v="637"/>
    <x v="4"/>
    <x v="3"/>
    <d v="2014-09-26T00:00:00"/>
    <x v="3"/>
    <s v="AdrianBarton@gmail.com"/>
    <s v="United States,Phoenix,Arizona"/>
    <s v="United States"/>
    <x v="3"/>
    <x v="3"/>
    <x v="1307"/>
    <n v="471.92"/>
    <n v="2"/>
    <n v="29.495000000000001"/>
    <n v="6.25E-2"/>
  </r>
  <r>
    <s v="CA-2014-153822"/>
    <x v="637"/>
    <x v="4"/>
    <x v="3"/>
    <d v="2014-09-26T00:00:00"/>
    <x v="3"/>
    <s v="AdrianBarton@gmail.com"/>
    <s v="United States,Phoenix,Arizona"/>
    <s v="United States"/>
    <x v="3"/>
    <x v="4"/>
    <x v="1229"/>
    <n v="18.18"/>
    <n v="4"/>
    <n v="-13.938000000000001"/>
    <n v="-0.76666666666666672"/>
  </r>
  <r>
    <s v="CA-2012-112144"/>
    <x v="695"/>
    <x v="0"/>
    <x v="2"/>
    <d v="2012-07-02T00:00:00"/>
    <x v="0"/>
    <s v="CraigYedwab@gmail.com"/>
    <s v="United States,Gilbert,Arizona"/>
    <s v="United States"/>
    <x v="3"/>
    <x v="0"/>
    <x v="484"/>
    <n v="5.9039999999999999"/>
    <n v="2"/>
    <n v="1.9925999999999999"/>
    <n v="0.33749999999999997"/>
  </r>
  <r>
    <s v="CA-2012-112144"/>
    <x v="695"/>
    <x v="0"/>
    <x v="2"/>
    <d v="2012-07-02T00:00:00"/>
    <x v="0"/>
    <s v="CraigYedwab@gmail.com"/>
    <s v="United States,Gilbert,Arizona"/>
    <s v="United States"/>
    <x v="3"/>
    <x v="1"/>
    <x v="1308"/>
    <n v="621.76"/>
    <n v="4"/>
    <n v="46.631999999999998"/>
    <n v="7.4999999999999997E-2"/>
  </r>
  <r>
    <s v="CA-2014-149076"/>
    <x v="475"/>
    <x v="5"/>
    <x v="3"/>
    <d v="2014-01-20T00:00:00"/>
    <x v="1"/>
    <s v="SeanO'Donnell@gmail.com"/>
    <s v="United States,Los Angeles,California"/>
    <s v="United States"/>
    <x v="0"/>
    <x v="9"/>
    <x v="1007"/>
    <n v="154.9"/>
    <n v="5"/>
    <n v="69.704999999999998"/>
    <n v="0.44999999999999996"/>
  </r>
  <r>
    <s v="CA-2012-166800"/>
    <x v="438"/>
    <x v="7"/>
    <x v="2"/>
    <d v="2012-11-26T00:00:00"/>
    <x v="5"/>
    <s v="AleksandraGannaway@gmail.com"/>
    <s v="United States,Las Vegas,Nevada"/>
    <s v="United States"/>
    <x v="7"/>
    <x v="5"/>
    <x v="1164"/>
    <n v="31.08"/>
    <n v="4"/>
    <n v="8.3916000000000004"/>
    <n v="0.27"/>
  </r>
  <r>
    <s v="US-2013-134369"/>
    <x v="696"/>
    <x v="4"/>
    <x v="0"/>
    <d v="2013-09-23T00:00:00"/>
    <x v="3"/>
    <s v="BeckyCastell@gmail.com"/>
    <s v="United States,Laguna Niguel,California"/>
    <s v="United States"/>
    <x v="0"/>
    <x v="9"/>
    <x v="847"/>
    <n v="12.96"/>
    <n v="2"/>
    <n v="6.3503999999999996"/>
    <n v="0.48999999999999994"/>
  </r>
  <r>
    <s v="CA-2011-133158"/>
    <x v="697"/>
    <x v="3"/>
    <x v="1"/>
    <d v="2011-08-21T00:00:00"/>
    <x v="2"/>
    <s v="DavidWiener@gmail.com"/>
    <s v="United States,Los Angeles,California"/>
    <s v="United States"/>
    <x v="0"/>
    <x v="1"/>
    <x v="992"/>
    <n v="289.24"/>
    <n v="7"/>
    <n v="26.031600000000001"/>
    <n v="0.09"/>
  </r>
  <r>
    <s v="CA-2011-133158"/>
    <x v="697"/>
    <x v="3"/>
    <x v="1"/>
    <d v="2011-08-21T00:00:00"/>
    <x v="2"/>
    <s v="DavidWiener@gmail.com"/>
    <s v="United States,Los Angeles,California"/>
    <s v="United States"/>
    <x v="0"/>
    <x v="4"/>
    <x v="613"/>
    <n v="69.456000000000003"/>
    <n v="2"/>
    <n v="22.5732"/>
    <n v="0.32500000000000001"/>
  </r>
  <r>
    <s v="CA-2014-141201"/>
    <x v="32"/>
    <x v="1"/>
    <x v="3"/>
    <d v="2014-12-12T00:00:00"/>
    <x v="2"/>
    <s v="DanielByrd@gmail.com"/>
    <s v="United States,Salinas,California"/>
    <s v="United States"/>
    <x v="0"/>
    <x v="15"/>
    <x v="932"/>
    <n v="148.25700000000001"/>
    <n v="3"/>
    <n v="15.697800000000001"/>
    <n v="0.10588235294117647"/>
  </r>
  <r>
    <s v="CA-2011-124737"/>
    <x v="672"/>
    <x v="3"/>
    <x v="1"/>
    <d v="2011-08-27T00:00:00"/>
    <x v="0"/>
    <s v="ArthurPrichep@gmail.com"/>
    <s v="United States,Denver,Colorado"/>
    <s v="United States"/>
    <x v="5"/>
    <x v="9"/>
    <x v="1309"/>
    <n v="15.552"/>
    <n v="3"/>
    <n v="5.4432"/>
    <n v="0.35000000000000003"/>
  </r>
  <r>
    <s v="CA-2011-124737"/>
    <x v="672"/>
    <x v="3"/>
    <x v="1"/>
    <d v="2011-08-27T00:00:00"/>
    <x v="0"/>
    <s v="ArthurPrichep@gmail.com"/>
    <s v="United States,Denver,Colorado"/>
    <s v="United States"/>
    <x v="5"/>
    <x v="12"/>
    <x v="1310"/>
    <n v="6.8"/>
    <n v="1"/>
    <n v="0.51"/>
    <n v="7.4999999999999997E-2"/>
  </r>
  <r>
    <s v="CA-2011-124737"/>
    <x v="672"/>
    <x v="3"/>
    <x v="1"/>
    <d v="2011-08-27T00:00:00"/>
    <x v="0"/>
    <s v="ArthurPrichep@gmail.com"/>
    <s v="United States,Denver,Colorado"/>
    <s v="United States"/>
    <x v="5"/>
    <x v="1"/>
    <x v="76"/>
    <n v="4.2240000000000002"/>
    <n v="3"/>
    <n v="1.2672000000000001"/>
    <n v="0.3"/>
  </r>
  <r>
    <s v="CA-2011-124737"/>
    <x v="672"/>
    <x v="3"/>
    <x v="1"/>
    <d v="2011-08-27T00:00:00"/>
    <x v="0"/>
    <s v="ArthurPrichep@gmail.com"/>
    <s v="United States,Denver,Colorado"/>
    <s v="United States"/>
    <x v="5"/>
    <x v="3"/>
    <x v="141"/>
    <n v="143.63999999999999"/>
    <n v="9"/>
    <n v="10.773"/>
    <n v="7.5000000000000011E-2"/>
  </r>
  <r>
    <s v="CA-2011-124737"/>
    <x v="672"/>
    <x v="3"/>
    <x v="1"/>
    <d v="2011-08-27T00:00:00"/>
    <x v="0"/>
    <s v="ArthurPrichep@gmail.com"/>
    <s v="United States,Denver,Colorado"/>
    <s v="United States"/>
    <x v="5"/>
    <x v="9"/>
    <x v="261"/>
    <n v="31.103999999999999"/>
    <n v="6"/>
    <n v="10.8864"/>
    <n v="0.35000000000000003"/>
  </r>
  <r>
    <s v="CA-2011-124737"/>
    <x v="672"/>
    <x v="3"/>
    <x v="1"/>
    <d v="2011-08-27T00:00:00"/>
    <x v="0"/>
    <s v="ArthurPrichep@gmail.com"/>
    <s v="United States,Denver,Colorado"/>
    <s v="United States"/>
    <x v="5"/>
    <x v="9"/>
    <x v="570"/>
    <n v="223.05600000000001"/>
    <n v="9"/>
    <n v="69.704999999999998"/>
    <n v="0.3125"/>
  </r>
  <r>
    <s v="CA-2014-119494"/>
    <x v="286"/>
    <x v="7"/>
    <x v="3"/>
    <d v="2014-11-14T00:00:00"/>
    <x v="0"/>
    <s v="JimEpp@gmail.com"/>
    <s v="United States,San Diego,California"/>
    <s v="United States"/>
    <x v="0"/>
    <x v="10"/>
    <x v="232"/>
    <n v="523.39200000000005"/>
    <n v="3"/>
    <n v="52.339199999999998"/>
    <n v="9.9999999999999992E-2"/>
  </r>
  <r>
    <s v="CA-2011-150581"/>
    <x v="448"/>
    <x v="10"/>
    <x v="1"/>
    <d v="2011-04-12T00:00:00"/>
    <x v="0"/>
    <s v="NathanMautz@gmail.com"/>
    <s v="United States,Concord,California"/>
    <s v="United States"/>
    <x v="0"/>
    <x v="6"/>
    <x v="287"/>
    <n v="99.591999999999999"/>
    <n v="1"/>
    <n v="2.4897999999999998"/>
    <n v="2.4999999999999998E-2"/>
  </r>
  <r>
    <s v="CA-2011-150581"/>
    <x v="448"/>
    <x v="10"/>
    <x v="1"/>
    <d v="2011-04-12T00:00:00"/>
    <x v="0"/>
    <s v="NathanMautz@gmail.com"/>
    <s v="United States,Concord,California"/>
    <s v="United States"/>
    <x v="0"/>
    <x v="8"/>
    <x v="93"/>
    <n v="399.96"/>
    <n v="4"/>
    <n v="139.98599999999999"/>
    <n v="0.35"/>
  </r>
  <r>
    <s v="CA-2011-141355"/>
    <x v="698"/>
    <x v="4"/>
    <x v="1"/>
    <d v="2011-09-30T00:00:00"/>
    <x v="1"/>
    <s v="BarryFranz@gmail.com"/>
    <s v="United States,Aurora,Colorado"/>
    <s v="United States"/>
    <x v="5"/>
    <x v="2"/>
    <x v="871"/>
    <n v="14.576000000000001"/>
    <n v="2"/>
    <n v="2.3685999999999998"/>
    <n v="0.16249999999999998"/>
  </r>
  <r>
    <s v="CA-2013-165330"/>
    <x v="93"/>
    <x v="1"/>
    <x v="0"/>
    <d v="2013-12-12T00:00:00"/>
    <x v="7"/>
    <s v="WilliamBrown@gmail.com"/>
    <s v="United States,Anaheim,California"/>
    <s v="United States"/>
    <x v="0"/>
    <x v="4"/>
    <x v="86"/>
    <n v="209.6"/>
    <n v="5"/>
    <n v="68.12"/>
    <n v="0.32500000000000001"/>
  </r>
  <r>
    <s v="CA-2013-165330"/>
    <x v="93"/>
    <x v="1"/>
    <x v="0"/>
    <d v="2013-12-12T00:00:00"/>
    <x v="7"/>
    <s v="WilliamBrown@gmail.com"/>
    <s v="United States,Anaheim,California"/>
    <s v="United States"/>
    <x v="0"/>
    <x v="2"/>
    <x v="1271"/>
    <n v="23.32"/>
    <n v="2"/>
    <n v="6.0632000000000001"/>
    <n v="0.26"/>
  </r>
  <r>
    <s v="CA-2013-165330"/>
    <x v="93"/>
    <x v="1"/>
    <x v="0"/>
    <d v="2013-12-12T00:00:00"/>
    <x v="7"/>
    <s v="WilliamBrown@gmail.com"/>
    <s v="United States,Anaheim,California"/>
    <s v="United States"/>
    <x v="0"/>
    <x v="9"/>
    <x v="498"/>
    <n v="30.98"/>
    <n v="1"/>
    <n v="13.941000000000001"/>
    <n v="0.45"/>
  </r>
  <r>
    <s v="CA-2013-165330"/>
    <x v="93"/>
    <x v="1"/>
    <x v="0"/>
    <d v="2013-12-12T00:00:00"/>
    <x v="7"/>
    <s v="WilliamBrown@gmail.com"/>
    <s v="United States,Anaheim,California"/>
    <s v="United States"/>
    <x v="0"/>
    <x v="8"/>
    <x v="1270"/>
    <n v="119.96"/>
    <n v="4"/>
    <n v="25.191600000000001"/>
    <n v="0.21000000000000002"/>
  </r>
  <r>
    <s v="CA-2013-165330"/>
    <x v="93"/>
    <x v="1"/>
    <x v="0"/>
    <d v="2013-12-12T00:00:00"/>
    <x v="7"/>
    <s v="WilliamBrown@gmail.com"/>
    <s v="United States,Anaheim,California"/>
    <s v="United States"/>
    <x v="0"/>
    <x v="10"/>
    <x v="1287"/>
    <n v="363.92"/>
    <n v="5"/>
    <n v="-31.843"/>
    <n v="-8.7499999999999994E-2"/>
  </r>
  <r>
    <s v="CA-2013-165330"/>
    <x v="93"/>
    <x v="1"/>
    <x v="0"/>
    <d v="2013-12-12T00:00:00"/>
    <x v="7"/>
    <s v="WilliamBrown@gmail.com"/>
    <s v="United States,Anaheim,California"/>
    <s v="United States"/>
    <x v="0"/>
    <x v="4"/>
    <x v="1311"/>
    <n v="35.808"/>
    <n v="3"/>
    <n v="11.19"/>
    <n v="0.3125"/>
  </r>
  <r>
    <s v="CA-2013-165330"/>
    <x v="93"/>
    <x v="1"/>
    <x v="0"/>
    <d v="2013-12-12T00:00:00"/>
    <x v="7"/>
    <s v="WilliamBrown@gmail.com"/>
    <s v="United States,Anaheim,California"/>
    <s v="United States"/>
    <x v="0"/>
    <x v="4"/>
    <x v="818"/>
    <n v="122.688"/>
    <n v="9"/>
    <n v="39.873600000000003"/>
    <n v="0.32500000000000001"/>
  </r>
  <r>
    <s v="CA-2013-165330"/>
    <x v="93"/>
    <x v="1"/>
    <x v="0"/>
    <d v="2013-12-12T00:00:00"/>
    <x v="7"/>
    <s v="WilliamBrown@gmail.com"/>
    <s v="United States,Anaheim,California"/>
    <s v="United States"/>
    <x v="0"/>
    <x v="6"/>
    <x v="340"/>
    <n v="892.13599999999997"/>
    <n v="7"/>
    <n v="111.517"/>
    <n v="0.125"/>
  </r>
  <r>
    <s v="CA-2013-165330"/>
    <x v="93"/>
    <x v="1"/>
    <x v="0"/>
    <d v="2013-12-12T00:00:00"/>
    <x v="7"/>
    <s v="WilliamBrown@gmail.com"/>
    <s v="United States,Anaheim,California"/>
    <s v="United States"/>
    <x v="0"/>
    <x v="7"/>
    <x v="1166"/>
    <n v="50.22"/>
    <n v="3"/>
    <n v="2.0087999999999999"/>
    <n v="0.04"/>
  </r>
  <r>
    <s v="CA-2013-165330"/>
    <x v="93"/>
    <x v="1"/>
    <x v="0"/>
    <d v="2013-12-12T00:00:00"/>
    <x v="7"/>
    <s v="WilliamBrown@gmail.com"/>
    <s v="United States,Anaheim,California"/>
    <s v="United States"/>
    <x v="0"/>
    <x v="5"/>
    <x v="1263"/>
    <n v="83.42"/>
    <n v="2"/>
    <n v="24.191800000000001"/>
    <n v="0.28999999999999998"/>
  </r>
  <r>
    <s v="CA-2013-165330"/>
    <x v="93"/>
    <x v="1"/>
    <x v="0"/>
    <d v="2013-12-12T00:00:00"/>
    <x v="7"/>
    <s v="WilliamBrown@gmail.com"/>
    <s v="United States,Anaheim,California"/>
    <s v="United States"/>
    <x v="0"/>
    <x v="4"/>
    <x v="1312"/>
    <n v="5.8719999999999999"/>
    <n v="2"/>
    <n v="2.1286"/>
    <n v="0.36249999999999999"/>
  </r>
  <r>
    <s v="CA-2012-132633"/>
    <x v="255"/>
    <x v="11"/>
    <x v="2"/>
    <d v="2012-02-05T00:00:00"/>
    <x v="2"/>
    <s v="KenHeidel@gmail.com"/>
    <s v="United States,Pleasant Grove,Utah"/>
    <s v="United States"/>
    <x v="2"/>
    <x v="4"/>
    <x v="1070"/>
    <n v="12.144"/>
    <n v="3"/>
    <n v="4.0986000000000002"/>
    <n v="0.33750000000000002"/>
  </r>
  <r>
    <s v="CA-2013-157742"/>
    <x v="582"/>
    <x v="1"/>
    <x v="0"/>
    <d v="2014-01-01T00:00:00"/>
    <x v="2"/>
    <s v="KenLonsdale@gmail.com"/>
    <s v="United States,Springfield,Oregon"/>
    <s v="United States"/>
    <x v="4"/>
    <x v="13"/>
    <x v="1076"/>
    <n v="27.792000000000002"/>
    <n v="3"/>
    <n v="10.422000000000001"/>
    <n v="0.375"/>
  </r>
  <r>
    <s v="CA-2014-127712"/>
    <x v="207"/>
    <x v="4"/>
    <x v="3"/>
    <d v="2014-09-06T00:00:00"/>
    <x v="1"/>
    <s v="MichaelGranlund@gmail.com"/>
    <s v="United States,Salem,Oregon"/>
    <s v="United States"/>
    <x v="4"/>
    <x v="12"/>
    <x v="848"/>
    <n v="6.2080000000000002"/>
    <n v="2"/>
    <n v="0.69840000000000002"/>
    <n v="0.1125"/>
  </r>
  <r>
    <s v="CA-2011-106726"/>
    <x v="376"/>
    <x v="1"/>
    <x v="1"/>
    <d v="2011-12-08T00:00:00"/>
    <x v="2"/>
    <s v="RolandSchwarz@gmail.com"/>
    <s v="United States,Los Angeles,California"/>
    <s v="United States"/>
    <x v="0"/>
    <x v="7"/>
    <x v="266"/>
    <n v="1261.33"/>
    <n v="7"/>
    <n v="327.94580000000002"/>
    <n v="0.26"/>
  </r>
  <r>
    <s v="CA-2013-147473"/>
    <x v="70"/>
    <x v="2"/>
    <x v="0"/>
    <d v="2013-06-04T00:00:00"/>
    <x v="0"/>
    <s v="NancyLomonaco@gmail.com"/>
    <s v="United States,Los Angeles,California"/>
    <s v="United States"/>
    <x v="0"/>
    <x v="9"/>
    <x v="697"/>
    <n v="38.880000000000003"/>
    <n v="6"/>
    <n v="18.662400000000002"/>
    <n v="0.48000000000000004"/>
  </r>
  <r>
    <s v="CA-2011-141901"/>
    <x v="237"/>
    <x v="3"/>
    <x v="1"/>
    <d v="2011-08-14T00:00:00"/>
    <x v="1"/>
    <s v="GeneMcClure@gmail.com"/>
    <s v="United States,Fresno,California"/>
    <s v="United States"/>
    <x v="0"/>
    <x v="9"/>
    <x v="160"/>
    <n v="5.98"/>
    <n v="1"/>
    <n v="2.6909999999999998"/>
    <n v="0.44999999999999996"/>
  </r>
  <r>
    <s v="CA-2013-167416"/>
    <x v="699"/>
    <x v="2"/>
    <x v="0"/>
    <d v="2013-05-18T00:00:00"/>
    <x v="1"/>
    <s v="JillMatthias@gmail.com"/>
    <s v="United States,Seattle,Washington"/>
    <s v="United States"/>
    <x v="1"/>
    <x v="13"/>
    <x v="857"/>
    <n v="54.9"/>
    <n v="5"/>
    <n v="26.901"/>
    <n v="0.49"/>
  </r>
  <r>
    <s v="CA-2014-118724"/>
    <x v="485"/>
    <x v="6"/>
    <x v="3"/>
    <d v="2014-07-26T00:00:00"/>
    <x v="0"/>
    <s v="AnthonyRawles@gmail.com"/>
    <s v="United States,Concord,California"/>
    <s v="United States"/>
    <x v="0"/>
    <x v="2"/>
    <x v="986"/>
    <n v="3.52"/>
    <n v="2"/>
    <n v="1.6896"/>
    <n v="0.48"/>
  </r>
  <r>
    <s v="CA-2014-118724"/>
    <x v="485"/>
    <x v="6"/>
    <x v="3"/>
    <d v="2014-07-26T00:00:00"/>
    <x v="0"/>
    <s v="AnthonyRawles@gmail.com"/>
    <s v="United States,Concord,California"/>
    <s v="United States"/>
    <x v="0"/>
    <x v="3"/>
    <x v="950"/>
    <n v="1626.192"/>
    <n v="9"/>
    <n v="121.9644"/>
    <n v="7.4999999999999997E-2"/>
  </r>
  <r>
    <s v="US-2014-143175"/>
    <x v="515"/>
    <x v="3"/>
    <x v="3"/>
    <d v="2014-08-07T00:00:00"/>
    <x v="4"/>
    <s v="GeorgeAshbrook@gmail.com"/>
    <s v="United States,Los Angeles,California"/>
    <s v="United States"/>
    <x v="0"/>
    <x v="7"/>
    <x v="599"/>
    <n v="99.87"/>
    <n v="3"/>
    <n v="23.968800000000002"/>
    <n v="0.24000000000000002"/>
  </r>
  <r>
    <s v="CA-2012-105844"/>
    <x v="495"/>
    <x v="8"/>
    <x v="2"/>
    <d v="2012-10-27T00:00:00"/>
    <x v="2"/>
    <s v="JenniferFerguson@gmail.com"/>
    <s v="United States,Sparks,Nevada"/>
    <s v="United States"/>
    <x v="7"/>
    <x v="2"/>
    <x v="608"/>
    <n v="79.36"/>
    <n v="4"/>
    <n v="23.808"/>
    <n v="0.3"/>
  </r>
  <r>
    <s v="CA-2014-118864"/>
    <x v="50"/>
    <x v="0"/>
    <x v="3"/>
    <d v="2014-06-20T00:00:00"/>
    <x v="0"/>
    <s v="KristenHastings@gmail.com"/>
    <s v="United States,Los Angeles,California"/>
    <s v="United States"/>
    <x v="0"/>
    <x v="3"/>
    <x v="1313"/>
    <n v="119.96"/>
    <n v="1"/>
    <n v="7.4974999999999996"/>
    <n v="6.25E-2"/>
  </r>
  <r>
    <s v="CA-2011-159625"/>
    <x v="218"/>
    <x v="7"/>
    <x v="1"/>
    <d v="2011-11-28T00:00:00"/>
    <x v="1"/>
    <s v="SallyMatthias@gmail.com"/>
    <s v="United States,Scottsdale,Arizona"/>
    <s v="United States"/>
    <x v="3"/>
    <x v="13"/>
    <x v="57"/>
    <n v="23.472000000000001"/>
    <n v="3"/>
    <n v="8.8019999999999996"/>
    <n v="0.37499999999999994"/>
  </r>
  <r>
    <s v="CA-2014-147410"/>
    <x v="321"/>
    <x v="4"/>
    <x v="3"/>
    <d v="2014-09-09T00:00:00"/>
    <x v="0"/>
    <s v="EvaJacobs@gmail.com"/>
    <s v="United States,Santa Ana,California"/>
    <s v="United States"/>
    <x v="0"/>
    <x v="7"/>
    <x v="1314"/>
    <n v="421.1"/>
    <n v="2"/>
    <n v="105.27500000000001"/>
    <n v="0.25"/>
  </r>
  <r>
    <s v="US-2013-102239"/>
    <x v="334"/>
    <x v="2"/>
    <x v="0"/>
    <d v="2013-05-07T00:00:00"/>
    <x v="6"/>
    <s v="LindsayWilliams@gmail.com"/>
    <s v="United States,Henderson,Nevada"/>
    <s v="United States"/>
    <x v="7"/>
    <x v="6"/>
    <x v="1315"/>
    <n v="1685.88"/>
    <n v="6"/>
    <n v="320.31720000000001"/>
    <n v="0.19"/>
  </r>
  <r>
    <s v="US-2013-102239"/>
    <x v="334"/>
    <x v="2"/>
    <x v="0"/>
    <d v="2013-05-07T00:00:00"/>
    <x v="6"/>
    <s v="LindsayWilliams@gmail.com"/>
    <s v="United States,Henderson,Nevada"/>
    <s v="United States"/>
    <x v="7"/>
    <x v="4"/>
    <x v="1316"/>
    <n v="5.7279999999999998"/>
    <n v="2"/>
    <n v="2.0047999999999999"/>
    <n v="0.35"/>
  </r>
  <r>
    <s v="CA-2011-143168"/>
    <x v="700"/>
    <x v="8"/>
    <x v="1"/>
    <d v="2011-10-23T00:00:00"/>
    <x v="1"/>
    <s v="IvanGibson@gmail.com"/>
    <s v="United States,Seattle,Washington"/>
    <s v="United States"/>
    <x v="1"/>
    <x v="9"/>
    <x v="1125"/>
    <n v="61.96"/>
    <n v="2"/>
    <n v="27.882000000000001"/>
    <n v="0.45"/>
  </r>
  <r>
    <s v="CA-2011-143168"/>
    <x v="700"/>
    <x v="8"/>
    <x v="1"/>
    <d v="2011-10-23T00:00:00"/>
    <x v="1"/>
    <s v="IvanGibson@gmail.com"/>
    <s v="United States,Seattle,Washington"/>
    <s v="United States"/>
    <x v="1"/>
    <x v="4"/>
    <x v="700"/>
    <n v="1.3440000000000001"/>
    <n v="1"/>
    <n v="0.47039999999999998"/>
    <n v="0.35"/>
  </r>
  <r>
    <s v="CA-2014-118122"/>
    <x v="701"/>
    <x v="7"/>
    <x v="3"/>
    <d v="2014-11-25T00:00:00"/>
    <x v="5"/>
    <s v="GregGuthrie@gmail.com"/>
    <s v="United States,Seattle,Washington"/>
    <s v="United States"/>
    <x v="1"/>
    <x v="4"/>
    <x v="350"/>
    <n v="13.904"/>
    <n v="2"/>
    <n v="4.5187999999999997"/>
    <n v="0.32499999999999996"/>
  </r>
  <r>
    <s v="CA-2014-166926"/>
    <x v="88"/>
    <x v="1"/>
    <x v="3"/>
    <d v="2014-12-09T00:00:00"/>
    <x v="5"/>
    <s v="SeanO'Donnell@gmail.com"/>
    <s v="United States,Seattle,Washington"/>
    <s v="United States"/>
    <x v="1"/>
    <x v="9"/>
    <x v="1208"/>
    <n v="41.86"/>
    <n v="7"/>
    <n v="18.837"/>
    <n v="0.45"/>
  </r>
  <r>
    <s v="CA-2014-166926"/>
    <x v="88"/>
    <x v="1"/>
    <x v="3"/>
    <d v="2014-12-09T00:00:00"/>
    <x v="5"/>
    <s v="SeanO'Donnell@gmail.com"/>
    <s v="United States,Seattle,Washington"/>
    <s v="United States"/>
    <x v="1"/>
    <x v="15"/>
    <x v="806"/>
    <n v="141.96"/>
    <n v="2"/>
    <n v="41.168399999999998"/>
    <n v="0.28999999999999998"/>
  </r>
  <r>
    <s v="CA-2014-142909"/>
    <x v="338"/>
    <x v="1"/>
    <x v="3"/>
    <d v="2014-12-26T00:00:00"/>
    <x v="4"/>
    <s v="AlexGrayson@gmail.com"/>
    <s v="United States,Mesa,Arizona"/>
    <s v="United States"/>
    <x v="3"/>
    <x v="6"/>
    <x v="373"/>
    <n v="182.55"/>
    <n v="2"/>
    <n v="-135.08699999999999"/>
    <n v="-0.73999999999999988"/>
  </r>
  <r>
    <s v="CA-2013-131380"/>
    <x v="702"/>
    <x v="9"/>
    <x v="0"/>
    <d v="2013-04-01T00:00:00"/>
    <x v="4"/>
    <s v="ChrisCortes@gmail.com"/>
    <s v="United States,Los Angeles,California"/>
    <s v="United States"/>
    <x v="0"/>
    <x v="7"/>
    <x v="1210"/>
    <n v="87.92"/>
    <n v="4"/>
    <n v="0.87919999999999998"/>
    <n v="0.01"/>
  </r>
  <r>
    <s v="CA-2013-131380"/>
    <x v="702"/>
    <x v="9"/>
    <x v="0"/>
    <d v="2013-04-01T00:00:00"/>
    <x v="4"/>
    <s v="ChrisCortes@gmail.com"/>
    <s v="United States,Los Angeles,California"/>
    <s v="United States"/>
    <x v="0"/>
    <x v="9"/>
    <x v="1317"/>
    <n v="5.98"/>
    <n v="1"/>
    <n v="2.9302000000000001"/>
    <n v="0.49"/>
  </r>
  <r>
    <s v="CA-2011-117464"/>
    <x v="703"/>
    <x v="6"/>
    <x v="1"/>
    <d v="2011-07-24T00:00:00"/>
    <x v="2"/>
    <s v="NaresjPatel@gmail.com"/>
    <s v="United States,San Francisco,California"/>
    <s v="United States"/>
    <x v="0"/>
    <x v="2"/>
    <x v="240"/>
    <n v="11.52"/>
    <n v="4"/>
    <n v="3.2256"/>
    <n v="0.28000000000000003"/>
  </r>
  <r>
    <s v="CA-2011-117464"/>
    <x v="703"/>
    <x v="6"/>
    <x v="1"/>
    <d v="2011-07-24T00:00:00"/>
    <x v="2"/>
    <s v="NaresjPatel@gmail.com"/>
    <s v="United States,San Francisco,California"/>
    <s v="United States"/>
    <x v="0"/>
    <x v="10"/>
    <x v="501"/>
    <n v="717.72"/>
    <n v="3"/>
    <n v="71.772000000000006"/>
    <n v="0.1"/>
  </r>
  <r>
    <s v="CA-2011-117464"/>
    <x v="703"/>
    <x v="6"/>
    <x v="1"/>
    <d v="2011-07-24T00:00:00"/>
    <x v="2"/>
    <s v="NaresjPatel@gmail.com"/>
    <s v="United States,San Francisco,California"/>
    <s v="United States"/>
    <x v="0"/>
    <x v="7"/>
    <x v="1318"/>
    <n v="236.5"/>
    <n v="10"/>
    <n v="68.584999999999994"/>
    <n v="0.28999999999999998"/>
  </r>
  <r>
    <s v="CA-2011-117464"/>
    <x v="703"/>
    <x v="6"/>
    <x v="1"/>
    <d v="2011-07-24T00:00:00"/>
    <x v="2"/>
    <s v="NaresjPatel@gmail.com"/>
    <s v="United States,San Francisco,California"/>
    <s v="United States"/>
    <x v="0"/>
    <x v="6"/>
    <x v="493"/>
    <n v="170.352"/>
    <n v="3"/>
    <n v="19.1646"/>
    <n v="0.1125"/>
  </r>
  <r>
    <s v="CA-2014-125381"/>
    <x v="550"/>
    <x v="10"/>
    <x v="3"/>
    <d v="2014-04-28T00:00:00"/>
    <x v="2"/>
    <s v="SperosGoranitis@gmail.com"/>
    <s v="United States,San Francisco,California"/>
    <s v="United States"/>
    <x v="0"/>
    <x v="8"/>
    <x v="111"/>
    <n v="107.97"/>
    <n v="3"/>
    <n v="22.6737"/>
    <n v="0.21"/>
  </r>
  <r>
    <s v="CA-2014-150609"/>
    <x v="570"/>
    <x v="2"/>
    <x v="3"/>
    <d v="2014-05-05T00:00:00"/>
    <x v="0"/>
    <s v="NickZandusky@gmail.com"/>
    <s v="United States,Los Angeles,California"/>
    <s v="United States"/>
    <x v="0"/>
    <x v="4"/>
    <x v="254"/>
    <n v="23.24"/>
    <n v="5"/>
    <n v="7.5529999999999999"/>
    <n v="0.32500000000000001"/>
  </r>
  <r>
    <s v="CA-2013-164399"/>
    <x v="150"/>
    <x v="7"/>
    <x v="0"/>
    <d v="2013-11-16T00:00:00"/>
    <x v="4"/>
    <s v="DiannaWilson@gmail.com"/>
    <s v="United States,San Diego,California"/>
    <s v="United States"/>
    <x v="0"/>
    <x v="3"/>
    <x v="1233"/>
    <n v="203.976"/>
    <n v="3"/>
    <n v="25.497"/>
    <n v="0.125"/>
  </r>
  <r>
    <s v="CA-2013-164399"/>
    <x v="150"/>
    <x v="7"/>
    <x v="0"/>
    <d v="2013-11-16T00:00:00"/>
    <x v="4"/>
    <s v="DiannaWilson@gmail.com"/>
    <s v="United States,San Diego,California"/>
    <s v="United States"/>
    <x v="0"/>
    <x v="6"/>
    <x v="1315"/>
    <n v="674.35199999999998"/>
    <n v="3"/>
    <n v="-8.4293999999999993"/>
    <n v="-1.2499999999999999E-2"/>
  </r>
  <r>
    <s v="CA-2013-147683"/>
    <x v="139"/>
    <x v="7"/>
    <x v="0"/>
    <d v="2013-11-18T00:00:00"/>
    <x v="0"/>
    <s v="PhilisseOvercash@gmail.com"/>
    <s v="United States,Seattle,Washington"/>
    <s v="United States"/>
    <x v="1"/>
    <x v="1"/>
    <x v="1319"/>
    <n v="19.54"/>
    <n v="2"/>
    <n v="7.2298"/>
    <n v="0.37"/>
  </r>
  <r>
    <s v="CA-2011-116785"/>
    <x v="336"/>
    <x v="10"/>
    <x v="1"/>
    <d v="2011-04-30T00:00:00"/>
    <x v="0"/>
    <s v="MarcHarrigan@gmail.com"/>
    <s v="United States,Los Angeles,California"/>
    <s v="United States"/>
    <x v="0"/>
    <x v="2"/>
    <x v="1065"/>
    <n v="21.4"/>
    <n v="5"/>
    <n v="6.2060000000000004"/>
    <n v="0.29000000000000004"/>
  </r>
  <r>
    <s v="CA-2011-116785"/>
    <x v="336"/>
    <x v="10"/>
    <x v="1"/>
    <d v="2011-04-30T00:00:00"/>
    <x v="0"/>
    <s v="MarcHarrigan@gmail.com"/>
    <s v="United States,Los Angeles,California"/>
    <s v="United States"/>
    <x v="0"/>
    <x v="0"/>
    <x v="1299"/>
    <n v="12.6"/>
    <n v="2"/>
    <n v="5.7960000000000003"/>
    <n v="0.46"/>
  </r>
  <r>
    <s v="CA-2014-137414"/>
    <x v="462"/>
    <x v="8"/>
    <x v="3"/>
    <d v="2014-10-07T00:00:00"/>
    <x v="0"/>
    <s v="ChadMcGuire@gmail.com"/>
    <s v="United States,San Francisco,California"/>
    <s v="United States"/>
    <x v="0"/>
    <x v="1"/>
    <x v="336"/>
    <n v="17.46"/>
    <n v="2"/>
    <n v="5.9363999999999999"/>
    <n v="0.33999999999999997"/>
  </r>
  <r>
    <s v="CA-2014-137414"/>
    <x v="462"/>
    <x v="8"/>
    <x v="3"/>
    <d v="2014-10-07T00:00:00"/>
    <x v="0"/>
    <s v="ChadMcGuire@gmail.com"/>
    <s v="United States,San Francisco,California"/>
    <s v="United States"/>
    <x v="0"/>
    <x v="16"/>
    <x v="1320"/>
    <n v="369.16"/>
    <n v="11"/>
    <n v="32.301499999999997"/>
    <n v="8.7499999999999981E-2"/>
  </r>
  <r>
    <s v="CA-2013-143476"/>
    <x v="36"/>
    <x v="4"/>
    <x v="0"/>
    <d v="2013-09-14T00:00:00"/>
    <x v="2"/>
    <s v="LindaCazamias@gmail.com"/>
    <s v="United States,Phoenix,Arizona"/>
    <s v="United States"/>
    <x v="3"/>
    <x v="2"/>
    <x v="318"/>
    <n v="2.9119999999999999"/>
    <n v="2"/>
    <n v="0.91"/>
    <n v="0.3125"/>
  </r>
  <r>
    <s v="CA-2013-143476"/>
    <x v="36"/>
    <x v="4"/>
    <x v="0"/>
    <d v="2013-09-14T00:00:00"/>
    <x v="2"/>
    <s v="LindaCazamias@gmail.com"/>
    <s v="United States,Phoenix,Arizona"/>
    <s v="United States"/>
    <x v="3"/>
    <x v="9"/>
    <x v="1309"/>
    <n v="20.736000000000001"/>
    <n v="4"/>
    <n v="7.2576000000000001"/>
    <n v="0.35"/>
  </r>
  <r>
    <s v="CA-2013-143476"/>
    <x v="36"/>
    <x v="4"/>
    <x v="0"/>
    <d v="2013-09-14T00:00:00"/>
    <x v="2"/>
    <s v="LindaCazamias@gmail.com"/>
    <s v="United States,Phoenix,Arizona"/>
    <s v="United States"/>
    <x v="3"/>
    <x v="9"/>
    <x v="160"/>
    <n v="9.5679999999999996"/>
    <n v="2"/>
    <n v="2.99"/>
    <n v="0.31250000000000006"/>
  </r>
  <r>
    <s v="US-2013-119046"/>
    <x v="704"/>
    <x v="0"/>
    <x v="0"/>
    <d v="2013-06-07T00:00:00"/>
    <x v="0"/>
    <s v="EdwardHooks@gmail.com"/>
    <s v="United States,Seattle,Washington"/>
    <s v="United States"/>
    <x v="1"/>
    <x v="9"/>
    <x v="890"/>
    <n v="30.18"/>
    <n v="3"/>
    <n v="13.8828"/>
    <n v="0.45999999999999996"/>
  </r>
  <r>
    <s v="US-2013-119046"/>
    <x v="704"/>
    <x v="0"/>
    <x v="0"/>
    <d v="2013-06-07T00:00:00"/>
    <x v="0"/>
    <s v="EdwardHooks@gmail.com"/>
    <s v="United States,Seattle,Washington"/>
    <s v="United States"/>
    <x v="1"/>
    <x v="4"/>
    <x v="18"/>
    <n v="51.648000000000003"/>
    <n v="12"/>
    <n v="18.7224"/>
    <n v="0.36249999999999999"/>
  </r>
  <r>
    <s v="US-2013-119046"/>
    <x v="704"/>
    <x v="0"/>
    <x v="0"/>
    <d v="2013-06-07T00:00:00"/>
    <x v="0"/>
    <s v="EdwardHooks@gmail.com"/>
    <s v="United States,Seattle,Washington"/>
    <s v="United States"/>
    <x v="1"/>
    <x v="4"/>
    <x v="222"/>
    <n v="11.231999999999999"/>
    <n v="3"/>
    <n v="3.9312"/>
    <n v="0.35000000000000003"/>
  </r>
  <r>
    <s v="CA-2014-154949"/>
    <x v="175"/>
    <x v="8"/>
    <x v="3"/>
    <d v="2014-10-20T00:00:00"/>
    <x v="0"/>
    <s v="MarcCrier@gmail.com"/>
    <s v="United States,Camarillo,California"/>
    <s v="United States"/>
    <x v="0"/>
    <x v="0"/>
    <x v="730"/>
    <n v="14.73"/>
    <n v="3"/>
    <n v="7.2176999999999998"/>
    <n v="0.49"/>
  </r>
  <r>
    <s v="CA-2012-150770"/>
    <x v="444"/>
    <x v="2"/>
    <x v="2"/>
    <d v="2012-05-06T00:00:00"/>
    <x v="4"/>
    <s v="LenaCacioppo@gmail.com"/>
    <s v="United States,San Francisco,California"/>
    <s v="United States"/>
    <x v="0"/>
    <x v="2"/>
    <x v="157"/>
    <n v="8.82"/>
    <n v="3"/>
    <n v="2.5577999999999999"/>
    <n v="0.28999999999999998"/>
  </r>
  <r>
    <s v="CA-2012-150770"/>
    <x v="444"/>
    <x v="2"/>
    <x v="2"/>
    <d v="2012-05-06T00:00:00"/>
    <x v="4"/>
    <s v="LenaCacioppo@gmail.com"/>
    <s v="United States,San Francisco,California"/>
    <s v="United States"/>
    <x v="0"/>
    <x v="4"/>
    <x v="1321"/>
    <n v="62.496000000000002"/>
    <n v="2"/>
    <n v="21.8736"/>
    <n v="0.35"/>
  </r>
  <r>
    <s v="CA-2012-150770"/>
    <x v="444"/>
    <x v="2"/>
    <x v="2"/>
    <d v="2012-05-06T00:00:00"/>
    <x v="4"/>
    <s v="LenaCacioppo@gmail.com"/>
    <s v="United States,San Francisco,California"/>
    <s v="United States"/>
    <x v="0"/>
    <x v="8"/>
    <x v="1288"/>
    <n v="339.96"/>
    <n v="4"/>
    <n v="122.3856"/>
    <n v="0.36"/>
  </r>
  <r>
    <s v="CA-2012-150770"/>
    <x v="444"/>
    <x v="2"/>
    <x v="2"/>
    <d v="2012-05-06T00:00:00"/>
    <x v="4"/>
    <s v="LenaCacioppo@gmail.com"/>
    <s v="United States,San Francisco,California"/>
    <s v="United States"/>
    <x v="0"/>
    <x v="4"/>
    <x v="1265"/>
    <n v="49.567999999999998"/>
    <n v="2"/>
    <n v="17.348800000000001"/>
    <n v="0.35000000000000003"/>
  </r>
  <r>
    <s v="CA-2013-109953"/>
    <x v="77"/>
    <x v="6"/>
    <x v="0"/>
    <d v="2013-07-19T00:00:00"/>
    <x v="0"/>
    <s v="RaymondBuch@gmail.com"/>
    <s v="United States,San Francisco,California"/>
    <s v="United States"/>
    <x v="0"/>
    <x v="3"/>
    <x v="26"/>
    <n v="110.376"/>
    <n v="3"/>
    <n v="12.417299999999999"/>
    <n v="0.11249999999999999"/>
  </r>
  <r>
    <s v="CA-2013-109953"/>
    <x v="77"/>
    <x v="6"/>
    <x v="0"/>
    <d v="2013-07-19T00:00:00"/>
    <x v="0"/>
    <s v="RaymondBuch@gmail.com"/>
    <s v="United States,San Francisco,California"/>
    <s v="United States"/>
    <x v="0"/>
    <x v="5"/>
    <x v="962"/>
    <n v="151.62"/>
    <n v="7"/>
    <n v="50.034599999999998"/>
    <n v="0.32999999999999996"/>
  </r>
  <r>
    <s v="CA-2013-109953"/>
    <x v="77"/>
    <x v="6"/>
    <x v="0"/>
    <d v="2013-07-19T00:00:00"/>
    <x v="0"/>
    <s v="RaymondBuch@gmail.com"/>
    <s v="United States,San Francisco,California"/>
    <s v="United States"/>
    <x v="0"/>
    <x v="1"/>
    <x v="150"/>
    <n v="30.8"/>
    <n v="4"/>
    <n v="10.164"/>
    <n v="0.32999999999999996"/>
  </r>
  <r>
    <s v="CA-2011-157546"/>
    <x v="627"/>
    <x v="6"/>
    <x v="1"/>
    <d v="2011-07-22T00:00:00"/>
    <x v="2"/>
    <s v="RogerDemir@gmail.com"/>
    <s v="United States,San Francisco,California"/>
    <s v="United States"/>
    <x v="0"/>
    <x v="4"/>
    <x v="147"/>
    <n v="89.712000000000003"/>
    <n v="6"/>
    <n v="30.277799999999999"/>
    <n v="0.33749999999999997"/>
  </r>
  <r>
    <s v="CA-2011-157546"/>
    <x v="627"/>
    <x v="6"/>
    <x v="1"/>
    <d v="2011-07-22T00:00:00"/>
    <x v="2"/>
    <s v="RogerDemir@gmail.com"/>
    <s v="United States,San Francisco,California"/>
    <s v="United States"/>
    <x v="0"/>
    <x v="9"/>
    <x v="71"/>
    <n v="22.83"/>
    <n v="3"/>
    <n v="10.7301"/>
    <n v="0.47000000000000003"/>
  </r>
  <r>
    <s v="CA-2011-138737"/>
    <x v="705"/>
    <x v="1"/>
    <x v="1"/>
    <d v="2011-12-10T00:00:00"/>
    <x v="4"/>
    <s v="FrankPreis@gmail.com"/>
    <s v="United States,Los Angeles,California"/>
    <s v="United States"/>
    <x v="0"/>
    <x v="2"/>
    <x v="240"/>
    <n v="8.64"/>
    <n v="3"/>
    <n v="2.4192"/>
    <n v="0.27999999999999997"/>
  </r>
  <r>
    <s v="CA-2013-101651"/>
    <x v="526"/>
    <x v="1"/>
    <x v="0"/>
    <d v="2013-12-31T00:00:00"/>
    <x v="3"/>
    <s v="SeanChristensen@gmail.com"/>
    <s v="United States,San Jose,California"/>
    <s v="United States"/>
    <x v="0"/>
    <x v="1"/>
    <x v="1181"/>
    <n v="43.96"/>
    <n v="7"/>
    <n v="18.463200000000001"/>
    <n v="0.42"/>
  </r>
  <r>
    <s v="CA-2013-101651"/>
    <x v="526"/>
    <x v="1"/>
    <x v="0"/>
    <d v="2013-12-31T00:00:00"/>
    <x v="3"/>
    <s v="SeanChristensen@gmail.com"/>
    <s v="United States,San Jose,California"/>
    <s v="United States"/>
    <x v="0"/>
    <x v="13"/>
    <x v="57"/>
    <n v="39.76"/>
    <n v="7"/>
    <n v="18.687200000000001"/>
    <n v="0.47000000000000003"/>
  </r>
  <r>
    <s v="CA-2014-136651"/>
    <x v="706"/>
    <x v="10"/>
    <x v="3"/>
    <d v="2014-04-26T00:00:00"/>
    <x v="2"/>
    <s v="JayFein@gmail.com"/>
    <s v="United States,Pasadena,California"/>
    <s v="United States"/>
    <x v="0"/>
    <x v="1"/>
    <x v="731"/>
    <n v="66.36"/>
    <n v="7"/>
    <n v="26.544"/>
    <n v="0.4"/>
  </r>
  <r>
    <s v="CA-2014-136651"/>
    <x v="706"/>
    <x v="10"/>
    <x v="3"/>
    <d v="2014-04-26T00:00:00"/>
    <x v="2"/>
    <s v="JayFein@gmail.com"/>
    <s v="United States,Pasadena,California"/>
    <s v="United States"/>
    <x v="0"/>
    <x v="4"/>
    <x v="899"/>
    <n v="92.88"/>
    <n v="6"/>
    <n v="30.186"/>
    <n v="0.32500000000000001"/>
  </r>
  <r>
    <s v="CA-2014-136651"/>
    <x v="706"/>
    <x v="10"/>
    <x v="3"/>
    <d v="2014-04-26T00:00:00"/>
    <x v="2"/>
    <s v="JayFein@gmail.com"/>
    <s v="United States,Pasadena,California"/>
    <s v="United States"/>
    <x v="0"/>
    <x v="1"/>
    <x v="1322"/>
    <n v="24.14"/>
    <n v="2"/>
    <n v="7.9661999999999997"/>
    <n v="0.32999999999999996"/>
  </r>
  <r>
    <s v="US-2014-151127"/>
    <x v="660"/>
    <x v="2"/>
    <x v="3"/>
    <d v="2014-05-26T00:00:00"/>
    <x v="4"/>
    <s v="RobLucas@gmail.com"/>
    <s v="United States,Los Angeles,California"/>
    <s v="United States"/>
    <x v="0"/>
    <x v="2"/>
    <x v="951"/>
    <n v="49.56"/>
    <n v="7"/>
    <n v="18.832799999999999"/>
    <n v="0.37999999999999995"/>
  </r>
  <r>
    <s v="CA-2014-145807"/>
    <x v="626"/>
    <x v="11"/>
    <x v="3"/>
    <d v="2014-02-14T00:00:00"/>
    <x v="0"/>
    <s v="SarahBern@gmail.com"/>
    <s v="United States,Los Angeles,California"/>
    <s v="United States"/>
    <x v="0"/>
    <x v="7"/>
    <x v="866"/>
    <n v="354.9"/>
    <n v="5"/>
    <n v="17.745000000000001"/>
    <n v="0.05"/>
  </r>
  <r>
    <s v="CA-2012-158491"/>
    <x v="243"/>
    <x v="0"/>
    <x v="2"/>
    <d v="2012-06-09T00:00:00"/>
    <x v="1"/>
    <s v="BeckyPak@gmail.com"/>
    <s v="United States,Los Angeles,California"/>
    <s v="United States"/>
    <x v="0"/>
    <x v="8"/>
    <x v="1323"/>
    <n v="119.98"/>
    <n v="2"/>
    <n v="35.994"/>
    <n v="0.3"/>
  </r>
  <r>
    <s v="CA-2012-158491"/>
    <x v="243"/>
    <x v="0"/>
    <x v="2"/>
    <d v="2012-06-09T00:00:00"/>
    <x v="1"/>
    <s v="BeckyPak@gmail.com"/>
    <s v="United States,Los Angeles,California"/>
    <s v="United States"/>
    <x v="0"/>
    <x v="8"/>
    <x v="1108"/>
    <n v="989.97"/>
    <n v="3"/>
    <n v="395.988"/>
    <n v="0.39999999999999997"/>
  </r>
  <r>
    <s v="CA-2014-137001"/>
    <x v="67"/>
    <x v="0"/>
    <x v="3"/>
    <d v="2014-06-14T00:00:00"/>
    <x v="4"/>
    <s v="GeorgeZrebassa@gmail.com"/>
    <s v="United States,Thousand Oaks,California"/>
    <s v="United States"/>
    <x v="0"/>
    <x v="2"/>
    <x v="1036"/>
    <n v="14.7"/>
    <n v="7"/>
    <n v="4.1159999999999997"/>
    <n v="0.27999999999999997"/>
  </r>
  <r>
    <s v="CA-2013-123337"/>
    <x v="696"/>
    <x v="4"/>
    <x v="0"/>
    <d v="2013-09-23T00:00:00"/>
    <x v="3"/>
    <s v="KeithDawkins@gmail.com"/>
    <s v="United States,San Jose,California"/>
    <s v="United States"/>
    <x v="0"/>
    <x v="15"/>
    <x v="1324"/>
    <n v="273.666"/>
    <n v="2"/>
    <n v="-12.878399999999999"/>
    <n v="-4.7058823529411764E-2"/>
  </r>
  <r>
    <s v="CA-2013-123337"/>
    <x v="696"/>
    <x v="4"/>
    <x v="0"/>
    <d v="2013-09-23T00:00:00"/>
    <x v="3"/>
    <s v="KeithDawkins@gmail.com"/>
    <s v="United States,San Jose,California"/>
    <s v="United States"/>
    <x v="0"/>
    <x v="5"/>
    <x v="1325"/>
    <n v="17.48"/>
    <n v="4"/>
    <n v="4.5448000000000004"/>
    <n v="0.26"/>
  </r>
  <r>
    <s v="CA-2012-144519"/>
    <x v="14"/>
    <x v="7"/>
    <x v="2"/>
    <d v="2012-11-17T00:00:00"/>
    <x v="0"/>
    <s v="ArthurWiediger@gmail.com"/>
    <s v="United States,Helena,Montana"/>
    <s v="United States"/>
    <x v="8"/>
    <x v="3"/>
    <x v="1233"/>
    <n v="339.96"/>
    <n v="5"/>
    <n v="42.494999999999997"/>
    <n v="0.125"/>
  </r>
  <r>
    <s v="CA-2012-144519"/>
    <x v="14"/>
    <x v="7"/>
    <x v="2"/>
    <d v="2012-11-17T00:00:00"/>
    <x v="0"/>
    <s v="ArthurWiediger@gmail.com"/>
    <s v="United States,Helena,Montana"/>
    <s v="United States"/>
    <x v="8"/>
    <x v="1"/>
    <x v="237"/>
    <n v="63.98"/>
    <n v="7"/>
    <n v="21.7532"/>
    <n v="0.34"/>
  </r>
  <r>
    <s v="CA-2013-157217"/>
    <x v="707"/>
    <x v="6"/>
    <x v="0"/>
    <d v="2013-07-22T00:00:00"/>
    <x v="2"/>
    <s v="TracyCollins@gmail.com"/>
    <s v="United States,San Francisco,California"/>
    <s v="United States"/>
    <x v="0"/>
    <x v="3"/>
    <x v="1326"/>
    <n v="35.984000000000002"/>
    <n v="2"/>
    <n v="4.4980000000000002"/>
    <n v="0.125"/>
  </r>
  <r>
    <s v="CA-2013-157217"/>
    <x v="707"/>
    <x v="6"/>
    <x v="0"/>
    <d v="2013-07-22T00:00:00"/>
    <x v="2"/>
    <s v="TracyCollins@gmail.com"/>
    <s v="United States,San Francisco,California"/>
    <s v="United States"/>
    <x v="0"/>
    <x v="8"/>
    <x v="1144"/>
    <n v="389.97"/>
    <n v="3"/>
    <n v="132.5898"/>
    <n v="0.33999999999999997"/>
  </r>
  <r>
    <s v="CA-2013-108224"/>
    <x v="708"/>
    <x v="2"/>
    <x v="0"/>
    <d v="2013-05-15T00:00:00"/>
    <x v="7"/>
    <s v="TiffanyHouse@gmail.com"/>
    <s v="United States,Yuma,Arizona"/>
    <s v="United States"/>
    <x v="3"/>
    <x v="8"/>
    <x v="163"/>
    <n v="185.52799999999999"/>
    <n v="7"/>
    <n v="48.701099999999997"/>
    <n v="0.26250000000000001"/>
  </r>
  <r>
    <s v="CA-2014-159282"/>
    <x v="573"/>
    <x v="8"/>
    <x v="3"/>
    <d v="2014-10-22T00:00:00"/>
    <x v="1"/>
    <s v="GaryHansen@gmail.com"/>
    <s v="United States,Yuma,Arizona"/>
    <s v="United States"/>
    <x v="3"/>
    <x v="16"/>
    <x v="1327"/>
    <n v="599.98500000000001"/>
    <n v="5"/>
    <n v="-479.988"/>
    <n v="-0.79999999999999993"/>
  </r>
  <r>
    <s v="CA-2014-151183"/>
    <x v="238"/>
    <x v="8"/>
    <x v="3"/>
    <d v="2014-10-20T00:00:00"/>
    <x v="1"/>
    <s v="BerenikeKampe@gmail.com"/>
    <s v="United States,San Francisco,California"/>
    <s v="United States"/>
    <x v="0"/>
    <x v="8"/>
    <x v="1328"/>
    <n v="46.36"/>
    <n v="4"/>
    <n v="15.2988"/>
    <n v="0.33"/>
  </r>
  <r>
    <s v="CA-2013-153661"/>
    <x v="367"/>
    <x v="5"/>
    <x v="0"/>
    <d v="2013-01-31T00:00:00"/>
    <x v="6"/>
    <s v="StevenCartwright@gmail.com"/>
    <s v="United States,San Francisco,California"/>
    <s v="United States"/>
    <x v="0"/>
    <x v="7"/>
    <x v="719"/>
    <n v="305.01"/>
    <n v="9"/>
    <n v="76.252499999999998"/>
    <n v="0.25"/>
  </r>
  <r>
    <s v="CA-2013-153661"/>
    <x v="367"/>
    <x v="5"/>
    <x v="0"/>
    <d v="2013-01-31T00:00:00"/>
    <x v="6"/>
    <s v="StevenCartwright@gmail.com"/>
    <s v="United States,San Francisco,California"/>
    <s v="United States"/>
    <x v="0"/>
    <x v="4"/>
    <x v="42"/>
    <n v="50.783999999999999"/>
    <n v="2"/>
    <n v="17.7744"/>
    <n v="0.35000000000000003"/>
  </r>
  <r>
    <s v="CA-2013-153661"/>
    <x v="367"/>
    <x v="5"/>
    <x v="0"/>
    <d v="2013-01-31T00:00:00"/>
    <x v="6"/>
    <s v="StevenCartwright@gmail.com"/>
    <s v="United States,San Francisco,California"/>
    <s v="United States"/>
    <x v="0"/>
    <x v="0"/>
    <x v="680"/>
    <n v="26.01"/>
    <n v="9"/>
    <n v="12.2247"/>
    <n v="0.47"/>
  </r>
  <r>
    <s v="CA-2013-113656"/>
    <x v="709"/>
    <x v="5"/>
    <x v="0"/>
    <d v="2013-01-29T00:00:00"/>
    <x v="3"/>
    <s v="ChristyBrittain@gmail.com"/>
    <s v="United States,Los Angeles,California"/>
    <s v="United States"/>
    <x v="0"/>
    <x v="1"/>
    <x v="1329"/>
    <n v="59.99"/>
    <n v="7"/>
    <n v="21.596399999999999"/>
    <n v="0.36"/>
  </r>
  <r>
    <s v="CA-2012-148964"/>
    <x v="710"/>
    <x v="2"/>
    <x v="2"/>
    <d v="2012-05-31T00:00:00"/>
    <x v="1"/>
    <s v="RubenDartt@gmail.com"/>
    <s v="United States,Bellevue,Washington"/>
    <s v="United States"/>
    <x v="1"/>
    <x v="1"/>
    <x v="1330"/>
    <n v="20.239999999999998"/>
    <n v="1"/>
    <n v="7.8936000000000002"/>
    <n v="0.39"/>
  </r>
  <r>
    <s v="CA-2013-144092"/>
    <x v="319"/>
    <x v="7"/>
    <x v="0"/>
    <d v="2013-11-08T00:00:00"/>
    <x v="2"/>
    <s v="LoganHaushalter@gmail.com"/>
    <s v="United States,San Jose,California"/>
    <s v="United States"/>
    <x v="0"/>
    <x v="8"/>
    <x v="1124"/>
    <n v="72"/>
    <n v="4"/>
    <n v="12.96"/>
    <n v="0.18000000000000002"/>
  </r>
  <r>
    <s v="CA-2013-144092"/>
    <x v="319"/>
    <x v="7"/>
    <x v="0"/>
    <d v="2013-11-08T00:00:00"/>
    <x v="2"/>
    <s v="LoganHaushalter@gmail.com"/>
    <s v="United States,San Jose,California"/>
    <s v="United States"/>
    <x v="0"/>
    <x v="10"/>
    <x v="726"/>
    <n v="113.88800000000001"/>
    <n v="2"/>
    <n v="9.9651999999999994"/>
    <n v="8.7499999999999994E-2"/>
  </r>
  <r>
    <s v="CA-2013-144092"/>
    <x v="319"/>
    <x v="7"/>
    <x v="0"/>
    <d v="2013-11-08T00:00:00"/>
    <x v="2"/>
    <s v="LoganHaushalter@gmail.com"/>
    <s v="United States,San Jose,California"/>
    <s v="United States"/>
    <x v="0"/>
    <x v="13"/>
    <x v="1077"/>
    <n v="158.13"/>
    <n v="3"/>
    <n v="77.483699999999999"/>
    <n v="0.49"/>
  </r>
  <r>
    <s v="CA-2014-158120"/>
    <x v="701"/>
    <x v="7"/>
    <x v="3"/>
    <d v="2014-11-22T00:00:00"/>
    <x v="0"/>
    <s v="KatharineHarms@gmail.com"/>
    <s v="United States,Hillsboro,Oregon"/>
    <s v="United States"/>
    <x v="4"/>
    <x v="9"/>
    <x v="1266"/>
    <n v="19.608000000000001"/>
    <n v="3"/>
    <n v="6.6177000000000001"/>
    <n v="0.33750000000000002"/>
  </r>
  <r>
    <s v="CA-2014-158120"/>
    <x v="701"/>
    <x v="7"/>
    <x v="3"/>
    <d v="2014-11-22T00:00:00"/>
    <x v="0"/>
    <s v="KatharineHarms@gmail.com"/>
    <s v="United States,Hillsboro,Oregon"/>
    <s v="United States"/>
    <x v="4"/>
    <x v="4"/>
    <x v="917"/>
    <n v="4.1580000000000004"/>
    <n v="7"/>
    <n v="-3.4649999999999999"/>
    <n v="-0.83333333333333326"/>
  </r>
  <r>
    <s v="US-2014-128447"/>
    <x v="181"/>
    <x v="7"/>
    <x v="3"/>
    <d v="2014-11-18T00:00:00"/>
    <x v="5"/>
    <s v="MichaelChen@gmail.com"/>
    <s v="United States,Pasco,Washington"/>
    <s v="United States"/>
    <x v="1"/>
    <x v="5"/>
    <x v="1331"/>
    <n v="400.8"/>
    <n v="5"/>
    <n v="112.224"/>
    <n v="0.28000000000000003"/>
  </r>
  <r>
    <s v="US-2014-128447"/>
    <x v="181"/>
    <x v="7"/>
    <x v="3"/>
    <d v="2014-11-18T00:00:00"/>
    <x v="5"/>
    <s v="MichaelChen@gmail.com"/>
    <s v="United States,Pasco,Washington"/>
    <s v="United States"/>
    <x v="1"/>
    <x v="4"/>
    <x v="742"/>
    <n v="28.792000000000002"/>
    <n v="1"/>
    <n v="10.077199999999999"/>
    <n v="0.35"/>
  </r>
  <r>
    <s v="US-2011-131275"/>
    <x v="641"/>
    <x v="9"/>
    <x v="1"/>
    <d v="2011-03-24T00:00:00"/>
    <x v="3"/>
    <s v="SampleCompanyA@gmail.com"/>
    <s v="United States,Burbank,California"/>
    <s v="United States"/>
    <x v="0"/>
    <x v="1"/>
    <x v="1218"/>
    <n v="111"/>
    <n v="2"/>
    <n v="14.43"/>
    <n v="0.13"/>
  </r>
  <r>
    <s v="US-2011-131275"/>
    <x v="641"/>
    <x v="9"/>
    <x v="1"/>
    <d v="2011-03-24T00:00:00"/>
    <x v="3"/>
    <s v="SampleCompanyA@gmail.com"/>
    <s v="United States,Burbank,California"/>
    <s v="United States"/>
    <x v="0"/>
    <x v="16"/>
    <x v="1327"/>
    <n v="1279.9680000000001"/>
    <n v="4"/>
    <n v="415.9896"/>
    <n v="0.32499999999999996"/>
  </r>
  <r>
    <s v="US-2011-131275"/>
    <x v="641"/>
    <x v="9"/>
    <x v="1"/>
    <d v="2011-03-24T00:00:00"/>
    <x v="3"/>
    <s v="SampleCompanyA@gmail.com"/>
    <s v="United States,Burbank,California"/>
    <s v="United States"/>
    <x v="0"/>
    <x v="7"/>
    <x v="549"/>
    <n v="1856.19"/>
    <n v="7"/>
    <n v="334.11419999999998"/>
    <n v="0.18"/>
  </r>
  <r>
    <s v="CA-2014-165155"/>
    <x v="580"/>
    <x v="4"/>
    <x v="3"/>
    <d v="2014-09-24T00:00:00"/>
    <x v="2"/>
    <s v="BrendanMurry@gmail.com"/>
    <s v="United States,Los Angeles,California"/>
    <s v="United States"/>
    <x v="0"/>
    <x v="7"/>
    <x v="1332"/>
    <n v="15.51"/>
    <n v="1"/>
    <n v="3.8774999999999999"/>
    <n v="0.25"/>
  </r>
  <r>
    <s v="CA-2014-141138"/>
    <x v="181"/>
    <x v="7"/>
    <x v="3"/>
    <d v="2014-11-17T00:00:00"/>
    <x v="3"/>
    <s v="GaryHwang@gmail.com"/>
    <s v="United States,Modesto,California"/>
    <s v="United States"/>
    <x v="0"/>
    <x v="8"/>
    <x v="1333"/>
    <n v="111.79"/>
    <n v="7"/>
    <n v="43.598100000000002"/>
    <n v="0.39"/>
  </r>
  <r>
    <s v="CA-2014-154102"/>
    <x v="711"/>
    <x v="11"/>
    <x v="3"/>
    <d v="2014-02-14T00:00:00"/>
    <x v="5"/>
    <s v="SkyeNorling@gmail.com"/>
    <s v="United States,San Francisco,California"/>
    <s v="United States"/>
    <x v="0"/>
    <x v="9"/>
    <x v="1208"/>
    <n v="29.9"/>
    <n v="5"/>
    <n v="13.455"/>
    <n v="0.45"/>
  </r>
  <r>
    <s v="CA-2013-114748"/>
    <x v="712"/>
    <x v="8"/>
    <x v="0"/>
    <d v="2013-10-15T00:00:00"/>
    <x v="1"/>
    <s v="MariaZettner@gmail.com"/>
    <s v="United States,Phoenix,Arizona"/>
    <s v="United States"/>
    <x v="3"/>
    <x v="2"/>
    <x v="422"/>
    <n v="1.4079999999999999"/>
    <n v="1"/>
    <n v="0.15840000000000001"/>
    <n v="0.11250000000000002"/>
  </r>
  <r>
    <s v="CA-2013-114748"/>
    <x v="712"/>
    <x v="8"/>
    <x v="0"/>
    <d v="2013-10-15T00:00:00"/>
    <x v="1"/>
    <s v="MariaZettner@gmail.com"/>
    <s v="United States,Phoenix,Arizona"/>
    <s v="United States"/>
    <x v="3"/>
    <x v="1"/>
    <x v="1246"/>
    <n v="169.56800000000001"/>
    <n v="2"/>
    <n v="0"/>
    <n v="0"/>
  </r>
  <r>
    <s v="CA-2013-163594"/>
    <x v="610"/>
    <x v="10"/>
    <x v="0"/>
    <d v="2013-04-15T00:00:00"/>
    <x v="2"/>
    <s v="JasonFortune-@gmail.com"/>
    <s v="United States,Los Angeles,California"/>
    <s v="United States"/>
    <x v="0"/>
    <x v="9"/>
    <x v="1334"/>
    <n v="19.440000000000001"/>
    <n v="3"/>
    <n v="9.3312000000000008"/>
    <n v="0.48000000000000004"/>
  </r>
  <r>
    <s v="CA-2013-163594"/>
    <x v="610"/>
    <x v="10"/>
    <x v="0"/>
    <d v="2013-04-15T00:00:00"/>
    <x v="2"/>
    <s v="JasonFortune-@gmail.com"/>
    <s v="United States,Los Angeles,California"/>
    <s v="United States"/>
    <x v="0"/>
    <x v="10"/>
    <x v="126"/>
    <n v="194.352"/>
    <n v="3"/>
    <n v="-36.441000000000003"/>
    <n v="-0.1875"/>
  </r>
  <r>
    <s v="CA-2013-163594"/>
    <x v="610"/>
    <x v="10"/>
    <x v="0"/>
    <d v="2013-04-15T00:00:00"/>
    <x v="2"/>
    <s v="JasonFortune-@gmail.com"/>
    <s v="United States,Los Angeles,California"/>
    <s v="United States"/>
    <x v="0"/>
    <x v="4"/>
    <x v="290"/>
    <n v="36.624000000000002"/>
    <n v="3"/>
    <n v="13.734"/>
    <n v="0.375"/>
  </r>
  <r>
    <s v="US-2014-123862"/>
    <x v="713"/>
    <x v="5"/>
    <x v="3"/>
    <d v="2014-01-10T00:00:00"/>
    <x v="2"/>
    <s v="JamieFrazer@gmail.com"/>
    <s v="United States,Long Beach,California"/>
    <s v="United States"/>
    <x v="0"/>
    <x v="7"/>
    <x v="738"/>
    <n v="153.78"/>
    <n v="11"/>
    <n v="44.596200000000003"/>
    <n v="0.29000000000000004"/>
  </r>
  <r>
    <s v="US-2014-123862"/>
    <x v="713"/>
    <x v="5"/>
    <x v="3"/>
    <d v="2014-01-10T00:00:00"/>
    <x v="2"/>
    <s v="JamieFrazer@gmail.com"/>
    <s v="United States,Long Beach,California"/>
    <s v="United States"/>
    <x v="0"/>
    <x v="7"/>
    <x v="971"/>
    <n v="61.02"/>
    <n v="3"/>
    <n v="0.61019999999999996"/>
    <n v="9.9999999999999985E-3"/>
  </r>
  <r>
    <s v="US-2014-123862"/>
    <x v="713"/>
    <x v="5"/>
    <x v="3"/>
    <d v="2014-01-10T00:00:00"/>
    <x v="2"/>
    <s v="JamieFrazer@gmail.com"/>
    <s v="United States,Long Beach,California"/>
    <s v="United States"/>
    <x v="0"/>
    <x v="12"/>
    <x v="1335"/>
    <n v="110.11"/>
    <n v="7"/>
    <n v="31.931899999999999"/>
    <n v="0.28999999999999998"/>
  </r>
  <r>
    <s v="US-2014-123862"/>
    <x v="713"/>
    <x v="5"/>
    <x v="3"/>
    <d v="2014-01-10T00:00:00"/>
    <x v="2"/>
    <s v="JamieFrazer@gmail.com"/>
    <s v="United States,Long Beach,California"/>
    <s v="United States"/>
    <x v="0"/>
    <x v="11"/>
    <x v="57"/>
    <n v="7.89"/>
    <n v="1"/>
    <n v="3.5505"/>
    <n v="0.45"/>
  </r>
  <r>
    <s v="CA-2014-100580"/>
    <x v="362"/>
    <x v="3"/>
    <x v="3"/>
    <d v="2014-08-21T00:00:00"/>
    <x v="5"/>
    <s v="MichaelKennedy@gmail.com"/>
    <s v="United States,San Diego,California"/>
    <s v="United States"/>
    <x v="0"/>
    <x v="4"/>
    <x v="174"/>
    <n v="36.024000000000001"/>
    <n v="3"/>
    <n v="11.707800000000001"/>
    <n v="0.32500000000000001"/>
  </r>
  <r>
    <s v="CA-2011-132787"/>
    <x v="45"/>
    <x v="4"/>
    <x v="1"/>
    <d v="2011-09-23T00:00:00"/>
    <x v="0"/>
    <s v="MikeCaudle@gmail.com"/>
    <s v="United States,Seattle,Washington"/>
    <s v="United States"/>
    <x v="1"/>
    <x v="7"/>
    <x v="138"/>
    <n v="92.52"/>
    <n v="6"/>
    <n v="24.980399999999999"/>
    <n v="0.27"/>
  </r>
  <r>
    <s v="CA-2014-147844"/>
    <x v="689"/>
    <x v="2"/>
    <x v="3"/>
    <d v="2014-05-07T00:00:00"/>
    <x v="0"/>
    <s v="DorothyDickinson@gmail.com"/>
    <s v="United States,Los Angeles,California"/>
    <s v="United States"/>
    <x v="0"/>
    <x v="9"/>
    <x v="671"/>
    <n v="15.7"/>
    <n v="5"/>
    <n v="7.0650000000000004"/>
    <n v="0.45000000000000007"/>
  </r>
  <r>
    <s v="CA-2014-147844"/>
    <x v="689"/>
    <x v="2"/>
    <x v="3"/>
    <d v="2014-05-07T00:00:00"/>
    <x v="0"/>
    <s v="DorothyDickinson@gmail.com"/>
    <s v="United States,Los Angeles,California"/>
    <s v="United States"/>
    <x v="0"/>
    <x v="2"/>
    <x v="769"/>
    <n v="59.52"/>
    <n v="3"/>
    <n v="15.475199999999999"/>
    <n v="0.25999999999999995"/>
  </r>
  <r>
    <s v="CA-2014-147844"/>
    <x v="689"/>
    <x v="2"/>
    <x v="3"/>
    <d v="2014-05-07T00:00:00"/>
    <x v="0"/>
    <s v="DorothyDickinson@gmail.com"/>
    <s v="United States,Los Angeles,California"/>
    <s v="United States"/>
    <x v="0"/>
    <x v="9"/>
    <x v="1336"/>
    <n v="34.4"/>
    <n v="5"/>
    <n v="15.824"/>
    <n v="0.46"/>
  </r>
  <r>
    <s v="CA-2013-110009"/>
    <x v="271"/>
    <x v="4"/>
    <x v="0"/>
    <d v="2013-09-14T00:00:00"/>
    <x v="1"/>
    <s v="TobyRitter@gmail.com"/>
    <s v="United States,Seattle,Washington"/>
    <s v="United States"/>
    <x v="1"/>
    <x v="1"/>
    <x v="481"/>
    <n v="43.13"/>
    <n v="1"/>
    <n v="14.664199999999999"/>
    <n v="0.33999999999999997"/>
  </r>
  <r>
    <s v="CA-2013-110009"/>
    <x v="271"/>
    <x v="4"/>
    <x v="0"/>
    <d v="2013-09-14T00:00:00"/>
    <x v="1"/>
    <s v="TobyRitter@gmail.com"/>
    <s v="United States,Seattle,Washington"/>
    <s v="United States"/>
    <x v="1"/>
    <x v="9"/>
    <x v="78"/>
    <n v="30.87"/>
    <n v="7"/>
    <n v="14.200200000000001"/>
    <n v="0.46"/>
  </r>
  <r>
    <s v="CA-2012-100146"/>
    <x v="674"/>
    <x v="2"/>
    <x v="2"/>
    <d v="2012-05-19T00:00:00"/>
    <x v="1"/>
    <s v="ClaudiaBergmann@gmail.com"/>
    <s v="United States,Camarillo,California"/>
    <s v="United States"/>
    <x v="0"/>
    <x v="15"/>
    <x v="420"/>
    <n v="509.95749999999998"/>
    <n v="5"/>
    <n v="41.996499999999997"/>
    <n v="8.2352941176470587E-2"/>
  </r>
  <r>
    <s v="CA-2012-100146"/>
    <x v="674"/>
    <x v="2"/>
    <x v="2"/>
    <d v="2012-05-19T00:00:00"/>
    <x v="1"/>
    <s v="ClaudiaBergmann@gmail.com"/>
    <s v="United States,Camarillo,California"/>
    <s v="United States"/>
    <x v="0"/>
    <x v="1"/>
    <x v="194"/>
    <n v="122.91"/>
    <n v="3"/>
    <n v="34.4148"/>
    <n v="0.28000000000000003"/>
  </r>
  <r>
    <s v="CA-2012-100146"/>
    <x v="674"/>
    <x v="2"/>
    <x v="2"/>
    <d v="2012-05-19T00:00:00"/>
    <x v="1"/>
    <s v="ClaudiaBergmann@gmail.com"/>
    <s v="United States,Camarillo,California"/>
    <s v="United States"/>
    <x v="0"/>
    <x v="10"/>
    <x v="534"/>
    <n v="97.567999999999998"/>
    <n v="2"/>
    <n v="-6.0979999999999999"/>
    <n v="-6.25E-2"/>
  </r>
  <r>
    <s v="CA-2012-100146"/>
    <x v="674"/>
    <x v="2"/>
    <x v="2"/>
    <d v="2012-05-19T00:00:00"/>
    <x v="1"/>
    <s v="ClaudiaBergmann@gmail.com"/>
    <s v="United States,Camarillo,California"/>
    <s v="United States"/>
    <x v="0"/>
    <x v="10"/>
    <x v="764"/>
    <n v="722.35199999999998"/>
    <n v="3"/>
    <n v="81.264600000000002"/>
    <n v="0.1125"/>
  </r>
  <r>
    <s v="CA-2013-129728"/>
    <x v="70"/>
    <x v="2"/>
    <x v="0"/>
    <d v="2013-06-07T00:00:00"/>
    <x v="5"/>
    <s v="JasonGross@gmail.com"/>
    <s v="United States,Los Angeles,California"/>
    <s v="United States"/>
    <x v="0"/>
    <x v="1"/>
    <x v="749"/>
    <n v="167.84"/>
    <n v="8"/>
    <n v="11.748799999999999"/>
    <n v="6.9999999999999993E-2"/>
  </r>
  <r>
    <s v="CA-2014-121125"/>
    <x v="714"/>
    <x v="2"/>
    <x v="3"/>
    <d v="2014-06-04T00:00:00"/>
    <x v="0"/>
    <s v="MichaelGranlund@gmail.com"/>
    <s v="United States,Tigard,Oregon"/>
    <s v="United States"/>
    <x v="4"/>
    <x v="3"/>
    <x v="1337"/>
    <n v="156.792"/>
    <n v="1"/>
    <n v="17.639099999999999"/>
    <n v="0.11249999999999999"/>
  </r>
  <r>
    <s v="CA-2014-121125"/>
    <x v="714"/>
    <x v="2"/>
    <x v="3"/>
    <d v="2014-06-04T00:00:00"/>
    <x v="0"/>
    <s v="MichaelGranlund@gmail.com"/>
    <s v="United States,Tigard,Oregon"/>
    <s v="United States"/>
    <x v="4"/>
    <x v="8"/>
    <x v="62"/>
    <n v="35.36"/>
    <n v="2"/>
    <n v="-3.0939999999999999"/>
    <n v="-8.7499999999999994E-2"/>
  </r>
  <r>
    <s v="CA-2014-121125"/>
    <x v="714"/>
    <x v="2"/>
    <x v="3"/>
    <d v="2014-06-04T00:00:00"/>
    <x v="0"/>
    <s v="MichaelGranlund@gmail.com"/>
    <s v="United States,Tigard,Oregon"/>
    <s v="United States"/>
    <x v="4"/>
    <x v="1"/>
    <x v="1338"/>
    <n v="13.592000000000001"/>
    <n v="1"/>
    <n v="-0.33979999999999999"/>
    <n v="-2.4999999999999998E-2"/>
  </r>
  <r>
    <s v="CA-2011-161249"/>
    <x v="237"/>
    <x v="3"/>
    <x v="1"/>
    <d v="2011-08-13T00:00:00"/>
    <x v="0"/>
    <s v="RogerDemir@gmail.com"/>
    <s v="United States,Phoenix,Arizona"/>
    <s v="United States"/>
    <x v="3"/>
    <x v="11"/>
    <x v="988"/>
    <n v="4.4640000000000004"/>
    <n v="3"/>
    <n v="-0.9486"/>
    <n v="-0.21249999999999997"/>
  </r>
  <r>
    <s v="CA-2011-161249"/>
    <x v="237"/>
    <x v="3"/>
    <x v="1"/>
    <d v="2011-08-13T00:00:00"/>
    <x v="0"/>
    <s v="RogerDemir@gmail.com"/>
    <s v="United States,Phoenix,Arizona"/>
    <s v="United States"/>
    <x v="3"/>
    <x v="4"/>
    <x v="293"/>
    <n v="9.3450000000000006"/>
    <n v="5"/>
    <n v="-6.5415000000000001"/>
    <n v="-0.7"/>
  </r>
  <r>
    <s v="CA-2012-148180"/>
    <x v="131"/>
    <x v="6"/>
    <x v="2"/>
    <d v="2012-07-31T00:00:00"/>
    <x v="1"/>
    <s v="BartPistole@gmail.com"/>
    <s v="United States,Oxnard,California"/>
    <s v="United States"/>
    <x v="0"/>
    <x v="4"/>
    <x v="196"/>
    <n v="9.1440000000000001"/>
    <n v="3"/>
    <n v="3.0861000000000001"/>
    <n v="0.33750000000000002"/>
  </r>
  <r>
    <s v="CA-2012-148180"/>
    <x v="131"/>
    <x v="6"/>
    <x v="2"/>
    <d v="2012-07-31T00:00:00"/>
    <x v="1"/>
    <s v="BartPistole@gmail.com"/>
    <s v="United States,Oxnard,California"/>
    <s v="United States"/>
    <x v="0"/>
    <x v="4"/>
    <x v="97"/>
    <n v="23.135999999999999"/>
    <n v="6"/>
    <n v="8.3867999999999991"/>
    <n v="0.36249999999999999"/>
  </r>
  <r>
    <s v="CA-2012-148180"/>
    <x v="131"/>
    <x v="6"/>
    <x v="2"/>
    <d v="2012-07-31T00:00:00"/>
    <x v="1"/>
    <s v="BartPistole@gmail.com"/>
    <s v="United States,Oxnard,California"/>
    <s v="United States"/>
    <x v="0"/>
    <x v="2"/>
    <x v="491"/>
    <n v="99.2"/>
    <n v="5"/>
    <n v="25.792000000000002"/>
    <n v="0.26"/>
  </r>
  <r>
    <s v="CA-2011-165568"/>
    <x v="715"/>
    <x v="11"/>
    <x v="1"/>
    <d v="2011-02-20T00:00:00"/>
    <x v="0"/>
    <s v="BarryFranzÃ¶sisch@gmail.com"/>
    <s v="United States,Seattle,Washington"/>
    <s v="United States"/>
    <x v="1"/>
    <x v="4"/>
    <x v="1093"/>
    <n v="21.36"/>
    <n v="5"/>
    <n v="7.2089999999999996"/>
    <n v="0.33749999999999997"/>
  </r>
  <r>
    <s v="CA-2012-145457"/>
    <x v="716"/>
    <x v="9"/>
    <x v="2"/>
    <d v="2012-03-27T00:00:00"/>
    <x v="4"/>
    <s v="CathyPrescott@gmail.com"/>
    <s v="United States,Covington,Washington"/>
    <s v="United States"/>
    <x v="1"/>
    <x v="1"/>
    <x v="1339"/>
    <n v="46.9"/>
    <n v="5"/>
    <n v="13.132"/>
    <n v="0.28000000000000003"/>
  </r>
  <r>
    <s v="US-2014-163657"/>
    <x v="169"/>
    <x v="4"/>
    <x v="3"/>
    <d v="2014-09-07T00:00:00"/>
    <x v="0"/>
    <s v="JanetLee@gmail.com"/>
    <s v="United States,Los Angeles,California"/>
    <s v="United States"/>
    <x v="0"/>
    <x v="4"/>
    <x v="222"/>
    <n v="18.72"/>
    <n v="5"/>
    <n v="6.5519999999999996"/>
    <n v="0.35"/>
  </r>
  <r>
    <s v="US-2014-163657"/>
    <x v="169"/>
    <x v="4"/>
    <x v="3"/>
    <d v="2014-09-07T00:00:00"/>
    <x v="0"/>
    <s v="JanetLee@gmail.com"/>
    <s v="United States,Los Angeles,California"/>
    <s v="United States"/>
    <x v="0"/>
    <x v="6"/>
    <x v="1340"/>
    <n v="236.52799999999999"/>
    <n v="2"/>
    <n v="-2.9565999999999999"/>
    <n v="-1.2500000000000001E-2"/>
  </r>
  <r>
    <s v="CA-2012-120446"/>
    <x v="478"/>
    <x v="7"/>
    <x v="2"/>
    <d v="2012-11-18T00:00:00"/>
    <x v="2"/>
    <s v="JohnGrady@gmail.com"/>
    <s v="United States,San Diego,California"/>
    <s v="United States"/>
    <x v="0"/>
    <x v="0"/>
    <x v="1091"/>
    <n v="18.899999999999999"/>
    <n v="3"/>
    <n v="8.6940000000000008"/>
    <n v="0.46000000000000008"/>
  </r>
  <r>
    <s v="US-2012-136987"/>
    <x v="717"/>
    <x v="10"/>
    <x v="2"/>
    <d v="2012-04-14T00:00:00"/>
    <x v="4"/>
    <s v="AndyReiter@gmail.com"/>
    <s v="United States,Los Angeles,California"/>
    <s v="United States"/>
    <x v="0"/>
    <x v="14"/>
    <x v="1341"/>
    <n v="639.96799999999996"/>
    <n v="4"/>
    <n v="215.98920000000001"/>
    <n v="0.33750000000000002"/>
  </r>
  <r>
    <s v="US-2012-136987"/>
    <x v="717"/>
    <x v="10"/>
    <x v="2"/>
    <d v="2012-04-14T00:00:00"/>
    <x v="4"/>
    <s v="AndyReiter@gmail.com"/>
    <s v="United States,Los Angeles,California"/>
    <s v="United States"/>
    <x v="0"/>
    <x v="9"/>
    <x v="57"/>
    <n v="52.76"/>
    <n v="2"/>
    <n v="24.269600000000001"/>
    <n v="0.46"/>
  </r>
  <r>
    <s v="CA-2012-138485"/>
    <x v="718"/>
    <x v="11"/>
    <x v="2"/>
    <d v="2012-03-01T00:00:00"/>
    <x v="4"/>
    <s v="NoraPaige@gmail.com"/>
    <s v="United States,Seattle,Washington"/>
    <s v="United States"/>
    <x v="1"/>
    <x v="8"/>
    <x v="105"/>
    <n v="538.91999999999996"/>
    <n v="9"/>
    <n v="80.837999999999994"/>
    <n v="0.15"/>
  </r>
  <r>
    <s v="CA-2013-103709"/>
    <x v="271"/>
    <x v="4"/>
    <x v="0"/>
    <d v="2013-09-16T00:00:00"/>
    <x v="5"/>
    <s v="LizPreis@gmail.com"/>
    <s v="United States,Visalia,California"/>
    <s v="United States"/>
    <x v="0"/>
    <x v="2"/>
    <x v="1342"/>
    <n v="14.88"/>
    <n v="2"/>
    <n v="3.72"/>
    <n v="0.25"/>
  </r>
  <r>
    <s v="CA-2013-103709"/>
    <x v="271"/>
    <x v="4"/>
    <x v="0"/>
    <d v="2013-09-16T00:00:00"/>
    <x v="5"/>
    <s v="LizPreis@gmail.com"/>
    <s v="United States,Visalia,California"/>
    <s v="United States"/>
    <x v="0"/>
    <x v="9"/>
    <x v="1343"/>
    <n v="34.24"/>
    <n v="8"/>
    <n v="15.407999999999999"/>
    <n v="0.44999999999999996"/>
  </r>
  <r>
    <s v="CA-2013-103709"/>
    <x v="271"/>
    <x v="4"/>
    <x v="0"/>
    <d v="2013-09-16T00:00:00"/>
    <x v="5"/>
    <s v="LizPreis@gmail.com"/>
    <s v="United States,Visalia,California"/>
    <s v="United States"/>
    <x v="0"/>
    <x v="7"/>
    <x v="668"/>
    <n v="261.74"/>
    <n v="2"/>
    <n v="65.435000000000002"/>
    <n v="0.25"/>
  </r>
  <r>
    <s v="CA-2013-138282"/>
    <x v="325"/>
    <x v="2"/>
    <x v="0"/>
    <d v="2013-05-24T00:00:00"/>
    <x v="0"/>
    <s v="AnnaHÃ¤berlin@gmail.com"/>
    <s v="United States,Los Angeles,California"/>
    <s v="United States"/>
    <x v="0"/>
    <x v="5"/>
    <x v="57"/>
    <n v="87.84"/>
    <n v="8"/>
    <n v="23.716799999999999"/>
    <n v="0.26999999999999996"/>
  </r>
  <r>
    <s v="CA-2014-148985"/>
    <x v="361"/>
    <x v="7"/>
    <x v="3"/>
    <d v="2014-11-16T00:00:00"/>
    <x v="0"/>
    <s v="ThomasBrumley@gmail.com"/>
    <s v="United States,Los Angeles,California"/>
    <s v="United States"/>
    <x v="0"/>
    <x v="1"/>
    <x v="336"/>
    <n v="34.92"/>
    <n v="4"/>
    <n v="11.8728"/>
    <n v="0.33999999999999997"/>
  </r>
  <r>
    <s v="CA-2013-139997"/>
    <x v="719"/>
    <x v="6"/>
    <x v="0"/>
    <d v="2013-07-04T00:00:00"/>
    <x v="2"/>
    <s v="EugeneMoren@gmail.com"/>
    <s v="United States,Lehi,Utah"/>
    <s v="United States"/>
    <x v="2"/>
    <x v="14"/>
    <x v="622"/>
    <n v="1499.95"/>
    <n v="5"/>
    <n v="449.98500000000001"/>
    <n v="0.3"/>
  </r>
  <r>
    <s v="CA-2013-124583"/>
    <x v="135"/>
    <x v="4"/>
    <x v="0"/>
    <d v="2013-09-04T00:00:00"/>
    <x v="2"/>
    <s v="LaurelBeltran@gmail.com"/>
    <s v="United States,Huntington Beach,California"/>
    <s v="United States"/>
    <x v="0"/>
    <x v="13"/>
    <x v="1344"/>
    <n v="12.78"/>
    <n v="1"/>
    <n v="5.7510000000000003"/>
    <n v="0.45000000000000007"/>
  </r>
  <r>
    <s v="CA-2014-157196"/>
    <x v="16"/>
    <x v="7"/>
    <x v="3"/>
    <d v="2014-11-10T00:00:00"/>
    <x v="0"/>
    <s v="AnnaAndreadi@gmail.com"/>
    <s v="United States,San Diego,California"/>
    <s v="United States"/>
    <x v="0"/>
    <x v="9"/>
    <x v="346"/>
    <n v="12.96"/>
    <n v="2"/>
    <n v="6.2207999999999997"/>
    <n v="0.47999999999999993"/>
  </r>
  <r>
    <s v="CA-2012-108672"/>
    <x v="87"/>
    <x v="4"/>
    <x v="2"/>
    <d v="2012-09-16T00:00:00"/>
    <x v="3"/>
    <s v="FrankAtkinson@gmail.com"/>
    <s v="United States,Los Angeles,California"/>
    <s v="United States"/>
    <x v="0"/>
    <x v="1"/>
    <x v="1345"/>
    <n v="106.68"/>
    <n v="6"/>
    <n v="33.070799999999998"/>
    <n v="0.30999999999999994"/>
  </r>
  <r>
    <s v="CA-2014-121048"/>
    <x v="720"/>
    <x v="6"/>
    <x v="3"/>
    <d v="2014-07-19T00:00:00"/>
    <x v="0"/>
    <s v="TobyCarlisle@gmail.com"/>
    <s v="United States,Westminster,California"/>
    <s v="United States"/>
    <x v="0"/>
    <x v="4"/>
    <x v="1051"/>
    <n v="4.4480000000000004"/>
    <n v="2"/>
    <n v="1.4456"/>
    <n v="0.32499999999999996"/>
  </r>
  <r>
    <s v="CA-2014-121048"/>
    <x v="720"/>
    <x v="6"/>
    <x v="3"/>
    <d v="2014-07-19T00:00:00"/>
    <x v="0"/>
    <s v="TobyCarlisle@gmail.com"/>
    <s v="United States,Westminster,California"/>
    <s v="United States"/>
    <x v="0"/>
    <x v="1"/>
    <x v="1346"/>
    <n v="276.69"/>
    <n v="3"/>
    <n v="49.804200000000002"/>
    <n v="0.18"/>
  </r>
  <r>
    <s v="CA-2014-121048"/>
    <x v="720"/>
    <x v="6"/>
    <x v="3"/>
    <d v="2014-07-19T00:00:00"/>
    <x v="0"/>
    <s v="TobyCarlisle@gmail.com"/>
    <s v="United States,Westminster,California"/>
    <s v="United States"/>
    <x v="0"/>
    <x v="11"/>
    <x v="99"/>
    <n v="4.96"/>
    <n v="4"/>
    <n v="2.3311999999999999"/>
    <n v="0.47"/>
  </r>
  <r>
    <s v="CA-2014-121048"/>
    <x v="720"/>
    <x v="6"/>
    <x v="3"/>
    <d v="2014-07-19T00:00:00"/>
    <x v="0"/>
    <s v="TobyCarlisle@gmail.com"/>
    <s v="United States,Westminster,California"/>
    <s v="United States"/>
    <x v="0"/>
    <x v="2"/>
    <x v="321"/>
    <n v="71.92"/>
    <n v="4"/>
    <n v="20.8568"/>
    <n v="0.28999999999999998"/>
  </r>
  <r>
    <s v="CA-2014-121048"/>
    <x v="720"/>
    <x v="6"/>
    <x v="3"/>
    <d v="2014-07-19T00:00:00"/>
    <x v="0"/>
    <s v="TobyCarlisle@gmail.com"/>
    <s v="United States,Westminster,California"/>
    <s v="United States"/>
    <x v="0"/>
    <x v="1"/>
    <x v="1347"/>
    <n v="18.84"/>
    <n v="3"/>
    <n v="7.9127999999999998"/>
    <n v="0.42"/>
  </r>
  <r>
    <s v="CA-2014-121048"/>
    <x v="720"/>
    <x v="6"/>
    <x v="3"/>
    <d v="2014-07-19T00:00:00"/>
    <x v="0"/>
    <s v="TobyCarlisle@gmail.com"/>
    <s v="United States,Westminster,California"/>
    <s v="United States"/>
    <x v="0"/>
    <x v="8"/>
    <x v="146"/>
    <n v="140.97"/>
    <n v="3"/>
    <n v="19.735800000000001"/>
    <n v="0.14000000000000001"/>
  </r>
  <r>
    <s v="CA-2014-121048"/>
    <x v="720"/>
    <x v="6"/>
    <x v="3"/>
    <d v="2014-07-19T00:00:00"/>
    <x v="0"/>
    <s v="TobyCarlisle@gmail.com"/>
    <s v="United States,Westminster,California"/>
    <s v="United States"/>
    <x v="0"/>
    <x v="3"/>
    <x v="185"/>
    <n v="470.37599999999998"/>
    <n v="3"/>
    <n v="52.917299999999997"/>
    <n v="0.1125"/>
  </r>
  <r>
    <s v="US-2014-120117"/>
    <x v="721"/>
    <x v="9"/>
    <x v="3"/>
    <d v="2014-03-31T00:00:00"/>
    <x v="7"/>
    <s v="TomBoeckenhauer@gmail.com"/>
    <s v="United States,Los Angeles,California"/>
    <s v="United States"/>
    <x v="0"/>
    <x v="2"/>
    <x v="1348"/>
    <n v="6.08"/>
    <n v="2"/>
    <n v="2.0672000000000001"/>
    <n v="0.34"/>
  </r>
  <r>
    <s v="US-2014-120117"/>
    <x v="721"/>
    <x v="9"/>
    <x v="3"/>
    <d v="2014-03-31T00:00:00"/>
    <x v="7"/>
    <s v="TomBoeckenhauer@gmail.com"/>
    <s v="United States,Los Angeles,California"/>
    <s v="United States"/>
    <x v="0"/>
    <x v="3"/>
    <x v="1349"/>
    <n v="164.792"/>
    <n v="1"/>
    <n v="18.539100000000001"/>
    <n v="0.1125"/>
  </r>
  <r>
    <s v="CA-2011-115889"/>
    <x v="722"/>
    <x v="7"/>
    <x v="1"/>
    <d v="2011-11-06T00:00:00"/>
    <x v="0"/>
    <s v="ShahidHopkins@gmail.com"/>
    <s v="United States,San Francisco,California"/>
    <s v="United States"/>
    <x v="0"/>
    <x v="3"/>
    <x v="1350"/>
    <n v="46.384"/>
    <n v="2"/>
    <n v="5.2182000000000004"/>
    <n v="0.1125"/>
  </r>
  <r>
    <s v="CA-2011-115889"/>
    <x v="722"/>
    <x v="7"/>
    <x v="1"/>
    <d v="2011-11-06T00:00:00"/>
    <x v="0"/>
    <s v="ShahidHopkins@gmail.com"/>
    <s v="United States,San Francisco,California"/>
    <s v="United States"/>
    <x v="0"/>
    <x v="7"/>
    <x v="74"/>
    <n v="362.92"/>
    <n v="2"/>
    <n v="105.24679999999999"/>
    <n v="0.28999999999999998"/>
  </r>
  <r>
    <s v="CA-2011-125731"/>
    <x v="723"/>
    <x v="4"/>
    <x v="1"/>
    <d v="2011-09-16T00:00:00"/>
    <x v="3"/>
    <s v="ClayLudtke@gmail.com"/>
    <s v="United States,Gresham,Oregon"/>
    <s v="United States"/>
    <x v="4"/>
    <x v="13"/>
    <x v="1159"/>
    <n v="21.728000000000002"/>
    <n v="7"/>
    <n v="7.6048"/>
    <n v="0.35"/>
  </r>
  <r>
    <s v="CA-2011-125731"/>
    <x v="723"/>
    <x v="4"/>
    <x v="1"/>
    <d v="2011-09-16T00:00:00"/>
    <x v="3"/>
    <s v="ClayLudtke@gmail.com"/>
    <s v="United States,Gresham,Oregon"/>
    <s v="United States"/>
    <x v="4"/>
    <x v="10"/>
    <x v="329"/>
    <n v="1487.04"/>
    <n v="5"/>
    <n v="148.70400000000001"/>
    <n v="0.1"/>
  </r>
  <r>
    <s v="US-2014-106145"/>
    <x v="724"/>
    <x v="4"/>
    <x v="3"/>
    <d v="2014-09-27T00:00:00"/>
    <x v="7"/>
    <s v="RubenAusman@gmail.com"/>
    <s v="United States,San Francisco,California"/>
    <s v="United States"/>
    <x v="0"/>
    <x v="13"/>
    <x v="57"/>
    <n v="71.88"/>
    <n v="6"/>
    <n v="33.064799999999998"/>
    <n v="0.46"/>
  </r>
  <r>
    <s v="US-2014-106145"/>
    <x v="724"/>
    <x v="4"/>
    <x v="3"/>
    <d v="2014-09-27T00:00:00"/>
    <x v="7"/>
    <s v="RubenAusman@gmail.com"/>
    <s v="United States,San Francisco,California"/>
    <s v="United States"/>
    <x v="0"/>
    <x v="1"/>
    <x v="1135"/>
    <n v="9.24"/>
    <n v="3"/>
    <n v="2.9567999999999999"/>
    <n v="0.31999999999999995"/>
  </r>
  <r>
    <s v="US-2014-106145"/>
    <x v="724"/>
    <x v="4"/>
    <x v="3"/>
    <d v="2014-09-27T00:00:00"/>
    <x v="7"/>
    <s v="RubenAusman@gmail.com"/>
    <s v="United States,San Francisco,California"/>
    <s v="United States"/>
    <x v="0"/>
    <x v="9"/>
    <x v="885"/>
    <n v="35.880000000000003"/>
    <n v="6"/>
    <n v="16.146000000000001"/>
    <n v="0.45"/>
  </r>
  <r>
    <s v="US-2014-106145"/>
    <x v="724"/>
    <x v="4"/>
    <x v="3"/>
    <d v="2014-09-27T00:00:00"/>
    <x v="7"/>
    <s v="RubenAusman@gmail.com"/>
    <s v="United States,San Francisco,California"/>
    <s v="United States"/>
    <x v="0"/>
    <x v="4"/>
    <x v="12"/>
    <n v="17.04"/>
    <n v="3"/>
    <n v="5.5380000000000003"/>
    <n v="0.32500000000000001"/>
  </r>
  <r>
    <s v="US-2014-106145"/>
    <x v="724"/>
    <x v="4"/>
    <x v="3"/>
    <d v="2014-09-27T00:00:00"/>
    <x v="7"/>
    <s v="RubenAusman@gmail.com"/>
    <s v="United States,San Francisco,California"/>
    <s v="United States"/>
    <x v="0"/>
    <x v="4"/>
    <x v="1212"/>
    <n v="931.17600000000004"/>
    <n v="3"/>
    <n v="314.27190000000002"/>
    <n v="0.33750000000000002"/>
  </r>
  <r>
    <s v="CA-2013-107146"/>
    <x v="210"/>
    <x v="0"/>
    <x v="0"/>
    <d v="2013-06-20T00:00:00"/>
    <x v="2"/>
    <s v="LenaCreighton@gmail.com"/>
    <s v="United States,Longmont,Colorado"/>
    <s v="United States"/>
    <x v="5"/>
    <x v="1"/>
    <x v="869"/>
    <n v="266.35199999999998"/>
    <n v="3"/>
    <n v="-13.317600000000001"/>
    <n v="-5.000000000000001E-2"/>
  </r>
  <r>
    <s v="CA-2013-107146"/>
    <x v="210"/>
    <x v="0"/>
    <x v="0"/>
    <d v="2013-06-20T00:00:00"/>
    <x v="2"/>
    <s v="LenaCreighton@gmail.com"/>
    <s v="United States,Longmont,Colorado"/>
    <s v="United States"/>
    <x v="5"/>
    <x v="10"/>
    <x v="1351"/>
    <n v="483.13600000000002"/>
    <n v="4"/>
    <n v="54.352800000000002"/>
    <n v="0.1125"/>
  </r>
  <r>
    <s v="US-2014-160143"/>
    <x v="725"/>
    <x v="10"/>
    <x v="3"/>
    <d v="2014-04-08T00:00:00"/>
    <x v="5"/>
    <s v="HenryGoldwyn@gmail.com"/>
    <s v="United States,Los Angeles,California"/>
    <s v="United States"/>
    <x v="0"/>
    <x v="12"/>
    <x v="555"/>
    <n v="29.7"/>
    <n v="3"/>
    <n v="8.0190000000000001"/>
    <n v="0.27"/>
  </r>
  <r>
    <s v="CA-2013-106460"/>
    <x v="726"/>
    <x v="11"/>
    <x v="0"/>
    <d v="2013-02-22T00:00:00"/>
    <x v="4"/>
    <s v="GregTran@gmail.com"/>
    <s v="United States,San Francisco,California"/>
    <s v="United States"/>
    <x v="0"/>
    <x v="9"/>
    <x v="39"/>
    <n v="70.88"/>
    <n v="2"/>
    <n v="33.313600000000001"/>
    <n v="0.47000000000000003"/>
  </r>
  <r>
    <s v="US-2014-112347"/>
    <x v="239"/>
    <x v="1"/>
    <x v="3"/>
    <d v="2014-12-07T00:00:00"/>
    <x v="0"/>
    <s v="BillStewart@gmail.com"/>
    <s v="United States,Denver,Colorado"/>
    <s v="United States"/>
    <x v="5"/>
    <x v="7"/>
    <x v="344"/>
    <n v="114.288"/>
    <n v="1"/>
    <n v="12.8574"/>
    <n v="0.1125"/>
  </r>
  <r>
    <s v="US-2014-112347"/>
    <x v="239"/>
    <x v="1"/>
    <x v="3"/>
    <d v="2014-12-07T00:00:00"/>
    <x v="0"/>
    <s v="BillStewart@gmail.com"/>
    <s v="United States,Denver,Colorado"/>
    <s v="United States"/>
    <x v="5"/>
    <x v="4"/>
    <x v="290"/>
    <n v="36.624000000000002"/>
    <n v="8"/>
    <n v="-24.416"/>
    <n v="-0.66666666666666663"/>
  </r>
  <r>
    <s v="US-2014-112347"/>
    <x v="239"/>
    <x v="1"/>
    <x v="3"/>
    <d v="2014-12-07T00:00:00"/>
    <x v="0"/>
    <s v="BillStewart@gmail.com"/>
    <s v="United States,Denver,Colorado"/>
    <s v="United States"/>
    <x v="5"/>
    <x v="15"/>
    <x v="1352"/>
    <n v="242.352"/>
    <n v="8"/>
    <n v="-363.52800000000002"/>
    <n v="-1.5"/>
  </r>
  <r>
    <s v="US-2014-112347"/>
    <x v="239"/>
    <x v="1"/>
    <x v="3"/>
    <d v="2014-12-07T00:00:00"/>
    <x v="0"/>
    <s v="BillStewart@gmail.com"/>
    <s v="United States,Denver,Colorado"/>
    <s v="United States"/>
    <x v="5"/>
    <x v="3"/>
    <x v="968"/>
    <n v="49.616"/>
    <n v="2"/>
    <n v="4.9615999999999998"/>
    <n v="9.9999999999999992E-2"/>
  </r>
  <r>
    <s v="US-2014-112347"/>
    <x v="239"/>
    <x v="1"/>
    <x v="3"/>
    <d v="2014-12-07T00:00:00"/>
    <x v="0"/>
    <s v="BillStewart@gmail.com"/>
    <s v="United States,Denver,Colorado"/>
    <s v="United States"/>
    <x v="5"/>
    <x v="1"/>
    <x v="1246"/>
    <n v="508.70400000000001"/>
    <n v="6"/>
    <n v="0"/>
    <n v="0"/>
  </r>
  <r>
    <s v="US-2014-112347"/>
    <x v="239"/>
    <x v="1"/>
    <x v="3"/>
    <d v="2014-12-07T00:00:00"/>
    <x v="0"/>
    <s v="BillStewart@gmail.com"/>
    <s v="United States,Denver,Colorado"/>
    <s v="United States"/>
    <x v="5"/>
    <x v="3"/>
    <x v="825"/>
    <n v="57.36"/>
    <n v="6"/>
    <n v="-14.34"/>
    <n v="-0.25"/>
  </r>
  <r>
    <s v="US-2014-112347"/>
    <x v="239"/>
    <x v="1"/>
    <x v="3"/>
    <d v="2014-12-07T00:00:00"/>
    <x v="0"/>
    <s v="BillStewart@gmail.com"/>
    <s v="United States,Denver,Colorado"/>
    <s v="United States"/>
    <x v="5"/>
    <x v="10"/>
    <x v="228"/>
    <n v="906.68"/>
    <n v="5"/>
    <n v="68.001000000000005"/>
    <n v="7.5000000000000011E-2"/>
  </r>
  <r>
    <s v="CA-2014-157672"/>
    <x v="530"/>
    <x v="8"/>
    <x v="3"/>
    <d v="2014-10-08T00:00:00"/>
    <x v="2"/>
    <s v="RossBaird@gmail.com"/>
    <s v="United States,Denver,Colorado"/>
    <s v="United States"/>
    <x v="5"/>
    <x v="8"/>
    <x v="1298"/>
    <n v="63.823999999999998"/>
    <n v="2"/>
    <n v="13.5626"/>
    <n v="0.21249999999999999"/>
  </r>
  <r>
    <s v="US-2013-166660"/>
    <x v="367"/>
    <x v="5"/>
    <x v="0"/>
    <d v="2013-02-01T00:00:00"/>
    <x v="2"/>
    <s v="TimBrockman@gmail.com"/>
    <s v="United States,Seattle,Washington"/>
    <s v="United States"/>
    <x v="1"/>
    <x v="10"/>
    <x v="638"/>
    <n v="435.16800000000001"/>
    <n v="4"/>
    <n v="-59.835599999999999"/>
    <n v="-0.13749999999999998"/>
  </r>
  <r>
    <s v="US-2013-166660"/>
    <x v="367"/>
    <x v="5"/>
    <x v="0"/>
    <d v="2013-02-01T00:00:00"/>
    <x v="2"/>
    <s v="TimBrockman@gmail.com"/>
    <s v="United States,Seattle,Washington"/>
    <s v="United States"/>
    <x v="1"/>
    <x v="15"/>
    <x v="1122"/>
    <n v="48.58"/>
    <n v="1"/>
    <n v="7.7728000000000002"/>
    <n v="0.16"/>
  </r>
  <r>
    <s v="CA-2011-133830"/>
    <x v="9"/>
    <x v="1"/>
    <x v="1"/>
    <d v="2011-12-10T00:00:00"/>
    <x v="1"/>
    <s v="RobLucas@gmail.com"/>
    <s v="United States,Los Angeles,California"/>
    <s v="United States"/>
    <x v="0"/>
    <x v="2"/>
    <x v="480"/>
    <n v="26.46"/>
    <n v="9"/>
    <n v="11.907"/>
    <n v="0.45"/>
  </r>
  <r>
    <s v="CA-2011-133830"/>
    <x v="9"/>
    <x v="1"/>
    <x v="1"/>
    <d v="2011-12-10T00:00:00"/>
    <x v="1"/>
    <s v="RobLucas@gmail.com"/>
    <s v="United States,Los Angeles,California"/>
    <s v="United States"/>
    <x v="0"/>
    <x v="9"/>
    <x v="1063"/>
    <n v="49.12"/>
    <n v="4"/>
    <n v="23.086400000000001"/>
    <n v="0.47000000000000003"/>
  </r>
  <r>
    <s v="CA-2011-133830"/>
    <x v="9"/>
    <x v="1"/>
    <x v="1"/>
    <d v="2011-12-10T00:00:00"/>
    <x v="1"/>
    <s v="RobLucas@gmail.com"/>
    <s v="United States,Los Angeles,California"/>
    <s v="United States"/>
    <x v="0"/>
    <x v="11"/>
    <x v="596"/>
    <n v="15"/>
    <n v="3"/>
    <n v="7.2"/>
    <n v="0.48000000000000004"/>
  </r>
  <r>
    <s v="CA-2012-129532"/>
    <x v="727"/>
    <x v="1"/>
    <x v="2"/>
    <d v="2012-12-12T00:00:00"/>
    <x v="0"/>
    <s v="YanaSorensen@gmail.com"/>
    <s v="United States,Los Angeles,California"/>
    <s v="United States"/>
    <x v="0"/>
    <x v="7"/>
    <x v="1082"/>
    <n v="221.96"/>
    <n v="2"/>
    <n v="4.4391999999999996"/>
    <n v="1.9999999999999997E-2"/>
  </r>
  <r>
    <s v="CA-2012-129532"/>
    <x v="727"/>
    <x v="1"/>
    <x v="2"/>
    <d v="2012-12-12T00:00:00"/>
    <x v="0"/>
    <s v="YanaSorensen@gmail.com"/>
    <s v="United States,Los Angeles,California"/>
    <s v="United States"/>
    <x v="0"/>
    <x v="8"/>
    <x v="401"/>
    <n v="236"/>
    <n v="4"/>
    <n v="40.119999999999997"/>
    <n v="0.16999999999999998"/>
  </r>
  <r>
    <s v="CA-2011-134726"/>
    <x v="722"/>
    <x v="7"/>
    <x v="1"/>
    <d v="2011-11-07T00:00:00"/>
    <x v="1"/>
    <s v="StevenWard@gmail.com"/>
    <s v="United States,Seattle,Washington"/>
    <s v="United States"/>
    <x v="1"/>
    <x v="8"/>
    <x v="1353"/>
    <n v="41.94"/>
    <n v="2"/>
    <n v="15.0984"/>
    <n v="0.36000000000000004"/>
  </r>
  <r>
    <s v="CA-2011-134726"/>
    <x v="722"/>
    <x v="7"/>
    <x v="1"/>
    <d v="2011-11-07T00:00:00"/>
    <x v="1"/>
    <s v="StevenWard@gmail.com"/>
    <s v="United States,Seattle,Washington"/>
    <s v="United States"/>
    <x v="1"/>
    <x v="3"/>
    <x v="386"/>
    <n v="52.792000000000002"/>
    <n v="1"/>
    <n v="4.6193"/>
    <n v="8.7499999999999994E-2"/>
  </r>
  <r>
    <s v="CA-2014-122945"/>
    <x v="364"/>
    <x v="7"/>
    <x v="3"/>
    <d v="2014-11-23T00:00:00"/>
    <x v="3"/>
    <s v="MickBrown@gmail.com"/>
    <s v="United States,Roseville,California"/>
    <s v="United States"/>
    <x v="0"/>
    <x v="1"/>
    <x v="903"/>
    <n v="17.309999999999999"/>
    <n v="3"/>
    <n v="5.1929999999999996"/>
    <n v="0.3"/>
  </r>
  <r>
    <s v="CA-2012-164567"/>
    <x v="455"/>
    <x v="0"/>
    <x v="2"/>
    <d v="2012-06-19T00:00:00"/>
    <x v="0"/>
    <s v="GraceKelly@gmail.com"/>
    <s v="United States,Los Angeles,California"/>
    <s v="United States"/>
    <x v="0"/>
    <x v="3"/>
    <x v="199"/>
    <n v="225.57599999999999"/>
    <n v="3"/>
    <n v="22.557600000000001"/>
    <n v="0.1"/>
  </r>
  <r>
    <s v="CA-2011-131947"/>
    <x v="457"/>
    <x v="4"/>
    <x v="1"/>
    <d v="2011-09-22T00:00:00"/>
    <x v="1"/>
    <s v="JosephAirdo@gmail.com"/>
    <s v="United States,Springfield,Oregon"/>
    <s v="United States"/>
    <x v="4"/>
    <x v="2"/>
    <x v="1017"/>
    <n v="5.2480000000000002"/>
    <n v="2"/>
    <n v="0.4592"/>
    <n v="8.7499999999999994E-2"/>
  </r>
  <r>
    <s v="CA-2011-131947"/>
    <x v="457"/>
    <x v="4"/>
    <x v="1"/>
    <d v="2011-09-22T00:00:00"/>
    <x v="1"/>
    <s v="JosephAirdo@gmail.com"/>
    <s v="United States,Springfield,Oregon"/>
    <s v="United States"/>
    <x v="4"/>
    <x v="2"/>
    <x v="1354"/>
    <n v="38.256"/>
    <n v="3"/>
    <n v="4.782"/>
    <n v="0.125"/>
  </r>
  <r>
    <s v="CA-2011-131947"/>
    <x v="457"/>
    <x v="4"/>
    <x v="1"/>
    <d v="2011-09-22T00:00:00"/>
    <x v="1"/>
    <s v="JosephAirdo@gmail.com"/>
    <s v="United States,Springfield,Oregon"/>
    <s v="United States"/>
    <x v="4"/>
    <x v="9"/>
    <x v="890"/>
    <n v="40.24"/>
    <n v="5"/>
    <n v="13.077999999999999"/>
    <n v="0.32499999999999996"/>
  </r>
  <r>
    <s v="CA-2011-131947"/>
    <x v="457"/>
    <x v="4"/>
    <x v="1"/>
    <d v="2011-09-22T00:00:00"/>
    <x v="1"/>
    <s v="JosephAirdo@gmail.com"/>
    <s v="United States,Springfield,Oregon"/>
    <s v="United States"/>
    <x v="4"/>
    <x v="16"/>
    <x v="1355"/>
    <n v="29.925000000000001"/>
    <n v="5"/>
    <n v="-21.945"/>
    <n v="-0.73333333333333328"/>
  </r>
  <r>
    <s v="CA-2011-131947"/>
    <x v="457"/>
    <x v="4"/>
    <x v="1"/>
    <d v="2011-09-22T00:00:00"/>
    <x v="1"/>
    <s v="JosephAirdo@gmail.com"/>
    <s v="United States,Springfield,Oregon"/>
    <s v="United States"/>
    <x v="4"/>
    <x v="9"/>
    <x v="416"/>
    <n v="148.70400000000001"/>
    <n v="6"/>
    <n v="46.47"/>
    <n v="0.3125"/>
  </r>
  <r>
    <s v="CA-2011-131947"/>
    <x v="457"/>
    <x v="4"/>
    <x v="1"/>
    <d v="2011-09-22T00:00:00"/>
    <x v="1"/>
    <s v="JosephAirdo@gmail.com"/>
    <s v="United States,Springfield,Oregon"/>
    <s v="United States"/>
    <x v="4"/>
    <x v="8"/>
    <x v="17"/>
    <n v="55.92"/>
    <n v="10"/>
    <n v="16.776"/>
    <n v="0.3"/>
  </r>
  <r>
    <s v="CA-2014-163209"/>
    <x v="433"/>
    <x v="2"/>
    <x v="3"/>
    <d v="2014-05-08T00:00:00"/>
    <x v="0"/>
    <s v="MikeKennedy@gmail.com"/>
    <s v="United States,San Francisco,California"/>
    <s v="United States"/>
    <x v="0"/>
    <x v="9"/>
    <x v="445"/>
    <n v="25.92"/>
    <n v="4"/>
    <n v="12.441599999999999"/>
    <n v="0.47999999999999993"/>
  </r>
  <r>
    <s v="CA-2014-163209"/>
    <x v="433"/>
    <x v="2"/>
    <x v="3"/>
    <d v="2014-05-08T00:00:00"/>
    <x v="0"/>
    <s v="MikeKennedy@gmail.com"/>
    <s v="United States,San Francisco,California"/>
    <s v="United States"/>
    <x v="0"/>
    <x v="2"/>
    <x v="1356"/>
    <n v="22.96"/>
    <n v="7"/>
    <n v="6.6584000000000003"/>
    <n v="0.28999999999999998"/>
  </r>
  <r>
    <s v="CA-2011-133354"/>
    <x v="728"/>
    <x v="11"/>
    <x v="1"/>
    <d v="2011-02-25T00:00:00"/>
    <x v="2"/>
    <s v="SueAnnReed@gmail.com"/>
    <s v="United States,Moreno Valley,California"/>
    <s v="United States"/>
    <x v="0"/>
    <x v="9"/>
    <x v="325"/>
    <n v="19.440000000000001"/>
    <n v="3"/>
    <n v="9.3312000000000008"/>
    <n v="0.48000000000000004"/>
  </r>
  <r>
    <s v="CA-2014-151225"/>
    <x v="468"/>
    <x v="8"/>
    <x v="3"/>
    <d v="2014-10-30T00:00:00"/>
    <x v="2"/>
    <s v="JimMitchum@gmail.com"/>
    <s v="United States,Los Angeles,California"/>
    <s v="United States"/>
    <x v="0"/>
    <x v="6"/>
    <x v="6"/>
    <n v="189.57599999999999"/>
    <n v="1"/>
    <n v="9.4787999999999997"/>
    <n v="0.05"/>
  </r>
  <r>
    <s v="CA-2014-151225"/>
    <x v="468"/>
    <x v="8"/>
    <x v="3"/>
    <d v="2014-10-30T00:00:00"/>
    <x v="2"/>
    <s v="JimMitchum@gmail.com"/>
    <s v="United States,Los Angeles,California"/>
    <s v="United States"/>
    <x v="0"/>
    <x v="3"/>
    <x v="1165"/>
    <n v="71.959999999999994"/>
    <n v="5"/>
    <n v="7.1959999999999997"/>
    <n v="0.1"/>
  </r>
  <r>
    <s v="US-2011-144078"/>
    <x v="266"/>
    <x v="7"/>
    <x v="1"/>
    <d v="2011-11-29T00:00:00"/>
    <x v="0"/>
    <s v="RichardBierner@gmail.com"/>
    <s v="United States,Los Angeles,California"/>
    <s v="United States"/>
    <x v="0"/>
    <x v="3"/>
    <x v="236"/>
    <n v="539.91999999999996"/>
    <n v="5"/>
    <n v="47.243000000000002"/>
    <n v="8.7500000000000008E-2"/>
  </r>
  <r>
    <s v="US-2011-144078"/>
    <x v="266"/>
    <x v="7"/>
    <x v="1"/>
    <d v="2011-11-29T00:00:00"/>
    <x v="0"/>
    <s v="RichardBierner@gmail.com"/>
    <s v="United States,Los Angeles,California"/>
    <s v="United States"/>
    <x v="0"/>
    <x v="10"/>
    <x v="228"/>
    <n v="725.34400000000005"/>
    <n v="4"/>
    <n v="54.400799999999997"/>
    <n v="7.4999999999999983E-2"/>
  </r>
  <r>
    <s v="US-2011-144078"/>
    <x v="266"/>
    <x v="7"/>
    <x v="1"/>
    <d v="2011-11-29T00:00:00"/>
    <x v="0"/>
    <s v="RichardBierner@gmail.com"/>
    <s v="United States,Los Angeles,California"/>
    <s v="United States"/>
    <x v="0"/>
    <x v="2"/>
    <x v="57"/>
    <n v="7.44"/>
    <n v="3"/>
    <n v="2.6040000000000001"/>
    <n v="0.35"/>
  </r>
  <r>
    <s v="US-2012-159499"/>
    <x v="414"/>
    <x v="7"/>
    <x v="2"/>
    <d v="2012-11-23T00:00:00"/>
    <x v="2"/>
    <s v="EudokiaMartin@gmail.com"/>
    <s v="United States,Phoenix,Arizona"/>
    <s v="United States"/>
    <x v="3"/>
    <x v="5"/>
    <x v="801"/>
    <n v="325.63200000000001"/>
    <n v="6"/>
    <n v="28.492799999999999"/>
    <n v="8.7499999999999994E-2"/>
  </r>
  <r>
    <s v="US-2012-159499"/>
    <x v="414"/>
    <x v="7"/>
    <x v="2"/>
    <d v="2012-11-23T00:00:00"/>
    <x v="2"/>
    <s v="EudokiaMartin@gmail.com"/>
    <s v="United States,Phoenix,Arizona"/>
    <s v="United States"/>
    <x v="3"/>
    <x v="8"/>
    <x v="1357"/>
    <n v="23.344000000000001"/>
    <n v="2"/>
    <n v="-1.4590000000000001"/>
    <n v="-6.25E-2"/>
  </r>
  <r>
    <s v="US-2012-159499"/>
    <x v="414"/>
    <x v="7"/>
    <x v="2"/>
    <d v="2012-11-23T00:00:00"/>
    <x v="2"/>
    <s v="EudokiaMartin@gmail.com"/>
    <s v="United States,Phoenix,Arizona"/>
    <s v="United States"/>
    <x v="3"/>
    <x v="0"/>
    <x v="1358"/>
    <n v="16.52"/>
    <n v="5"/>
    <n v="5.3689999999999998"/>
    <n v="0.32500000000000001"/>
  </r>
  <r>
    <s v="US-2013-157490"/>
    <x v="729"/>
    <x v="8"/>
    <x v="0"/>
    <d v="2013-10-08T00:00:00"/>
    <x v="6"/>
    <s v="LaurelBeltran@gmail.com"/>
    <s v="United States,Pueblo,Colorado"/>
    <s v="United States"/>
    <x v="5"/>
    <x v="16"/>
    <x v="1359"/>
    <n v="703.71"/>
    <n v="6"/>
    <n v="-938.28"/>
    <n v="-1.3333333333333333"/>
  </r>
  <r>
    <s v="US-2013-157490"/>
    <x v="729"/>
    <x v="8"/>
    <x v="0"/>
    <d v="2013-10-08T00:00:00"/>
    <x v="6"/>
    <s v="LaurelBeltran@gmail.com"/>
    <s v="United States,Pueblo,Colorado"/>
    <s v="United States"/>
    <x v="5"/>
    <x v="4"/>
    <x v="1311"/>
    <n v="17.904"/>
    <n v="4"/>
    <n v="-14.92"/>
    <n v="-0.83333333333333337"/>
  </r>
  <r>
    <s v="US-2013-157490"/>
    <x v="729"/>
    <x v="8"/>
    <x v="0"/>
    <d v="2013-10-08T00:00:00"/>
    <x v="6"/>
    <s v="LaurelBeltran@gmail.com"/>
    <s v="United States,Pueblo,Colorado"/>
    <s v="United States"/>
    <x v="5"/>
    <x v="4"/>
    <x v="531"/>
    <n v="11.976000000000001"/>
    <n v="4"/>
    <n v="-9.1815999999999995"/>
    <n v="-0.76666666666666661"/>
  </r>
  <r>
    <s v="US-2013-157490"/>
    <x v="729"/>
    <x v="8"/>
    <x v="0"/>
    <d v="2013-10-08T00:00:00"/>
    <x v="6"/>
    <s v="LaurelBeltran@gmail.com"/>
    <s v="United States,Pueblo,Colorado"/>
    <s v="United States"/>
    <x v="5"/>
    <x v="8"/>
    <x v="1360"/>
    <n v="67.959999999999994"/>
    <n v="5"/>
    <n v="0.84950000000000003"/>
    <n v="1.2500000000000002E-2"/>
  </r>
  <r>
    <s v="CA-2012-161452"/>
    <x v="730"/>
    <x v="10"/>
    <x v="2"/>
    <d v="2012-04-11T00:00:00"/>
    <x v="3"/>
    <s v="CarolAdams@gmail.com"/>
    <s v="United States,Los Angeles,California"/>
    <s v="United States"/>
    <x v="0"/>
    <x v="10"/>
    <x v="329"/>
    <n v="892.22400000000005"/>
    <n v="3"/>
    <n v="89.222399999999993"/>
    <n v="9.9999999999999992E-2"/>
  </r>
  <r>
    <s v="CA-2013-138968"/>
    <x v="731"/>
    <x v="9"/>
    <x v="0"/>
    <d v="2013-03-17T00:00:00"/>
    <x v="6"/>
    <s v="FredChung@gmail.com"/>
    <s v="United States,San Francisco,California"/>
    <s v="United States"/>
    <x v="0"/>
    <x v="4"/>
    <x v="1361"/>
    <n v="4.5439999999999996"/>
    <n v="2"/>
    <n v="1.6472"/>
    <n v="0.36250000000000004"/>
  </r>
  <r>
    <s v="CA-2013-138968"/>
    <x v="731"/>
    <x v="9"/>
    <x v="0"/>
    <d v="2013-03-17T00:00:00"/>
    <x v="6"/>
    <s v="FredChung@gmail.com"/>
    <s v="United States,San Francisco,California"/>
    <s v="United States"/>
    <x v="0"/>
    <x v="10"/>
    <x v="1362"/>
    <n v="1352.0319999999999"/>
    <n v="4"/>
    <n v="84.501999999999995"/>
    <n v="6.25E-2"/>
  </r>
  <r>
    <s v="CA-2012-107685"/>
    <x v="732"/>
    <x v="7"/>
    <x v="2"/>
    <d v="2012-12-02T00:00:00"/>
    <x v="2"/>
    <s v="JohnMurray@gmail.com"/>
    <s v="United States,Las Vegas,Nevada"/>
    <s v="United States"/>
    <x v="7"/>
    <x v="1"/>
    <x v="1169"/>
    <n v="80.959999999999994"/>
    <n v="4"/>
    <n v="29.145600000000002"/>
    <n v="0.36000000000000004"/>
  </r>
  <r>
    <s v="CA-2012-107685"/>
    <x v="732"/>
    <x v="7"/>
    <x v="2"/>
    <d v="2012-12-02T00:00:00"/>
    <x v="2"/>
    <s v="JohnMurray@gmail.com"/>
    <s v="United States,Las Vegas,Nevada"/>
    <s v="United States"/>
    <x v="7"/>
    <x v="9"/>
    <x v="1291"/>
    <n v="25.92"/>
    <n v="4"/>
    <n v="12.441599999999999"/>
    <n v="0.47999999999999993"/>
  </r>
  <r>
    <s v="US-2011-120740"/>
    <x v="733"/>
    <x v="10"/>
    <x v="1"/>
    <d v="2011-04-15T00:00:00"/>
    <x v="7"/>
    <s v="PaulStevenson@gmail.com"/>
    <s v="United States,Los Angeles,California"/>
    <s v="United States"/>
    <x v="0"/>
    <x v="5"/>
    <x v="241"/>
    <n v="106.96"/>
    <n v="2"/>
    <n v="31.0184"/>
    <n v="0.29000000000000004"/>
  </r>
  <r>
    <s v="US-2011-120740"/>
    <x v="733"/>
    <x v="10"/>
    <x v="1"/>
    <d v="2011-04-15T00:00:00"/>
    <x v="7"/>
    <s v="PaulStevenson@gmail.com"/>
    <s v="United States,Los Angeles,California"/>
    <s v="United States"/>
    <x v="0"/>
    <x v="1"/>
    <x v="83"/>
    <n v="187.76"/>
    <n v="4"/>
    <n v="76.9816"/>
    <n v="0.41000000000000003"/>
  </r>
  <r>
    <s v="US-2014-141509"/>
    <x v="613"/>
    <x v="4"/>
    <x v="3"/>
    <d v="2014-10-02T00:00:00"/>
    <x v="2"/>
    <s v="SoniaCooley@gmail.com"/>
    <s v="United States,Los Angeles,California"/>
    <s v="United States"/>
    <x v="0"/>
    <x v="2"/>
    <x v="491"/>
    <n v="99.2"/>
    <n v="5"/>
    <n v="25.792000000000002"/>
    <n v="0.26"/>
  </r>
  <r>
    <s v="CA-2014-133487"/>
    <x v="734"/>
    <x v="2"/>
    <x v="3"/>
    <d v="2014-05-10T00:00:00"/>
    <x v="4"/>
    <s v="TrudySchmidt@gmail.com"/>
    <s v="United States,Rancho Cucamonga,California"/>
    <s v="United States"/>
    <x v="0"/>
    <x v="5"/>
    <x v="1363"/>
    <n v="152.94"/>
    <n v="3"/>
    <n v="41.293799999999997"/>
    <n v="0.26999999999999996"/>
  </r>
  <r>
    <s v="CA-2011-102330"/>
    <x v="469"/>
    <x v="1"/>
    <x v="1"/>
    <d v="2012-01-03T00:00:00"/>
    <x v="1"/>
    <s v="ArianneIrving@gmail.com"/>
    <s v="United States,Brentwood,California"/>
    <s v="United States"/>
    <x v="0"/>
    <x v="0"/>
    <x v="143"/>
    <n v="88.8"/>
    <n v="6"/>
    <n v="44.4"/>
    <n v="0.5"/>
  </r>
  <r>
    <s v="CA-2011-102330"/>
    <x v="469"/>
    <x v="1"/>
    <x v="1"/>
    <d v="2012-01-03T00:00:00"/>
    <x v="1"/>
    <s v="ArianneIrving@gmail.com"/>
    <s v="United States,Brentwood,California"/>
    <s v="United States"/>
    <x v="0"/>
    <x v="3"/>
    <x v="582"/>
    <n v="319.96800000000002"/>
    <n v="4"/>
    <n v="35.996400000000001"/>
    <n v="0.1125"/>
  </r>
  <r>
    <s v="CA-2013-118899"/>
    <x v="228"/>
    <x v="9"/>
    <x v="0"/>
    <d v="2013-03-23T00:00:00"/>
    <x v="7"/>
    <s v="MarcCrier@gmail.com"/>
    <s v="United States,Seattle,Washington"/>
    <s v="United States"/>
    <x v="1"/>
    <x v="10"/>
    <x v="1280"/>
    <n v="167.88800000000001"/>
    <n v="7"/>
    <n v="14.690200000000001"/>
    <n v="8.7500000000000008E-2"/>
  </r>
  <r>
    <s v="CA-2014-100237"/>
    <x v="175"/>
    <x v="8"/>
    <x v="3"/>
    <d v="2014-10-20T00:00:00"/>
    <x v="0"/>
    <s v="StuartVan@gmail.com"/>
    <s v="United States,Orem,Utah"/>
    <s v="United States"/>
    <x v="2"/>
    <x v="2"/>
    <x v="1364"/>
    <n v="11.68"/>
    <n v="2"/>
    <n v="4.2047999999999996"/>
    <n v="0.36"/>
  </r>
  <r>
    <s v="US-2012-142811"/>
    <x v="612"/>
    <x v="10"/>
    <x v="2"/>
    <d v="2012-04-07T00:00:00"/>
    <x v="1"/>
    <s v="JohnLucas@gmail.com"/>
    <s v="United States,Mesa,Arizona"/>
    <s v="United States"/>
    <x v="3"/>
    <x v="3"/>
    <x v="851"/>
    <n v="87.8"/>
    <n v="5"/>
    <n v="32.924999999999997"/>
    <n v="0.375"/>
  </r>
  <r>
    <s v="CA-2011-150203"/>
    <x v="9"/>
    <x v="1"/>
    <x v="1"/>
    <d v="2011-12-07T00:00:00"/>
    <x v="2"/>
    <s v="JoniBlumstein@gmail.com"/>
    <s v="United States,Los Angeles,California"/>
    <s v="United States"/>
    <x v="0"/>
    <x v="5"/>
    <x v="1263"/>
    <n v="250.26"/>
    <n v="6"/>
    <n v="72.575400000000002"/>
    <n v="0.29000000000000004"/>
  </r>
  <r>
    <s v="CA-2012-149636"/>
    <x v="735"/>
    <x v="5"/>
    <x v="2"/>
    <d v="2012-01-12T00:00:00"/>
    <x v="3"/>
    <s v="StefaniaPerrino@gmail.com"/>
    <s v="United States,Colorado Springs,Colorado"/>
    <s v="United States"/>
    <x v="5"/>
    <x v="9"/>
    <x v="1365"/>
    <n v="29.6"/>
    <n v="5"/>
    <n v="9.25"/>
    <n v="0.3125"/>
  </r>
  <r>
    <s v="CA-2012-149636"/>
    <x v="735"/>
    <x v="5"/>
    <x v="2"/>
    <d v="2012-01-12T00:00:00"/>
    <x v="3"/>
    <s v="StefaniaPerrino@gmail.com"/>
    <s v="United States,Colorado Springs,Colorado"/>
    <s v="United States"/>
    <x v="5"/>
    <x v="4"/>
    <x v="188"/>
    <n v="1.9379999999999999"/>
    <n v="2"/>
    <n v="-1.3566"/>
    <n v="-0.70000000000000007"/>
  </r>
  <r>
    <s v="US-2014-146213"/>
    <x v="586"/>
    <x v="4"/>
    <x v="3"/>
    <d v="2014-09-15T00:00:00"/>
    <x v="1"/>
    <s v="MattConnell@gmail.com"/>
    <s v="United States,Los Angeles,California"/>
    <s v="United States"/>
    <x v="0"/>
    <x v="8"/>
    <x v="1264"/>
    <n v="159.96"/>
    <n v="4"/>
    <n v="51.187199999999997"/>
    <n v="0.31999999999999995"/>
  </r>
  <r>
    <s v="US-2014-138086"/>
    <x v="331"/>
    <x v="10"/>
    <x v="3"/>
    <d v="2014-04-21T00:00:00"/>
    <x v="0"/>
    <s v="JesusOcampo@gmail.com"/>
    <s v="United States,San Francisco,California"/>
    <s v="United States"/>
    <x v="0"/>
    <x v="5"/>
    <x v="1366"/>
    <n v="40.74"/>
    <n v="3"/>
    <n v="12.222"/>
    <n v="0.3"/>
  </r>
  <r>
    <s v="CA-2014-104850"/>
    <x v="736"/>
    <x v="0"/>
    <x v="3"/>
    <d v="2014-06-20T00:00:00"/>
    <x v="3"/>
    <s v="TamaraWillingham@gmail.com"/>
    <s v="United States,Seattle,Washington"/>
    <s v="United States"/>
    <x v="1"/>
    <x v="10"/>
    <x v="1287"/>
    <n v="291.13600000000002"/>
    <n v="4"/>
    <n v="-25.474399999999999"/>
    <n v="-8.7499999999999994E-2"/>
  </r>
  <r>
    <s v="CA-2014-134418"/>
    <x v="628"/>
    <x v="4"/>
    <x v="3"/>
    <d v="2014-09-21T00:00:00"/>
    <x v="1"/>
    <s v="GeneMcClure@gmail.com"/>
    <s v="United States,Seattle,Washington"/>
    <s v="United States"/>
    <x v="1"/>
    <x v="2"/>
    <x v="975"/>
    <n v="12.42"/>
    <n v="3"/>
    <n v="5.2164000000000001"/>
    <n v="0.42000000000000004"/>
  </r>
  <r>
    <s v="US-2013-106313"/>
    <x v="535"/>
    <x v="3"/>
    <x v="0"/>
    <d v="2013-08-27T00:00:00"/>
    <x v="0"/>
    <s v="DeirdreGreer@gmail.com"/>
    <s v="United States,Seattle,Washington"/>
    <s v="United States"/>
    <x v="1"/>
    <x v="9"/>
    <x v="251"/>
    <n v="19.440000000000001"/>
    <n v="3"/>
    <n v="9.3312000000000008"/>
    <n v="0.48000000000000004"/>
  </r>
  <r>
    <s v="CA-2011-154781"/>
    <x v="504"/>
    <x v="7"/>
    <x v="1"/>
    <d v="2011-11-26T00:00:00"/>
    <x v="1"/>
    <s v="SteveCarroll@gmail.com"/>
    <s v="United States,San Francisco,California"/>
    <s v="United States"/>
    <x v="0"/>
    <x v="9"/>
    <x v="1008"/>
    <n v="6.58"/>
    <n v="2"/>
    <n v="3.0268000000000002"/>
    <n v="0.46"/>
  </r>
  <r>
    <s v="CA-2011-154781"/>
    <x v="504"/>
    <x v="7"/>
    <x v="1"/>
    <d v="2011-11-26T00:00:00"/>
    <x v="1"/>
    <s v="SteveCarroll@gmail.com"/>
    <s v="United States,San Francisco,California"/>
    <s v="United States"/>
    <x v="0"/>
    <x v="8"/>
    <x v="1138"/>
    <n v="94.99"/>
    <n v="1"/>
    <n v="28.497"/>
    <n v="0.3"/>
  </r>
  <r>
    <s v="CA-2012-147816"/>
    <x v="536"/>
    <x v="4"/>
    <x v="2"/>
    <d v="2012-09-26T00:00:00"/>
    <x v="2"/>
    <s v="CarlosMeador@gmail.com"/>
    <s v="United States,Tucson,Arizona"/>
    <s v="United States"/>
    <x v="3"/>
    <x v="3"/>
    <x v="851"/>
    <n v="35.119999999999997"/>
    <n v="2"/>
    <n v="13.17"/>
    <n v="0.375"/>
  </r>
  <r>
    <s v="CA-2014-105326"/>
    <x v="269"/>
    <x v="3"/>
    <x v="3"/>
    <d v="2014-08-28T00:00:00"/>
    <x v="5"/>
    <s v="KeanThornton@gmail.com"/>
    <s v="United States,Los Angeles,California"/>
    <s v="United States"/>
    <x v="0"/>
    <x v="9"/>
    <x v="1171"/>
    <n v="25.92"/>
    <n v="4"/>
    <n v="12.441599999999999"/>
    <n v="0.47999999999999993"/>
  </r>
  <r>
    <s v="CA-2014-156391"/>
    <x v="724"/>
    <x v="4"/>
    <x v="3"/>
    <d v="2014-09-29T00:00:00"/>
    <x v="2"/>
    <s v="SaraLuxemburg@gmail.com"/>
    <s v="United States,Salem,Oregon"/>
    <s v="United States"/>
    <x v="4"/>
    <x v="2"/>
    <x v="679"/>
    <n v="2.2240000000000002"/>
    <n v="1"/>
    <n v="0.55600000000000005"/>
    <n v="0.25"/>
  </r>
  <r>
    <s v="CA-2012-169299"/>
    <x v="737"/>
    <x v="3"/>
    <x v="2"/>
    <d v="2012-08-26T00:00:00"/>
    <x v="2"/>
    <s v="DennyOrdway@gmail.com"/>
    <s v="United States,Portland,Oregon"/>
    <s v="United States"/>
    <x v="4"/>
    <x v="2"/>
    <x v="23"/>
    <n v="7.1520000000000001"/>
    <n v="3"/>
    <n v="0.71519999999999995"/>
    <n v="9.9999999999999992E-2"/>
  </r>
  <r>
    <s v="CA-2013-155978"/>
    <x v="738"/>
    <x v="3"/>
    <x v="0"/>
    <d v="2013-08-02T00:00:00"/>
    <x v="7"/>
    <s v="ThomasSeio@gmail.com"/>
    <s v="United States,Riverside,California"/>
    <s v="United States"/>
    <x v="0"/>
    <x v="3"/>
    <x v="1200"/>
    <n v="1039.7280000000001"/>
    <n v="2"/>
    <n v="90.976200000000006"/>
    <n v="8.7499999999999994E-2"/>
  </r>
  <r>
    <s v="CA-2013-155978"/>
    <x v="738"/>
    <x v="3"/>
    <x v="0"/>
    <d v="2013-08-02T00:00:00"/>
    <x v="7"/>
    <s v="ThomasSeio@gmail.com"/>
    <s v="United States,Riverside,California"/>
    <s v="United States"/>
    <x v="0"/>
    <x v="5"/>
    <x v="5"/>
    <n v="45.96"/>
    <n v="2"/>
    <n v="13.788"/>
    <n v="0.3"/>
  </r>
  <r>
    <s v="CA-2013-152800"/>
    <x v="739"/>
    <x v="10"/>
    <x v="0"/>
    <d v="2013-04-16T00:00:00"/>
    <x v="2"/>
    <s v="SusanPistek@gmail.com"/>
    <s v="United States,San Francisco,California"/>
    <s v="United States"/>
    <x v="0"/>
    <x v="13"/>
    <x v="63"/>
    <n v="6.12"/>
    <n v="3"/>
    <n v="2.8763999999999998"/>
    <n v="0.47"/>
  </r>
  <r>
    <s v="CA-2011-166961"/>
    <x v="164"/>
    <x v="1"/>
    <x v="1"/>
    <d v="2011-12-31T00:00:00"/>
    <x v="0"/>
    <s v="CynthiaDelaney@gmail.com"/>
    <s v="United States,Moreno Valley,California"/>
    <s v="United States"/>
    <x v="0"/>
    <x v="5"/>
    <x v="57"/>
    <n v="10.98"/>
    <n v="1"/>
    <n v="2.9645999999999999"/>
    <n v="0.26999999999999996"/>
  </r>
  <r>
    <s v="CA-2011-166961"/>
    <x v="164"/>
    <x v="1"/>
    <x v="1"/>
    <d v="2011-12-31T00:00:00"/>
    <x v="0"/>
    <s v="CynthiaDelaney@gmail.com"/>
    <s v="United States,Moreno Valley,California"/>
    <s v="United States"/>
    <x v="0"/>
    <x v="11"/>
    <x v="57"/>
    <n v="7.86"/>
    <n v="3"/>
    <n v="3.6156000000000001"/>
    <n v="0.46"/>
  </r>
  <r>
    <s v="CA-2011-166961"/>
    <x v="164"/>
    <x v="1"/>
    <x v="1"/>
    <d v="2011-12-31T00:00:00"/>
    <x v="0"/>
    <s v="CynthiaDelaney@gmail.com"/>
    <s v="United States,Moreno Valley,California"/>
    <s v="United States"/>
    <x v="0"/>
    <x v="7"/>
    <x v="159"/>
    <n v="51.45"/>
    <n v="3"/>
    <n v="13.891500000000001"/>
    <n v="0.27"/>
  </r>
  <r>
    <s v="CA-2011-166961"/>
    <x v="164"/>
    <x v="1"/>
    <x v="1"/>
    <d v="2011-12-31T00:00:00"/>
    <x v="0"/>
    <s v="CynthiaDelaney@gmail.com"/>
    <s v="United States,Moreno Valley,California"/>
    <s v="United States"/>
    <x v="0"/>
    <x v="4"/>
    <x v="1178"/>
    <n v="37.055999999999997"/>
    <n v="3"/>
    <n v="13.896000000000001"/>
    <n v="0.37500000000000006"/>
  </r>
  <r>
    <s v="CA-2012-127481"/>
    <x v="111"/>
    <x v="1"/>
    <x v="2"/>
    <d v="2012-12-15T00:00:00"/>
    <x v="4"/>
    <s v="JonathanDoherty@gmail.com"/>
    <s v="United States,Las Vegas,Nevada"/>
    <s v="United States"/>
    <x v="7"/>
    <x v="9"/>
    <x v="965"/>
    <n v="32.4"/>
    <n v="5"/>
    <n v="15.875999999999999"/>
    <n v="0.49"/>
  </r>
  <r>
    <s v="CA-2012-127481"/>
    <x v="111"/>
    <x v="1"/>
    <x v="2"/>
    <d v="2012-12-15T00:00:00"/>
    <x v="4"/>
    <s v="JonathanDoherty@gmail.com"/>
    <s v="United States,Las Vegas,Nevada"/>
    <s v="United States"/>
    <x v="7"/>
    <x v="9"/>
    <x v="1305"/>
    <n v="97.88"/>
    <n v="2"/>
    <n v="48.94"/>
    <n v="0.5"/>
  </r>
  <r>
    <s v="CA-2011-143637"/>
    <x v="740"/>
    <x v="9"/>
    <x v="1"/>
    <d v="2011-03-29T00:00:00"/>
    <x v="1"/>
    <s v="MauriceSatty@gmail.com"/>
    <s v="United States,Fresno,California"/>
    <s v="United States"/>
    <x v="0"/>
    <x v="1"/>
    <x v="1169"/>
    <n v="40.479999999999997"/>
    <n v="2"/>
    <n v="14.572800000000001"/>
    <n v="0.36000000000000004"/>
  </r>
  <r>
    <s v="US-2014-109316"/>
    <x v="741"/>
    <x v="0"/>
    <x v="3"/>
    <d v="2014-06-11T00:00:00"/>
    <x v="2"/>
    <s v="MaureenGastineau@gmail.com"/>
    <s v="United States,Los Angeles,California"/>
    <s v="United States"/>
    <x v="0"/>
    <x v="15"/>
    <x v="1367"/>
    <n v="1497.6659999999999"/>
    <n v="2"/>
    <n v="140.95679999999999"/>
    <n v="9.4117647058823528E-2"/>
  </r>
  <r>
    <s v="US-2014-109316"/>
    <x v="741"/>
    <x v="0"/>
    <x v="3"/>
    <d v="2014-06-11T00:00:00"/>
    <x v="2"/>
    <s v="MaureenGastineau@gmail.com"/>
    <s v="United States,Los Angeles,California"/>
    <s v="United States"/>
    <x v="0"/>
    <x v="3"/>
    <x v="1368"/>
    <n v="17.52"/>
    <n v="2"/>
    <n v="-3.504"/>
    <n v="-0.2"/>
  </r>
  <r>
    <s v="CA-2013-138478"/>
    <x v="155"/>
    <x v="8"/>
    <x v="0"/>
    <d v="2013-10-27T00:00:00"/>
    <x v="1"/>
    <s v="DennisPardue@gmail.com"/>
    <s v="United States,North Las Vegas,Nevada"/>
    <s v="United States"/>
    <x v="7"/>
    <x v="2"/>
    <x v="1369"/>
    <n v="113.22"/>
    <n v="3"/>
    <n v="29.437200000000001"/>
    <n v="0.26"/>
  </r>
  <r>
    <s v="CA-2013-138478"/>
    <x v="155"/>
    <x v="8"/>
    <x v="0"/>
    <d v="2013-10-27T00:00:00"/>
    <x v="1"/>
    <s v="DennisPardue@gmail.com"/>
    <s v="United States,North Las Vegas,Nevada"/>
    <s v="United States"/>
    <x v="7"/>
    <x v="9"/>
    <x v="1370"/>
    <n v="35.880000000000003"/>
    <n v="6"/>
    <n v="17.581199999999999"/>
    <n v="0.48999999999999994"/>
  </r>
  <r>
    <s v="CA-2013-138478"/>
    <x v="155"/>
    <x v="8"/>
    <x v="0"/>
    <d v="2013-10-27T00:00:00"/>
    <x v="1"/>
    <s v="DennisPardue@gmail.com"/>
    <s v="United States,North Las Vegas,Nevada"/>
    <s v="United States"/>
    <x v="7"/>
    <x v="4"/>
    <x v="1371"/>
    <n v="4535.9759999999997"/>
    <n v="3"/>
    <n v="1644.2913000000001"/>
    <n v="0.36250000000000004"/>
  </r>
  <r>
    <s v="CA-2014-150469"/>
    <x v="742"/>
    <x v="5"/>
    <x v="3"/>
    <d v="2014-01-31T00:00:00"/>
    <x v="0"/>
    <s v="CarolineJumper@gmail.com"/>
    <s v="United States,San Francisco,California"/>
    <s v="United States"/>
    <x v="0"/>
    <x v="11"/>
    <x v="454"/>
    <n v="11.84"/>
    <n v="8"/>
    <n v="5.6832000000000003"/>
    <n v="0.48000000000000004"/>
  </r>
  <r>
    <s v="CA-2011-125150"/>
    <x v="743"/>
    <x v="2"/>
    <x v="1"/>
    <d v="2011-05-23T00:00:00"/>
    <x v="5"/>
    <s v="PaulineWebber@gmail.com"/>
    <s v="United States,Los Angeles,California"/>
    <s v="United States"/>
    <x v="0"/>
    <x v="10"/>
    <x v="1094"/>
    <n v="232.88"/>
    <n v="5"/>
    <n v="17.466000000000001"/>
    <n v="7.5000000000000011E-2"/>
  </r>
  <r>
    <s v="CA-2012-137302"/>
    <x v="744"/>
    <x v="10"/>
    <x v="2"/>
    <d v="2012-05-01T00:00:00"/>
    <x v="1"/>
    <s v="BartWatters@gmail.com"/>
    <s v="United States,San Diego,California"/>
    <s v="United States"/>
    <x v="0"/>
    <x v="10"/>
    <x v="664"/>
    <n v="63.936"/>
    <n v="3"/>
    <n v="6.3936000000000002"/>
    <n v="0.1"/>
  </r>
  <r>
    <s v="CA-2012-137302"/>
    <x v="744"/>
    <x v="10"/>
    <x v="2"/>
    <d v="2012-05-01T00:00:00"/>
    <x v="1"/>
    <s v="BartWatters@gmail.com"/>
    <s v="United States,San Diego,California"/>
    <s v="United States"/>
    <x v="0"/>
    <x v="2"/>
    <x v="705"/>
    <n v="59.52"/>
    <n v="3"/>
    <n v="15.475199999999999"/>
    <n v="0.25999999999999995"/>
  </r>
  <r>
    <s v="CA-2012-137302"/>
    <x v="744"/>
    <x v="10"/>
    <x v="2"/>
    <d v="2012-05-01T00:00:00"/>
    <x v="1"/>
    <s v="BartWatters@gmail.com"/>
    <s v="United States,San Diego,California"/>
    <s v="United States"/>
    <x v="0"/>
    <x v="3"/>
    <x v="1167"/>
    <n v="311.976"/>
    <n v="3"/>
    <n v="38.997"/>
    <n v="0.125"/>
  </r>
  <r>
    <s v="CA-2012-137302"/>
    <x v="744"/>
    <x v="10"/>
    <x v="2"/>
    <d v="2012-05-01T00:00:00"/>
    <x v="1"/>
    <s v="BartWatters@gmail.com"/>
    <s v="United States,San Diego,California"/>
    <s v="United States"/>
    <x v="0"/>
    <x v="4"/>
    <x v="939"/>
    <n v="50.351999999999997"/>
    <n v="3"/>
    <n v="17.623200000000001"/>
    <n v="0.35000000000000003"/>
  </r>
  <r>
    <s v="CA-2012-106257"/>
    <x v="276"/>
    <x v="10"/>
    <x v="2"/>
    <d v="2012-04-17T00:00:00"/>
    <x v="0"/>
    <s v="EugeneBarchas@gmail.com"/>
    <s v="United States,Los Angeles,California"/>
    <s v="United States"/>
    <x v="0"/>
    <x v="6"/>
    <x v="1142"/>
    <n v="241.56800000000001"/>
    <n v="2"/>
    <n v="-15.098000000000001"/>
    <n v="-6.25E-2"/>
  </r>
  <r>
    <s v="CA-2012-106257"/>
    <x v="276"/>
    <x v="10"/>
    <x v="2"/>
    <d v="2012-04-17T00:00:00"/>
    <x v="0"/>
    <s v="EugeneBarchas@gmail.com"/>
    <s v="United States,Los Angeles,California"/>
    <s v="United States"/>
    <x v="0"/>
    <x v="3"/>
    <x v="1372"/>
    <n v="479.92"/>
    <n v="2"/>
    <n v="41.993000000000002"/>
    <n v="8.7500000000000008E-2"/>
  </r>
  <r>
    <s v="CA-2012-149083"/>
    <x v="5"/>
    <x v="4"/>
    <x v="2"/>
    <d v="2012-09-30T00:00:00"/>
    <x v="1"/>
    <s v="SallyHughsby@gmail.com"/>
    <s v="United States,Seattle,Washington"/>
    <s v="United States"/>
    <x v="1"/>
    <x v="10"/>
    <x v="604"/>
    <n v="307.13600000000002"/>
    <n v="4"/>
    <n v="-11.5176"/>
    <n v="-3.7499999999999999E-2"/>
  </r>
  <r>
    <s v="CA-2012-149083"/>
    <x v="5"/>
    <x v="4"/>
    <x v="2"/>
    <d v="2012-09-30T00:00:00"/>
    <x v="1"/>
    <s v="SallyHughsby@gmail.com"/>
    <s v="United States,Seattle,Washington"/>
    <s v="United States"/>
    <x v="1"/>
    <x v="0"/>
    <x v="1373"/>
    <n v="12.6"/>
    <n v="2"/>
    <n v="5.7960000000000003"/>
    <n v="0.46"/>
  </r>
  <r>
    <s v="CA-2012-149083"/>
    <x v="5"/>
    <x v="4"/>
    <x v="2"/>
    <d v="2012-09-30T00:00:00"/>
    <x v="1"/>
    <s v="SallyHughsby@gmail.com"/>
    <s v="United States,Seattle,Washington"/>
    <s v="United States"/>
    <x v="1"/>
    <x v="8"/>
    <x v="1374"/>
    <n v="159.97999999999999"/>
    <n v="2"/>
    <n v="57.592799999999997"/>
    <n v="0.36"/>
  </r>
  <r>
    <s v="CA-2012-144890"/>
    <x v="634"/>
    <x v="1"/>
    <x v="2"/>
    <d v="2012-12-29T00:00:00"/>
    <x v="0"/>
    <s v="SeanMiller@gmail.com"/>
    <s v="United States,Los Angeles,California"/>
    <s v="United States"/>
    <x v="0"/>
    <x v="9"/>
    <x v="1375"/>
    <n v="9.9600000000000009"/>
    <n v="2"/>
    <n v="4.8803999999999998"/>
    <n v="0.48999999999999994"/>
  </r>
  <r>
    <s v="CA-2012-142993"/>
    <x v="745"/>
    <x v="8"/>
    <x v="2"/>
    <d v="2012-10-17T00:00:00"/>
    <x v="1"/>
    <s v="KellyAndreada@gmail.com"/>
    <s v="United States,Seattle,Washington"/>
    <s v="United States"/>
    <x v="1"/>
    <x v="8"/>
    <x v="472"/>
    <n v="17.899999999999999"/>
    <n v="2"/>
    <n v="3.4009999999999998"/>
    <n v="0.19"/>
  </r>
  <r>
    <s v="CA-2012-142993"/>
    <x v="745"/>
    <x v="8"/>
    <x v="2"/>
    <d v="2012-10-17T00:00:00"/>
    <x v="1"/>
    <s v="KellyAndreada@gmail.com"/>
    <s v="United States,Seattle,Washington"/>
    <s v="United States"/>
    <x v="1"/>
    <x v="7"/>
    <x v="1376"/>
    <n v="81.96"/>
    <n v="2"/>
    <n v="0"/>
    <n v="0"/>
  </r>
  <r>
    <s v="CA-2012-143364"/>
    <x v="746"/>
    <x v="6"/>
    <x v="2"/>
    <d v="2012-07-19T00:00:00"/>
    <x v="1"/>
    <s v="TobyGnade@gmail.com"/>
    <s v="United States,Mesa,Arizona"/>
    <s v="United States"/>
    <x v="3"/>
    <x v="7"/>
    <x v="135"/>
    <n v="272.73599999999999"/>
    <n v="3"/>
    <n v="-64.774799999999999"/>
    <n v="-0.23750000000000002"/>
  </r>
  <r>
    <s v="CA-2012-143364"/>
    <x v="746"/>
    <x v="6"/>
    <x v="2"/>
    <d v="2012-07-19T00:00:00"/>
    <x v="1"/>
    <s v="TobyGnade@gmail.com"/>
    <s v="United States,Mesa,Arizona"/>
    <s v="United States"/>
    <x v="3"/>
    <x v="9"/>
    <x v="1377"/>
    <n v="18.495999999999999"/>
    <n v="4"/>
    <n v="6.7047999999999996"/>
    <n v="0.36249999999999999"/>
  </r>
  <r>
    <s v="CA-2012-143364"/>
    <x v="746"/>
    <x v="6"/>
    <x v="2"/>
    <d v="2012-07-19T00:00:00"/>
    <x v="1"/>
    <s v="TobyGnade@gmail.com"/>
    <s v="United States,Mesa,Arizona"/>
    <s v="United States"/>
    <x v="3"/>
    <x v="10"/>
    <x v="515"/>
    <n v="441.92"/>
    <n v="2"/>
    <n v="49.716000000000001"/>
    <n v="0.1125"/>
  </r>
  <r>
    <s v="CA-2012-143364"/>
    <x v="746"/>
    <x v="6"/>
    <x v="2"/>
    <d v="2012-07-19T00:00:00"/>
    <x v="1"/>
    <s v="TobyGnade@gmail.com"/>
    <s v="United States,Mesa,Arizona"/>
    <s v="United States"/>
    <x v="3"/>
    <x v="15"/>
    <x v="1378"/>
    <n v="127.764"/>
    <n v="6"/>
    <n v="-191.64599999999999"/>
    <n v="-1.5"/>
  </r>
  <r>
    <s v="CA-2011-100972"/>
    <x v="747"/>
    <x v="7"/>
    <x v="1"/>
    <d v="2011-11-24T00:00:00"/>
    <x v="1"/>
    <s v="DennisBolton@gmail.com"/>
    <s v="United States,Salt Lake City,Utah"/>
    <s v="United States"/>
    <x v="2"/>
    <x v="9"/>
    <x v="670"/>
    <n v="166.44"/>
    <n v="3"/>
    <n v="79.891199999999998"/>
    <n v="0.48"/>
  </r>
  <r>
    <s v="CA-2013-136994"/>
    <x v="748"/>
    <x v="2"/>
    <x v="0"/>
    <d v="2013-06-03T00:00:00"/>
    <x v="3"/>
    <s v="LynnSmith@gmail.com"/>
    <s v="United States,Los Angeles,California"/>
    <s v="United States"/>
    <x v="0"/>
    <x v="9"/>
    <x v="518"/>
    <n v="13.38"/>
    <n v="2"/>
    <n v="6.1547999999999998"/>
    <n v="0.45999999999999996"/>
  </r>
  <r>
    <s v="CA-2013-101672"/>
    <x v="749"/>
    <x v="8"/>
    <x v="0"/>
    <d v="2013-10-08T00:00:00"/>
    <x v="0"/>
    <s v="DanielByrd@gmail.com"/>
    <s v="United States,Lake Forest,California"/>
    <s v="United States"/>
    <x v="0"/>
    <x v="0"/>
    <x v="927"/>
    <n v="6.16"/>
    <n v="2"/>
    <n v="2.9567999999999999"/>
    <n v="0.48"/>
  </r>
  <r>
    <s v="CA-2013-101672"/>
    <x v="749"/>
    <x v="8"/>
    <x v="0"/>
    <d v="2013-10-08T00:00:00"/>
    <x v="0"/>
    <s v="DanielByrd@gmail.com"/>
    <s v="United States,Lake Forest,California"/>
    <s v="United States"/>
    <x v="0"/>
    <x v="10"/>
    <x v="55"/>
    <n v="915.13599999999997"/>
    <n v="4"/>
    <n v="102.9528"/>
    <n v="0.1125"/>
  </r>
  <r>
    <s v="CA-2013-101672"/>
    <x v="749"/>
    <x v="8"/>
    <x v="0"/>
    <d v="2013-10-08T00:00:00"/>
    <x v="0"/>
    <s v="DanielByrd@gmail.com"/>
    <s v="United States,Lake Forest,California"/>
    <s v="United States"/>
    <x v="0"/>
    <x v="9"/>
    <x v="1343"/>
    <n v="8.56"/>
    <n v="2"/>
    <n v="3.8519999999999999"/>
    <n v="0.44999999999999996"/>
  </r>
  <r>
    <s v="CA-2013-101672"/>
    <x v="749"/>
    <x v="8"/>
    <x v="0"/>
    <d v="2013-10-08T00:00:00"/>
    <x v="0"/>
    <s v="DanielByrd@gmail.com"/>
    <s v="United States,Lake Forest,California"/>
    <s v="United States"/>
    <x v="0"/>
    <x v="9"/>
    <x v="652"/>
    <n v="97.82"/>
    <n v="2"/>
    <n v="45.9754"/>
    <n v="0.47000000000000003"/>
  </r>
  <r>
    <s v="CA-2014-168403"/>
    <x v="586"/>
    <x v="4"/>
    <x v="3"/>
    <d v="2014-09-16T00:00:00"/>
    <x v="3"/>
    <s v="DamalaKotsonis@gmail.com"/>
    <s v="United States,Portland,Oregon"/>
    <s v="United States"/>
    <x v="4"/>
    <x v="9"/>
    <x v="965"/>
    <n v="31.103999999999999"/>
    <n v="6"/>
    <n v="11.2752"/>
    <n v="0.36249999999999999"/>
  </r>
  <r>
    <s v="CA-2014-168403"/>
    <x v="586"/>
    <x v="4"/>
    <x v="3"/>
    <d v="2014-09-16T00:00:00"/>
    <x v="3"/>
    <s v="DamalaKotsonis@gmail.com"/>
    <s v="United States,Portland,Oregon"/>
    <s v="United States"/>
    <x v="4"/>
    <x v="5"/>
    <x v="1379"/>
    <n v="11.176"/>
    <n v="1"/>
    <n v="0.83819999999999995"/>
    <n v="7.4999999999999997E-2"/>
  </r>
  <r>
    <s v="CA-2014-118017"/>
    <x v="343"/>
    <x v="1"/>
    <x v="3"/>
    <d v="2014-12-07T00:00:00"/>
    <x v="4"/>
    <s v="LenaCacioppo@gmail.com"/>
    <s v="United States,Thornton,Colorado"/>
    <s v="United States"/>
    <x v="5"/>
    <x v="2"/>
    <x v="586"/>
    <n v="13.343999999999999"/>
    <n v="6"/>
    <n v="1.0007999999999999"/>
    <n v="7.4999999999999997E-2"/>
  </r>
  <r>
    <s v="CA-2014-118017"/>
    <x v="343"/>
    <x v="1"/>
    <x v="3"/>
    <d v="2014-12-07T00:00:00"/>
    <x v="4"/>
    <s v="LenaCacioppo@gmail.com"/>
    <s v="United States,Thornton,Colorado"/>
    <s v="United States"/>
    <x v="5"/>
    <x v="8"/>
    <x v="1241"/>
    <n v="76.751999999999995"/>
    <n v="6"/>
    <n v="10.5534"/>
    <n v="0.13750000000000001"/>
  </r>
  <r>
    <s v="CA-2014-118017"/>
    <x v="343"/>
    <x v="1"/>
    <x v="3"/>
    <d v="2014-12-07T00:00:00"/>
    <x v="4"/>
    <s v="LenaCacioppo@gmail.com"/>
    <s v="United States,Thornton,Colorado"/>
    <s v="United States"/>
    <x v="5"/>
    <x v="8"/>
    <x v="1241"/>
    <n v="102.336"/>
    <n v="8"/>
    <n v="14.071199999999999"/>
    <n v="0.13749999999999998"/>
  </r>
  <r>
    <s v="CA-2014-118017"/>
    <x v="343"/>
    <x v="1"/>
    <x v="3"/>
    <d v="2014-12-07T00:00:00"/>
    <x v="4"/>
    <s v="LenaCacioppo@gmail.com"/>
    <s v="United States,Thornton,Colorado"/>
    <s v="United States"/>
    <x v="5"/>
    <x v="9"/>
    <x v="672"/>
    <n v="10.32"/>
    <n v="2"/>
    <n v="3.7410000000000001"/>
    <n v="0.36249999999999999"/>
  </r>
  <r>
    <s v="CA-2014-118017"/>
    <x v="343"/>
    <x v="1"/>
    <x v="3"/>
    <d v="2014-12-07T00:00:00"/>
    <x v="4"/>
    <s v="LenaCacioppo@gmail.com"/>
    <s v="United States,Thornton,Colorado"/>
    <s v="United States"/>
    <x v="5"/>
    <x v="12"/>
    <x v="849"/>
    <n v="47.32"/>
    <n v="7"/>
    <n v="5.915"/>
    <n v="0.125"/>
  </r>
  <r>
    <s v="CA-2014-118017"/>
    <x v="343"/>
    <x v="1"/>
    <x v="3"/>
    <d v="2014-12-07T00:00:00"/>
    <x v="4"/>
    <s v="LenaCacioppo@gmail.com"/>
    <s v="United States,Thornton,Colorado"/>
    <s v="United States"/>
    <x v="5"/>
    <x v="1"/>
    <x v="57"/>
    <n v="23.376000000000001"/>
    <n v="3"/>
    <n v="7.0128000000000004"/>
    <n v="0.3"/>
  </r>
  <r>
    <s v="CA-2014-118017"/>
    <x v="343"/>
    <x v="1"/>
    <x v="3"/>
    <d v="2014-12-07T00:00:00"/>
    <x v="4"/>
    <s v="LenaCacioppo@gmail.com"/>
    <s v="United States,Thornton,Colorado"/>
    <s v="United States"/>
    <x v="5"/>
    <x v="1"/>
    <x v="410"/>
    <n v="16.72"/>
    <n v="5"/>
    <n v="3.3439999999999999"/>
    <n v="0.2"/>
  </r>
  <r>
    <s v="CA-2014-118017"/>
    <x v="343"/>
    <x v="1"/>
    <x v="3"/>
    <d v="2014-12-07T00:00:00"/>
    <x v="4"/>
    <s v="LenaCacioppo@gmail.com"/>
    <s v="United States,Thornton,Colorado"/>
    <s v="United States"/>
    <x v="5"/>
    <x v="1"/>
    <x v="1380"/>
    <n v="16.192"/>
    <n v="1"/>
    <n v="4.6551999999999998"/>
    <n v="0.28749999999999998"/>
  </r>
  <r>
    <s v="CA-2013-113117"/>
    <x v="341"/>
    <x v="3"/>
    <x v="0"/>
    <d v="2013-08-23T00:00:00"/>
    <x v="3"/>
    <s v="JeremyPistek@gmail.com"/>
    <s v="United States,Davis,California"/>
    <s v="United States"/>
    <x v="0"/>
    <x v="9"/>
    <x v="261"/>
    <n v="32.4"/>
    <n v="5"/>
    <n v="15.552"/>
    <n v="0.48"/>
  </r>
  <r>
    <s v="CA-2013-112585"/>
    <x v="750"/>
    <x v="6"/>
    <x v="0"/>
    <d v="2013-08-03T00:00:00"/>
    <x v="4"/>
    <s v="RobWilliams@gmail.com"/>
    <s v="United States,San Francisco,California"/>
    <s v="United States"/>
    <x v="0"/>
    <x v="5"/>
    <x v="1381"/>
    <n v="715.64"/>
    <n v="2"/>
    <n v="178.91"/>
    <n v="0.25"/>
  </r>
  <r>
    <s v="CA-2013-149762"/>
    <x v="583"/>
    <x v="1"/>
    <x v="0"/>
    <d v="2013-12-08T00:00:00"/>
    <x v="0"/>
    <s v="RogerDemir@gmail.com"/>
    <s v="United States,Morgan Hill,California"/>
    <s v="United States"/>
    <x v="0"/>
    <x v="6"/>
    <x v="307"/>
    <n v="268.70400000000001"/>
    <n v="3"/>
    <n v="6.7176"/>
    <n v="2.4999999999999998E-2"/>
  </r>
  <r>
    <s v="CA-2013-149762"/>
    <x v="583"/>
    <x v="1"/>
    <x v="0"/>
    <d v="2013-12-08T00:00:00"/>
    <x v="0"/>
    <s v="RogerDemir@gmail.com"/>
    <s v="United States,Morgan Hill,California"/>
    <s v="United States"/>
    <x v="0"/>
    <x v="2"/>
    <x v="1382"/>
    <n v="21.92"/>
    <n v="8"/>
    <n v="5.9184000000000001"/>
    <n v="0.26999999999999996"/>
  </r>
  <r>
    <s v="CA-2013-149762"/>
    <x v="583"/>
    <x v="1"/>
    <x v="0"/>
    <d v="2013-12-08T00:00:00"/>
    <x v="0"/>
    <s v="RogerDemir@gmail.com"/>
    <s v="United States,Morgan Hill,California"/>
    <s v="United States"/>
    <x v="0"/>
    <x v="7"/>
    <x v="1383"/>
    <n v="48.72"/>
    <n v="3"/>
    <n v="7.3079999999999998"/>
    <n v="0.15"/>
  </r>
  <r>
    <s v="CA-2013-149762"/>
    <x v="583"/>
    <x v="1"/>
    <x v="0"/>
    <d v="2013-12-08T00:00:00"/>
    <x v="0"/>
    <s v="RogerDemir@gmail.com"/>
    <s v="United States,Morgan Hill,California"/>
    <s v="United States"/>
    <x v="0"/>
    <x v="15"/>
    <x v="144"/>
    <n v="205.666"/>
    <n v="2"/>
    <n v="-12.098000000000001"/>
    <n v="-5.8823529411764712E-2"/>
  </r>
  <r>
    <s v="CA-2012-152513"/>
    <x v="751"/>
    <x v="6"/>
    <x v="2"/>
    <d v="2012-07-08T00:00:00"/>
    <x v="0"/>
    <s v="JuliePrescott@gmail.com"/>
    <s v="United States,San Diego,California"/>
    <s v="United States"/>
    <x v="0"/>
    <x v="4"/>
    <x v="739"/>
    <n v="22.847999999999999"/>
    <n v="2"/>
    <n v="7.4256000000000002"/>
    <n v="0.32500000000000001"/>
  </r>
  <r>
    <s v="US-2013-168095"/>
    <x v="298"/>
    <x v="6"/>
    <x v="0"/>
    <d v="2013-07-21T00:00:00"/>
    <x v="1"/>
    <s v="MarkCousins@gmail.com"/>
    <s v="United States,Portland,Oregon"/>
    <s v="United States"/>
    <x v="4"/>
    <x v="10"/>
    <x v="122"/>
    <n v="230.28"/>
    <n v="3"/>
    <n v="23.027999999999999"/>
    <n v="9.9999999999999992E-2"/>
  </r>
  <r>
    <s v="US-2013-168095"/>
    <x v="298"/>
    <x v="6"/>
    <x v="0"/>
    <d v="2013-07-21T00:00:00"/>
    <x v="1"/>
    <s v="MarkCousins@gmail.com"/>
    <s v="United States,Portland,Oregon"/>
    <s v="United States"/>
    <x v="4"/>
    <x v="9"/>
    <x v="1046"/>
    <n v="105.52"/>
    <n v="5"/>
    <n v="34.293999999999997"/>
    <n v="0.32499999999999996"/>
  </r>
  <r>
    <s v="CA-2014-166093"/>
    <x v="752"/>
    <x v="3"/>
    <x v="3"/>
    <d v="2014-08-25T00:00:00"/>
    <x v="5"/>
    <s v="RickWilson@gmail.com"/>
    <s v="United States,Brentwood,California"/>
    <s v="United States"/>
    <x v="0"/>
    <x v="13"/>
    <x v="57"/>
    <n v="23.36"/>
    <n v="2"/>
    <n v="11.68"/>
    <n v="0.5"/>
  </r>
  <r>
    <s v="CA-2014-166093"/>
    <x v="752"/>
    <x v="3"/>
    <x v="3"/>
    <d v="2014-08-25T00:00:00"/>
    <x v="5"/>
    <s v="RickWilson@gmail.com"/>
    <s v="United States,Brentwood,California"/>
    <s v="United States"/>
    <x v="0"/>
    <x v="3"/>
    <x v="1180"/>
    <n v="71.975999999999999"/>
    <n v="3"/>
    <n v="8.9969999999999999"/>
    <n v="0.125"/>
  </r>
  <r>
    <s v="CA-2014-166093"/>
    <x v="752"/>
    <x v="3"/>
    <x v="3"/>
    <d v="2014-08-25T00:00:00"/>
    <x v="5"/>
    <s v="RickWilson@gmail.com"/>
    <s v="United States,Brentwood,California"/>
    <s v="United States"/>
    <x v="0"/>
    <x v="9"/>
    <x v="475"/>
    <n v="8.56"/>
    <n v="2"/>
    <n v="3.8519999999999999"/>
    <n v="0.44999999999999996"/>
  </r>
  <r>
    <s v="CA-2014-166093"/>
    <x v="752"/>
    <x v="3"/>
    <x v="3"/>
    <d v="2014-08-25T00:00:00"/>
    <x v="5"/>
    <s v="RickWilson@gmail.com"/>
    <s v="United States,Brentwood,California"/>
    <s v="United States"/>
    <x v="0"/>
    <x v="4"/>
    <x v="723"/>
    <n v="13.92"/>
    <n v="3"/>
    <n v="4.8719999999999999"/>
    <n v="0.35"/>
  </r>
  <r>
    <s v="CA-2014-166093"/>
    <x v="752"/>
    <x v="3"/>
    <x v="3"/>
    <d v="2014-08-25T00:00:00"/>
    <x v="5"/>
    <s v="RickWilson@gmail.com"/>
    <s v="United States,Brentwood,California"/>
    <s v="United States"/>
    <x v="0"/>
    <x v="5"/>
    <x v="1384"/>
    <n v="2518.29"/>
    <n v="9"/>
    <n v="654.75540000000001"/>
    <n v="0.26"/>
  </r>
  <r>
    <s v="CA-2014-166093"/>
    <x v="752"/>
    <x v="3"/>
    <x v="3"/>
    <d v="2014-08-25T00:00:00"/>
    <x v="5"/>
    <s v="RickWilson@gmail.com"/>
    <s v="United States,Brentwood,California"/>
    <s v="United States"/>
    <x v="0"/>
    <x v="7"/>
    <x v="266"/>
    <n v="540.57000000000005"/>
    <n v="3"/>
    <n v="140.54820000000001"/>
    <n v="0.26"/>
  </r>
  <r>
    <s v="CA-2014-166093"/>
    <x v="752"/>
    <x v="3"/>
    <x v="3"/>
    <d v="2014-08-25T00:00:00"/>
    <x v="5"/>
    <s v="RickWilson@gmail.com"/>
    <s v="United States,Brentwood,California"/>
    <s v="United States"/>
    <x v="0"/>
    <x v="4"/>
    <x v="421"/>
    <n v="221.05600000000001"/>
    <n v="8"/>
    <n v="77.369600000000005"/>
    <n v="0.35000000000000003"/>
  </r>
  <r>
    <s v="CA-2013-146325"/>
    <x v="753"/>
    <x v="1"/>
    <x v="0"/>
    <d v="2013-12-18T00:00:00"/>
    <x v="4"/>
    <s v="DavidSmith@gmail.com"/>
    <s v="United States,San Diego,California"/>
    <s v="United States"/>
    <x v="0"/>
    <x v="10"/>
    <x v="36"/>
    <n v="81.424000000000007"/>
    <n v="2"/>
    <n v="-9.1601999999999997"/>
    <n v="-0.11249999999999999"/>
  </r>
  <r>
    <s v="CA-2013-146325"/>
    <x v="753"/>
    <x v="1"/>
    <x v="0"/>
    <d v="2013-12-18T00:00:00"/>
    <x v="4"/>
    <s v="DavidSmith@gmail.com"/>
    <s v="United States,San Diego,California"/>
    <s v="United States"/>
    <x v="0"/>
    <x v="7"/>
    <x v="53"/>
    <n v="134.80000000000001"/>
    <n v="10"/>
    <n v="35.048000000000002"/>
    <n v="0.26"/>
  </r>
  <r>
    <s v="CA-2014-131807"/>
    <x v="530"/>
    <x v="8"/>
    <x v="3"/>
    <d v="2014-10-11T00:00:00"/>
    <x v="1"/>
    <s v="GregGuthrie@gmail.com"/>
    <s v="United States,Chico,California"/>
    <s v="United States"/>
    <x v="0"/>
    <x v="10"/>
    <x v="638"/>
    <n v="435.16800000000001"/>
    <n v="4"/>
    <n v="-59.835599999999999"/>
    <n v="-0.13749999999999998"/>
  </r>
  <r>
    <s v="CA-2014-131807"/>
    <x v="530"/>
    <x v="8"/>
    <x v="3"/>
    <d v="2014-10-11T00:00:00"/>
    <x v="1"/>
    <s v="GregGuthrie@gmail.com"/>
    <s v="United States,Chico,California"/>
    <s v="United States"/>
    <x v="0"/>
    <x v="11"/>
    <x v="57"/>
    <n v="14.9"/>
    <n v="5"/>
    <n v="6.8540000000000001"/>
    <n v="0.46"/>
  </r>
  <r>
    <s v="CA-2014-131807"/>
    <x v="530"/>
    <x v="8"/>
    <x v="3"/>
    <d v="2014-10-11T00:00:00"/>
    <x v="1"/>
    <s v="GregGuthrie@gmail.com"/>
    <s v="United States,Chico,California"/>
    <s v="United States"/>
    <x v="0"/>
    <x v="5"/>
    <x v="991"/>
    <n v="15.8"/>
    <n v="4"/>
    <n v="4.1079999999999997"/>
    <n v="0.25999999999999995"/>
  </r>
  <r>
    <s v="CA-2014-131807"/>
    <x v="530"/>
    <x v="8"/>
    <x v="3"/>
    <d v="2014-10-11T00:00:00"/>
    <x v="1"/>
    <s v="GregGuthrie@gmail.com"/>
    <s v="United States,Chico,California"/>
    <s v="United States"/>
    <x v="0"/>
    <x v="1"/>
    <x v="1385"/>
    <n v="72.900000000000006"/>
    <n v="5"/>
    <n v="26.972999999999999"/>
    <n v="0.36999999999999994"/>
  </r>
  <r>
    <s v="CA-2014-131807"/>
    <x v="530"/>
    <x v="8"/>
    <x v="3"/>
    <d v="2014-10-11T00:00:00"/>
    <x v="1"/>
    <s v="GregGuthrie@gmail.com"/>
    <s v="United States,Chico,California"/>
    <s v="United States"/>
    <x v="0"/>
    <x v="6"/>
    <x v="423"/>
    <n v="206.352"/>
    <n v="3"/>
    <n v="5.1588000000000003"/>
    <n v="2.5000000000000001E-2"/>
  </r>
  <r>
    <s v="CA-2014-131807"/>
    <x v="530"/>
    <x v="8"/>
    <x v="3"/>
    <d v="2014-10-11T00:00:00"/>
    <x v="1"/>
    <s v="GregGuthrie@gmail.com"/>
    <s v="United States,Chico,California"/>
    <s v="United States"/>
    <x v="0"/>
    <x v="3"/>
    <x v="626"/>
    <n v="7.992"/>
    <n v="1"/>
    <n v="2.6972999999999998"/>
    <n v="0.33749999999999997"/>
  </r>
  <r>
    <s v="CA-2012-138219"/>
    <x v="754"/>
    <x v="9"/>
    <x v="2"/>
    <d v="2012-03-30T00:00:00"/>
    <x v="5"/>
    <s v="BartPistole@gmail.com"/>
    <s v="United States,Los Angeles,California"/>
    <s v="United States"/>
    <x v="0"/>
    <x v="9"/>
    <x v="612"/>
    <n v="33.36"/>
    <n v="4"/>
    <n v="16.68"/>
    <n v="0.5"/>
  </r>
  <r>
    <s v="CA-2013-157707"/>
    <x v="755"/>
    <x v="8"/>
    <x v="0"/>
    <d v="2013-10-13T00:00:00"/>
    <x v="2"/>
    <s v="CoreyCatlett@gmail.com"/>
    <s v="United States,Denver,Colorado"/>
    <s v="United States"/>
    <x v="5"/>
    <x v="15"/>
    <x v="1386"/>
    <n v="90.882000000000005"/>
    <n v="3"/>
    <n v="-190.85220000000001"/>
    <n v="-2.1"/>
  </r>
  <r>
    <s v="CA-2013-157707"/>
    <x v="755"/>
    <x v="8"/>
    <x v="0"/>
    <d v="2013-10-13T00:00:00"/>
    <x v="2"/>
    <s v="CoreyCatlett@gmail.com"/>
    <s v="United States,Denver,Colorado"/>
    <s v="United States"/>
    <x v="5"/>
    <x v="3"/>
    <x v="1387"/>
    <n v="15.992000000000001"/>
    <n v="1"/>
    <n v="-2.9984999999999999"/>
    <n v="-0.18749999999999997"/>
  </r>
  <r>
    <s v="CA-2013-157707"/>
    <x v="755"/>
    <x v="8"/>
    <x v="0"/>
    <d v="2013-10-13T00:00:00"/>
    <x v="2"/>
    <s v="CoreyCatlett@gmail.com"/>
    <s v="United States,Denver,Colorado"/>
    <s v="United States"/>
    <x v="5"/>
    <x v="10"/>
    <x v="1351"/>
    <n v="120.78400000000001"/>
    <n v="1"/>
    <n v="13.588200000000001"/>
    <n v="0.1125"/>
  </r>
  <r>
    <s v="CA-2012-113040"/>
    <x v="140"/>
    <x v="3"/>
    <x v="2"/>
    <d v="2012-08-31T00:00:00"/>
    <x v="0"/>
    <s v="ChadCunningham@gmail.com"/>
    <s v="United States,Los Angeles,California"/>
    <s v="United States"/>
    <x v="0"/>
    <x v="4"/>
    <x v="1388"/>
    <n v="5.1040000000000001"/>
    <n v="1"/>
    <n v="1.6588000000000001"/>
    <n v="0.32500000000000001"/>
  </r>
  <r>
    <s v="CA-2013-151498"/>
    <x v="756"/>
    <x v="10"/>
    <x v="0"/>
    <d v="2013-04-25T00:00:00"/>
    <x v="4"/>
    <s v="DuaneNoonan@gmail.com"/>
    <s v="United States,Seattle,Washington"/>
    <s v="United States"/>
    <x v="1"/>
    <x v="4"/>
    <x v="299"/>
    <n v="8.32"/>
    <n v="5"/>
    <n v="2.8079999999999998"/>
    <n v="0.33749999999999997"/>
  </r>
  <r>
    <s v="US-2012-165743"/>
    <x v="148"/>
    <x v="7"/>
    <x v="2"/>
    <d v="2012-11-23T00:00:00"/>
    <x v="4"/>
    <s v="MichelleMoray@gmail.com"/>
    <s v="United States,Aurora,Colorado"/>
    <s v="United States"/>
    <x v="5"/>
    <x v="4"/>
    <x v="102"/>
    <n v="4.8959999999999999"/>
    <n v="3"/>
    <n v="-3.4272"/>
    <n v="-0.70000000000000007"/>
  </r>
  <r>
    <s v="US-2012-165743"/>
    <x v="148"/>
    <x v="7"/>
    <x v="2"/>
    <d v="2012-11-23T00:00:00"/>
    <x v="4"/>
    <s v="MichelleMoray@gmail.com"/>
    <s v="United States,Aurora,Colorado"/>
    <s v="United States"/>
    <x v="5"/>
    <x v="15"/>
    <x v="1389"/>
    <n v="145.76400000000001"/>
    <n v="6"/>
    <n v="-247.7988"/>
    <n v="-1.7"/>
  </r>
  <r>
    <s v="US-2012-165743"/>
    <x v="148"/>
    <x v="7"/>
    <x v="2"/>
    <d v="2012-11-23T00:00:00"/>
    <x v="4"/>
    <s v="MichelleMoray@gmail.com"/>
    <s v="United States,Aurora,Colorado"/>
    <s v="United States"/>
    <x v="5"/>
    <x v="4"/>
    <x v="1390"/>
    <n v="9.6120000000000001"/>
    <n v="6"/>
    <n v="-7.3692000000000002"/>
    <n v="-0.76666666666666672"/>
  </r>
  <r>
    <s v="US-2014-105998"/>
    <x v="56"/>
    <x v="7"/>
    <x v="3"/>
    <d v="2014-11-06T00:00:00"/>
    <x v="2"/>
    <s v="ClayRozendal@gmail.com"/>
    <s v="United States,San Diego,California"/>
    <s v="United States"/>
    <x v="0"/>
    <x v="8"/>
    <x v="73"/>
    <n v="199.75"/>
    <n v="5"/>
    <n v="87.89"/>
    <n v="0.44"/>
  </r>
  <r>
    <s v="US-2014-105998"/>
    <x v="56"/>
    <x v="7"/>
    <x v="3"/>
    <d v="2014-11-06T00:00:00"/>
    <x v="2"/>
    <s v="ClayRozendal@gmail.com"/>
    <s v="United States,San Diego,California"/>
    <s v="United States"/>
    <x v="0"/>
    <x v="6"/>
    <x v="964"/>
    <n v="1673.184"/>
    <n v="12"/>
    <n v="20.9148"/>
    <n v="1.2500000000000001E-2"/>
  </r>
  <r>
    <s v="US-2011-148194"/>
    <x v="757"/>
    <x v="2"/>
    <x v="1"/>
    <d v="2011-05-07T00:00:00"/>
    <x v="4"/>
    <s v="BillShonely@gmail.com"/>
    <s v="United States,Seattle,Washington"/>
    <s v="United States"/>
    <x v="1"/>
    <x v="1"/>
    <x v="710"/>
    <n v="12.18"/>
    <n v="7"/>
    <n v="3.8976000000000002"/>
    <n v="0.32"/>
  </r>
  <r>
    <s v="US-2011-148194"/>
    <x v="757"/>
    <x v="2"/>
    <x v="1"/>
    <d v="2011-05-07T00:00:00"/>
    <x v="4"/>
    <s v="BillShonely@gmail.com"/>
    <s v="United States,Seattle,Washington"/>
    <s v="United States"/>
    <x v="1"/>
    <x v="5"/>
    <x v="593"/>
    <n v="57.68"/>
    <n v="4"/>
    <n v="19.034400000000002"/>
    <n v="0.33"/>
  </r>
  <r>
    <s v="CA-2012-110870"/>
    <x v="111"/>
    <x v="1"/>
    <x v="2"/>
    <d v="2012-12-15T00:00:00"/>
    <x v="4"/>
    <s v="KarenDaniels@gmail.com"/>
    <s v="United States,Los Angeles,California"/>
    <s v="United States"/>
    <x v="0"/>
    <x v="8"/>
    <x v="548"/>
    <n v="299.94"/>
    <n v="6"/>
    <n v="128.9742"/>
    <n v="0.43"/>
  </r>
  <r>
    <s v="CA-2012-110870"/>
    <x v="111"/>
    <x v="1"/>
    <x v="2"/>
    <d v="2012-12-15T00:00:00"/>
    <x v="4"/>
    <s v="KarenDaniels@gmail.com"/>
    <s v="United States,Los Angeles,California"/>
    <s v="United States"/>
    <x v="0"/>
    <x v="12"/>
    <x v="57"/>
    <n v="25.76"/>
    <n v="7"/>
    <n v="0.51519999999999999"/>
    <n v="1.9999999999999997E-2"/>
  </r>
  <r>
    <s v="CA-2013-139808"/>
    <x v="420"/>
    <x v="8"/>
    <x v="0"/>
    <d v="2013-10-12T00:00:00"/>
    <x v="0"/>
    <s v="MickCrebagga@gmail.com"/>
    <s v="United States,Marysville,Washington"/>
    <s v="United States"/>
    <x v="1"/>
    <x v="11"/>
    <x v="1240"/>
    <n v="93.36"/>
    <n v="12"/>
    <n v="0.93359999999999999"/>
    <n v="0.01"/>
  </r>
  <r>
    <s v="US-2012-136427"/>
    <x v="353"/>
    <x v="0"/>
    <x v="2"/>
    <d v="2012-06-23T00:00:00"/>
    <x v="4"/>
    <s v="JustinMacKendrick@gmail.com"/>
    <s v="United States,Aurora,Colorado"/>
    <s v="United States"/>
    <x v="5"/>
    <x v="3"/>
    <x v="1326"/>
    <n v="125.944"/>
    <n v="7"/>
    <n v="15.743"/>
    <n v="0.125"/>
  </r>
  <r>
    <s v="CA-2014-114804"/>
    <x v="452"/>
    <x v="8"/>
    <x v="3"/>
    <d v="2014-10-20T00:00:00"/>
    <x v="2"/>
    <s v="BarryFranzÃ¶sisch@gmail.com"/>
    <s v="United States,Modesto,California"/>
    <s v="United States"/>
    <x v="0"/>
    <x v="3"/>
    <x v="1072"/>
    <n v="52.792000000000002"/>
    <n v="1"/>
    <n v="4.6193"/>
    <n v="8.7499999999999994E-2"/>
  </r>
  <r>
    <s v="CA-2014-109393"/>
    <x v="54"/>
    <x v="6"/>
    <x v="3"/>
    <d v="2014-07-03T00:00:00"/>
    <x v="2"/>
    <s v="JohnCastell@gmail.com"/>
    <s v="United States,Los Angeles,California"/>
    <s v="United States"/>
    <x v="0"/>
    <x v="15"/>
    <x v="805"/>
    <n v="435.99900000000002"/>
    <n v="3"/>
    <n v="5.1294000000000004"/>
    <n v="1.1764705882352941E-2"/>
  </r>
  <r>
    <s v="CA-2014-121489"/>
    <x v="409"/>
    <x v="3"/>
    <x v="3"/>
    <d v="2014-08-26T00:00:00"/>
    <x v="0"/>
    <s v="CandaceMcMahon@gmail.com"/>
    <s v="United States,Seattle,Washington"/>
    <s v="United States"/>
    <x v="1"/>
    <x v="10"/>
    <x v="1391"/>
    <n v="388.70400000000001"/>
    <n v="6"/>
    <n v="38.870399999999997"/>
    <n v="9.9999999999999992E-2"/>
  </r>
  <r>
    <s v="CA-2014-121489"/>
    <x v="409"/>
    <x v="3"/>
    <x v="3"/>
    <d v="2014-08-26T00:00:00"/>
    <x v="0"/>
    <s v="CandaceMcMahon@gmail.com"/>
    <s v="United States,Seattle,Washington"/>
    <s v="United States"/>
    <x v="1"/>
    <x v="7"/>
    <x v="843"/>
    <n v="572.58000000000004"/>
    <n v="6"/>
    <n v="34.354799999999997"/>
    <n v="5.9999999999999991E-2"/>
  </r>
  <r>
    <s v="CA-2014-121489"/>
    <x v="409"/>
    <x v="3"/>
    <x v="3"/>
    <d v="2014-08-26T00:00:00"/>
    <x v="0"/>
    <s v="CandaceMcMahon@gmail.com"/>
    <s v="United States,Seattle,Washington"/>
    <s v="United States"/>
    <x v="1"/>
    <x v="8"/>
    <x v="639"/>
    <n v="33.18"/>
    <n v="2"/>
    <n v="11.613"/>
    <n v="0.35"/>
  </r>
  <r>
    <s v="CA-2014-165008"/>
    <x v="628"/>
    <x v="4"/>
    <x v="3"/>
    <d v="2014-09-18T00:00:00"/>
    <x v="2"/>
    <s v="DougO'Connell@gmail.com"/>
    <s v="United States,Salt Lake City,Utah"/>
    <s v="United States"/>
    <x v="2"/>
    <x v="4"/>
    <x v="32"/>
    <n v="295.05599999999998"/>
    <n v="9"/>
    <n v="106.95780000000001"/>
    <n v="0.36250000000000004"/>
  </r>
  <r>
    <s v="CA-2012-121188"/>
    <x v="758"/>
    <x v="3"/>
    <x v="2"/>
    <d v="2012-09-04T00:00:00"/>
    <x v="5"/>
    <s v="CassandraBrandow@gmail.com"/>
    <s v="United States,Los Angeles,California"/>
    <s v="United States"/>
    <x v="0"/>
    <x v="7"/>
    <x v="1392"/>
    <n v="892.35"/>
    <n v="5"/>
    <n v="267.70499999999998"/>
    <n v="0.3"/>
  </r>
  <r>
    <s v="CA-2012-121188"/>
    <x v="758"/>
    <x v="3"/>
    <x v="2"/>
    <d v="2012-09-04T00:00:00"/>
    <x v="5"/>
    <s v="CassandraBrandow@gmail.com"/>
    <s v="United States,Los Angeles,California"/>
    <s v="United States"/>
    <x v="0"/>
    <x v="15"/>
    <x v="1393"/>
    <n v="307.666"/>
    <n v="2"/>
    <n v="28.956800000000001"/>
    <n v="9.4117647058823528E-2"/>
  </r>
  <r>
    <s v="CA-2012-121188"/>
    <x v="758"/>
    <x v="3"/>
    <x v="2"/>
    <d v="2012-09-04T00:00:00"/>
    <x v="5"/>
    <s v="CassandraBrandow@gmail.com"/>
    <s v="United States,Los Angeles,California"/>
    <s v="United States"/>
    <x v="0"/>
    <x v="7"/>
    <x v="217"/>
    <n v="728.82"/>
    <n v="9"/>
    <n v="29.152799999999999"/>
    <n v="3.9999999999999994E-2"/>
  </r>
  <r>
    <s v="CA-2012-121188"/>
    <x v="758"/>
    <x v="3"/>
    <x v="2"/>
    <d v="2012-09-04T00:00:00"/>
    <x v="5"/>
    <s v="CassandraBrandow@gmail.com"/>
    <s v="United States,Los Angeles,California"/>
    <s v="United States"/>
    <x v="0"/>
    <x v="4"/>
    <x v="817"/>
    <n v="41.36"/>
    <n v="5"/>
    <n v="13.959"/>
    <n v="0.33750000000000002"/>
  </r>
  <r>
    <s v="CA-2012-121188"/>
    <x v="758"/>
    <x v="3"/>
    <x v="2"/>
    <d v="2012-09-04T00:00:00"/>
    <x v="5"/>
    <s v="CassandraBrandow@gmail.com"/>
    <s v="United States,Los Angeles,California"/>
    <s v="United States"/>
    <x v="0"/>
    <x v="3"/>
    <x v="759"/>
    <n v="43.176000000000002"/>
    <n v="3"/>
    <n v="15.111599999999999"/>
    <n v="0.35"/>
  </r>
  <r>
    <s v="CA-2012-121188"/>
    <x v="758"/>
    <x v="3"/>
    <x v="2"/>
    <d v="2012-09-04T00:00:00"/>
    <x v="5"/>
    <s v="CassandraBrandow@gmail.com"/>
    <s v="United States,Los Angeles,California"/>
    <s v="United States"/>
    <x v="0"/>
    <x v="1"/>
    <x v="130"/>
    <n v="4.16"/>
    <n v="2"/>
    <n v="1.7472000000000001"/>
    <n v="0.42"/>
  </r>
  <r>
    <s v="US-2012-160563"/>
    <x v="759"/>
    <x v="8"/>
    <x v="2"/>
    <d v="2012-10-24T00:00:00"/>
    <x v="0"/>
    <s v="NoelStaavos@gmail.com"/>
    <s v="United States,San Francisco,California"/>
    <s v="United States"/>
    <x v="0"/>
    <x v="8"/>
    <x v="1374"/>
    <n v="239.97"/>
    <n v="3"/>
    <n v="86.389200000000002"/>
    <n v="0.36"/>
  </r>
  <r>
    <s v="US-2012-160563"/>
    <x v="759"/>
    <x v="8"/>
    <x v="2"/>
    <d v="2012-10-24T00:00:00"/>
    <x v="0"/>
    <s v="NoelStaavos@gmail.com"/>
    <s v="United States,San Francisco,California"/>
    <s v="United States"/>
    <x v="0"/>
    <x v="1"/>
    <x v="1071"/>
    <n v="16.02"/>
    <n v="6"/>
    <n v="6.0876000000000001"/>
    <n v="0.38"/>
  </r>
  <r>
    <s v="CA-2012-150714"/>
    <x v="281"/>
    <x v="8"/>
    <x v="2"/>
    <d v="2012-11-01T00:00:00"/>
    <x v="3"/>
    <s v="KristenHastings@gmail.com"/>
    <s v="United States,Springfield,Oregon"/>
    <s v="United States"/>
    <x v="4"/>
    <x v="0"/>
    <x v="912"/>
    <n v="146.54400000000001"/>
    <n v="6"/>
    <n v="47.626800000000003"/>
    <n v="0.32500000000000001"/>
  </r>
  <r>
    <s v="CA-2012-150714"/>
    <x v="281"/>
    <x v="8"/>
    <x v="2"/>
    <d v="2012-11-01T00:00:00"/>
    <x v="3"/>
    <s v="KristenHastings@gmail.com"/>
    <s v="United States,Springfield,Oregon"/>
    <s v="United States"/>
    <x v="4"/>
    <x v="9"/>
    <x v="1257"/>
    <n v="131.904"/>
    <n v="3"/>
    <n v="47.815199999999997"/>
    <n v="0.36249999999999999"/>
  </r>
  <r>
    <s v="CA-2012-150714"/>
    <x v="281"/>
    <x v="8"/>
    <x v="2"/>
    <d v="2012-11-01T00:00:00"/>
    <x v="3"/>
    <s v="KristenHastings@gmail.com"/>
    <s v="United States,Springfield,Oregon"/>
    <s v="United States"/>
    <x v="4"/>
    <x v="5"/>
    <x v="201"/>
    <n v="203.88"/>
    <n v="5"/>
    <n v="20.388000000000002"/>
    <n v="0.1"/>
  </r>
  <r>
    <s v="CA-2012-150714"/>
    <x v="281"/>
    <x v="8"/>
    <x v="2"/>
    <d v="2012-11-01T00:00:00"/>
    <x v="3"/>
    <s v="KristenHastings@gmail.com"/>
    <s v="United States,Springfield,Oregon"/>
    <s v="United States"/>
    <x v="4"/>
    <x v="4"/>
    <x v="585"/>
    <n v="14.301"/>
    <n v="7"/>
    <n v="-10.487399999999999"/>
    <n v="-0.73333333333333328"/>
  </r>
  <r>
    <s v="CA-2012-150714"/>
    <x v="281"/>
    <x v="8"/>
    <x v="2"/>
    <d v="2012-11-01T00:00:00"/>
    <x v="3"/>
    <s v="KristenHastings@gmail.com"/>
    <s v="United States,Springfield,Oregon"/>
    <s v="United States"/>
    <x v="4"/>
    <x v="7"/>
    <x v="225"/>
    <n v="718.64"/>
    <n v="10"/>
    <n v="-161.69399999999999"/>
    <n v="-0.22499999999999998"/>
  </r>
  <r>
    <s v="CA-2013-106621"/>
    <x v="230"/>
    <x v="4"/>
    <x v="0"/>
    <d v="2013-10-02T00:00:00"/>
    <x v="2"/>
    <s v="DarioMedina@gmail.com"/>
    <s v="United States,Yuma,Arizona"/>
    <s v="United States"/>
    <x v="3"/>
    <x v="2"/>
    <x v="605"/>
    <n v="10.496"/>
    <n v="4"/>
    <n v="1.1808000000000001"/>
    <n v="0.1125"/>
  </r>
  <r>
    <s v="CA-2012-107020"/>
    <x v="398"/>
    <x v="6"/>
    <x v="2"/>
    <d v="2012-07-14T00:00:00"/>
    <x v="0"/>
    <s v="MikeVittorini@gmail.com"/>
    <s v="United States,San Bernardino,California"/>
    <s v="United States"/>
    <x v="0"/>
    <x v="4"/>
    <x v="1394"/>
    <n v="39.92"/>
    <n v="2"/>
    <n v="12.974"/>
    <n v="0.32500000000000001"/>
  </r>
  <r>
    <s v="CA-2011-101392"/>
    <x v="705"/>
    <x v="1"/>
    <x v="1"/>
    <d v="2011-12-13T00:00:00"/>
    <x v="3"/>
    <s v="AnnSteele@gmail.com"/>
    <s v="United States,Seattle,Washington"/>
    <s v="United States"/>
    <x v="1"/>
    <x v="7"/>
    <x v="684"/>
    <n v="269.36"/>
    <n v="7"/>
    <n v="70.033600000000007"/>
    <n v="0.26"/>
  </r>
  <r>
    <s v="CA-2012-127502"/>
    <x v="656"/>
    <x v="1"/>
    <x v="2"/>
    <d v="2012-12-14T00:00:00"/>
    <x v="0"/>
    <s v="MegTillman@gmail.com"/>
    <s v="United States,San Francisco,California"/>
    <s v="United States"/>
    <x v="0"/>
    <x v="0"/>
    <x v="624"/>
    <n v="5.76"/>
    <n v="2"/>
    <n v="2.8224"/>
    <n v="0.49000000000000005"/>
  </r>
  <r>
    <s v="CA-2014-133046"/>
    <x v="760"/>
    <x v="6"/>
    <x v="3"/>
    <d v="2014-08-02T00:00:00"/>
    <x v="1"/>
    <s v="DennisKane@gmail.com"/>
    <s v="United States,Seattle,Washington"/>
    <s v="United States"/>
    <x v="1"/>
    <x v="1"/>
    <x v="57"/>
    <n v="23.88"/>
    <n v="3"/>
    <n v="10.507199999999999"/>
    <n v="0.44"/>
  </r>
  <r>
    <s v="CA-2014-133046"/>
    <x v="760"/>
    <x v="6"/>
    <x v="3"/>
    <d v="2014-08-02T00:00:00"/>
    <x v="1"/>
    <s v="DennisKane@gmail.com"/>
    <s v="United States,Seattle,Washington"/>
    <s v="United States"/>
    <x v="1"/>
    <x v="9"/>
    <x v="618"/>
    <n v="26.2"/>
    <n v="4"/>
    <n v="12.052"/>
    <n v="0.46"/>
  </r>
  <r>
    <s v="CA-2014-133046"/>
    <x v="760"/>
    <x v="6"/>
    <x v="3"/>
    <d v="2014-08-02T00:00:00"/>
    <x v="1"/>
    <s v="DennisKane@gmail.com"/>
    <s v="United States,Seattle,Washington"/>
    <s v="United States"/>
    <x v="1"/>
    <x v="9"/>
    <x v="967"/>
    <n v="12.96"/>
    <n v="2"/>
    <n v="6.2207999999999997"/>
    <n v="0.47999999999999993"/>
  </r>
  <r>
    <s v="CA-2014-133046"/>
    <x v="760"/>
    <x v="6"/>
    <x v="3"/>
    <d v="2014-08-02T00:00:00"/>
    <x v="1"/>
    <s v="DennisKane@gmail.com"/>
    <s v="United States,Seattle,Washington"/>
    <s v="United States"/>
    <x v="1"/>
    <x v="8"/>
    <x v="146"/>
    <n v="234.95"/>
    <n v="5"/>
    <n v="32.893000000000001"/>
    <n v="0.14000000000000001"/>
  </r>
  <r>
    <s v="CA-2014-122798"/>
    <x v="38"/>
    <x v="1"/>
    <x v="3"/>
    <d v="2015-01-02T00:00:00"/>
    <x v="0"/>
    <s v="SusanVittorini@gmail.com"/>
    <s v="United States,Albuquerque,New Mexico"/>
    <s v="United States"/>
    <x v="6"/>
    <x v="7"/>
    <x v="1318"/>
    <n v="118.25"/>
    <n v="5"/>
    <n v="34.292499999999997"/>
    <n v="0.28999999999999998"/>
  </r>
  <r>
    <s v="CA-2014-122798"/>
    <x v="38"/>
    <x v="1"/>
    <x v="3"/>
    <d v="2015-01-02T00:00:00"/>
    <x v="0"/>
    <s v="SusanVittorini@gmail.com"/>
    <s v="United States,Albuquerque,New Mexico"/>
    <s v="United States"/>
    <x v="6"/>
    <x v="9"/>
    <x v="696"/>
    <n v="4.28"/>
    <n v="1"/>
    <n v="1.9259999999999999"/>
    <n v="0.44999999999999996"/>
  </r>
  <r>
    <s v="CA-2013-169663"/>
    <x v="631"/>
    <x v="9"/>
    <x v="0"/>
    <d v="2013-03-14T00:00:00"/>
    <x v="4"/>
    <s v="RickHuthwaite@gmail.com"/>
    <s v="United States,Los Angeles,California"/>
    <s v="United States"/>
    <x v="0"/>
    <x v="8"/>
    <x v="472"/>
    <n v="26.85"/>
    <n v="3"/>
    <n v="5.1014999999999997"/>
    <n v="0.18999999999999997"/>
  </r>
  <r>
    <s v="CA-2013-169663"/>
    <x v="631"/>
    <x v="9"/>
    <x v="0"/>
    <d v="2013-03-14T00:00:00"/>
    <x v="4"/>
    <s v="RickHuthwaite@gmail.com"/>
    <s v="United States,Los Angeles,California"/>
    <s v="United States"/>
    <x v="0"/>
    <x v="16"/>
    <x v="1395"/>
    <n v="3357.6"/>
    <n v="3"/>
    <n v="377.73"/>
    <n v="0.1125"/>
  </r>
  <r>
    <s v="CA-2012-149846"/>
    <x v="761"/>
    <x v="2"/>
    <x v="2"/>
    <d v="2012-05-26T00:00:00"/>
    <x v="0"/>
    <s v="SarahBrown@gmail.com"/>
    <s v="United States,Los Angeles,California"/>
    <s v="United States"/>
    <x v="0"/>
    <x v="0"/>
    <x v="1153"/>
    <n v="8.26"/>
    <n v="2"/>
    <n v="3.7995999999999999"/>
    <n v="0.46"/>
  </r>
  <r>
    <s v="CA-2012-149846"/>
    <x v="761"/>
    <x v="2"/>
    <x v="2"/>
    <d v="2012-05-26T00:00:00"/>
    <x v="0"/>
    <s v="SarahBrown@gmail.com"/>
    <s v="United States,Los Angeles,California"/>
    <s v="United States"/>
    <x v="0"/>
    <x v="16"/>
    <x v="1197"/>
    <n v="2973.32"/>
    <n v="7"/>
    <n v="334.49849999999998"/>
    <n v="0.11249999999999999"/>
  </r>
  <r>
    <s v="CA-2012-149846"/>
    <x v="761"/>
    <x v="2"/>
    <x v="2"/>
    <d v="2012-05-26T00:00:00"/>
    <x v="0"/>
    <s v="SarahBrown@gmail.com"/>
    <s v="United States,Los Angeles,California"/>
    <s v="United States"/>
    <x v="0"/>
    <x v="7"/>
    <x v="820"/>
    <n v="104.79"/>
    <n v="7"/>
    <n v="29.341200000000001"/>
    <n v="0.27999999999999997"/>
  </r>
  <r>
    <s v="CA-2012-149846"/>
    <x v="761"/>
    <x v="2"/>
    <x v="2"/>
    <d v="2012-05-26T00:00:00"/>
    <x v="0"/>
    <s v="SarahBrown@gmail.com"/>
    <s v="United States,Los Angeles,California"/>
    <s v="United States"/>
    <x v="0"/>
    <x v="3"/>
    <x v="1075"/>
    <n v="775.72799999999995"/>
    <n v="6"/>
    <n v="58.179600000000001"/>
    <n v="7.5000000000000011E-2"/>
  </r>
  <r>
    <s v="CA-2014-101014"/>
    <x v="762"/>
    <x v="3"/>
    <x v="3"/>
    <d v="2014-09-05T00:00:00"/>
    <x v="3"/>
    <s v="RickWilson@gmail.com"/>
    <s v="United States,Los Angeles,California"/>
    <s v="United States"/>
    <x v="0"/>
    <x v="1"/>
    <x v="1396"/>
    <n v="148.02000000000001"/>
    <n v="3"/>
    <n v="41.445599999999999"/>
    <n v="0.27999999999999997"/>
  </r>
  <r>
    <s v="US-2014-113201"/>
    <x v="54"/>
    <x v="6"/>
    <x v="3"/>
    <d v="2014-07-06T00:00:00"/>
    <x v="1"/>
    <s v="ThomasThornton@gmail.com"/>
    <s v="United States,Los Angeles,California"/>
    <s v="United States"/>
    <x v="0"/>
    <x v="9"/>
    <x v="479"/>
    <n v="204.95"/>
    <n v="5"/>
    <n v="100.4255"/>
    <n v="0.49000000000000005"/>
  </r>
  <r>
    <s v="CA-2013-116722"/>
    <x v="366"/>
    <x v="7"/>
    <x v="0"/>
    <d v="2013-11-17T00:00:00"/>
    <x v="1"/>
    <s v="LizPelletier@gmail.com"/>
    <s v="United States,San Francisco,California"/>
    <s v="United States"/>
    <x v="0"/>
    <x v="1"/>
    <x v="1397"/>
    <n v="41.96"/>
    <n v="2"/>
    <n v="10.909599999999999"/>
    <n v="0.25999999999999995"/>
  </r>
  <r>
    <s v="CA-2013-116722"/>
    <x v="366"/>
    <x v="7"/>
    <x v="0"/>
    <d v="2013-11-17T00:00:00"/>
    <x v="1"/>
    <s v="LizPelletier@gmail.com"/>
    <s v="United States,San Francisco,California"/>
    <s v="United States"/>
    <x v="0"/>
    <x v="10"/>
    <x v="180"/>
    <n v="451.15199999999999"/>
    <n v="3"/>
    <n v="0"/>
    <n v="0"/>
  </r>
  <r>
    <s v="CA-2013-116722"/>
    <x v="366"/>
    <x v="7"/>
    <x v="0"/>
    <d v="2013-11-17T00:00:00"/>
    <x v="1"/>
    <s v="LizPelletier@gmail.com"/>
    <s v="United States,San Francisco,California"/>
    <s v="United States"/>
    <x v="0"/>
    <x v="4"/>
    <x v="1316"/>
    <n v="31.504000000000001"/>
    <n v="11"/>
    <n v="11.026400000000001"/>
    <n v="0.35000000000000003"/>
  </r>
  <r>
    <s v="US-2014-150070"/>
    <x v="75"/>
    <x v="4"/>
    <x v="3"/>
    <d v="2014-09-13T00:00:00"/>
    <x v="1"/>
    <s v="JosephAirdo@gmail.com"/>
    <s v="United States,Modesto,California"/>
    <s v="United States"/>
    <x v="0"/>
    <x v="10"/>
    <x v="1001"/>
    <n v="161.56800000000001"/>
    <n v="2"/>
    <n v="-28.2744"/>
    <n v="-0.17499999999999999"/>
  </r>
  <r>
    <s v="CA-2011-127866"/>
    <x v="627"/>
    <x v="6"/>
    <x v="1"/>
    <d v="2011-07-23T00:00:00"/>
    <x v="4"/>
    <s v="JonathanDoherty@gmail.com"/>
    <s v="United States,Riverside,California"/>
    <s v="United States"/>
    <x v="0"/>
    <x v="8"/>
    <x v="1353"/>
    <n v="41.94"/>
    <n v="2"/>
    <n v="15.0984"/>
    <n v="0.36000000000000004"/>
  </r>
  <r>
    <s v="CA-2011-127866"/>
    <x v="627"/>
    <x v="6"/>
    <x v="1"/>
    <d v="2011-07-23T00:00:00"/>
    <x v="4"/>
    <s v="JonathanDoherty@gmail.com"/>
    <s v="United States,Riverside,California"/>
    <s v="United States"/>
    <x v="0"/>
    <x v="9"/>
    <x v="1249"/>
    <n v="11.96"/>
    <n v="2"/>
    <n v="5.8604000000000003"/>
    <n v="0.49"/>
  </r>
  <r>
    <s v="CA-2011-127866"/>
    <x v="627"/>
    <x v="6"/>
    <x v="1"/>
    <d v="2011-07-23T00:00:00"/>
    <x v="4"/>
    <s v="JonathanDoherty@gmail.com"/>
    <s v="United States,Riverside,California"/>
    <s v="United States"/>
    <x v="0"/>
    <x v="2"/>
    <x v="1398"/>
    <n v="13.12"/>
    <n v="4"/>
    <n v="3.8048000000000002"/>
    <n v="0.29000000000000004"/>
  </r>
  <r>
    <s v="CA-2011-127866"/>
    <x v="627"/>
    <x v="6"/>
    <x v="1"/>
    <d v="2011-07-23T00:00:00"/>
    <x v="4"/>
    <s v="JonathanDoherty@gmail.com"/>
    <s v="United States,Riverside,California"/>
    <s v="United States"/>
    <x v="0"/>
    <x v="7"/>
    <x v="1392"/>
    <n v="535.41"/>
    <n v="3"/>
    <n v="160.62299999999999"/>
    <n v="0.3"/>
  </r>
  <r>
    <s v="CA-2012-121776"/>
    <x v="763"/>
    <x v="11"/>
    <x v="2"/>
    <d v="2012-02-21T00:00:00"/>
    <x v="1"/>
    <s v="RobDowd@gmail.com"/>
    <s v="United States,Los Angeles,California"/>
    <s v="United States"/>
    <x v="0"/>
    <x v="9"/>
    <x v="297"/>
    <n v="36.840000000000003"/>
    <n v="3"/>
    <n v="17.314800000000002"/>
    <n v="0.47000000000000003"/>
  </r>
  <r>
    <s v="CA-2012-121776"/>
    <x v="763"/>
    <x v="11"/>
    <x v="2"/>
    <d v="2012-02-21T00:00:00"/>
    <x v="1"/>
    <s v="RobDowd@gmail.com"/>
    <s v="United States,Los Angeles,California"/>
    <s v="United States"/>
    <x v="0"/>
    <x v="0"/>
    <x v="781"/>
    <n v="87.71"/>
    <n v="7"/>
    <n v="41.223700000000001"/>
    <n v="0.47000000000000003"/>
  </r>
  <r>
    <s v="CA-2013-100993"/>
    <x v="764"/>
    <x v="11"/>
    <x v="0"/>
    <d v="2013-02-10T00:00:00"/>
    <x v="1"/>
    <s v="AnnieZypern@gmail.com"/>
    <s v="United States,San Diego,California"/>
    <s v="United States"/>
    <x v="0"/>
    <x v="0"/>
    <x v="1399"/>
    <n v="14.73"/>
    <n v="3"/>
    <n v="7.2176999999999998"/>
    <n v="0.49"/>
  </r>
  <r>
    <s v="CA-2013-100993"/>
    <x v="764"/>
    <x v="11"/>
    <x v="0"/>
    <d v="2013-02-10T00:00:00"/>
    <x v="1"/>
    <s v="AnnieZypern@gmail.com"/>
    <s v="United States,San Diego,California"/>
    <s v="United States"/>
    <x v="0"/>
    <x v="7"/>
    <x v="317"/>
    <n v="186.54"/>
    <n v="3"/>
    <n v="50.3658"/>
    <n v="0.27"/>
  </r>
  <r>
    <s v="CA-2013-100993"/>
    <x v="764"/>
    <x v="11"/>
    <x v="0"/>
    <d v="2013-02-10T00:00:00"/>
    <x v="1"/>
    <s v="AnnieZypern@gmail.com"/>
    <s v="United States,San Diego,California"/>
    <s v="United States"/>
    <x v="0"/>
    <x v="6"/>
    <x v="964"/>
    <n v="557.72799999999995"/>
    <n v="4"/>
    <n v="6.9715999999999996"/>
    <n v="1.2500000000000001E-2"/>
  </r>
  <r>
    <s v="CA-2013-100993"/>
    <x v="764"/>
    <x v="11"/>
    <x v="0"/>
    <d v="2013-02-10T00:00:00"/>
    <x v="1"/>
    <s v="AnnieZypern@gmail.com"/>
    <s v="United States,San Diego,California"/>
    <s v="United States"/>
    <x v="0"/>
    <x v="3"/>
    <x v="1221"/>
    <n v="159.96799999999999"/>
    <n v="4"/>
    <n v="-31.993600000000001"/>
    <n v="-0.2"/>
  </r>
  <r>
    <s v="US-2013-131058"/>
    <x v="765"/>
    <x v="1"/>
    <x v="0"/>
    <d v="2014-01-01T00:00:00"/>
    <x v="0"/>
    <s v="EugeneMoren@gmail.com"/>
    <s v="United States,Santa Ana,California"/>
    <s v="United States"/>
    <x v="0"/>
    <x v="0"/>
    <x v="624"/>
    <n v="20.16"/>
    <n v="7"/>
    <n v="9.8783999999999992"/>
    <n v="0.48999999999999994"/>
  </r>
  <r>
    <s v="CA-2014-140151"/>
    <x v="312"/>
    <x v="9"/>
    <x v="3"/>
    <d v="2014-03-26T00:00:00"/>
    <x v="2"/>
    <s v="RaymondBuch@gmail.com"/>
    <s v="United States,Seattle,Washington"/>
    <s v="United States"/>
    <x v="1"/>
    <x v="7"/>
    <x v="1383"/>
    <n v="32.479999999999997"/>
    <n v="2"/>
    <n v="4.8719999999999999"/>
    <n v="0.15000000000000002"/>
  </r>
  <r>
    <s v="CA-2014-140151"/>
    <x v="312"/>
    <x v="9"/>
    <x v="3"/>
    <d v="2014-03-26T00:00:00"/>
    <x v="2"/>
    <s v="RaymondBuch@gmail.com"/>
    <s v="United States,Seattle,Washington"/>
    <s v="United States"/>
    <x v="1"/>
    <x v="9"/>
    <x v="352"/>
    <n v="20.04"/>
    <n v="3"/>
    <n v="9.6191999999999993"/>
    <n v="0.48"/>
  </r>
  <r>
    <s v="CA-2014-140151"/>
    <x v="312"/>
    <x v="9"/>
    <x v="3"/>
    <d v="2014-03-26T00:00:00"/>
    <x v="2"/>
    <s v="RaymondBuch@gmail.com"/>
    <s v="United States,Seattle,Washington"/>
    <s v="United States"/>
    <x v="1"/>
    <x v="14"/>
    <x v="1400"/>
    <n v="13999.96"/>
    <n v="4"/>
    <n v="6719.9808000000003"/>
    <n v="0.48000000000000004"/>
  </r>
  <r>
    <s v="CA-2013-103464"/>
    <x v="539"/>
    <x v="7"/>
    <x v="0"/>
    <d v="2013-11-23T00:00:00"/>
    <x v="0"/>
    <s v="PatrickGardner@gmail.com"/>
    <s v="United States,San Diego,California"/>
    <s v="United States"/>
    <x v="0"/>
    <x v="8"/>
    <x v="629"/>
    <n v="595"/>
    <n v="5"/>
    <n v="95.2"/>
    <n v="0.16"/>
  </r>
  <r>
    <s v="CA-2012-168207"/>
    <x v="41"/>
    <x v="7"/>
    <x v="2"/>
    <d v="2012-11-06T00:00:00"/>
    <x v="0"/>
    <s v="LizThompson@gmail.com"/>
    <s v="United States,San Diego,California"/>
    <s v="United States"/>
    <x v="0"/>
    <x v="1"/>
    <x v="1401"/>
    <n v="96.96"/>
    <n v="6"/>
    <n v="33.936"/>
    <n v="0.35000000000000003"/>
  </r>
  <r>
    <s v="CA-2012-168207"/>
    <x v="41"/>
    <x v="7"/>
    <x v="2"/>
    <d v="2012-11-06T00:00:00"/>
    <x v="0"/>
    <s v="LizThompson@gmail.com"/>
    <s v="United States,San Diego,California"/>
    <s v="United States"/>
    <x v="0"/>
    <x v="4"/>
    <x v="939"/>
    <n v="117.488"/>
    <n v="7"/>
    <n v="41.120800000000003"/>
    <n v="0.35000000000000003"/>
  </r>
  <r>
    <s v="CA-2012-168207"/>
    <x v="41"/>
    <x v="7"/>
    <x v="2"/>
    <d v="2012-11-06T00:00:00"/>
    <x v="0"/>
    <s v="LizThompson@gmail.com"/>
    <s v="United States,San Diego,California"/>
    <s v="United States"/>
    <x v="0"/>
    <x v="4"/>
    <x v="214"/>
    <n v="11.952"/>
    <n v="3"/>
    <n v="4.1832000000000003"/>
    <n v="0.35000000000000003"/>
  </r>
  <r>
    <s v="CA-2012-168207"/>
    <x v="41"/>
    <x v="7"/>
    <x v="2"/>
    <d v="2012-11-06T00:00:00"/>
    <x v="0"/>
    <s v="LizThompson@gmail.com"/>
    <s v="United States,San Diego,California"/>
    <s v="United States"/>
    <x v="0"/>
    <x v="15"/>
    <x v="653"/>
    <n v="512.49900000000002"/>
    <n v="3"/>
    <n v="-30.146999999999998"/>
    <n v="-5.8823529411764698E-2"/>
  </r>
  <r>
    <s v="CA-2013-144148"/>
    <x v="766"/>
    <x v="3"/>
    <x v="0"/>
    <d v="2013-08-06T00:00:00"/>
    <x v="1"/>
    <s v="AnnaHÃ¤berlin@gmail.com"/>
    <s v="United States,San Francisco,California"/>
    <s v="United States"/>
    <x v="0"/>
    <x v="6"/>
    <x v="213"/>
    <n v="863.12800000000004"/>
    <n v="7"/>
    <n v="-32.3673"/>
    <n v="-3.7499999999999999E-2"/>
  </r>
  <r>
    <s v="CA-2014-107174"/>
    <x v="12"/>
    <x v="7"/>
    <x v="3"/>
    <d v="2014-11-14T00:00:00"/>
    <x v="5"/>
    <s v="AdamBellavance@gmail.com"/>
    <s v="United States,Seattle,Washington"/>
    <s v="United States"/>
    <x v="1"/>
    <x v="6"/>
    <x v="98"/>
    <n v="2036.86"/>
    <n v="7"/>
    <n v="366.63479999999998"/>
    <n v="0.18"/>
  </r>
  <r>
    <s v="CA-2014-107174"/>
    <x v="12"/>
    <x v="7"/>
    <x v="3"/>
    <d v="2014-11-14T00:00:00"/>
    <x v="5"/>
    <s v="AdamBellavance@gmail.com"/>
    <s v="United States,Seattle,Washington"/>
    <s v="United States"/>
    <x v="1"/>
    <x v="10"/>
    <x v="367"/>
    <n v="449.56799999999998"/>
    <n v="2"/>
    <n v="-73.0548"/>
    <n v="-0.16250000000000001"/>
  </r>
  <r>
    <s v="CA-2014-107174"/>
    <x v="12"/>
    <x v="7"/>
    <x v="3"/>
    <d v="2014-11-14T00:00:00"/>
    <x v="5"/>
    <s v="AdamBellavance@gmail.com"/>
    <s v="United States,Seattle,Washington"/>
    <s v="United States"/>
    <x v="1"/>
    <x v="8"/>
    <x v="483"/>
    <n v="108.96"/>
    <n v="3"/>
    <n v="32.688000000000002"/>
    <n v="0.30000000000000004"/>
  </r>
  <r>
    <s v="CA-2011-114125"/>
    <x v="767"/>
    <x v="6"/>
    <x v="1"/>
    <d v="2011-07-13T00:00:00"/>
    <x v="0"/>
    <s v="GaryHansen@gmail.com"/>
    <s v="United States,Los Angeles,California"/>
    <s v="United States"/>
    <x v="0"/>
    <x v="0"/>
    <x v="1245"/>
    <n v="2.88"/>
    <n v="1"/>
    <n v="1.4112"/>
    <n v="0.49000000000000005"/>
  </r>
  <r>
    <s v="CA-2011-114125"/>
    <x v="767"/>
    <x v="6"/>
    <x v="1"/>
    <d v="2011-07-13T00:00:00"/>
    <x v="0"/>
    <s v="GaryHansen@gmail.com"/>
    <s v="United States,Los Angeles,California"/>
    <s v="United States"/>
    <x v="0"/>
    <x v="4"/>
    <x v="220"/>
    <n v="41.904000000000003"/>
    <n v="6"/>
    <n v="14.1426"/>
    <n v="0.33749999999999997"/>
  </r>
  <r>
    <s v="CA-2011-114125"/>
    <x v="767"/>
    <x v="6"/>
    <x v="1"/>
    <d v="2011-07-13T00:00:00"/>
    <x v="0"/>
    <s v="GaryHansen@gmail.com"/>
    <s v="United States,Los Angeles,California"/>
    <s v="United States"/>
    <x v="0"/>
    <x v="7"/>
    <x v="514"/>
    <n v="23.92"/>
    <n v="4"/>
    <n v="4.0663999999999998"/>
    <n v="0.16999999999999998"/>
  </r>
  <r>
    <s v="CA-2014-149699"/>
    <x v="338"/>
    <x v="1"/>
    <x v="3"/>
    <d v="2014-12-25T00:00:00"/>
    <x v="2"/>
    <s v="ChadMcGuire@gmail.com"/>
    <s v="United States,Los Angeles,California"/>
    <s v="United States"/>
    <x v="0"/>
    <x v="8"/>
    <x v="1138"/>
    <n v="474.95"/>
    <n v="5"/>
    <n v="142.48500000000001"/>
    <n v="0.30000000000000004"/>
  </r>
  <r>
    <s v="CA-2013-166429"/>
    <x v="584"/>
    <x v="4"/>
    <x v="0"/>
    <d v="2013-09-09T00:00:00"/>
    <x v="3"/>
    <s v="TobyGnade@gmail.com"/>
    <s v="United States,Des Moines,Washington"/>
    <s v="United States"/>
    <x v="1"/>
    <x v="14"/>
    <x v="226"/>
    <n v="999.98"/>
    <n v="2"/>
    <n v="449.99099999999999"/>
    <n v="0.44999999999999996"/>
  </r>
  <r>
    <s v="CA-2012-112767"/>
    <x v="518"/>
    <x v="3"/>
    <x v="2"/>
    <d v="2012-08-06T00:00:00"/>
    <x v="0"/>
    <s v="DarrenKoutras@gmail.com"/>
    <s v="United States,Springfield,Oregon"/>
    <s v="United States"/>
    <x v="4"/>
    <x v="6"/>
    <x v="870"/>
    <n v="277.5"/>
    <n v="4"/>
    <n v="-188.7"/>
    <n v="-0.67999999999999994"/>
  </r>
  <r>
    <s v="CA-2012-136700"/>
    <x v="152"/>
    <x v="1"/>
    <x v="2"/>
    <d v="2012-12-11T00:00:00"/>
    <x v="1"/>
    <s v="DavidBremer@gmail.com"/>
    <s v="United States,Santa Barbara,California"/>
    <s v="United States"/>
    <x v="0"/>
    <x v="9"/>
    <x v="431"/>
    <n v="8.9600000000000009"/>
    <n v="2"/>
    <n v="4.3903999999999996"/>
    <n v="0.48999999999999994"/>
  </r>
  <r>
    <s v="CA-2013-104633"/>
    <x v="0"/>
    <x v="0"/>
    <x v="0"/>
    <d v="2013-06-17T00:00:00"/>
    <x v="0"/>
    <s v="ErinAshbrook@gmail.com"/>
    <s v="United States,Pasadena,California"/>
    <s v="United States"/>
    <x v="0"/>
    <x v="9"/>
    <x v="498"/>
    <n v="185.88"/>
    <n v="6"/>
    <n v="83.646000000000001"/>
    <n v="0.45"/>
  </r>
  <r>
    <s v="CA-2013-104633"/>
    <x v="0"/>
    <x v="0"/>
    <x v="0"/>
    <d v="2013-06-17T00:00:00"/>
    <x v="0"/>
    <s v="ErinAshbrook@gmail.com"/>
    <s v="United States,Pasadena,California"/>
    <s v="United States"/>
    <x v="0"/>
    <x v="9"/>
    <x v="697"/>
    <n v="12.96"/>
    <n v="2"/>
    <n v="6.2207999999999997"/>
    <n v="0.47999999999999993"/>
  </r>
  <r>
    <s v="CA-2011-158225"/>
    <x v="768"/>
    <x v="4"/>
    <x v="1"/>
    <d v="2011-09-28T00:00:00"/>
    <x v="3"/>
    <s v="SanjitEngle@gmail.com"/>
    <s v="United States,San Jose,California"/>
    <s v="United States"/>
    <x v="0"/>
    <x v="7"/>
    <x v="719"/>
    <n v="169.45"/>
    <n v="5"/>
    <n v="42.362499999999997"/>
    <n v="0.25"/>
  </r>
  <r>
    <s v="CA-2011-158225"/>
    <x v="768"/>
    <x v="4"/>
    <x v="1"/>
    <d v="2011-09-28T00:00:00"/>
    <x v="3"/>
    <s v="SanjitEngle@gmail.com"/>
    <s v="United States,San Jose,California"/>
    <s v="United States"/>
    <x v="0"/>
    <x v="7"/>
    <x v="971"/>
    <n v="40.68"/>
    <n v="2"/>
    <n v="0.40679999999999999"/>
    <n v="0.01"/>
  </r>
  <r>
    <s v="CA-2011-109897"/>
    <x v="769"/>
    <x v="3"/>
    <x v="1"/>
    <d v="2011-08-16T00:00:00"/>
    <x v="0"/>
    <s v="BenWallace@gmail.com"/>
    <s v="United States,San Francisco,California"/>
    <s v="United States"/>
    <x v="0"/>
    <x v="3"/>
    <x v="745"/>
    <n v="806.33600000000001"/>
    <n v="8"/>
    <n v="50.396000000000001"/>
    <n v="6.25E-2"/>
  </r>
  <r>
    <s v="CA-2011-109897"/>
    <x v="769"/>
    <x v="3"/>
    <x v="1"/>
    <d v="2011-08-16T00:00:00"/>
    <x v="0"/>
    <s v="BenWallace@gmail.com"/>
    <s v="United States,San Francisco,California"/>
    <s v="United States"/>
    <x v="0"/>
    <x v="1"/>
    <x v="488"/>
    <n v="85.44"/>
    <n v="3"/>
    <n v="31.6128"/>
    <n v="0.37"/>
  </r>
  <r>
    <s v="CA-2014-152310"/>
    <x v="608"/>
    <x v="3"/>
    <x v="3"/>
    <d v="2014-08-20T00:00:00"/>
    <x v="5"/>
    <s v="DanaKaydos@gmail.com"/>
    <s v="United States,Seattle,Washington"/>
    <s v="United States"/>
    <x v="1"/>
    <x v="14"/>
    <x v="622"/>
    <n v="299.99"/>
    <n v="1"/>
    <n v="89.997"/>
    <n v="0.3"/>
  </r>
  <r>
    <s v="CA-2014-152310"/>
    <x v="608"/>
    <x v="3"/>
    <x v="3"/>
    <d v="2014-08-20T00:00:00"/>
    <x v="5"/>
    <s v="DanaKaydos@gmail.com"/>
    <s v="United States,Seattle,Washington"/>
    <s v="United States"/>
    <x v="1"/>
    <x v="9"/>
    <x v="1402"/>
    <n v="192.16"/>
    <n v="4"/>
    <n v="92.236800000000002"/>
    <n v="0.48000000000000004"/>
  </r>
  <r>
    <s v="CA-2014-152310"/>
    <x v="608"/>
    <x v="3"/>
    <x v="3"/>
    <d v="2014-08-20T00:00:00"/>
    <x v="5"/>
    <s v="DanaKaydos@gmail.com"/>
    <s v="United States,Seattle,Washington"/>
    <s v="United States"/>
    <x v="1"/>
    <x v="3"/>
    <x v="1403"/>
    <n v="242.624"/>
    <n v="8"/>
    <n v="27.295200000000001"/>
    <n v="0.1125"/>
  </r>
  <r>
    <s v="CA-2014-152310"/>
    <x v="608"/>
    <x v="3"/>
    <x v="3"/>
    <d v="2014-08-20T00:00:00"/>
    <x v="5"/>
    <s v="DanaKaydos@gmail.com"/>
    <s v="United States,Seattle,Washington"/>
    <s v="United States"/>
    <x v="1"/>
    <x v="7"/>
    <x v="1098"/>
    <n v="46.74"/>
    <n v="3"/>
    <n v="11.685"/>
    <n v="0.25"/>
  </r>
  <r>
    <s v="CA-2014-152310"/>
    <x v="608"/>
    <x v="3"/>
    <x v="3"/>
    <d v="2014-08-20T00:00:00"/>
    <x v="5"/>
    <s v="DanaKaydos@gmail.com"/>
    <s v="United States,Seattle,Washington"/>
    <s v="United States"/>
    <x v="1"/>
    <x v="8"/>
    <x v="1404"/>
    <n v="174.95"/>
    <n v="5"/>
    <n v="12.246499999999999"/>
    <n v="7.0000000000000007E-2"/>
  </r>
  <r>
    <s v="CA-2014-152310"/>
    <x v="608"/>
    <x v="3"/>
    <x v="3"/>
    <d v="2014-08-20T00:00:00"/>
    <x v="5"/>
    <s v="DanaKaydos@gmail.com"/>
    <s v="United States,Seattle,Washington"/>
    <s v="United States"/>
    <x v="1"/>
    <x v="4"/>
    <x v="1405"/>
    <n v="100.70399999999999"/>
    <n v="6"/>
    <n v="37.764000000000003"/>
    <n v="0.37500000000000006"/>
  </r>
  <r>
    <s v="CA-2013-139549"/>
    <x v="668"/>
    <x v="8"/>
    <x v="0"/>
    <d v="2013-10-26T00:00:00"/>
    <x v="1"/>
    <s v="MuhammedYedwab@gmail.com"/>
    <s v="United States,El Cajon,California"/>
    <s v="United States"/>
    <x v="0"/>
    <x v="10"/>
    <x v="1406"/>
    <n v="387.13600000000002"/>
    <n v="4"/>
    <n v="4.8391999999999999"/>
    <n v="1.2499999999999999E-2"/>
  </r>
  <r>
    <s v="US-2014-168802"/>
    <x v="56"/>
    <x v="7"/>
    <x v="3"/>
    <d v="2014-11-08T00:00:00"/>
    <x v="0"/>
    <s v="JackO'Briant@gmail.com"/>
    <s v="United States,Seattle,Washington"/>
    <s v="United States"/>
    <x v="1"/>
    <x v="4"/>
    <x v="1407"/>
    <n v="18.367999999999999"/>
    <n v="4"/>
    <n v="5.9695999999999998"/>
    <n v="0.32500000000000001"/>
  </r>
  <r>
    <s v="US-2011-103338"/>
    <x v="770"/>
    <x v="9"/>
    <x v="1"/>
    <d v="2011-03-15T00:00:00"/>
    <x v="0"/>
    <s v="RichardBierner@gmail.com"/>
    <s v="United States,Roseville,California"/>
    <s v="United States"/>
    <x v="0"/>
    <x v="2"/>
    <x v="881"/>
    <n v="7.98"/>
    <n v="3"/>
    <n v="2.0748000000000002"/>
    <n v="0.26"/>
  </r>
  <r>
    <s v="US-2014-167318"/>
    <x v="771"/>
    <x v="6"/>
    <x v="3"/>
    <d v="2014-08-02T00:00:00"/>
    <x v="3"/>
    <s v="GeorgeZrebassa@gmail.com"/>
    <s v="United States,Los Angeles,California"/>
    <s v="United States"/>
    <x v="0"/>
    <x v="8"/>
    <x v="1108"/>
    <n v="1649.95"/>
    <n v="5"/>
    <n v="659.98"/>
    <n v="0.4"/>
  </r>
  <r>
    <s v="US-2014-167318"/>
    <x v="771"/>
    <x v="6"/>
    <x v="3"/>
    <d v="2014-08-02T00:00:00"/>
    <x v="3"/>
    <s v="GeorgeZrebassa@gmail.com"/>
    <s v="United States,Los Angeles,California"/>
    <s v="United States"/>
    <x v="0"/>
    <x v="10"/>
    <x v="277"/>
    <n v="362.35199999999998"/>
    <n v="3"/>
    <n v="45.293999999999997"/>
    <n v="0.125"/>
  </r>
  <r>
    <s v="US-2011-120313"/>
    <x v="275"/>
    <x v="8"/>
    <x v="1"/>
    <d v="2011-11-02T00:00:00"/>
    <x v="2"/>
    <s v="NancyLomonaco@gmail.com"/>
    <s v="United States,San Francisco,California"/>
    <s v="United States"/>
    <x v="0"/>
    <x v="3"/>
    <x v="361"/>
    <n v="73.584000000000003"/>
    <n v="2"/>
    <n v="8.2782"/>
    <n v="0.11249999999999999"/>
  </r>
  <r>
    <s v="CA-2014-135419"/>
    <x v="56"/>
    <x v="7"/>
    <x v="3"/>
    <d v="2014-11-10T00:00:00"/>
    <x v="3"/>
    <s v="BruceGeld@gmail.com"/>
    <s v="United States,Bakersfield,California"/>
    <s v="United States"/>
    <x v="0"/>
    <x v="6"/>
    <x v="1131"/>
    <n v="486.36799999999999"/>
    <n v="4"/>
    <n v="36.477600000000002"/>
    <n v="7.5000000000000011E-2"/>
  </r>
  <r>
    <s v="CA-2013-149335"/>
    <x v="69"/>
    <x v="6"/>
    <x v="0"/>
    <d v="2013-07-26T00:00:00"/>
    <x v="7"/>
    <s v="BeckyCastell@gmail.com"/>
    <s v="United States,San Francisco,California"/>
    <s v="United States"/>
    <x v="0"/>
    <x v="2"/>
    <x v="536"/>
    <n v="37.17"/>
    <n v="9"/>
    <n v="11.151"/>
    <n v="0.3"/>
  </r>
  <r>
    <s v="CA-2014-135076"/>
    <x v="285"/>
    <x v="10"/>
    <x v="3"/>
    <d v="2014-04-18T00:00:00"/>
    <x v="0"/>
    <s v="YanaSorensen@gmail.com"/>
    <s v="United States,Hesperia,California"/>
    <s v="United States"/>
    <x v="0"/>
    <x v="10"/>
    <x v="1287"/>
    <n v="436.70400000000001"/>
    <n v="6"/>
    <n v="-38.211599999999997"/>
    <n v="-8.7499999999999994E-2"/>
  </r>
  <r>
    <s v="CA-2014-141481"/>
    <x v="217"/>
    <x v="0"/>
    <x v="3"/>
    <d v="2014-06-15T00:00:00"/>
    <x v="4"/>
    <s v="ZuschussDonatelli@gmail.com"/>
    <s v="United States,Los Angeles,California"/>
    <s v="United States"/>
    <x v="0"/>
    <x v="5"/>
    <x v="327"/>
    <n v="61.44"/>
    <n v="3"/>
    <n v="16.588799999999999"/>
    <n v="0.27"/>
  </r>
  <r>
    <s v="CA-2011-110555"/>
    <x v="514"/>
    <x v="10"/>
    <x v="1"/>
    <d v="2011-04-18T00:00:00"/>
    <x v="5"/>
    <s v="MichelleMoray@gmail.com"/>
    <s v="United States,Great Falls,Montana"/>
    <s v="United States"/>
    <x v="8"/>
    <x v="7"/>
    <x v="661"/>
    <n v="87.08"/>
    <n v="7"/>
    <n v="24.382400000000001"/>
    <n v="0.28000000000000003"/>
  </r>
  <r>
    <s v="CA-2011-110555"/>
    <x v="514"/>
    <x v="10"/>
    <x v="1"/>
    <d v="2011-04-18T00:00:00"/>
    <x v="5"/>
    <s v="MichelleMoray@gmail.com"/>
    <s v="United States,Great Falls,Montana"/>
    <s v="United States"/>
    <x v="8"/>
    <x v="3"/>
    <x v="186"/>
    <n v="105.584"/>
    <n v="2"/>
    <n v="9.2385999999999999"/>
    <n v="8.7499999999999994E-2"/>
  </r>
  <r>
    <s v="CA-2011-110555"/>
    <x v="514"/>
    <x v="10"/>
    <x v="1"/>
    <d v="2011-04-18T00:00:00"/>
    <x v="5"/>
    <s v="MichelleMoray@gmail.com"/>
    <s v="United States,Great Falls,Montana"/>
    <s v="United States"/>
    <x v="8"/>
    <x v="8"/>
    <x v="794"/>
    <n v="217.44"/>
    <n v="6"/>
    <n v="91.324799999999996"/>
    <n v="0.42"/>
  </r>
  <r>
    <s v="CA-2014-157273"/>
    <x v="371"/>
    <x v="5"/>
    <x v="3"/>
    <d v="2014-02-03T00:00:00"/>
    <x v="4"/>
    <s v="SamZeldin@gmail.com"/>
    <s v="United States,Seattle,Washington"/>
    <s v="United States"/>
    <x v="1"/>
    <x v="3"/>
    <x v="3"/>
    <n v="604.76800000000003"/>
    <n v="4"/>
    <n v="60.476799999999997"/>
    <n v="9.9999999999999992E-2"/>
  </r>
  <r>
    <s v="CA-2011-109918"/>
    <x v="772"/>
    <x v="4"/>
    <x v="1"/>
    <d v="2011-09-12T00:00:00"/>
    <x v="1"/>
    <s v="LisaRyan@gmail.com"/>
    <s v="United States,Santa Clara,California"/>
    <s v="United States"/>
    <x v="0"/>
    <x v="12"/>
    <x v="1408"/>
    <n v="27.36"/>
    <n v="4"/>
    <n v="7.3872"/>
    <n v="0.27"/>
  </r>
  <r>
    <s v="CA-2011-109918"/>
    <x v="772"/>
    <x v="4"/>
    <x v="1"/>
    <d v="2011-09-12T00:00:00"/>
    <x v="1"/>
    <s v="LisaRyan@gmail.com"/>
    <s v="United States,Santa Clara,California"/>
    <s v="United States"/>
    <x v="0"/>
    <x v="9"/>
    <x v="1126"/>
    <n v="20.56"/>
    <n v="2"/>
    <n v="9.6631999999999998"/>
    <n v="0.47000000000000003"/>
  </r>
  <r>
    <s v="CA-2011-109918"/>
    <x v="772"/>
    <x v="4"/>
    <x v="1"/>
    <d v="2011-09-12T00:00:00"/>
    <x v="1"/>
    <s v="LisaRyan@gmail.com"/>
    <s v="United States,Santa Clara,California"/>
    <s v="United States"/>
    <x v="0"/>
    <x v="4"/>
    <x v="1405"/>
    <n v="83.92"/>
    <n v="5"/>
    <n v="31.47"/>
    <n v="0.375"/>
  </r>
  <r>
    <s v="CA-2013-118745"/>
    <x v="601"/>
    <x v="0"/>
    <x v="0"/>
    <d v="2013-06-17T00:00:00"/>
    <x v="1"/>
    <s v="SethVernon@gmail.com"/>
    <s v="United States,Los Angeles,California"/>
    <s v="United States"/>
    <x v="0"/>
    <x v="6"/>
    <x v="341"/>
    <n v="902.71199999999999"/>
    <n v="3"/>
    <n v="33.851700000000001"/>
    <n v="3.7499999999999999E-2"/>
  </r>
  <r>
    <s v="CA-2013-163972"/>
    <x v="201"/>
    <x v="8"/>
    <x v="0"/>
    <d v="2013-10-22T00:00:00"/>
    <x v="0"/>
    <s v="MichaelGranlund@gmail.com"/>
    <s v="United States,Fresno,California"/>
    <s v="United States"/>
    <x v="0"/>
    <x v="15"/>
    <x v="928"/>
    <n v="120.666"/>
    <n v="2"/>
    <n v="21.294"/>
    <n v="0.17647058823529413"/>
  </r>
  <r>
    <s v="CA-2013-113726"/>
    <x v="202"/>
    <x v="7"/>
    <x v="0"/>
    <d v="2013-12-02T00:00:00"/>
    <x v="5"/>
    <s v="SteveCarroll@gmail.com"/>
    <s v="United States,Seattle,Washington"/>
    <s v="United States"/>
    <x v="1"/>
    <x v="1"/>
    <x v="1409"/>
    <n v="82.26"/>
    <n v="3"/>
    <n v="33.726599999999998"/>
    <n v="0.40999999999999992"/>
  </r>
  <r>
    <s v="CA-2013-152940"/>
    <x v="125"/>
    <x v="7"/>
    <x v="0"/>
    <d v="2013-11-14T00:00:00"/>
    <x v="4"/>
    <s v="RoseO'Brian@gmail.com"/>
    <s v="United States,San Francisco,California"/>
    <s v="United States"/>
    <x v="0"/>
    <x v="7"/>
    <x v="1410"/>
    <n v="29.74"/>
    <n v="1"/>
    <n v="4.4610000000000003"/>
    <n v="0.15000000000000002"/>
  </r>
  <r>
    <s v="CA-2012-158701"/>
    <x v="480"/>
    <x v="5"/>
    <x v="2"/>
    <d v="2012-01-10T00:00:00"/>
    <x v="1"/>
    <s v="JamesLanier@gmail.com"/>
    <s v="United States,San Francisco,California"/>
    <s v="United States"/>
    <x v="0"/>
    <x v="5"/>
    <x v="1128"/>
    <n v="87.36"/>
    <n v="6"/>
    <n v="23.587199999999999"/>
    <n v="0.27"/>
  </r>
  <r>
    <s v="CA-2012-158701"/>
    <x v="480"/>
    <x v="5"/>
    <x v="2"/>
    <d v="2012-01-10T00:00:00"/>
    <x v="1"/>
    <s v="JamesLanier@gmail.com"/>
    <s v="United States,San Francisco,California"/>
    <s v="United States"/>
    <x v="0"/>
    <x v="4"/>
    <x v="246"/>
    <n v="56.16"/>
    <n v="6"/>
    <n v="17.55"/>
    <n v="0.31250000000000006"/>
  </r>
  <r>
    <s v="CA-2013-134544"/>
    <x v="773"/>
    <x v="9"/>
    <x v="0"/>
    <d v="2013-03-20T00:00:00"/>
    <x v="2"/>
    <s v="AnnaChung@gmail.com"/>
    <s v="United States,San Francisco,California"/>
    <s v="United States"/>
    <x v="0"/>
    <x v="3"/>
    <x v="189"/>
    <n v="84.784000000000006"/>
    <n v="2"/>
    <n v="-20.136199999999999"/>
    <n v="-0.23749999999999996"/>
  </r>
  <r>
    <s v="CA-2014-137582"/>
    <x v="321"/>
    <x v="4"/>
    <x v="3"/>
    <d v="2014-09-09T00:00:00"/>
    <x v="0"/>
    <s v="CynthiaVoltz@gmail.com"/>
    <s v="United States,Oakland,California"/>
    <s v="United States"/>
    <x v="0"/>
    <x v="4"/>
    <x v="1236"/>
    <n v="11.808"/>
    <n v="3"/>
    <n v="4.1327999999999996"/>
    <n v="0.35"/>
  </r>
  <r>
    <s v="CA-2014-153227"/>
    <x v="774"/>
    <x v="1"/>
    <x v="3"/>
    <d v="2014-12-07T00:00:00"/>
    <x v="2"/>
    <s v="ChrisSelesnick@gmail.com"/>
    <s v="United States,Los Angeles,California"/>
    <s v="United States"/>
    <x v="0"/>
    <x v="9"/>
    <x v="782"/>
    <n v="11.76"/>
    <n v="2"/>
    <n v="5.7624000000000004"/>
    <n v="0.49000000000000005"/>
  </r>
  <r>
    <s v="CA-2012-133837"/>
    <x v="276"/>
    <x v="10"/>
    <x v="2"/>
    <d v="2012-04-18T00:00:00"/>
    <x v="1"/>
    <s v="TheaHendricks@gmail.com"/>
    <s v="United States,Glendale,Arizona"/>
    <s v="United States"/>
    <x v="3"/>
    <x v="7"/>
    <x v="418"/>
    <n v="10.744"/>
    <n v="1"/>
    <n v="0.80579999999999996"/>
    <n v="7.4999999999999997E-2"/>
  </r>
  <r>
    <s v="CA-2013-154067"/>
    <x v="775"/>
    <x v="11"/>
    <x v="0"/>
    <d v="2013-02-07T00:00:00"/>
    <x v="3"/>
    <s v="SuzanneMcNair@gmail.com"/>
    <s v="United States,Los Angeles,California"/>
    <s v="United States"/>
    <x v="0"/>
    <x v="9"/>
    <x v="52"/>
    <n v="105.52"/>
    <n v="4"/>
    <n v="48.539200000000001"/>
    <n v="0.46"/>
  </r>
  <r>
    <s v="CA-2012-134082"/>
    <x v="527"/>
    <x v="1"/>
    <x v="2"/>
    <d v="2012-12-17T00:00:00"/>
    <x v="3"/>
    <s v="JimKriz@gmail.com"/>
    <s v="United States,San Bernardino,California"/>
    <s v="United States"/>
    <x v="0"/>
    <x v="4"/>
    <x v="421"/>
    <n v="110.52800000000001"/>
    <n v="4"/>
    <n v="38.684800000000003"/>
    <n v="0.35000000000000003"/>
  </r>
  <r>
    <s v="CA-2014-118199"/>
    <x v="776"/>
    <x v="2"/>
    <x v="3"/>
    <d v="2014-05-12T00:00:00"/>
    <x v="2"/>
    <s v="LaurelBeltran@gmail.com"/>
    <s v="United States,Seattle,Washington"/>
    <s v="United States"/>
    <x v="1"/>
    <x v="4"/>
    <x v="458"/>
    <n v="147.91999999999999"/>
    <n v="5"/>
    <n v="46.225000000000001"/>
    <n v="0.31250000000000006"/>
  </r>
  <r>
    <s v="CA-2014-118199"/>
    <x v="776"/>
    <x v="2"/>
    <x v="3"/>
    <d v="2014-05-12T00:00:00"/>
    <x v="2"/>
    <s v="LaurelBeltran@gmail.com"/>
    <s v="United States,Seattle,Washington"/>
    <s v="United States"/>
    <x v="1"/>
    <x v="7"/>
    <x v="460"/>
    <n v="104.28"/>
    <n v="3"/>
    <n v="26.07"/>
    <n v="0.25"/>
  </r>
  <r>
    <s v="CA-2014-118199"/>
    <x v="776"/>
    <x v="2"/>
    <x v="3"/>
    <d v="2014-05-12T00:00:00"/>
    <x v="2"/>
    <s v="LaurelBeltran@gmail.com"/>
    <s v="United States,Seattle,Washington"/>
    <s v="United States"/>
    <x v="1"/>
    <x v="6"/>
    <x v="1411"/>
    <n v="286.85000000000002"/>
    <n v="1"/>
    <n v="63.106999999999999"/>
    <n v="0.21999999999999997"/>
  </r>
  <r>
    <s v="CA-2014-118199"/>
    <x v="776"/>
    <x v="2"/>
    <x v="3"/>
    <d v="2014-05-12T00:00:00"/>
    <x v="2"/>
    <s v="LaurelBeltran@gmail.com"/>
    <s v="United States,Seattle,Washington"/>
    <s v="United States"/>
    <x v="1"/>
    <x v="7"/>
    <x v="1166"/>
    <n v="66.959999999999994"/>
    <n v="4"/>
    <n v="2.6783999999999999"/>
    <n v="0.04"/>
  </r>
  <r>
    <s v="CA-2014-118199"/>
    <x v="776"/>
    <x v="2"/>
    <x v="3"/>
    <d v="2014-05-12T00:00:00"/>
    <x v="2"/>
    <s v="LaurelBeltran@gmail.com"/>
    <s v="United States,Seattle,Washington"/>
    <s v="United States"/>
    <x v="1"/>
    <x v="8"/>
    <x v="631"/>
    <n v="199.98"/>
    <n v="2"/>
    <n v="87.991200000000006"/>
    <n v="0.44000000000000006"/>
  </r>
  <r>
    <s v="CA-2012-128356"/>
    <x v="274"/>
    <x v="8"/>
    <x v="2"/>
    <d v="2012-10-07T00:00:00"/>
    <x v="1"/>
    <s v="ResiPÃ¶lking@gmail.com"/>
    <s v="United States,Thornton,Colorado"/>
    <s v="United States"/>
    <x v="5"/>
    <x v="12"/>
    <x v="1408"/>
    <n v="10.944000000000001"/>
    <n v="2"/>
    <n v="0.95760000000000001"/>
    <n v="8.7499999999999994E-2"/>
  </r>
  <r>
    <s v="US-2014-132220"/>
    <x v="34"/>
    <x v="7"/>
    <x v="3"/>
    <d v="2014-11-17T00:00:00"/>
    <x v="0"/>
    <s v="DonJones@gmail.com"/>
    <s v="United States,Tempe,Arizona"/>
    <s v="United States"/>
    <x v="3"/>
    <x v="8"/>
    <x v="735"/>
    <n v="62.351999999999997"/>
    <n v="6"/>
    <n v="-10.9116"/>
    <n v="-0.17500000000000002"/>
  </r>
  <r>
    <s v="CA-2012-151470"/>
    <x v="777"/>
    <x v="4"/>
    <x v="2"/>
    <d v="2012-09-26T00:00:00"/>
    <x v="3"/>
    <s v="AnneMcFarland@gmail.com"/>
    <s v="United States,Las Vegas,Nevada"/>
    <s v="United States"/>
    <x v="7"/>
    <x v="4"/>
    <x v="1050"/>
    <n v="45.584000000000003"/>
    <n v="11"/>
    <n v="16.5242"/>
    <n v="0.36249999999999999"/>
  </r>
  <r>
    <s v="CA-2011-108861"/>
    <x v="603"/>
    <x v="2"/>
    <x v="1"/>
    <d v="2011-06-01T00:00:00"/>
    <x v="0"/>
    <s v="MagdeleneMorse@gmail.com"/>
    <s v="United States,Seattle,Washington"/>
    <s v="United States"/>
    <x v="1"/>
    <x v="4"/>
    <x v="1034"/>
    <n v="136.96"/>
    <n v="4"/>
    <n v="51.36"/>
    <n v="0.375"/>
  </r>
  <r>
    <s v="CA-2014-145779"/>
    <x v="734"/>
    <x v="2"/>
    <x v="3"/>
    <d v="2014-05-11T00:00:00"/>
    <x v="0"/>
    <s v="DougBickford@gmail.com"/>
    <s v="United States,Tucson,Arizona"/>
    <s v="United States"/>
    <x v="3"/>
    <x v="9"/>
    <x v="52"/>
    <n v="84.415999999999997"/>
    <n v="4"/>
    <n v="27.435199999999998"/>
    <n v="0.32500000000000001"/>
  </r>
  <r>
    <s v="CA-2011-131387"/>
    <x v="778"/>
    <x v="10"/>
    <x v="1"/>
    <d v="2011-04-30T00:00:00"/>
    <x v="2"/>
    <s v="ArianneIrving@gmail.com"/>
    <s v="United States,San Francisco,California"/>
    <s v="United States"/>
    <x v="0"/>
    <x v="3"/>
    <x v="729"/>
    <n v="1679.96"/>
    <n v="5"/>
    <n v="125.997"/>
    <n v="7.4999999999999997E-2"/>
  </r>
  <r>
    <s v="CA-2013-154081"/>
    <x v="779"/>
    <x v="2"/>
    <x v="0"/>
    <d v="2013-05-30T00:00:00"/>
    <x v="5"/>
    <s v="JimEpp@gmail.com"/>
    <s v="United States,Los Angeles,California"/>
    <s v="United States"/>
    <x v="0"/>
    <x v="3"/>
    <x v="66"/>
    <n v="222.38399999999999"/>
    <n v="2"/>
    <n v="22.238399999999999"/>
    <n v="0.1"/>
  </r>
  <r>
    <s v="CA-2011-100881"/>
    <x v="780"/>
    <x v="9"/>
    <x v="1"/>
    <d v="2011-04-01T00:00:00"/>
    <x v="0"/>
    <s v="DanielRaglin@gmail.com"/>
    <s v="United States,Albuquerque,New Mexico"/>
    <s v="United States"/>
    <x v="6"/>
    <x v="3"/>
    <x v="208"/>
    <n v="302.37599999999998"/>
    <n v="3"/>
    <n v="22.6782"/>
    <n v="7.5000000000000011E-2"/>
  </r>
  <r>
    <s v="CA-2012-144043"/>
    <x v="781"/>
    <x v="2"/>
    <x v="2"/>
    <d v="2012-05-15T00:00:00"/>
    <x v="1"/>
    <s v="AlanBarnes@gmail.com"/>
    <s v="United States,Louisville,Colorado"/>
    <s v="United States"/>
    <x v="5"/>
    <x v="8"/>
    <x v="1357"/>
    <n v="46.688000000000002"/>
    <n v="4"/>
    <n v="-2.9180000000000001"/>
    <n v="-6.25E-2"/>
  </r>
  <r>
    <s v="CA-2013-168557"/>
    <x v="284"/>
    <x v="4"/>
    <x v="0"/>
    <d v="2013-09-24T00:00:00"/>
    <x v="0"/>
    <s v="FrankHawley@gmail.com"/>
    <s v="United States,San Francisco,California"/>
    <s v="United States"/>
    <x v="0"/>
    <x v="4"/>
    <x v="736"/>
    <n v="8.9280000000000008"/>
    <n v="2"/>
    <n v="3.1248"/>
    <n v="0.35"/>
  </r>
  <r>
    <s v="CA-2014-134880"/>
    <x v="468"/>
    <x v="8"/>
    <x v="3"/>
    <d v="2014-11-02T00:00:00"/>
    <x v="1"/>
    <s v="TamaraWillingham@gmail.com"/>
    <s v="United States,Mesa,Arizona"/>
    <s v="United States"/>
    <x v="3"/>
    <x v="9"/>
    <x v="1088"/>
    <n v="44.783999999999999"/>
    <n v="1"/>
    <n v="16.234200000000001"/>
    <n v="0.36250000000000004"/>
  </r>
  <r>
    <s v="CA-2014-158736"/>
    <x v="156"/>
    <x v="1"/>
    <x v="3"/>
    <d v="2014-12-25T00:00:00"/>
    <x v="3"/>
    <s v="TonjaTurnell@gmail.com"/>
    <s v="United States,San Francisco,California"/>
    <s v="United States"/>
    <x v="0"/>
    <x v="2"/>
    <x v="1412"/>
    <n v="5.76"/>
    <n v="2"/>
    <n v="1.6704000000000001"/>
    <n v="0.29000000000000004"/>
  </r>
  <r>
    <s v="US-2013-119270"/>
    <x v="625"/>
    <x v="9"/>
    <x v="0"/>
    <d v="2013-03-17T00:00:00"/>
    <x v="0"/>
    <s v="ScotWooten@gmail.com"/>
    <s v="United States,Los Angeles,California"/>
    <s v="United States"/>
    <x v="0"/>
    <x v="9"/>
    <x v="1413"/>
    <n v="19.98"/>
    <n v="2"/>
    <n v="8.9909999999999997"/>
    <n v="0.44999999999999996"/>
  </r>
  <r>
    <s v="CA-2014-142391"/>
    <x v="632"/>
    <x v="4"/>
    <x v="3"/>
    <d v="2014-09-25T00:00:00"/>
    <x v="7"/>
    <s v="PhilipBrown@gmail.com"/>
    <s v="United States,Seattle,Washington"/>
    <s v="United States"/>
    <x v="1"/>
    <x v="1"/>
    <x v="227"/>
    <n v="199.8"/>
    <n v="10"/>
    <n v="71.927999999999997"/>
    <n v="0.36"/>
  </r>
  <r>
    <s v="CA-2014-124716"/>
    <x v="782"/>
    <x v="9"/>
    <x v="3"/>
    <d v="2014-04-01T00:00:00"/>
    <x v="0"/>
    <s v="BrendanDodson@gmail.com"/>
    <s v="United States,Fresno,California"/>
    <s v="United States"/>
    <x v="0"/>
    <x v="9"/>
    <x v="564"/>
    <n v="45.68"/>
    <n v="2"/>
    <n v="21.012799999999999"/>
    <n v="0.45999999999999996"/>
  </r>
  <r>
    <s v="CA-2014-124716"/>
    <x v="782"/>
    <x v="9"/>
    <x v="3"/>
    <d v="2014-04-01T00:00:00"/>
    <x v="0"/>
    <s v="BrendanDodson@gmail.com"/>
    <s v="United States,Fresno,California"/>
    <s v="United States"/>
    <x v="0"/>
    <x v="9"/>
    <x v="60"/>
    <n v="110.96"/>
    <n v="2"/>
    <n v="53.260800000000003"/>
    <n v="0.48000000000000004"/>
  </r>
  <r>
    <s v="CA-2014-124716"/>
    <x v="782"/>
    <x v="9"/>
    <x v="3"/>
    <d v="2014-04-01T00:00:00"/>
    <x v="0"/>
    <s v="BrendanDodson@gmail.com"/>
    <s v="United States,Fresno,California"/>
    <s v="United States"/>
    <x v="0"/>
    <x v="9"/>
    <x v="1114"/>
    <n v="11.94"/>
    <n v="3"/>
    <n v="5.97"/>
    <n v="0.5"/>
  </r>
  <r>
    <s v="CA-2014-106824"/>
    <x v="783"/>
    <x v="6"/>
    <x v="3"/>
    <d v="2014-07-12T00:00:00"/>
    <x v="0"/>
    <s v="AnnieThurman@gmail.com"/>
    <s v="United States,Los Angeles,California"/>
    <s v="United States"/>
    <x v="0"/>
    <x v="11"/>
    <x v="834"/>
    <n v="5.94"/>
    <n v="3"/>
    <n v="0.1188"/>
    <n v="0.02"/>
  </r>
  <r>
    <s v="CA-2013-143154"/>
    <x v="197"/>
    <x v="1"/>
    <x v="0"/>
    <d v="2013-12-09T00:00:00"/>
    <x v="3"/>
    <s v="AlanSchoenberger@gmail.com"/>
    <s v="United States,Longmont,Colorado"/>
    <s v="United States"/>
    <x v="5"/>
    <x v="8"/>
    <x v="904"/>
    <n v="165.6"/>
    <n v="3"/>
    <n v="-6.21"/>
    <n v="-3.7499999999999999E-2"/>
  </r>
  <r>
    <s v="CA-2012-102316"/>
    <x v="784"/>
    <x v="11"/>
    <x v="2"/>
    <d v="2012-03-03T00:00:00"/>
    <x v="4"/>
    <s v="DaveHallsten@gmail.com"/>
    <s v="United States,Los Angeles,California"/>
    <s v="United States"/>
    <x v="0"/>
    <x v="3"/>
    <x v="397"/>
    <n v="15.984"/>
    <n v="2"/>
    <n v="1.1988000000000001"/>
    <n v="7.5000000000000011E-2"/>
  </r>
  <r>
    <s v="CA-2012-102316"/>
    <x v="784"/>
    <x v="11"/>
    <x v="2"/>
    <d v="2012-03-03T00:00:00"/>
    <x v="4"/>
    <s v="DaveHallsten@gmail.com"/>
    <s v="United States,Los Angeles,California"/>
    <s v="United States"/>
    <x v="0"/>
    <x v="10"/>
    <x v="711"/>
    <n v="184.75200000000001"/>
    <n v="3"/>
    <n v="-20.784600000000001"/>
    <n v="-0.1125"/>
  </r>
  <r>
    <s v="CA-2011-164903"/>
    <x v="785"/>
    <x v="11"/>
    <x v="1"/>
    <d v="2011-02-25T00:00:00"/>
    <x v="0"/>
    <s v="StevenRoelle@gmail.com"/>
    <s v="United States,Los Angeles,California"/>
    <s v="United States"/>
    <x v="0"/>
    <x v="9"/>
    <x v="822"/>
    <n v="12.96"/>
    <n v="2"/>
    <n v="6.2207999999999997"/>
    <n v="0.47999999999999993"/>
  </r>
  <r>
    <s v="CA-2014-133074"/>
    <x v="580"/>
    <x v="4"/>
    <x v="3"/>
    <d v="2014-09-26T00:00:00"/>
    <x v="0"/>
    <s v="DougBickford@gmail.com"/>
    <s v="United States,San Francisco,California"/>
    <s v="United States"/>
    <x v="0"/>
    <x v="9"/>
    <x v="1414"/>
    <n v="55.86"/>
    <n v="7"/>
    <n v="27.93"/>
    <n v="0.5"/>
  </r>
  <r>
    <s v="CA-2014-137624"/>
    <x v="181"/>
    <x v="7"/>
    <x v="3"/>
    <d v="2014-11-18T00:00:00"/>
    <x v="5"/>
    <s v="MariaEtezadi@gmail.com"/>
    <s v="United States,Los Angeles,California"/>
    <s v="United States"/>
    <x v="0"/>
    <x v="10"/>
    <x v="617"/>
    <n v="241.42400000000001"/>
    <n v="2"/>
    <n v="-36.2136"/>
    <n v="-0.15"/>
  </r>
  <r>
    <s v="US-2011-163146"/>
    <x v="743"/>
    <x v="2"/>
    <x v="1"/>
    <d v="2011-05-20T00:00:00"/>
    <x v="0"/>
    <s v="CindyChapman@gmail.com"/>
    <s v="United States,San Francisco,California"/>
    <s v="United States"/>
    <x v="0"/>
    <x v="8"/>
    <x v="813"/>
    <n v="56.4"/>
    <n v="3"/>
    <n v="3.3839999999999999"/>
    <n v="0.06"/>
  </r>
  <r>
    <s v="CA-2014-147354"/>
    <x v="258"/>
    <x v="9"/>
    <x v="3"/>
    <d v="2014-03-14T00:00:00"/>
    <x v="0"/>
    <s v="KarlBraun@gmail.com"/>
    <s v="United States,Los Angeles,California"/>
    <s v="United States"/>
    <x v="0"/>
    <x v="14"/>
    <x v="622"/>
    <n v="479.98399999999998"/>
    <n v="2"/>
    <n v="59.997999999999998"/>
    <n v="0.125"/>
  </r>
  <r>
    <s v="CA-2014-147354"/>
    <x v="258"/>
    <x v="9"/>
    <x v="3"/>
    <d v="2014-03-14T00:00:00"/>
    <x v="0"/>
    <s v="KarlBraun@gmail.com"/>
    <s v="United States,Los Angeles,California"/>
    <s v="United States"/>
    <x v="0"/>
    <x v="4"/>
    <x v="4"/>
    <n v="30.84"/>
    <n v="5"/>
    <n v="9.6374999999999993"/>
    <n v="0.3125"/>
  </r>
  <r>
    <s v="CA-2012-149566"/>
    <x v="435"/>
    <x v="1"/>
    <x v="2"/>
    <d v="2012-12-10T00:00:00"/>
    <x v="1"/>
    <s v="GeorgeBell@gmail.com"/>
    <s v="United States,Los Angeles,California"/>
    <s v="United States"/>
    <x v="0"/>
    <x v="8"/>
    <x v="724"/>
    <n v="39"/>
    <n v="3"/>
    <n v="17.55"/>
    <n v="0.45"/>
  </r>
  <r>
    <s v="CA-2012-149566"/>
    <x v="435"/>
    <x v="1"/>
    <x v="2"/>
    <d v="2012-12-10T00:00:00"/>
    <x v="1"/>
    <s v="GeorgeBell@gmail.com"/>
    <s v="United States,Los Angeles,California"/>
    <s v="United States"/>
    <x v="0"/>
    <x v="0"/>
    <x v="304"/>
    <n v="12.6"/>
    <n v="4"/>
    <n v="6.048"/>
    <n v="0.48000000000000004"/>
  </r>
  <r>
    <s v="CA-2012-126186"/>
    <x v="408"/>
    <x v="4"/>
    <x v="2"/>
    <d v="2012-09-12T00:00:00"/>
    <x v="6"/>
    <s v="GeorgeBell@gmail.com"/>
    <s v="United States,Aurora,Colorado"/>
    <s v="United States"/>
    <x v="5"/>
    <x v="1"/>
    <x v="150"/>
    <n v="24.64"/>
    <n v="4"/>
    <n v="4.0039999999999996"/>
    <n v="0.16249999999999998"/>
  </r>
  <r>
    <s v="CA-2011-159849"/>
    <x v="45"/>
    <x v="4"/>
    <x v="1"/>
    <d v="2011-09-19T00:00:00"/>
    <x v="7"/>
    <s v="JimKriz@gmail.com"/>
    <s v="United States,San Francisco,California"/>
    <s v="United States"/>
    <x v="0"/>
    <x v="11"/>
    <x v="1415"/>
    <n v="5.67"/>
    <n v="3"/>
    <n v="0.1134"/>
    <n v="0.02"/>
  </r>
  <r>
    <s v="CA-2011-104808"/>
    <x v="209"/>
    <x v="11"/>
    <x v="1"/>
    <d v="2011-02-09T00:00:00"/>
    <x v="0"/>
    <s v="MarkHaberlin@gmail.com"/>
    <s v="United States,Escondido,California"/>
    <s v="United States"/>
    <x v="0"/>
    <x v="4"/>
    <x v="465"/>
    <n v="17.248000000000001"/>
    <n v="2"/>
    <n v="6.0368000000000004"/>
    <n v="0.35"/>
  </r>
  <r>
    <s v="CA-2014-162012"/>
    <x v="195"/>
    <x v="6"/>
    <x v="3"/>
    <d v="2014-07-19T00:00:00"/>
    <x v="5"/>
    <s v="KarenBern@gmail.com"/>
    <s v="United States,Los Angeles,California"/>
    <s v="United States"/>
    <x v="0"/>
    <x v="8"/>
    <x v="72"/>
    <n v="1287.45"/>
    <n v="5"/>
    <n v="244.6155"/>
    <n v="0.19"/>
  </r>
  <r>
    <s v="CA-2014-162012"/>
    <x v="195"/>
    <x v="6"/>
    <x v="3"/>
    <d v="2014-07-19T00:00:00"/>
    <x v="5"/>
    <s v="KarenBern@gmail.com"/>
    <s v="United States,Los Angeles,California"/>
    <s v="United States"/>
    <x v="0"/>
    <x v="5"/>
    <x v="263"/>
    <n v="168.1"/>
    <n v="5"/>
    <n v="43.706000000000003"/>
    <n v="0.26"/>
  </r>
  <r>
    <s v="CA-2014-101700"/>
    <x v="706"/>
    <x v="10"/>
    <x v="3"/>
    <d v="2014-04-27T00:00:00"/>
    <x v="4"/>
    <s v="SeanO'Donnell@gmail.com"/>
    <s v="United States,Greeley,Colorado"/>
    <s v="United States"/>
    <x v="5"/>
    <x v="13"/>
    <x v="57"/>
    <n v="18.687999999999999"/>
    <n v="2"/>
    <n v="7.008"/>
    <n v="0.375"/>
  </r>
  <r>
    <s v="CA-2014-101700"/>
    <x v="706"/>
    <x v="10"/>
    <x v="3"/>
    <d v="2014-04-27T00:00:00"/>
    <x v="4"/>
    <s v="SeanO'Donnell@gmail.com"/>
    <s v="United States,Greeley,Colorado"/>
    <s v="United States"/>
    <x v="5"/>
    <x v="1"/>
    <x v="1416"/>
    <n v="11.664"/>
    <n v="3"/>
    <n v="3.3534000000000002"/>
    <n v="0.28750000000000003"/>
  </r>
  <r>
    <s v="US-2013-117387"/>
    <x v="496"/>
    <x v="8"/>
    <x v="0"/>
    <d v="2013-11-01T00:00:00"/>
    <x v="0"/>
    <s v="PeteArmstrong@gmail.com"/>
    <s v="United States,San Francisco,California"/>
    <s v="United States"/>
    <x v="0"/>
    <x v="4"/>
    <x v="1405"/>
    <n v="67.135999999999996"/>
    <n v="4"/>
    <n v="25.175999999999998"/>
    <n v="0.375"/>
  </r>
  <r>
    <s v="CA-2011-141110"/>
    <x v="224"/>
    <x v="7"/>
    <x v="1"/>
    <d v="2011-12-01T00:00:00"/>
    <x v="1"/>
    <s v="LukeSchmidt@gmail.com"/>
    <s v="United States,Fresno,California"/>
    <s v="United States"/>
    <x v="0"/>
    <x v="4"/>
    <x v="274"/>
    <n v="4.32"/>
    <n v="3"/>
    <n v="1.512"/>
    <n v="0.35"/>
  </r>
  <r>
    <s v="CA-2011-141110"/>
    <x v="224"/>
    <x v="7"/>
    <x v="1"/>
    <d v="2011-12-01T00:00:00"/>
    <x v="1"/>
    <s v="LukeSchmidt@gmail.com"/>
    <s v="United States,Fresno,California"/>
    <s v="United States"/>
    <x v="0"/>
    <x v="9"/>
    <x v="415"/>
    <n v="14.94"/>
    <n v="3"/>
    <n v="7.0217999999999998"/>
    <n v="0.47000000000000003"/>
  </r>
  <r>
    <s v="CA-2011-141110"/>
    <x v="224"/>
    <x v="7"/>
    <x v="1"/>
    <d v="2011-12-01T00:00:00"/>
    <x v="1"/>
    <s v="LukeSchmidt@gmail.com"/>
    <s v="United States,Fresno,California"/>
    <s v="United States"/>
    <x v="0"/>
    <x v="5"/>
    <x v="567"/>
    <n v="40.54"/>
    <n v="2"/>
    <n v="11.3512"/>
    <n v="0.28000000000000003"/>
  </r>
  <r>
    <s v="CA-2011-141110"/>
    <x v="224"/>
    <x v="7"/>
    <x v="1"/>
    <d v="2011-12-01T00:00:00"/>
    <x v="1"/>
    <s v="LukeSchmidt@gmail.com"/>
    <s v="United States,Fresno,California"/>
    <s v="United States"/>
    <x v="0"/>
    <x v="4"/>
    <x v="1080"/>
    <n v="7.3120000000000003"/>
    <n v="1"/>
    <n v="2.5592000000000001"/>
    <n v="0.35000000000000003"/>
  </r>
  <r>
    <s v="US-2011-133949"/>
    <x v="786"/>
    <x v="1"/>
    <x v="1"/>
    <d v="2011-12-31T00:00:00"/>
    <x v="7"/>
    <s v="JamesLanier@gmail.com"/>
    <s v="United States,Reno,Nevada"/>
    <s v="United States"/>
    <x v="7"/>
    <x v="3"/>
    <x v="1233"/>
    <n v="475.94400000000002"/>
    <n v="7"/>
    <n v="59.493000000000002"/>
    <n v="0.125"/>
  </r>
  <r>
    <s v="CA-2014-123624"/>
    <x v="532"/>
    <x v="7"/>
    <x v="3"/>
    <d v="2014-11-18T00:00:00"/>
    <x v="0"/>
    <s v="SanjitEngle@gmail.com"/>
    <s v="United States,Oxnard,California"/>
    <s v="United States"/>
    <x v="0"/>
    <x v="8"/>
    <x v="639"/>
    <n v="82.95"/>
    <n v="5"/>
    <n v="29.032499999999999"/>
    <n v="0.35"/>
  </r>
  <r>
    <s v="CA-2013-146437"/>
    <x v="787"/>
    <x v="5"/>
    <x v="0"/>
    <d v="2013-02-01T00:00:00"/>
    <x v="0"/>
    <s v="HenryGoldwyn@gmail.com"/>
    <s v="United States,Los Angeles,California"/>
    <s v="United States"/>
    <x v="0"/>
    <x v="2"/>
    <x v="705"/>
    <n v="39.68"/>
    <n v="2"/>
    <n v="10.316800000000001"/>
    <n v="0.26"/>
  </r>
  <r>
    <s v="CA-2013-138233"/>
    <x v="788"/>
    <x v="7"/>
    <x v="0"/>
    <d v="2013-11-15T00:00:00"/>
    <x v="1"/>
    <s v="PhilipFox@gmail.com"/>
    <s v="United States,Oakland,California"/>
    <s v="United States"/>
    <x v="0"/>
    <x v="8"/>
    <x v="1417"/>
    <n v="479.97"/>
    <n v="3"/>
    <n v="177.5889"/>
    <n v="0.37"/>
  </r>
  <r>
    <s v="CA-2013-165918"/>
    <x v="789"/>
    <x v="4"/>
    <x v="0"/>
    <d v="2013-09-15T00:00:00"/>
    <x v="0"/>
    <s v="BryanDavis@gmail.com"/>
    <s v="United States,Edmonds,Washington"/>
    <s v="United States"/>
    <x v="1"/>
    <x v="0"/>
    <x v="1273"/>
    <n v="7.38"/>
    <n v="2"/>
    <n v="3.4685999999999999"/>
    <n v="0.47"/>
  </r>
  <r>
    <s v="CA-2013-165918"/>
    <x v="789"/>
    <x v="4"/>
    <x v="0"/>
    <d v="2013-09-15T00:00:00"/>
    <x v="0"/>
    <s v="BryanDavis@gmail.com"/>
    <s v="United States,Edmonds,Washington"/>
    <s v="United States"/>
    <x v="1"/>
    <x v="4"/>
    <x v="94"/>
    <n v="14.256"/>
    <n v="3"/>
    <n v="4.4550000000000001"/>
    <n v="0.3125"/>
  </r>
  <r>
    <s v="CA-2013-165918"/>
    <x v="789"/>
    <x v="4"/>
    <x v="0"/>
    <d v="2013-09-15T00:00:00"/>
    <x v="0"/>
    <s v="BryanDavis@gmail.com"/>
    <s v="United States,Edmonds,Washington"/>
    <s v="United States"/>
    <x v="1"/>
    <x v="9"/>
    <x v="1173"/>
    <n v="81.98"/>
    <n v="2"/>
    <n v="40.170200000000001"/>
    <n v="0.49"/>
  </r>
  <r>
    <s v="CA-2013-165918"/>
    <x v="789"/>
    <x v="4"/>
    <x v="0"/>
    <d v="2013-09-15T00:00:00"/>
    <x v="0"/>
    <s v="BryanDavis@gmail.com"/>
    <s v="United States,Edmonds,Washington"/>
    <s v="United States"/>
    <x v="1"/>
    <x v="4"/>
    <x v="1156"/>
    <n v="39.624000000000002"/>
    <n v="3"/>
    <n v="13.868399999999999"/>
    <n v="0.35"/>
  </r>
  <r>
    <s v="CA-2014-117513"/>
    <x v="663"/>
    <x v="9"/>
    <x v="3"/>
    <d v="2014-03-09T00:00:00"/>
    <x v="1"/>
    <s v="BillTyler@gmail.com"/>
    <s v="United States,Los Angeles,California"/>
    <s v="United States"/>
    <x v="0"/>
    <x v="6"/>
    <x v="746"/>
    <n v="399.67200000000003"/>
    <n v="7"/>
    <n v="-14.9877"/>
    <n v="-3.7499999999999999E-2"/>
  </r>
  <r>
    <s v="US-2013-114230"/>
    <x v="262"/>
    <x v="7"/>
    <x v="0"/>
    <d v="2013-12-02T00:00:00"/>
    <x v="0"/>
    <s v="ChrisMcAfee@gmail.com"/>
    <s v="United States,Phoenix,Arizona"/>
    <s v="United States"/>
    <x v="3"/>
    <x v="7"/>
    <x v="661"/>
    <n v="39.808"/>
    <n v="4"/>
    <n v="3.9807999999999999"/>
    <n v="9.9999999999999992E-2"/>
  </r>
  <r>
    <s v="CA-2012-156118"/>
    <x v="727"/>
    <x v="1"/>
    <x v="2"/>
    <d v="2012-12-12T00:00:00"/>
    <x v="0"/>
    <s v="HenryGoldwyn@gmail.com"/>
    <s v="United States,Colorado Springs,Colorado"/>
    <s v="United States"/>
    <x v="5"/>
    <x v="9"/>
    <x v="1418"/>
    <n v="15.696"/>
    <n v="3"/>
    <n v="5.1012000000000004"/>
    <n v="0.32500000000000001"/>
  </r>
  <r>
    <s v="CA-2014-151281"/>
    <x v="517"/>
    <x v="10"/>
    <x v="3"/>
    <d v="2014-05-03T00:00:00"/>
    <x v="1"/>
    <s v="HenryMacAllister@gmail.com"/>
    <s v="United States,Seattle,Washington"/>
    <s v="United States"/>
    <x v="1"/>
    <x v="1"/>
    <x v="20"/>
    <n v="139.58000000000001"/>
    <n v="7"/>
    <n v="39.0824"/>
    <n v="0.27999999999999997"/>
  </r>
  <r>
    <s v="CA-2014-147767"/>
    <x v="239"/>
    <x v="1"/>
    <x v="3"/>
    <d v="2014-12-03T00:00:00"/>
    <x v="7"/>
    <s v="SusanVittorini@gmail.com"/>
    <s v="United States,Peoria,Arizona"/>
    <s v="United States"/>
    <x v="3"/>
    <x v="4"/>
    <x v="151"/>
    <n v="67.86"/>
    <n v="6"/>
    <n v="-45.24"/>
    <n v="-0.66666666666666674"/>
  </r>
  <r>
    <s v="CA-2013-113341"/>
    <x v="790"/>
    <x v="7"/>
    <x v="0"/>
    <d v="2013-11-30T00:00:00"/>
    <x v="0"/>
    <s v="MarkHamilton@gmail.com"/>
    <s v="United States,Los Angeles,California"/>
    <s v="United States"/>
    <x v="0"/>
    <x v="10"/>
    <x v="1391"/>
    <n v="194.352"/>
    <n v="3"/>
    <n v="19.435199999999998"/>
    <n v="9.9999999999999992E-2"/>
  </r>
  <r>
    <s v="CA-2011-142769"/>
    <x v="439"/>
    <x v="4"/>
    <x v="1"/>
    <d v="2011-09-13T00:00:00"/>
    <x v="7"/>
    <s v="ResiPÃ¶lking@gmail.com"/>
    <s v="United States,Seattle,Washington"/>
    <s v="United States"/>
    <x v="1"/>
    <x v="11"/>
    <x v="1419"/>
    <n v="5.7"/>
    <n v="5"/>
    <n v="2.6789999999999998"/>
    <n v="0.47"/>
  </r>
  <r>
    <s v="CA-2011-142769"/>
    <x v="439"/>
    <x v="4"/>
    <x v="1"/>
    <d v="2011-09-13T00:00:00"/>
    <x v="7"/>
    <s v="ResiPÃ¶lking@gmail.com"/>
    <s v="United States,Seattle,Washington"/>
    <s v="United States"/>
    <x v="1"/>
    <x v="1"/>
    <x v="88"/>
    <n v="14.19"/>
    <n v="3"/>
    <n v="5.5340999999999996"/>
    <n v="0.38999999999999996"/>
  </r>
  <r>
    <s v="CA-2011-142769"/>
    <x v="439"/>
    <x v="4"/>
    <x v="1"/>
    <d v="2011-09-13T00:00:00"/>
    <x v="7"/>
    <s v="ResiPÃ¶lking@gmail.com"/>
    <s v="United States,Seattle,Washington"/>
    <s v="United States"/>
    <x v="1"/>
    <x v="12"/>
    <x v="183"/>
    <n v="7.3"/>
    <n v="2"/>
    <n v="2.19"/>
    <n v="0.3"/>
  </r>
  <r>
    <s v="CA-2011-142769"/>
    <x v="439"/>
    <x v="4"/>
    <x v="1"/>
    <d v="2011-09-13T00:00:00"/>
    <x v="7"/>
    <s v="ResiPÃ¶lking@gmail.com"/>
    <s v="United States,Seattle,Washington"/>
    <s v="United States"/>
    <x v="1"/>
    <x v="8"/>
    <x v="292"/>
    <n v="199.98"/>
    <n v="2"/>
    <n v="75.992400000000004"/>
    <n v="0.38000000000000006"/>
  </r>
  <r>
    <s v="CA-2011-142769"/>
    <x v="439"/>
    <x v="4"/>
    <x v="1"/>
    <d v="2011-09-13T00:00:00"/>
    <x v="7"/>
    <s v="ResiPÃ¶lking@gmail.com"/>
    <s v="United States,Seattle,Washington"/>
    <s v="United States"/>
    <x v="1"/>
    <x v="8"/>
    <x v="794"/>
    <n v="144.96"/>
    <n v="4"/>
    <n v="60.883200000000002"/>
    <n v="0.42"/>
  </r>
  <r>
    <s v="CA-2011-142769"/>
    <x v="439"/>
    <x v="4"/>
    <x v="1"/>
    <d v="2011-09-13T00:00:00"/>
    <x v="7"/>
    <s v="ResiPÃ¶lking@gmail.com"/>
    <s v="United States,Seattle,Washington"/>
    <s v="United States"/>
    <x v="1"/>
    <x v="8"/>
    <x v="401"/>
    <n v="118"/>
    <n v="2"/>
    <n v="20.059999999999999"/>
    <n v="0.16999999999999998"/>
  </r>
  <r>
    <s v="CA-2011-142769"/>
    <x v="439"/>
    <x v="4"/>
    <x v="1"/>
    <d v="2011-09-13T00:00:00"/>
    <x v="7"/>
    <s v="ResiPÃ¶lking@gmail.com"/>
    <s v="United States,Seattle,Washington"/>
    <s v="United States"/>
    <x v="1"/>
    <x v="9"/>
    <x v="901"/>
    <n v="48.94"/>
    <n v="1"/>
    <n v="24.47"/>
    <n v="0.5"/>
  </r>
  <r>
    <s v="CA-2011-142769"/>
    <x v="439"/>
    <x v="4"/>
    <x v="1"/>
    <d v="2011-09-13T00:00:00"/>
    <x v="7"/>
    <s v="ResiPÃ¶lking@gmail.com"/>
    <s v="United States,Seattle,Washington"/>
    <s v="United States"/>
    <x v="1"/>
    <x v="5"/>
    <x v="819"/>
    <n v="22.66"/>
    <n v="2"/>
    <n v="9.7438000000000002"/>
    <n v="0.43"/>
  </r>
  <r>
    <s v="CA-2014-126634"/>
    <x v="721"/>
    <x v="9"/>
    <x v="3"/>
    <d v="2014-04-02T00:00:00"/>
    <x v="2"/>
    <s v="AlanBarnes@gmail.com"/>
    <s v="United States,Lakewood,California"/>
    <s v="United States"/>
    <x v="0"/>
    <x v="1"/>
    <x v="528"/>
    <n v="94.2"/>
    <n v="5"/>
    <n v="39.564"/>
    <n v="0.42"/>
  </r>
  <r>
    <s v="CA-2013-118500"/>
    <x v="553"/>
    <x v="7"/>
    <x v="0"/>
    <d v="2013-11-19T00:00:00"/>
    <x v="6"/>
    <s v="HeatherJas@gmail.com"/>
    <s v="United States,San Francisco,California"/>
    <s v="United States"/>
    <x v="0"/>
    <x v="12"/>
    <x v="555"/>
    <n v="49.5"/>
    <n v="5"/>
    <n v="13.365"/>
    <n v="0.27"/>
  </r>
  <r>
    <s v="CA-2013-149916"/>
    <x v="244"/>
    <x v="1"/>
    <x v="0"/>
    <d v="2013-12-25T00:00:00"/>
    <x v="2"/>
    <s v="EmilyDucich@gmail.com"/>
    <s v="United States,Seattle,Washington"/>
    <s v="United States"/>
    <x v="1"/>
    <x v="4"/>
    <x v="58"/>
    <n v="55.36"/>
    <n v="4"/>
    <n v="19.376000000000001"/>
    <n v="0.35000000000000003"/>
  </r>
  <r>
    <s v="CA-2013-149916"/>
    <x v="244"/>
    <x v="1"/>
    <x v="0"/>
    <d v="2013-12-25T00:00:00"/>
    <x v="2"/>
    <s v="EmilyDucich@gmail.com"/>
    <s v="United States,Seattle,Washington"/>
    <s v="United States"/>
    <x v="1"/>
    <x v="16"/>
    <x v="1420"/>
    <n v="11.56"/>
    <n v="1"/>
    <n v="3.7570000000000001"/>
    <n v="0.32500000000000001"/>
  </r>
  <r>
    <s v="CA-2012-158918"/>
    <x v="491"/>
    <x v="1"/>
    <x v="2"/>
    <d v="2012-12-25T00:00:00"/>
    <x v="1"/>
    <s v="ArianneIrving@gmail.com"/>
    <s v="United States,Los Angeles,California"/>
    <s v="United States"/>
    <x v="0"/>
    <x v="9"/>
    <x v="57"/>
    <n v="17.12"/>
    <n v="4"/>
    <n v="7.7039999999999997"/>
    <n v="0.44999999999999996"/>
  </r>
  <r>
    <s v="CA-2014-101665"/>
    <x v="551"/>
    <x v="7"/>
    <x v="3"/>
    <d v="2014-12-02T00:00:00"/>
    <x v="3"/>
    <s v="TracyZic@gmail.com"/>
    <s v="United States,San Francisco,California"/>
    <s v="United States"/>
    <x v="0"/>
    <x v="2"/>
    <x v="250"/>
    <n v="5.16"/>
    <n v="2"/>
    <n v="1.3415999999999999"/>
    <n v="0.25999999999999995"/>
  </r>
  <r>
    <s v="CA-2013-155446"/>
    <x v="644"/>
    <x v="1"/>
    <x v="0"/>
    <d v="2013-12-24T00:00:00"/>
    <x v="5"/>
    <s v="TanjaNorvell@gmail.com"/>
    <s v="United States,San Diego,California"/>
    <s v="United States"/>
    <x v="0"/>
    <x v="8"/>
    <x v="142"/>
    <n v="21.21"/>
    <n v="7"/>
    <n v="4.4541000000000004"/>
    <n v="0.21000000000000002"/>
  </r>
  <r>
    <s v="CA-2013-144015"/>
    <x v="460"/>
    <x v="0"/>
    <x v="0"/>
    <d v="2013-06-27T00:00:00"/>
    <x v="7"/>
    <s v="AdamHart@gmail.com"/>
    <s v="United States,Los Angeles,California"/>
    <s v="United States"/>
    <x v="0"/>
    <x v="12"/>
    <x v="133"/>
    <n v="231.72"/>
    <n v="2"/>
    <n v="11.586"/>
    <n v="0.05"/>
  </r>
  <r>
    <s v="CA-2013-144015"/>
    <x v="460"/>
    <x v="0"/>
    <x v="0"/>
    <d v="2013-06-27T00:00:00"/>
    <x v="7"/>
    <s v="AdamHart@gmail.com"/>
    <s v="United States,Los Angeles,California"/>
    <s v="United States"/>
    <x v="0"/>
    <x v="11"/>
    <x v="92"/>
    <n v="17.899999999999999"/>
    <n v="5"/>
    <n v="8.9499999999999993"/>
    <n v="0.5"/>
  </r>
  <r>
    <s v="CA-2013-144015"/>
    <x v="460"/>
    <x v="0"/>
    <x v="0"/>
    <d v="2013-06-27T00:00:00"/>
    <x v="7"/>
    <s v="AdamHart@gmail.com"/>
    <s v="United States,Los Angeles,California"/>
    <s v="United States"/>
    <x v="0"/>
    <x v="9"/>
    <x v="545"/>
    <n v="12.48"/>
    <n v="2"/>
    <n v="5.6159999999999997"/>
    <n v="0.44999999999999996"/>
  </r>
  <r>
    <s v="CA-2013-118311"/>
    <x v="599"/>
    <x v="8"/>
    <x v="0"/>
    <d v="2013-10-29T00:00:00"/>
    <x v="0"/>
    <s v="EmilyDucich@gmail.com"/>
    <s v="United States,San Francisco,California"/>
    <s v="United States"/>
    <x v="0"/>
    <x v="8"/>
    <x v="1113"/>
    <n v="450"/>
    <n v="5"/>
    <n v="162"/>
    <n v="0.36"/>
  </r>
  <r>
    <s v="CA-2014-127096"/>
    <x v="628"/>
    <x v="4"/>
    <x v="3"/>
    <d v="2014-09-18T00:00:00"/>
    <x v="2"/>
    <s v="ChristopherSchild@gmail.com"/>
    <s v="United States,San Francisco,California"/>
    <s v="United States"/>
    <x v="0"/>
    <x v="6"/>
    <x v="341"/>
    <n v="300.904"/>
    <n v="1"/>
    <n v="11.283899999999999"/>
    <n v="3.7499999999999999E-2"/>
  </r>
  <r>
    <s v="US-2011-132745"/>
    <x v="791"/>
    <x v="8"/>
    <x v="1"/>
    <d v="2011-10-05T00:00:00"/>
    <x v="0"/>
    <s v="NeilFranzÃ¶sisch@gmail.com"/>
    <s v="United States,Reno,Nevada"/>
    <s v="United States"/>
    <x v="7"/>
    <x v="11"/>
    <x v="1421"/>
    <n v="4.71"/>
    <n v="1"/>
    <n v="0"/>
    <n v="0"/>
  </r>
  <r>
    <s v="CA-2011-119144"/>
    <x v="541"/>
    <x v="7"/>
    <x v="1"/>
    <d v="2011-11-18T00:00:00"/>
    <x v="2"/>
    <s v="JustinDeggeller@gmail.com"/>
    <s v="United States,Los Angeles,California"/>
    <s v="United States"/>
    <x v="0"/>
    <x v="3"/>
    <x v="1262"/>
    <n v="79.968000000000004"/>
    <n v="4"/>
    <n v="-17.992799999999999"/>
    <n v="-0.22499999999999998"/>
  </r>
  <r>
    <s v="CA-2011-119144"/>
    <x v="541"/>
    <x v="7"/>
    <x v="1"/>
    <d v="2011-11-18T00:00:00"/>
    <x v="2"/>
    <s v="JustinDeggeller@gmail.com"/>
    <s v="United States,Los Angeles,California"/>
    <s v="United States"/>
    <x v="0"/>
    <x v="15"/>
    <x v="420"/>
    <n v="305.97449999999998"/>
    <n v="3"/>
    <n v="25.197900000000001"/>
    <n v="8.2352941176470601E-2"/>
  </r>
  <r>
    <s v="CA-2011-119144"/>
    <x v="541"/>
    <x v="7"/>
    <x v="1"/>
    <d v="2011-11-18T00:00:00"/>
    <x v="2"/>
    <s v="JustinDeggeller@gmail.com"/>
    <s v="United States,Los Angeles,California"/>
    <s v="United States"/>
    <x v="0"/>
    <x v="7"/>
    <x v="1033"/>
    <n v="344.91"/>
    <n v="3"/>
    <n v="10.347300000000001"/>
    <n v="0.03"/>
  </r>
  <r>
    <s v="CA-2011-105648"/>
    <x v="792"/>
    <x v="9"/>
    <x v="1"/>
    <d v="2011-03-07T00:00:00"/>
    <x v="0"/>
    <s v="EvaJacobs@gmail.com"/>
    <s v="United States,San Diego,California"/>
    <s v="United States"/>
    <x v="0"/>
    <x v="6"/>
    <x v="1005"/>
    <n v="626.35199999999998"/>
    <n v="3"/>
    <n v="-23.488199999999999"/>
    <n v="-3.7499999999999999E-2"/>
  </r>
  <r>
    <s v="US-2012-145422"/>
    <x v="793"/>
    <x v="1"/>
    <x v="2"/>
    <d v="2012-12-07T00:00:00"/>
    <x v="0"/>
    <s v="PierreWener@gmail.com"/>
    <s v="United States,San Francisco,California"/>
    <s v="United States"/>
    <x v="0"/>
    <x v="15"/>
    <x v="698"/>
    <n v="359.49900000000002"/>
    <n v="3"/>
    <n v="-29.605799999999999"/>
    <n v="-8.2352941176470573E-2"/>
  </r>
  <r>
    <s v="CA-2014-136623"/>
    <x v="195"/>
    <x v="6"/>
    <x v="3"/>
    <d v="2014-07-17T00:00:00"/>
    <x v="1"/>
    <s v="TomStivers@gmail.com"/>
    <s v="United States,San Diego,California"/>
    <s v="United States"/>
    <x v="0"/>
    <x v="3"/>
    <x v="1422"/>
    <n v="71.951999999999998"/>
    <n v="6"/>
    <n v="5.3963999999999999"/>
    <n v="7.4999999999999997E-2"/>
  </r>
  <r>
    <s v="CA-2014-136623"/>
    <x v="195"/>
    <x v="6"/>
    <x v="3"/>
    <d v="2014-07-17T00:00:00"/>
    <x v="1"/>
    <s v="TomStivers@gmail.com"/>
    <s v="United States,San Diego,California"/>
    <s v="United States"/>
    <x v="0"/>
    <x v="4"/>
    <x v="388"/>
    <n v="29.8"/>
    <n v="5"/>
    <n v="9.3125"/>
    <n v="0.3125"/>
  </r>
  <r>
    <s v="CA-2014-148145"/>
    <x v="794"/>
    <x v="9"/>
    <x v="3"/>
    <d v="2014-03-24T00:00:00"/>
    <x v="1"/>
    <s v="ScottWilliamson@gmail.com"/>
    <s v="United States,Seattle,Washington"/>
    <s v="United States"/>
    <x v="1"/>
    <x v="2"/>
    <x v="252"/>
    <n v="46.2"/>
    <n v="4"/>
    <n v="21.251999999999999"/>
    <n v="0.45999999999999996"/>
  </r>
  <r>
    <s v="CA-2014-116988"/>
    <x v="795"/>
    <x v="0"/>
    <x v="3"/>
    <d v="2014-06-30T00:00:00"/>
    <x v="2"/>
    <s v="PaulineWebber@gmail.com"/>
    <s v="United States,Seattle,Washington"/>
    <s v="United States"/>
    <x v="1"/>
    <x v="9"/>
    <x v="1291"/>
    <n v="19.440000000000001"/>
    <n v="3"/>
    <n v="9.3312000000000008"/>
    <n v="0.48000000000000004"/>
  </r>
  <r>
    <s v="CA-2014-116988"/>
    <x v="795"/>
    <x v="0"/>
    <x v="3"/>
    <d v="2014-06-30T00:00:00"/>
    <x v="2"/>
    <s v="PaulineWebber@gmail.com"/>
    <s v="United States,Seattle,Washington"/>
    <s v="United States"/>
    <x v="1"/>
    <x v="1"/>
    <x v="1423"/>
    <n v="126.3"/>
    <n v="3"/>
    <n v="40.415999999999997"/>
    <n v="0.32"/>
  </r>
  <r>
    <s v="CA-2014-116988"/>
    <x v="795"/>
    <x v="0"/>
    <x v="3"/>
    <d v="2014-06-30T00:00:00"/>
    <x v="2"/>
    <s v="PaulineWebber@gmail.com"/>
    <s v="United States,Seattle,Washington"/>
    <s v="United States"/>
    <x v="1"/>
    <x v="8"/>
    <x v="72"/>
    <n v="1287.45"/>
    <n v="5"/>
    <n v="244.6155"/>
    <n v="0.19"/>
  </r>
  <r>
    <s v="US-2012-144771"/>
    <x v="274"/>
    <x v="8"/>
    <x v="2"/>
    <d v="2012-10-04T00:00:00"/>
    <x v="2"/>
    <s v="ChlorisKastensmidt@gmail.com"/>
    <s v="United States,Hillsboro,Oregon"/>
    <s v="United States"/>
    <x v="4"/>
    <x v="1"/>
    <x v="695"/>
    <n v="11.032"/>
    <n v="1"/>
    <n v="3.0337999999999998"/>
    <n v="0.27499999999999997"/>
  </r>
  <r>
    <s v="US-2012-144771"/>
    <x v="274"/>
    <x v="8"/>
    <x v="2"/>
    <d v="2012-10-04T00:00:00"/>
    <x v="2"/>
    <s v="ChlorisKastensmidt@gmail.com"/>
    <s v="United States,Hillsboro,Oregon"/>
    <s v="United States"/>
    <x v="4"/>
    <x v="8"/>
    <x v="62"/>
    <n v="53.04"/>
    <n v="3"/>
    <n v="-4.641"/>
    <n v="-8.7500000000000008E-2"/>
  </r>
  <r>
    <s v="CA-2014-128076"/>
    <x v="555"/>
    <x v="11"/>
    <x v="3"/>
    <d v="2014-02-08T00:00:00"/>
    <x v="1"/>
    <s v="BillOverfelt@gmail.com"/>
    <s v="United States,San Diego,California"/>
    <s v="United States"/>
    <x v="0"/>
    <x v="1"/>
    <x v="1424"/>
    <n v="210.58"/>
    <n v="2"/>
    <n v="12.6348"/>
    <n v="0.06"/>
  </r>
  <r>
    <s v="CA-2014-128076"/>
    <x v="555"/>
    <x v="11"/>
    <x v="3"/>
    <d v="2014-02-08T00:00:00"/>
    <x v="1"/>
    <s v="BillOverfelt@gmail.com"/>
    <s v="United States,San Diego,California"/>
    <s v="United States"/>
    <x v="0"/>
    <x v="4"/>
    <x v="899"/>
    <n v="30.96"/>
    <n v="2"/>
    <n v="10.061999999999999"/>
    <n v="0.32499999999999996"/>
  </r>
  <r>
    <s v="CA-2014-128076"/>
    <x v="555"/>
    <x v="11"/>
    <x v="3"/>
    <d v="2014-02-08T00:00:00"/>
    <x v="1"/>
    <s v="BillOverfelt@gmail.com"/>
    <s v="United States,San Diego,California"/>
    <s v="United States"/>
    <x v="0"/>
    <x v="16"/>
    <x v="1425"/>
    <n v="239.98400000000001"/>
    <n v="2"/>
    <n v="38.997399999999999"/>
    <n v="0.16249999999999998"/>
  </r>
  <r>
    <s v="CA-2013-112578"/>
    <x v="582"/>
    <x v="1"/>
    <x v="0"/>
    <d v="2014-01-03T00:00:00"/>
    <x v="0"/>
    <s v="FrankOlsen@gmail.com"/>
    <s v="United States,Sacramento,California"/>
    <s v="United States"/>
    <x v="0"/>
    <x v="7"/>
    <x v="286"/>
    <n v="14.03"/>
    <n v="1"/>
    <n v="4.0686999999999998"/>
    <n v="0.28999999999999998"/>
  </r>
  <r>
    <s v="CA-2013-112578"/>
    <x v="582"/>
    <x v="1"/>
    <x v="0"/>
    <d v="2014-01-03T00:00:00"/>
    <x v="0"/>
    <s v="FrankOlsen@gmail.com"/>
    <s v="United States,Sacramento,California"/>
    <s v="United States"/>
    <x v="0"/>
    <x v="12"/>
    <x v="1039"/>
    <n v="27.96"/>
    <n v="2"/>
    <n v="7.2695999999999996"/>
    <n v="0.25999999999999995"/>
  </r>
  <r>
    <s v="CA-2013-151148"/>
    <x v="44"/>
    <x v="4"/>
    <x v="0"/>
    <d v="2013-09-14T00:00:00"/>
    <x v="6"/>
    <s v="PhilisseOvercash@gmail.com"/>
    <s v="United States,Louisville,Colorado"/>
    <s v="United States"/>
    <x v="5"/>
    <x v="3"/>
    <x v="1426"/>
    <n v="146.952"/>
    <n v="3"/>
    <n v="9.1844999999999999"/>
    <n v="6.25E-2"/>
  </r>
  <r>
    <s v="CA-2013-151148"/>
    <x v="44"/>
    <x v="4"/>
    <x v="0"/>
    <d v="2013-09-14T00:00:00"/>
    <x v="6"/>
    <s v="PhilisseOvercash@gmail.com"/>
    <s v="United States,Louisville,Colorado"/>
    <s v="United States"/>
    <x v="5"/>
    <x v="10"/>
    <x v="657"/>
    <n v="83.135999999999996"/>
    <n v="4"/>
    <n v="5.1959999999999997"/>
    <n v="6.25E-2"/>
  </r>
  <r>
    <s v="CA-2012-165813"/>
    <x v="796"/>
    <x v="9"/>
    <x v="2"/>
    <d v="2012-03-22T00:00:00"/>
    <x v="2"/>
    <s v="BryanMills@gmail.com"/>
    <s v="United States,Salem,Oregon"/>
    <s v="United States"/>
    <x v="4"/>
    <x v="7"/>
    <x v="1184"/>
    <n v="29.303999999999998"/>
    <n v="3"/>
    <n v="2.5640999999999998"/>
    <n v="8.7499999999999994E-2"/>
  </r>
  <r>
    <s v="CA-2013-116911"/>
    <x v="508"/>
    <x v="4"/>
    <x v="0"/>
    <d v="2013-09-21T00:00:00"/>
    <x v="1"/>
    <s v="JustinDeggeller@gmail.com"/>
    <s v="United States,Twin Falls,Idaho"/>
    <s v="United States"/>
    <x v="9"/>
    <x v="4"/>
    <x v="1388"/>
    <n v="20.416"/>
    <n v="4"/>
    <n v="6.6352000000000002"/>
    <n v="0.32500000000000001"/>
  </r>
  <r>
    <s v="CA-2013-116911"/>
    <x v="508"/>
    <x v="4"/>
    <x v="0"/>
    <d v="2013-09-21T00:00:00"/>
    <x v="1"/>
    <s v="JustinDeggeller@gmail.com"/>
    <s v="United States,Twin Falls,Idaho"/>
    <s v="United States"/>
    <x v="9"/>
    <x v="6"/>
    <x v="341"/>
    <n v="1128.3900000000001"/>
    <n v="3"/>
    <n v="259.52969999999999"/>
    <n v="0.22999999999999998"/>
  </r>
  <r>
    <s v="CA-2014-145765"/>
    <x v="797"/>
    <x v="2"/>
    <x v="3"/>
    <d v="2014-06-03T00:00:00"/>
    <x v="1"/>
    <s v="CandaceMcMahon@gmail.com"/>
    <s v="United States,Phoenix,Arizona"/>
    <s v="United States"/>
    <x v="3"/>
    <x v="3"/>
    <x v="1427"/>
    <n v="195.96"/>
    <n v="5"/>
    <n v="19.596"/>
    <n v="9.9999999999999992E-2"/>
  </r>
  <r>
    <s v="CA-2014-145765"/>
    <x v="797"/>
    <x v="2"/>
    <x v="3"/>
    <d v="2014-06-03T00:00:00"/>
    <x v="1"/>
    <s v="CandaceMcMahon@gmail.com"/>
    <s v="United States,Phoenix,Arizona"/>
    <s v="United States"/>
    <x v="3"/>
    <x v="9"/>
    <x v="757"/>
    <n v="15.552"/>
    <n v="3"/>
    <n v="5.4432"/>
    <n v="0.35000000000000003"/>
  </r>
  <r>
    <s v="CA-2014-145765"/>
    <x v="797"/>
    <x v="2"/>
    <x v="3"/>
    <d v="2014-06-03T00:00:00"/>
    <x v="1"/>
    <s v="CandaceMcMahon@gmail.com"/>
    <s v="United States,Phoenix,Arizona"/>
    <s v="United States"/>
    <x v="3"/>
    <x v="8"/>
    <x v="1288"/>
    <n v="271.96800000000002"/>
    <n v="4"/>
    <n v="54.393599999999999"/>
    <n v="0.19999999999999998"/>
  </r>
  <r>
    <s v="CA-2011-162992"/>
    <x v="798"/>
    <x v="1"/>
    <x v="1"/>
    <d v="2011-12-21T00:00:00"/>
    <x v="2"/>
    <s v="BartPistole@gmail.com"/>
    <s v="United States,Los Angeles,California"/>
    <s v="United States"/>
    <x v="0"/>
    <x v="0"/>
    <x v="1258"/>
    <n v="14.62"/>
    <n v="2"/>
    <n v="6.8714000000000004"/>
    <n v="0.47000000000000003"/>
  </r>
  <r>
    <s v="CA-2011-162992"/>
    <x v="798"/>
    <x v="1"/>
    <x v="1"/>
    <d v="2011-12-21T00:00:00"/>
    <x v="2"/>
    <s v="BartPistole@gmail.com"/>
    <s v="United States,Los Angeles,California"/>
    <s v="United States"/>
    <x v="0"/>
    <x v="11"/>
    <x v="587"/>
    <n v="22.55"/>
    <n v="5"/>
    <n v="8.7944999999999993"/>
    <n v="0.38999999999999996"/>
  </r>
  <r>
    <s v="CA-2011-162992"/>
    <x v="798"/>
    <x v="1"/>
    <x v="1"/>
    <d v="2011-12-21T00:00:00"/>
    <x v="2"/>
    <s v="BartPistole@gmail.com"/>
    <s v="United States,Los Angeles,California"/>
    <s v="United States"/>
    <x v="0"/>
    <x v="3"/>
    <x v="1428"/>
    <n v="583.79999999999995"/>
    <n v="5"/>
    <n v="72.974999999999994"/>
    <n v="0.125"/>
  </r>
  <r>
    <s v="CA-2011-162992"/>
    <x v="798"/>
    <x v="1"/>
    <x v="1"/>
    <d v="2011-12-21T00:00:00"/>
    <x v="2"/>
    <s v="BartPistole@gmail.com"/>
    <s v="United States,Los Angeles,California"/>
    <s v="United States"/>
    <x v="0"/>
    <x v="3"/>
    <x v="789"/>
    <n v="211.16800000000001"/>
    <n v="4"/>
    <n v="15.8376"/>
    <n v="7.4999999999999997E-2"/>
  </r>
  <r>
    <s v="CA-2013-106397"/>
    <x v="241"/>
    <x v="6"/>
    <x v="0"/>
    <d v="2013-07-14T00:00:00"/>
    <x v="3"/>
    <s v="MaxJones@gmail.com"/>
    <s v="United States,Orem,Utah"/>
    <s v="United States"/>
    <x v="2"/>
    <x v="9"/>
    <x v="172"/>
    <n v="12.96"/>
    <n v="2"/>
    <n v="6.2207999999999997"/>
    <n v="0.47999999999999993"/>
  </r>
  <r>
    <s v="CA-2013-106397"/>
    <x v="241"/>
    <x v="6"/>
    <x v="0"/>
    <d v="2013-07-14T00:00:00"/>
    <x v="3"/>
    <s v="MaxJones@gmail.com"/>
    <s v="United States,Orem,Utah"/>
    <s v="United States"/>
    <x v="2"/>
    <x v="2"/>
    <x v="1097"/>
    <n v="45.98"/>
    <n v="2"/>
    <n v="12.8744"/>
    <n v="0.28000000000000003"/>
  </r>
  <r>
    <s v="US-2014-100398"/>
    <x v="799"/>
    <x v="3"/>
    <x v="3"/>
    <d v="2014-08-24T00:00:00"/>
    <x v="0"/>
    <s v="DennyOrdway@gmail.com"/>
    <s v="United States,Salt Lake City,Utah"/>
    <s v="United States"/>
    <x v="2"/>
    <x v="4"/>
    <x v="1269"/>
    <n v="102.72"/>
    <n v="3"/>
    <n v="37.235999999999997"/>
    <n v="0.36249999999999999"/>
  </r>
  <r>
    <s v="CA-2014-120614"/>
    <x v="714"/>
    <x v="2"/>
    <x v="3"/>
    <d v="2014-06-05T00:00:00"/>
    <x v="1"/>
    <s v="SuzanneMcNair@gmail.com"/>
    <s v="United States,Los Angeles,California"/>
    <s v="United States"/>
    <x v="0"/>
    <x v="9"/>
    <x v="1286"/>
    <n v="37.520000000000003"/>
    <n v="4"/>
    <n v="18.009599999999999"/>
    <n v="0.47999999999999993"/>
  </r>
  <r>
    <s v="CA-2012-127754"/>
    <x v="131"/>
    <x v="6"/>
    <x v="2"/>
    <d v="2012-07-31T00:00:00"/>
    <x v="1"/>
    <s v="CymaKinney@gmail.com"/>
    <s v="United States,Glendale,Arizona"/>
    <s v="United States"/>
    <x v="3"/>
    <x v="10"/>
    <x v="1216"/>
    <n v="266.35199999999998"/>
    <n v="3"/>
    <n v="13.317600000000001"/>
    <n v="5.000000000000001E-2"/>
  </r>
  <r>
    <s v="CA-2013-167983"/>
    <x v="684"/>
    <x v="3"/>
    <x v="0"/>
    <d v="2013-08-25T00:00:00"/>
    <x v="4"/>
    <s v="RachelPayne@gmail.com"/>
    <s v="United States,Seattle,Washington"/>
    <s v="United States"/>
    <x v="1"/>
    <x v="4"/>
    <x v="298"/>
    <n v="33.44"/>
    <n v="10"/>
    <n v="11.704000000000001"/>
    <n v="0.35000000000000003"/>
  </r>
  <r>
    <s v="CA-2011-153808"/>
    <x v="546"/>
    <x v="10"/>
    <x v="1"/>
    <d v="2011-04-10T00:00:00"/>
    <x v="0"/>
    <s v="FrankHawley@gmail.com"/>
    <s v="United States,Los Angeles,California"/>
    <s v="United States"/>
    <x v="0"/>
    <x v="2"/>
    <x v="844"/>
    <n v="70.95"/>
    <n v="3"/>
    <n v="18.446999999999999"/>
    <n v="0.25999999999999995"/>
  </r>
  <r>
    <s v="CA-2011-153808"/>
    <x v="546"/>
    <x v="10"/>
    <x v="1"/>
    <d v="2011-04-10T00:00:00"/>
    <x v="0"/>
    <s v="FrankHawley@gmail.com"/>
    <s v="United States,Los Angeles,California"/>
    <s v="United States"/>
    <x v="0"/>
    <x v="4"/>
    <x v="32"/>
    <n v="65.567999999999998"/>
    <n v="2"/>
    <n v="23.7684"/>
    <n v="0.36249999999999999"/>
  </r>
  <r>
    <s v="CA-2011-153808"/>
    <x v="546"/>
    <x v="10"/>
    <x v="1"/>
    <d v="2011-04-10T00:00:00"/>
    <x v="0"/>
    <s v="FrankHawley@gmail.com"/>
    <s v="United States,Los Angeles,California"/>
    <s v="United States"/>
    <x v="0"/>
    <x v="8"/>
    <x v="631"/>
    <n v="299.97000000000003"/>
    <n v="3"/>
    <n v="131.98679999999999"/>
    <n v="0.43999999999999995"/>
  </r>
  <r>
    <s v="US-2013-112396"/>
    <x v="800"/>
    <x v="11"/>
    <x v="0"/>
    <d v="2013-02-13T00:00:00"/>
    <x v="0"/>
    <s v="JustinRitter@gmail.com"/>
    <s v="United States,San Francisco,California"/>
    <s v="United States"/>
    <x v="0"/>
    <x v="8"/>
    <x v="75"/>
    <n v="89.97"/>
    <n v="3"/>
    <n v="39.586799999999997"/>
    <n v="0.43999999999999995"/>
  </r>
  <r>
    <s v="US-2013-112396"/>
    <x v="800"/>
    <x v="11"/>
    <x v="0"/>
    <d v="2013-02-13T00:00:00"/>
    <x v="0"/>
    <s v="JustinRitter@gmail.com"/>
    <s v="United States,San Francisco,California"/>
    <s v="United States"/>
    <x v="0"/>
    <x v="8"/>
    <x v="1429"/>
    <n v="31.86"/>
    <n v="2"/>
    <n v="11.151"/>
    <n v="0.35"/>
  </r>
  <r>
    <s v="CA-2014-163671"/>
    <x v="322"/>
    <x v="1"/>
    <x v="3"/>
    <d v="2014-12-31T00:00:00"/>
    <x v="3"/>
    <s v="DavePoirier@gmail.com"/>
    <s v="United States,Meridian,Idaho"/>
    <s v="United States"/>
    <x v="9"/>
    <x v="4"/>
    <x v="1430"/>
    <n v="21.312000000000001"/>
    <n v="3"/>
    <n v="7.992"/>
    <n v="0.375"/>
  </r>
  <r>
    <s v="CA-2014-135909"/>
    <x v="801"/>
    <x v="8"/>
    <x v="3"/>
    <d v="2014-10-21T00:00:00"/>
    <x v="5"/>
    <s v="JaneWaco@gmail.com"/>
    <s v="United States,Sacramento,California"/>
    <s v="United States"/>
    <x v="0"/>
    <x v="8"/>
    <x v="999"/>
    <n v="209.94"/>
    <n v="6"/>
    <n v="39.888599999999997"/>
    <n v="0.18999999999999997"/>
  </r>
  <r>
    <s v="CA-2014-135909"/>
    <x v="801"/>
    <x v="8"/>
    <x v="3"/>
    <d v="2014-10-21T00:00:00"/>
    <x v="5"/>
    <s v="JaneWaco@gmail.com"/>
    <s v="United States,Sacramento,California"/>
    <s v="United States"/>
    <x v="0"/>
    <x v="3"/>
    <x v="1289"/>
    <n v="31.984000000000002"/>
    <n v="2"/>
    <n v="-7.9960000000000004"/>
    <n v="-0.25"/>
  </r>
  <r>
    <s v="CA-2014-135909"/>
    <x v="801"/>
    <x v="8"/>
    <x v="3"/>
    <d v="2014-10-21T00:00:00"/>
    <x v="5"/>
    <s v="JaneWaco@gmail.com"/>
    <s v="United States,Sacramento,California"/>
    <s v="United States"/>
    <x v="0"/>
    <x v="4"/>
    <x v="584"/>
    <n v="5083.96"/>
    <n v="5"/>
    <n v="1906.4849999999999"/>
    <n v="0.375"/>
  </r>
  <r>
    <s v="CA-2013-158260"/>
    <x v="99"/>
    <x v="7"/>
    <x v="0"/>
    <d v="2013-11-09T00:00:00"/>
    <x v="0"/>
    <s v="CindyChapman@gmail.com"/>
    <s v="United States,San Diego,California"/>
    <s v="United States"/>
    <x v="0"/>
    <x v="16"/>
    <x v="1206"/>
    <n v="686.4"/>
    <n v="2"/>
    <n v="77.22"/>
    <n v="0.1125"/>
  </r>
  <r>
    <s v="CA-2014-101805"/>
    <x v="88"/>
    <x v="1"/>
    <x v="3"/>
    <d v="2014-12-07T00:00:00"/>
    <x v="1"/>
    <s v="SallyHughsby@gmail.com"/>
    <s v="United States,Seattle,Washington"/>
    <s v="United States"/>
    <x v="1"/>
    <x v="4"/>
    <x v="996"/>
    <n v="15.92"/>
    <n v="5"/>
    <n v="5.3730000000000002"/>
    <n v="0.33750000000000002"/>
  </r>
  <r>
    <s v="CA-2014-101805"/>
    <x v="88"/>
    <x v="1"/>
    <x v="3"/>
    <d v="2014-12-07T00:00:00"/>
    <x v="1"/>
    <s v="SallyHughsby@gmail.com"/>
    <s v="United States,Seattle,Washington"/>
    <s v="United States"/>
    <x v="1"/>
    <x v="1"/>
    <x v="130"/>
    <n v="70.680000000000007"/>
    <n v="12"/>
    <n v="31.0992"/>
    <n v="0.43999999999999995"/>
  </r>
  <r>
    <s v="CA-2014-101805"/>
    <x v="88"/>
    <x v="1"/>
    <x v="3"/>
    <d v="2014-12-07T00:00:00"/>
    <x v="1"/>
    <s v="SallyHughsby@gmail.com"/>
    <s v="United States,Seattle,Washington"/>
    <s v="United States"/>
    <x v="1"/>
    <x v="7"/>
    <x v="1006"/>
    <n v="541.24"/>
    <n v="4"/>
    <n v="5.4123999999999999"/>
    <n v="0.01"/>
  </r>
  <r>
    <s v="US-2012-107944"/>
    <x v="754"/>
    <x v="9"/>
    <x v="2"/>
    <d v="2012-03-25T00:00:00"/>
    <x v="2"/>
    <s v="AliceMcCarthy@gmail.com"/>
    <s v="United States,Los Angeles,California"/>
    <s v="United States"/>
    <x v="0"/>
    <x v="9"/>
    <x v="1118"/>
    <n v="192.72"/>
    <n v="11"/>
    <n v="92.505600000000001"/>
    <n v="0.48"/>
  </r>
  <r>
    <s v="US-2012-107944"/>
    <x v="754"/>
    <x v="9"/>
    <x v="2"/>
    <d v="2012-03-25T00:00:00"/>
    <x v="2"/>
    <s v="AliceMcCarthy@gmail.com"/>
    <s v="United States,Los Angeles,California"/>
    <s v="United States"/>
    <x v="0"/>
    <x v="8"/>
    <x v="1053"/>
    <n v="239.97"/>
    <n v="3"/>
    <n v="86.389200000000002"/>
    <n v="0.36"/>
  </r>
  <r>
    <s v="CA-2011-169642"/>
    <x v="453"/>
    <x v="6"/>
    <x v="1"/>
    <d v="2011-07-30T00:00:00"/>
    <x v="4"/>
    <s v="BarryBlumstein@gmail.com"/>
    <s v="United States,Los Angeles,California"/>
    <s v="United States"/>
    <x v="0"/>
    <x v="7"/>
    <x v="1431"/>
    <n v="276.27999999999997"/>
    <n v="2"/>
    <n v="0"/>
    <n v="0"/>
  </r>
  <r>
    <s v="CA-2014-103968"/>
    <x v="88"/>
    <x v="1"/>
    <x v="3"/>
    <d v="2014-12-08T00:00:00"/>
    <x v="3"/>
    <s v="MaxLudwig@gmail.com"/>
    <s v="United States,Stockton,California"/>
    <s v="United States"/>
    <x v="0"/>
    <x v="1"/>
    <x v="212"/>
    <n v="629.64"/>
    <n v="9"/>
    <n v="107.03879999999999"/>
    <n v="0.16999999999999998"/>
  </r>
  <r>
    <s v="CA-2012-111038"/>
    <x v="194"/>
    <x v="1"/>
    <x v="2"/>
    <d v="2012-12-06T00:00:00"/>
    <x v="1"/>
    <s v="LindsayCastell@gmail.com"/>
    <s v="United States,San Diego,California"/>
    <s v="United States"/>
    <x v="0"/>
    <x v="10"/>
    <x v="329"/>
    <n v="2676.672"/>
    <n v="9"/>
    <n v="267.66719999999998"/>
    <n v="9.9999999999999992E-2"/>
  </r>
  <r>
    <s v="CA-2013-167241"/>
    <x v="94"/>
    <x v="3"/>
    <x v="0"/>
    <d v="2013-08-23T00:00:00"/>
    <x v="5"/>
    <s v="BillDonatelli@gmail.com"/>
    <s v="United States,Los Angeles,California"/>
    <s v="United States"/>
    <x v="0"/>
    <x v="1"/>
    <x v="1432"/>
    <n v="312.02999999999997"/>
    <n v="3"/>
    <n v="43.684199999999997"/>
    <n v="0.14000000000000001"/>
  </r>
  <r>
    <s v="CA-2013-167241"/>
    <x v="94"/>
    <x v="3"/>
    <x v="0"/>
    <d v="2013-08-23T00:00:00"/>
    <x v="5"/>
    <s v="BillDonatelli@gmail.com"/>
    <s v="United States,Los Angeles,California"/>
    <s v="United States"/>
    <x v="0"/>
    <x v="7"/>
    <x v="514"/>
    <n v="17.940000000000001"/>
    <n v="3"/>
    <n v="3.0497999999999998"/>
    <n v="0.16999999999999998"/>
  </r>
  <r>
    <s v="CA-2013-167241"/>
    <x v="94"/>
    <x v="3"/>
    <x v="0"/>
    <d v="2013-08-23T00:00:00"/>
    <x v="5"/>
    <s v="BillDonatelli@gmail.com"/>
    <s v="United States,Los Angeles,California"/>
    <s v="United States"/>
    <x v="0"/>
    <x v="3"/>
    <x v="1194"/>
    <n v="165.6"/>
    <n v="3"/>
    <n v="10.35"/>
    <n v="6.25E-2"/>
  </r>
  <r>
    <s v="CA-2013-167241"/>
    <x v="94"/>
    <x v="3"/>
    <x v="0"/>
    <d v="2013-08-23T00:00:00"/>
    <x v="5"/>
    <s v="BillDonatelli@gmail.com"/>
    <s v="United States,Los Angeles,California"/>
    <s v="United States"/>
    <x v="0"/>
    <x v="9"/>
    <x v="1286"/>
    <n v="37.520000000000003"/>
    <n v="4"/>
    <n v="18.009599999999999"/>
    <n v="0.47999999999999993"/>
  </r>
  <r>
    <s v="CA-2013-139934"/>
    <x v="174"/>
    <x v="1"/>
    <x v="0"/>
    <d v="2013-12-21T00:00:00"/>
    <x v="2"/>
    <s v="AndyYotov@gmail.com"/>
    <s v="United States,San Francisco,California"/>
    <s v="United States"/>
    <x v="0"/>
    <x v="3"/>
    <x v="1147"/>
    <n v="66.975999999999999"/>
    <n v="7"/>
    <n v="6.6976000000000004"/>
    <n v="0.1"/>
  </r>
  <r>
    <s v="CA-2012-109603"/>
    <x v="802"/>
    <x v="5"/>
    <x v="2"/>
    <d v="2012-02-01T00:00:00"/>
    <x v="3"/>
    <s v="ElizabethMoffitt@gmail.com"/>
    <s v="United States,Moreno Valley,California"/>
    <s v="United States"/>
    <x v="0"/>
    <x v="9"/>
    <x v="812"/>
    <n v="182.72"/>
    <n v="8"/>
    <n v="84.051199999999994"/>
    <n v="0.45999999999999996"/>
  </r>
  <r>
    <s v="CA-2012-143616"/>
    <x v="694"/>
    <x v="4"/>
    <x v="2"/>
    <d v="2012-09-29T00:00:00"/>
    <x v="2"/>
    <s v="SaphhiraShifley@gmail.com"/>
    <s v="United States,Seattle,Washington"/>
    <s v="United States"/>
    <x v="1"/>
    <x v="2"/>
    <x v="491"/>
    <n v="99.2"/>
    <n v="5"/>
    <n v="25.792000000000002"/>
    <n v="0.26"/>
  </r>
  <r>
    <s v="CA-2012-134117"/>
    <x v="803"/>
    <x v="1"/>
    <x v="2"/>
    <d v="2012-12-19T00:00:00"/>
    <x v="2"/>
    <s v="PaulGonzalez@gmail.com"/>
    <s v="United States,Los Angeles,California"/>
    <s v="United States"/>
    <x v="0"/>
    <x v="2"/>
    <x v="339"/>
    <n v="204.85"/>
    <n v="5"/>
    <n v="53.261000000000003"/>
    <n v="0.26"/>
  </r>
  <r>
    <s v="CA-2012-134117"/>
    <x v="803"/>
    <x v="1"/>
    <x v="2"/>
    <d v="2012-12-19T00:00:00"/>
    <x v="2"/>
    <s v="PaulGonzalez@gmail.com"/>
    <s v="United States,Los Angeles,California"/>
    <s v="United States"/>
    <x v="0"/>
    <x v="3"/>
    <x v="1233"/>
    <n v="135.98400000000001"/>
    <n v="2"/>
    <n v="16.998000000000001"/>
    <n v="0.125"/>
  </r>
  <r>
    <s v="CA-2012-134117"/>
    <x v="803"/>
    <x v="1"/>
    <x v="2"/>
    <d v="2012-12-19T00:00:00"/>
    <x v="2"/>
    <s v="PaulGonzalez@gmail.com"/>
    <s v="United States,Los Angeles,California"/>
    <s v="United States"/>
    <x v="0"/>
    <x v="2"/>
    <x v="1433"/>
    <n v="16.399999999999999"/>
    <n v="5"/>
    <n v="7.0519999999999996"/>
    <n v="0.43"/>
  </r>
  <r>
    <s v="CA-2012-134117"/>
    <x v="803"/>
    <x v="1"/>
    <x v="2"/>
    <d v="2012-12-19T00:00:00"/>
    <x v="2"/>
    <s v="PaulGonzalez@gmail.com"/>
    <s v="United States,Los Angeles,California"/>
    <s v="United States"/>
    <x v="0"/>
    <x v="4"/>
    <x v="620"/>
    <n v="92.96"/>
    <n v="2"/>
    <n v="31.373999999999999"/>
    <n v="0.33750000000000002"/>
  </r>
  <r>
    <s v="CA-2013-159023"/>
    <x v="85"/>
    <x v="7"/>
    <x v="0"/>
    <d v="2013-11-06T00:00:00"/>
    <x v="2"/>
    <s v="NatalieWebber@gmail.com"/>
    <s v="United States,Portland,Oregon"/>
    <s v="United States"/>
    <x v="4"/>
    <x v="4"/>
    <x v="917"/>
    <n v="4.1580000000000004"/>
    <n v="7"/>
    <n v="-3.4649999999999999"/>
    <n v="-0.83333333333333326"/>
  </r>
  <r>
    <s v="CA-2013-159023"/>
    <x v="85"/>
    <x v="7"/>
    <x v="0"/>
    <d v="2013-11-06T00:00:00"/>
    <x v="2"/>
    <s v="NatalieWebber@gmail.com"/>
    <s v="United States,Portland,Oregon"/>
    <s v="United States"/>
    <x v="4"/>
    <x v="16"/>
    <x v="1434"/>
    <n v="179.99100000000001"/>
    <n v="3"/>
    <n v="-251.98740000000001"/>
    <n v="-1.4"/>
  </r>
  <r>
    <s v="CA-2011-154592"/>
    <x v="705"/>
    <x v="1"/>
    <x v="1"/>
    <d v="2011-12-08T00:00:00"/>
    <x v="6"/>
    <s v="EricaHernandez@gmail.com"/>
    <s v="United States,San Francisco,California"/>
    <s v="United States"/>
    <x v="0"/>
    <x v="9"/>
    <x v="665"/>
    <n v="164.88"/>
    <n v="3"/>
    <n v="80.791200000000003"/>
    <n v="0.49000000000000005"/>
  </r>
  <r>
    <s v="CA-2011-128622"/>
    <x v="544"/>
    <x v="7"/>
    <x v="1"/>
    <d v="2011-11-17T00:00:00"/>
    <x v="2"/>
    <s v="ScottCohen@gmail.com"/>
    <s v="United States,San Francisco,California"/>
    <s v="United States"/>
    <x v="0"/>
    <x v="12"/>
    <x v="183"/>
    <n v="10.95"/>
    <n v="3"/>
    <n v="3.2850000000000001"/>
    <n v="0.30000000000000004"/>
  </r>
  <r>
    <s v="CA-2011-132913"/>
    <x v="170"/>
    <x v="1"/>
    <x v="1"/>
    <d v="2011-12-26T00:00:00"/>
    <x v="2"/>
    <s v="AdamShillingsburg@gmail.com"/>
    <s v="United States,San Diego,California"/>
    <s v="United States"/>
    <x v="0"/>
    <x v="5"/>
    <x v="1379"/>
    <n v="13.97"/>
    <n v="1"/>
    <n v="3.6322000000000001"/>
    <n v="0.26"/>
  </r>
  <r>
    <s v="CA-2011-126480"/>
    <x v="112"/>
    <x v="4"/>
    <x v="1"/>
    <d v="2011-09-24T00:00:00"/>
    <x v="0"/>
    <s v="HenryGoldwyn@gmail.com"/>
    <s v="United States,San Diego,California"/>
    <s v="United States"/>
    <x v="0"/>
    <x v="9"/>
    <x v="1343"/>
    <n v="8.56"/>
    <n v="2"/>
    <n v="3.8519999999999999"/>
    <n v="0.44999999999999996"/>
  </r>
  <r>
    <s v="CA-2014-159226"/>
    <x v="550"/>
    <x v="10"/>
    <x v="3"/>
    <d v="2014-04-28T00:00:00"/>
    <x v="2"/>
    <s v="RobLucas@gmail.com"/>
    <s v="United States,Los Angeles,California"/>
    <s v="United States"/>
    <x v="0"/>
    <x v="15"/>
    <x v="1297"/>
    <n v="344.98099999999999"/>
    <n v="7"/>
    <n v="28.4102"/>
    <n v="8.2352941176470587E-2"/>
  </r>
  <r>
    <s v="US-2014-139577"/>
    <x v="84"/>
    <x v="8"/>
    <x v="3"/>
    <d v="2014-10-07T00:00:00"/>
    <x v="1"/>
    <s v="TanjaNorvell@gmail.com"/>
    <s v="United States,San Francisco,California"/>
    <s v="United States"/>
    <x v="0"/>
    <x v="8"/>
    <x v="970"/>
    <n v="104.75"/>
    <n v="5"/>
    <n v="21.997499999999999"/>
    <n v="0.21"/>
  </r>
  <r>
    <s v="CA-2011-133389"/>
    <x v="60"/>
    <x v="0"/>
    <x v="1"/>
    <d v="2011-06-22T00:00:00"/>
    <x v="7"/>
    <s v="TobyBraunhardt@gmail.com"/>
    <s v="United States,Phoenix,Arizona"/>
    <s v="United States"/>
    <x v="3"/>
    <x v="4"/>
    <x v="1080"/>
    <n v="8.2260000000000009"/>
    <n v="3"/>
    <n v="-6.0324"/>
    <n v="-0.73333333333333328"/>
  </r>
  <r>
    <s v="CA-2012-102855"/>
    <x v="730"/>
    <x v="10"/>
    <x v="2"/>
    <d v="2012-04-06T00:00:00"/>
    <x v="6"/>
    <s v="JenniferFerguson@gmail.com"/>
    <s v="United States,Spokane,Washington"/>
    <s v="United States"/>
    <x v="1"/>
    <x v="8"/>
    <x v="395"/>
    <n v="239.94"/>
    <n v="6"/>
    <n v="26.3934"/>
    <n v="0.11"/>
  </r>
  <r>
    <s v="CA-2012-102855"/>
    <x v="730"/>
    <x v="10"/>
    <x v="2"/>
    <d v="2012-04-06T00:00:00"/>
    <x v="6"/>
    <s v="JenniferFerguson@gmail.com"/>
    <s v="United States,Spokane,Washington"/>
    <s v="United States"/>
    <x v="1"/>
    <x v="2"/>
    <x v="1435"/>
    <n v="23.84"/>
    <n v="8"/>
    <n v="6.4367999999999999"/>
    <n v="0.27"/>
  </r>
  <r>
    <s v="CA-2014-143084"/>
    <x v="794"/>
    <x v="9"/>
    <x v="3"/>
    <d v="2014-03-23T00:00:00"/>
    <x v="0"/>
    <s v="BarryPond@gmail.com"/>
    <s v="United States,Los Angeles,California"/>
    <s v="United States"/>
    <x v="0"/>
    <x v="2"/>
    <x v="679"/>
    <n v="13.9"/>
    <n v="5"/>
    <n v="3.7530000000000001"/>
    <n v="0.27"/>
  </r>
  <r>
    <s v="CA-2014-143084"/>
    <x v="794"/>
    <x v="9"/>
    <x v="3"/>
    <d v="2014-03-23T00:00:00"/>
    <x v="0"/>
    <s v="BarryPond@gmail.com"/>
    <s v="United States,Los Angeles,California"/>
    <s v="United States"/>
    <x v="0"/>
    <x v="13"/>
    <x v="1159"/>
    <n v="19.399999999999999"/>
    <n v="5"/>
    <n v="9.3119999999999994"/>
    <n v="0.48"/>
  </r>
  <r>
    <s v="CA-2013-131639"/>
    <x v="443"/>
    <x v="1"/>
    <x v="0"/>
    <d v="2013-12-24T00:00:00"/>
    <x v="3"/>
    <s v="NoelStaavos@gmail.com"/>
    <s v="United States,Carlsbad,New Mexico"/>
    <s v="United States"/>
    <x v="6"/>
    <x v="4"/>
    <x v="247"/>
    <n v="13.488"/>
    <n v="2"/>
    <n v="4.3836000000000004"/>
    <n v="0.32500000000000007"/>
  </r>
  <r>
    <s v="CA-2013-131639"/>
    <x v="443"/>
    <x v="1"/>
    <x v="0"/>
    <d v="2013-12-24T00:00:00"/>
    <x v="3"/>
    <s v="NoelStaavos@gmail.com"/>
    <s v="United States,Carlsbad,New Mexico"/>
    <s v="United States"/>
    <x v="6"/>
    <x v="4"/>
    <x v="1436"/>
    <n v="11.416"/>
    <n v="1"/>
    <n v="3.8529"/>
    <n v="0.33749999999999997"/>
  </r>
  <r>
    <s v="CA-2013-161361"/>
    <x v="804"/>
    <x v="9"/>
    <x v="0"/>
    <d v="2013-03-29T00:00:00"/>
    <x v="2"/>
    <s v="MarkVanHuff@gmail.com"/>
    <s v="United States,Pocatello,Idaho"/>
    <s v="United States"/>
    <x v="9"/>
    <x v="9"/>
    <x v="782"/>
    <n v="17.64"/>
    <n v="3"/>
    <n v="8.6435999999999993"/>
    <n v="0.48999999999999994"/>
  </r>
  <r>
    <s v="CA-2013-161361"/>
    <x v="804"/>
    <x v="9"/>
    <x v="0"/>
    <d v="2013-03-29T00:00:00"/>
    <x v="2"/>
    <s v="MarkVanHuff@gmail.com"/>
    <s v="United States,Pocatello,Idaho"/>
    <s v="United States"/>
    <x v="9"/>
    <x v="4"/>
    <x v="12"/>
    <n v="17.04"/>
    <n v="3"/>
    <n v="5.5380000000000003"/>
    <n v="0.32500000000000001"/>
  </r>
  <r>
    <s v="US-2013-141880"/>
    <x v="535"/>
    <x v="3"/>
    <x v="0"/>
    <d v="2013-08-24T00:00:00"/>
    <x v="6"/>
    <s v="TonyChapman@gmail.com"/>
    <s v="United States,Fort Collins,Colorado"/>
    <s v="United States"/>
    <x v="5"/>
    <x v="1"/>
    <x v="194"/>
    <n v="98.328000000000003"/>
    <n v="3"/>
    <n v="9.8328000000000007"/>
    <n v="0.1"/>
  </r>
  <r>
    <s v="CA-2014-128041"/>
    <x v="490"/>
    <x v="4"/>
    <x v="3"/>
    <d v="2014-09-02T00:00:00"/>
    <x v="7"/>
    <s v="RickWilson@gmail.com"/>
    <s v="United States,Seattle,Washington"/>
    <s v="United States"/>
    <x v="1"/>
    <x v="5"/>
    <x v="1437"/>
    <n v="314.60000000000002"/>
    <n v="4"/>
    <n v="103.818"/>
    <n v="0.32999999999999996"/>
  </r>
  <r>
    <s v="CA-2014-128041"/>
    <x v="490"/>
    <x v="4"/>
    <x v="3"/>
    <d v="2014-09-02T00:00:00"/>
    <x v="7"/>
    <s v="RickWilson@gmail.com"/>
    <s v="United States,Seattle,Washington"/>
    <s v="United States"/>
    <x v="1"/>
    <x v="6"/>
    <x v="224"/>
    <n v="283.56"/>
    <n v="4"/>
    <n v="45.369599999999998"/>
    <n v="0.16"/>
  </r>
  <r>
    <s v="CA-2011-138177"/>
    <x v="45"/>
    <x v="4"/>
    <x v="1"/>
    <d v="2011-09-24T00:00:00"/>
    <x v="1"/>
    <s v="NeilDucich@gmail.com"/>
    <s v="United States,Chandler,Arizona"/>
    <s v="United States"/>
    <x v="3"/>
    <x v="6"/>
    <x v="1340"/>
    <n v="73.915000000000006"/>
    <n v="1"/>
    <n v="-45.827300000000001"/>
    <n v="-0.62"/>
  </r>
  <r>
    <s v="CA-2012-168760"/>
    <x v="133"/>
    <x v="4"/>
    <x v="2"/>
    <d v="2012-09-26T00:00:00"/>
    <x v="0"/>
    <s v="MuhammedMacIntyre@gmail.com"/>
    <s v="United States,Los Angeles,California"/>
    <s v="United States"/>
    <x v="0"/>
    <x v="5"/>
    <x v="327"/>
    <n v="61.44"/>
    <n v="3"/>
    <n v="16.588799999999999"/>
    <n v="0.27"/>
  </r>
  <r>
    <s v="CA-2013-168830"/>
    <x v="27"/>
    <x v="7"/>
    <x v="0"/>
    <d v="2013-11-14T00:00:00"/>
    <x v="3"/>
    <s v="MarinaLichtenstein@gmail.com"/>
    <s v="United States,San Francisco,California"/>
    <s v="United States"/>
    <x v="0"/>
    <x v="8"/>
    <x v="103"/>
    <n v="479.97"/>
    <n v="3"/>
    <n v="163.18979999999999"/>
    <n v="0.33999999999999997"/>
  </r>
  <r>
    <s v="CA-2014-137463"/>
    <x v="375"/>
    <x v="1"/>
    <x v="3"/>
    <d v="2014-12-21T00:00:00"/>
    <x v="0"/>
    <s v="KalycaMeade@gmail.com"/>
    <s v="United States,Sunnyvale,California"/>
    <s v="United States"/>
    <x v="0"/>
    <x v="4"/>
    <x v="775"/>
    <n v="5.984"/>
    <n v="2"/>
    <n v="2.2440000000000002"/>
    <n v="0.37500000000000006"/>
  </r>
  <r>
    <s v="CA-2014-137463"/>
    <x v="375"/>
    <x v="1"/>
    <x v="3"/>
    <d v="2014-12-21T00:00:00"/>
    <x v="0"/>
    <s v="KalycaMeade@gmail.com"/>
    <s v="United States,Sunnyvale,California"/>
    <s v="United States"/>
    <x v="0"/>
    <x v="8"/>
    <x v="609"/>
    <n v="189.95"/>
    <n v="5"/>
    <n v="45.588000000000001"/>
    <n v="0.24000000000000002"/>
  </r>
  <r>
    <s v="CA-2014-137463"/>
    <x v="375"/>
    <x v="1"/>
    <x v="3"/>
    <d v="2014-12-21T00:00:00"/>
    <x v="0"/>
    <s v="KalycaMeade@gmail.com"/>
    <s v="United States,Sunnyvale,California"/>
    <s v="United States"/>
    <x v="0"/>
    <x v="8"/>
    <x v="1270"/>
    <n v="149.94999999999999"/>
    <n v="5"/>
    <n v="31.4895"/>
    <n v="0.21000000000000002"/>
  </r>
  <r>
    <s v="CA-2014-137463"/>
    <x v="375"/>
    <x v="1"/>
    <x v="3"/>
    <d v="2014-12-21T00:00:00"/>
    <x v="0"/>
    <s v="KalycaMeade@gmail.com"/>
    <s v="United States,Sunnyvale,California"/>
    <s v="United States"/>
    <x v="0"/>
    <x v="2"/>
    <x v="1438"/>
    <n v="29.95"/>
    <n v="5"/>
    <n v="8.6854999999999993"/>
    <n v="0.28999999999999998"/>
  </r>
  <r>
    <s v="CA-2014-137463"/>
    <x v="375"/>
    <x v="1"/>
    <x v="3"/>
    <d v="2014-12-21T00:00:00"/>
    <x v="0"/>
    <s v="KalycaMeade@gmail.com"/>
    <s v="United States,Sunnyvale,California"/>
    <s v="United States"/>
    <x v="0"/>
    <x v="0"/>
    <x v="1152"/>
    <n v="44.4"/>
    <n v="3"/>
    <n v="22.2"/>
    <n v="0.5"/>
  </r>
  <r>
    <s v="CA-2012-165554"/>
    <x v="805"/>
    <x v="2"/>
    <x v="2"/>
    <d v="2012-05-22T00:00:00"/>
    <x v="0"/>
    <s v="AnthonyJacobs@gmail.com"/>
    <s v="United States,Los Angeles,California"/>
    <s v="United States"/>
    <x v="0"/>
    <x v="9"/>
    <x v="113"/>
    <n v="10.86"/>
    <n v="2"/>
    <n v="5.3213999999999997"/>
    <n v="0.49"/>
  </r>
  <r>
    <s v="CA-2011-141838"/>
    <x v="482"/>
    <x v="9"/>
    <x v="1"/>
    <d v="2011-03-31T00:00:00"/>
    <x v="1"/>
    <s v="DamalaKotsonis@gmail.com"/>
    <s v="United States,San Francisco,California"/>
    <s v="United States"/>
    <x v="0"/>
    <x v="2"/>
    <x v="553"/>
    <n v="3.36"/>
    <n v="2"/>
    <n v="0.84"/>
    <n v="0.25"/>
  </r>
  <r>
    <s v="CA-2011-141838"/>
    <x v="482"/>
    <x v="9"/>
    <x v="1"/>
    <d v="2011-03-31T00:00:00"/>
    <x v="1"/>
    <s v="DamalaKotsonis@gmail.com"/>
    <s v="United States,San Francisco,California"/>
    <s v="United States"/>
    <x v="0"/>
    <x v="4"/>
    <x v="220"/>
    <n v="27.936"/>
    <n v="4"/>
    <n v="9.4283999999999999"/>
    <n v="0.33750000000000002"/>
  </r>
  <r>
    <s v="CA-2011-141838"/>
    <x v="482"/>
    <x v="9"/>
    <x v="1"/>
    <d v="2011-03-31T00:00:00"/>
    <x v="1"/>
    <s v="DamalaKotsonis@gmail.com"/>
    <s v="United States,San Francisco,California"/>
    <s v="United States"/>
    <x v="0"/>
    <x v="3"/>
    <x v="1165"/>
    <n v="28.783999999999999"/>
    <n v="2"/>
    <n v="2.8784000000000001"/>
    <n v="0.1"/>
  </r>
  <r>
    <s v="CA-2014-117009"/>
    <x v="498"/>
    <x v="4"/>
    <x v="3"/>
    <d v="2014-09-29T00:00:00"/>
    <x v="3"/>
    <s v="BerenikeKampe@gmail.com"/>
    <s v="United States,Santa Ana,California"/>
    <s v="United States"/>
    <x v="0"/>
    <x v="12"/>
    <x v="43"/>
    <n v="21.96"/>
    <n v="2"/>
    <n v="6.1487999999999996"/>
    <n v="0.27999999999999997"/>
  </r>
  <r>
    <s v="CA-2012-128993"/>
    <x v="806"/>
    <x v="4"/>
    <x v="2"/>
    <d v="2012-09-17T00:00:00"/>
    <x v="1"/>
    <s v="CraigCarreira@gmail.com"/>
    <s v="United States,Seattle,Washington"/>
    <s v="United States"/>
    <x v="1"/>
    <x v="8"/>
    <x v="776"/>
    <n v="21.98"/>
    <n v="2"/>
    <n v="8.5722000000000005"/>
    <n v="0.39"/>
  </r>
  <r>
    <s v="CA-2012-149097"/>
    <x v="759"/>
    <x v="8"/>
    <x v="2"/>
    <d v="2012-10-24T00:00:00"/>
    <x v="0"/>
    <s v="StewartVisinsky@gmail.com"/>
    <s v="United States,Los Angeles,California"/>
    <s v="United States"/>
    <x v="0"/>
    <x v="1"/>
    <x v="1439"/>
    <n v="74.760000000000005"/>
    <n v="7"/>
    <n v="23.923200000000001"/>
    <n v="0.32"/>
  </r>
  <r>
    <s v="CA-2012-149097"/>
    <x v="759"/>
    <x v="8"/>
    <x v="2"/>
    <d v="2012-10-24T00:00:00"/>
    <x v="0"/>
    <s v="StewartVisinsky@gmail.com"/>
    <s v="United States,Los Angeles,California"/>
    <s v="United States"/>
    <x v="0"/>
    <x v="6"/>
    <x v="1131"/>
    <n v="364.77600000000001"/>
    <n v="3"/>
    <n v="27.3582"/>
    <n v="7.4999999999999997E-2"/>
  </r>
  <r>
    <s v="CA-2013-132304"/>
    <x v="154"/>
    <x v="0"/>
    <x v="0"/>
    <d v="2013-06-19T00:00:00"/>
    <x v="0"/>
    <s v="AnthonyRawles@gmail.com"/>
    <s v="United States,Seattle,Washington"/>
    <s v="United States"/>
    <x v="1"/>
    <x v="6"/>
    <x v="340"/>
    <n v="1115.17"/>
    <n v="7"/>
    <n v="334.55099999999999"/>
    <n v="0.3"/>
  </r>
  <r>
    <s v="CA-2012-136420"/>
    <x v="148"/>
    <x v="7"/>
    <x v="2"/>
    <d v="2012-11-21T00:00:00"/>
    <x v="6"/>
    <s v="ChrisSelesnick@gmail.com"/>
    <s v="United States,San Diego,California"/>
    <s v="United States"/>
    <x v="0"/>
    <x v="4"/>
    <x v="919"/>
    <n v="89.695999999999998"/>
    <n v="4"/>
    <n v="33.636000000000003"/>
    <n v="0.37500000000000006"/>
  </r>
  <r>
    <s v="CA-2012-136420"/>
    <x v="148"/>
    <x v="7"/>
    <x v="2"/>
    <d v="2012-11-21T00:00:00"/>
    <x v="6"/>
    <s v="ChrisSelesnick@gmail.com"/>
    <s v="United States,San Diego,California"/>
    <s v="United States"/>
    <x v="0"/>
    <x v="0"/>
    <x v="781"/>
    <n v="50.12"/>
    <n v="4"/>
    <n v="23.5564"/>
    <n v="0.47000000000000003"/>
  </r>
  <r>
    <s v="CA-2013-106278"/>
    <x v="584"/>
    <x v="4"/>
    <x v="0"/>
    <d v="2013-09-06T00:00:00"/>
    <x v="4"/>
    <s v="BeckyMartin@gmail.com"/>
    <s v="United States,Des Moines,Washington"/>
    <s v="United States"/>
    <x v="1"/>
    <x v="10"/>
    <x v="469"/>
    <n v="215.976"/>
    <n v="3"/>
    <n v="-2.6997"/>
    <n v="-1.2500000000000001E-2"/>
  </r>
  <r>
    <s v="CA-2013-106278"/>
    <x v="584"/>
    <x v="4"/>
    <x v="0"/>
    <d v="2013-09-06T00:00:00"/>
    <x v="4"/>
    <s v="BeckyMartin@gmail.com"/>
    <s v="United States,Des Moines,Washington"/>
    <s v="United States"/>
    <x v="1"/>
    <x v="13"/>
    <x v="957"/>
    <n v="65.94"/>
    <n v="3"/>
    <n v="30.991800000000001"/>
    <n v="0.47000000000000003"/>
  </r>
  <r>
    <s v="CA-2014-166898"/>
    <x v="386"/>
    <x v="4"/>
    <x v="3"/>
    <d v="2014-09-14T00:00:00"/>
    <x v="2"/>
    <s v="KenHeidel@gmail.com"/>
    <s v="United States,Santa Ana,California"/>
    <s v="United States"/>
    <x v="0"/>
    <x v="3"/>
    <x v="1180"/>
    <n v="143.952"/>
    <n v="6"/>
    <n v="17.994"/>
    <n v="0.125"/>
  </r>
  <r>
    <s v="CA-2014-166898"/>
    <x v="386"/>
    <x v="4"/>
    <x v="3"/>
    <d v="2014-09-14T00:00:00"/>
    <x v="2"/>
    <s v="KenHeidel@gmail.com"/>
    <s v="United States,Santa Ana,California"/>
    <s v="United States"/>
    <x v="0"/>
    <x v="9"/>
    <x v="398"/>
    <n v="19.440000000000001"/>
    <n v="3"/>
    <n v="9.3312000000000008"/>
    <n v="0.48000000000000004"/>
  </r>
  <r>
    <s v="CA-2013-126102"/>
    <x v="789"/>
    <x v="4"/>
    <x v="0"/>
    <d v="2013-09-13T00:00:00"/>
    <x v="2"/>
    <s v="DiannaVittorini@gmail.com"/>
    <s v="United States,Los Angeles,California"/>
    <s v="United States"/>
    <x v="0"/>
    <x v="4"/>
    <x v="1440"/>
    <n v="276.78399999999999"/>
    <n v="2"/>
    <n v="89.954800000000006"/>
    <n v="0.32500000000000001"/>
  </r>
  <r>
    <s v="CA-2013-135461"/>
    <x v="807"/>
    <x v="11"/>
    <x v="0"/>
    <d v="2013-02-10T00:00:00"/>
    <x v="4"/>
    <s v="EricaBern@gmail.com"/>
    <s v="United States,Los Angeles,California"/>
    <s v="United States"/>
    <x v="0"/>
    <x v="3"/>
    <x v="1302"/>
    <n v="623.96"/>
    <n v="5"/>
    <n v="38.997500000000002"/>
    <n v="6.25E-2"/>
  </r>
  <r>
    <s v="US-2013-155971"/>
    <x v="808"/>
    <x v="0"/>
    <x v="0"/>
    <d v="2013-06-13T00:00:00"/>
    <x v="3"/>
    <s v="RossBaird@gmail.com"/>
    <s v="United States,Los Angeles,California"/>
    <s v="United States"/>
    <x v="0"/>
    <x v="0"/>
    <x v="304"/>
    <n v="22.05"/>
    <n v="7"/>
    <n v="10.584"/>
    <n v="0.48"/>
  </r>
  <r>
    <s v="US-2013-155971"/>
    <x v="808"/>
    <x v="0"/>
    <x v="0"/>
    <d v="2013-06-13T00:00:00"/>
    <x v="3"/>
    <s v="RossBaird@gmail.com"/>
    <s v="United States,Los Angeles,California"/>
    <s v="United States"/>
    <x v="0"/>
    <x v="9"/>
    <x v="1441"/>
    <n v="99.9"/>
    <n v="5"/>
    <n v="46.953000000000003"/>
    <n v="0.47000000000000003"/>
  </r>
  <r>
    <s v="CA-2014-122007"/>
    <x v="794"/>
    <x v="9"/>
    <x v="3"/>
    <d v="2014-03-21T00:00:00"/>
    <x v="2"/>
    <s v="JasonKlamczynski@gmail.com"/>
    <s v="United States,Los Angeles,California"/>
    <s v="United States"/>
    <x v="0"/>
    <x v="5"/>
    <x v="187"/>
    <n v="90.86"/>
    <n v="7"/>
    <n v="26.349399999999999"/>
    <n v="0.28999999999999998"/>
  </r>
  <r>
    <s v="CA-2014-162250"/>
    <x v="493"/>
    <x v="7"/>
    <x v="3"/>
    <d v="2014-11-25T00:00:00"/>
    <x v="7"/>
    <s v="PatrickRyan@gmail.com"/>
    <s v="United States,San Francisco,California"/>
    <s v="United States"/>
    <x v="0"/>
    <x v="9"/>
    <x v="777"/>
    <n v="7.78"/>
    <n v="1"/>
    <n v="3.5009999999999999"/>
    <n v="0.44999999999999996"/>
  </r>
  <r>
    <s v="CA-2012-157028"/>
    <x v="809"/>
    <x v="7"/>
    <x v="2"/>
    <d v="2012-12-03T00:00:00"/>
    <x v="1"/>
    <s v="MichelleArnett@gmail.com"/>
    <s v="United States,Las Cruces,New Mexico"/>
    <s v="United States"/>
    <x v="6"/>
    <x v="2"/>
    <x v="975"/>
    <n v="8.2799999999999994"/>
    <n v="2"/>
    <n v="3.4775999999999998"/>
    <n v="0.42"/>
  </r>
  <r>
    <s v="US-2014-147655"/>
    <x v="321"/>
    <x v="4"/>
    <x v="3"/>
    <d v="2014-09-06T00:00:00"/>
    <x v="6"/>
    <s v="AaronSmayling@gmail.com"/>
    <s v="United States,Redmond,Oregon"/>
    <s v="United States"/>
    <x v="4"/>
    <x v="4"/>
    <x v="267"/>
    <n v="88.073999999999998"/>
    <n v="7"/>
    <n v="-58.716000000000001"/>
    <n v="-0.66666666666666674"/>
  </r>
  <r>
    <s v="CA-2012-157805"/>
    <x v="108"/>
    <x v="3"/>
    <x v="2"/>
    <d v="2012-09-04T00:00:00"/>
    <x v="0"/>
    <s v="RickHuthwaite@gmail.com"/>
    <s v="United States,San Diego,California"/>
    <s v="United States"/>
    <x v="0"/>
    <x v="3"/>
    <x v="328"/>
    <n v="555.96"/>
    <n v="5"/>
    <n v="41.697000000000003"/>
    <n v="7.4999999999999997E-2"/>
  </r>
  <r>
    <s v="CA-2014-123029"/>
    <x v="567"/>
    <x v="8"/>
    <x v="3"/>
    <d v="2014-10-03T00:00:00"/>
    <x v="2"/>
    <s v="BradleyTalbott@gmail.com"/>
    <s v="United States,Los Angeles,California"/>
    <s v="United States"/>
    <x v="0"/>
    <x v="8"/>
    <x v="1442"/>
    <n v="159.97999999999999"/>
    <n v="2"/>
    <n v="47.994"/>
    <n v="0.30000000000000004"/>
  </r>
  <r>
    <s v="US-2014-166688"/>
    <x v="635"/>
    <x v="2"/>
    <x v="3"/>
    <d v="2014-05-27T00:00:00"/>
    <x v="3"/>
    <s v="RickDuston@gmail.com"/>
    <s v="United States,Las Vegas,Nevada"/>
    <s v="United States"/>
    <x v="7"/>
    <x v="4"/>
    <x v="1050"/>
    <n v="8.2880000000000003"/>
    <n v="2"/>
    <n v="3.0044"/>
    <n v="0.36249999999999999"/>
  </r>
  <r>
    <s v="US-2014-166688"/>
    <x v="635"/>
    <x v="2"/>
    <x v="3"/>
    <d v="2014-05-27T00:00:00"/>
    <x v="3"/>
    <s v="RickDuston@gmail.com"/>
    <s v="United States,Las Vegas,Nevada"/>
    <s v="United States"/>
    <x v="7"/>
    <x v="3"/>
    <x v="1302"/>
    <n v="1123.1279999999999"/>
    <n v="9"/>
    <n v="70.195499999999996"/>
    <n v="6.25E-2"/>
  </r>
  <r>
    <s v="US-2014-166688"/>
    <x v="635"/>
    <x v="2"/>
    <x v="3"/>
    <d v="2014-05-27T00:00:00"/>
    <x v="3"/>
    <s v="RickDuston@gmail.com"/>
    <s v="United States,Las Vegas,Nevada"/>
    <s v="United States"/>
    <x v="7"/>
    <x v="5"/>
    <x v="187"/>
    <n v="64.900000000000006"/>
    <n v="5"/>
    <n v="18.821000000000002"/>
    <n v="0.28999999999999998"/>
  </r>
  <r>
    <s v="US-2012-106873"/>
    <x v="536"/>
    <x v="4"/>
    <x v="2"/>
    <d v="2012-09-29T00:00:00"/>
    <x v="1"/>
    <s v="KunstMiller@gmail.com"/>
    <s v="United States,Avondale,Arizona"/>
    <s v="United States"/>
    <x v="3"/>
    <x v="2"/>
    <x v="871"/>
    <n v="14.576000000000001"/>
    <n v="2"/>
    <n v="2.3685999999999998"/>
    <n v="0.16249999999999998"/>
  </r>
  <r>
    <s v="US-2012-106873"/>
    <x v="536"/>
    <x v="4"/>
    <x v="2"/>
    <d v="2012-09-29T00:00:00"/>
    <x v="1"/>
    <s v="KunstMiller@gmail.com"/>
    <s v="United States,Avondale,Arizona"/>
    <s v="United States"/>
    <x v="3"/>
    <x v="8"/>
    <x v="824"/>
    <n v="23.2"/>
    <n v="2"/>
    <n v="1.45"/>
    <n v="6.25E-2"/>
  </r>
  <r>
    <s v="US-2012-106873"/>
    <x v="536"/>
    <x v="4"/>
    <x v="2"/>
    <d v="2012-09-29T00:00:00"/>
    <x v="1"/>
    <s v="KunstMiller@gmail.com"/>
    <s v="United States,Avondale,Arizona"/>
    <s v="United States"/>
    <x v="3"/>
    <x v="2"/>
    <x v="157"/>
    <n v="16.463999999999999"/>
    <n v="7"/>
    <n v="1.8522000000000001"/>
    <n v="0.11250000000000002"/>
  </r>
  <r>
    <s v="CA-2011-102645"/>
    <x v="810"/>
    <x v="5"/>
    <x v="1"/>
    <d v="2011-01-29T00:00:00"/>
    <x v="1"/>
    <s v="IoniaMcGrath@gmail.com"/>
    <s v="United States,Las Vegas,Nevada"/>
    <s v="United States"/>
    <x v="7"/>
    <x v="9"/>
    <x v="38"/>
    <n v="40.08"/>
    <n v="6"/>
    <n v="19.238399999999999"/>
    <n v="0.48"/>
  </r>
  <r>
    <s v="CA-2013-100300"/>
    <x v="427"/>
    <x v="0"/>
    <x v="0"/>
    <d v="2013-06-27T00:00:00"/>
    <x v="2"/>
    <s v="MaxJones@gmail.com"/>
    <s v="United States,San Diego,California"/>
    <s v="United States"/>
    <x v="0"/>
    <x v="16"/>
    <x v="1395"/>
    <n v="4476.8"/>
    <n v="4"/>
    <n v="503.64"/>
    <n v="0.11249999999999999"/>
  </r>
  <r>
    <s v="CA-2013-100300"/>
    <x v="427"/>
    <x v="0"/>
    <x v="0"/>
    <d v="2013-06-27T00:00:00"/>
    <x v="2"/>
    <s v="MaxJones@gmail.com"/>
    <s v="United States,San Diego,California"/>
    <s v="United States"/>
    <x v="0"/>
    <x v="9"/>
    <x v="1191"/>
    <n v="104.85"/>
    <n v="1"/>
    <n v="50.328000000000003"/>
    <n v="0.48000000000000004"/>
  </r>
  <r>
    <s v="CA-2013-100300"/>
    <x v="427"/>
    <x v="0"/>
    <x v="0"/>
    <d v="2013-06-27T00:00:00"/>
    <x v="2"/>
    <s v="MaxJones@gmail.com"/>
    <s v="United States,San Diego,California"/>
    <s v="United States"/>
    <x v="0"/>
    <x v="5"/>
    <x v="791"/>
    <n v="241.44"/>
    <n v="3"/>
    <n v="72.432000000000002"/>
    <n v="0.3"/>
  </r>
  <r>
    <s v="US-2013-155768"/>
    <x v="421"/>
    <x v="1"/>
    <x v="0"/>
    <d v="2013-12-02T00:00:00"/>
    <x v="7"/>
    <s v="LaurelBeltran@gmail.com"/>
    <s v="United States,Oxnard,California"/>
    <s v="United States"/>
    <x v="0"/>
    <x v="1"/>
    <x v="165"/>
    <n v="31.96"/>
    <n v="2"/>
    <n v="1.5980000000000001"/>
    <n v="0.05"/>
  </r>
  <r>
    <s v="US-2013-155768"/>
    <x v="421"/>
    <x v="1"/>
    <x v="0"/>
    <d v="2013-12-02T00:00:00"/>
    <x v="7"/>
    <s v="LaurelBeltran@gmail.com"/>
    <s v="United States,Oxnard,California"/>
    <s v="United States"/>
    <x v="0"/>
    <x v="9"/>
    <x v="1443"/>
    <n v="47.9"/>
    <n v="1"/>
    <n v="22.992000000000001"/>
    <n v="0.48000000000000004"/>
  </r>
  <r>
    <s v="US-2013-155768"/>
    <x v="421"/>
    <x v="1"/>
    <x v="0"/>
    <d v="2013-12-02T00:00:00"/>
    <x v="7"/>
    <s v="LaurelBeltran@gmail.com"/>
    <s v="United States,Oxnard,California"/>
    <s v="United States"/>
    <x v="0"/>
    <x v="7"/>
    <x v="332"/>
    <n v="1112.94"/>
    <n v="3"/>
    <n v="222.58799999999999"/>
    <n v="0.19999999999999998"/>
  </r>
  <r>
    <s v="US-2013-155768"/>
    <x v="421"/>
    <x v="1"/>
    <x v="0"/>
    <d v="2013-12-02T00:00:00"/>
    <x v="7"/>
    <s v="LaurelBeltran@gmail.com"/>
    <s v="United States,Oxnard,California"/>
    <s v="United States"/>
    <x v="0"/>
    <x v="13"/>
    <x v="335"/>
    <n v="22.92"/>
    <n v="3"/>
    <n v="11.2308"/>
    <n v="0.49"/>
  </r>
  <r>
    <s v="CA-2014-119424"/>
    <x v="811"/>
    <x v="0"/>
    <x v="3"/>
    <d v="2014-06-15T00:00:00"/>
    <x v="2"/>
    <s v="SarahBrown@gmail.com"/>
    <s v="United States,Kent,Washington"/>
    <s v="United States"/>
    <x v="1"/>
    <x v="3"/>
    <x v="1180"/>
    <n v="71.975999999999999"/>
    <n v="3"/>
    <n v="8.9969999999999999"/>
    <n v="0.125"/>
  </r>
  <r>
    <s v="CA-2014-119424"/>
    <x v="811"/>
    <x v="0"/>
    <x v="3"/>
    <d v="2014-06-15T00:00:00"/>
    <x v="2"/>
    <s v="SarahBrown@gmail.com"/>
    <s v="United States,Kent,Washington"/>
    <s v="United States"/>
    <x v="1"/>
    <x v="9"/>
    <x v="1171"/>
    <n v="19.440000000000001"/>
    <n v="3"/>
    <n v="9.3312000000000008"/>
    <n v="0.48000000000000004"/>
  </r>
  <r>
    <s v="CA-2014-156776"/>
    <x v="472"/>
    <x v="3"/>
    <x v="3"/>
    <d v="2014-08-12T00:00:00"/>
    <x v="0"/>
    <s v="JeremyLonsdale@gmail.com"/>
    <s v="United States,Westminster,California"/>
    <s v="United States"/>
    <x v="0"/>
    <x v="3"/>
    <x v="1307"/>
    <n v="707.88"/>
    <n v="3"/>
    <n v="44.2425"/>
    <n v="6.25E-2"/>
  </r>
  <r>
    <s v="CA-2014-156776"/>
    <x v="472"/>
    <x v="3"/>
    <x v="3"/>
    <d v="2014-08-12T00:00:00"/>
    <x v="0"/>
    <s v="JeremyLonsdale@gmail.com"/>
    <s v="United States,Westminster,California"/>
    <s v="United States"/>
    <x v="0"/>
    <x v="4"/>
    <x v="214"/>
    <n v="11.952"/>
    <n v="3"/>
    <n v="4.1832000000000003"/>
    <n v="0.35000000000000003"/>
  </r>
  <r>
    <s v="CA-2014-156776"/>
    <x v="472"/>
    <x v="3"/>
    <x v="3"/>
    <d v="2014-08-12T00:00:00"/>
    <x v="0"/>
    <s v="JeremyLonsdale@gmail.com"/>
    <s v="United States,Westminster,California"/>
    <s v="United States"/>
    <x v="0"/>
    <x v="4"/>
    <x v="1444"/>
    <n v="31.128"/>
    <n v="3"/>
    <n v="11.673"/>
    <n v="0.375"/>
  </r>
  <r>
    <s v="CA-2014-156776"/>
    <x v="472"/>
    <x v="3"/>
    <x v="3"/>
    <d v="2014-08-12T00:00:00"/>
    <x v="0"/>
    <s v="JeremyLonsdale@gmail.com"/>
    <s v="United States,Westminster,California"/>
    <s v="United States"/>
    <x v="0"/>
    <x v="8"/>
    <x v="1282"/>
    <n v="55.76"/>
    <n v="4"/>
    <n v="7.8064"/>
    <n v="0.14000000000000001"/>
  </r>
  <r>
    <s v="CA-2014-156776"/>
    <x v="472"/>
    <x v="3"/>
    <x v="3"/>
    <d v="2014-08-12T00:00:00"/>
    <x v="0"/>
    <s v="JeremyLonsdale@gmail.com"/>
    <s v="United States,Westminster,California"/>
    <s v="United States"/>
    <x v="0"/>
    <x v="9"/>
    <x v="297"/>
    <n v="24.56"/>
    <n v="2"/>
    <n v="11.543200000000001"/>
    <n v="0.47000000000000003"/>
  </r>
  <r>
    <s v="CA-2014-156776"/>
    <x v="472"/>
    <x v="3"/>
    <x v="3"/>
    <d v="2014-08-12T00:00:00"/>
    <x v="0"/>
    <s v="JeremyLonsdale@gmail.com"/>
    <s v="United States,Westminster,California"/>
    <s v="United States"/>
    <x v="0"/>
    <x v="1"/>
    <x v="285"/>
    <n v="51.75"/>
    <n v="1"/>
    <n v="15.525"/>
    <n v="0.3"/>
  </r>
  <r>
    <s v="CA-2014-156776"/>
    <x v="472"/>
    <x v="3"/>
    <x v="3"/>
    <d v="2014-08-12T00:00:00"/>
    <x v="0"/>
    <s v="JeremyLonsdale@gmail.com"/>
    <s v="United States,Westminster,California"/>
    <s v="United States"/>
    <x v="0"/>
    <x v="10"/>
    <x v="1445"/>
    <n v="207.184"/>
    <n v="1"/>
    <n v="25.898"/>
    <n v="0.125"/>
  </r>
  <r>
    <s v="CA-2014-156776"/>
    <x v="472"/>
    <x v="3"/>
    <x v="3"/>
    <d v="2014-08-12T00:00:00"/>
    <x v="0"/>
    <s v="JeremyLonsdale@gmail.com"/>
    <s v="United States,Westminster,California"/>
    <s v="United States"/>
    <x v="0"/>
    <x v="5"/>
    <x v="1446"/>
    <n v="1473.1"/>
    <n v="5"/>
    <n v="412.46800000000002"/>
    <n v="0.28000000000000003"/>
  </r>
  <r>
    <s v="CA-2011-146843"/>
    <x v="812"/>
    <x v="7"/>
    <x v="1"/>
    <d v="2011-12-06T00:00:00"/>
    <x v="3"/>
    <s v="PhilipBrown@gmail.com"/>
    <s v="United States,Avondale,Arizona"/>
    <s v="United States"/>
    <x v="3"/>
    <x v="12"/>
    <x v="1059"/>
    <n v="47.991999999999997"/>
    <n v="7"/>
    <n v="3.5994000000000002"/>
    <n v="7.5000000000000011E-2"/>
  </r>
  <r>
    <s v="CA-2011-146843"/>
    <x v="812"/>
    <x v="7"/>
    <x v="1"/>
    <d v="2011-12-06T00:00:00"/>
    <x v="3"/>
    <s v="PhilipBrown@gmail.com"/>
    <s v="United States,Avondale,Arizona"/>
    <s v="United States"/>
    <x v="3"/>
    <x v="8"/>
    <x v="1447"/>
    <n v="102.24"/>
    <n v="4"/>
    <n v="-16.614000000000001"/>
    <n v="-0.16250000000000001"/>
  </r>
  <r>
    <s v="CA-2011-103310"/>
    <x v="561"/>
    <x v="2"/>
    <x v="1"/>
    <d v="2011-05-15T00:00:00"/>
    <x v="1"/>
    <s v="GregMatthias@gmail.com"/>
    <s v="United States,San Jose,California"/>
    <s v="United States"/>
    <x v="0"/>
    <x v="9"/>
    <x v="1232"/>
    <n v="39.96"/>
    <n v="2"/>
    <n v="19.180800000000001"/>
    <n v="0.48000000000000004"/>
  </r>
  <r>
    <s v="CA-2011-103310"/>
    <x v="561"/>
    <x v="2"/>
    <x v="1"/>
    <d v="2011-05-15T00:00:00"/>
    <x v="1"/>
    <s v="GregMatthias@gmail.com"/>
    <s v="United States,San Jose,California"/>
    <s v="United States"/>
    <x v="0"/>
    <x v="3"/>
    <x v="578"/>
    <n v="1432"/>
    <n v="5"/>
    <n v="125.3"/>
    <n v="8.7499999999999994E-2"/>
  </r>
  <r>
    <s v="CA-2011-103310"/>
    <x v="561"/>
    <x v="2"/>
    <x v="1"/>
    <d v="2011-05-15T00:00:00"/>
    <x v="1"/>
    <s v="GregMatthias@gmail.com"/>
    <s v="United States,San Jose,California"/>
    <s v="United States"/>
    <x v="0"/>
    <x v="12"/>
    <x v="1083"/>
    <n v="41.04"/>
    <n v="6"/>
    <n v="11.0808"/>
    <n v="0.27"/>
  </r>
  <r>
    <s v="CA-2011-103310"/>
    <x v="561"/>
    <x v="2"/>
    <x v="1"/>
    <d v="2011-05-15T00:00:00"/>
    <x v="1"/>
    <s v="GregMatthias@gmail.com"/>
    <s v="United States,San Jose,California"/>
    <s v="United States"/>
    <x v="0"/>
    <x v="10"/>
    <x v="748"/>
    <n v="256.78399999999999"/>
    <n v="1"/>
    <n v="32.097999999999999"/>
    <n v="0.125"/>
  </r>
  <r>
    <s v="CA-2013-104689"/>
    <x v="421"/>
    <x v="1"/>
    <x v="0"/>
    <d v="2013-12-06T00:00:00"/>
    <x v="0"/>
    <s v="FredHopkins@gmail.com"/>
    <s v="United States,Los Angeles,California"/>
    <s v="United States"/>
    <x v="0"/>
    <x v="2"/>
    <x v="40"/>
    <n v="23.04"/>
    <n v="8"/>
    <n v="6.9119999999999999"/>
    <n v="0.3"/>
  </r>
  <r>
    <s v="CA-2014-141747"/>
    <x v="515"/>
    <x v="3"/>
    <x v="3"/>
    <d v="2014-08-09T00:00:00"/>
    <x v="1"/>
    <s v="ScotCoram@gmail.com"/>
    <s v="United States,Seattle,Washington"/>
    <s v="United States"/>
    <x v="1"/>
    <x v="7"/>
    <x v="530"/>
    <n v="16.059999999999999"/>
    <n v="1"/>
    <n v="4.1756000000000002"/>
    <n v="0.26"/>
  </r>
  <r>
    <s v="CA-2012-167479"/>
    <x v="813"/>
    <x v="9"/>
    <x v="2"/>
    <d v="2012-03-19T00:00:00"/>
    <x v="1"/>
    <s v="ArianneIrving@gmail.com"/>
    <s v="United States,Roseville,California"/>
    <s v="United States"/>
    <x v="0"/>
    <x v="9"/>
    <x v="315"/>
    <n v="19.440000000000001"/>
    <n v="3"/>
    <n v="9.3312000000000008"/>
    <n v="0.48000000000000004"/>
  </r>
  <r>
    <s v="CA-2011-144071"/>
    <x v="434"/>
    <x v="1"/>
    <x v="1"/>
    <d v="2011-12-15T00:00:00"/>
    <x v="5"/>
    <s v="DennyJoy@gmail.com"/>
    <s v="United States,San Francisco,California"/>
    <s v="United States"/>
    <x v="0"/>
    <x v="1"/>
    <x v="20"/>
    <n v="39.880000000000003"/>
    <n v="2"/>
    <n v="11.166399999999999"/>
    <n v="0.27999999999999997"/>
  </r>
  <r>
    <s v="CA-2011-144071"/>
    <x v="434"/>
    <x v="1"/>
    <x v="1"/>
    <d v="2011-12-15T00:00:00"/>
    <x v="5"/>
    <s v="DennyJoy@gmail.com"/>
    <s v="United States,San Francisco,California"/>
    <s v="United States"/>
    <x v="0"/>
    <x v="1"/>
    <x v="628"/>
    <n v="79.44"/>
    <n v="3"/>
    <n v="28.598400000000002"/>
    <n v="0.36000000000000004"/>
  </r>
  <r>
    <s v="CA-2013-152646"/>
    <x v="384"/>
    <x v="7"/>
    <x v="0"/>
    <d v="2013-11-27T00:00:00"/>
    <x v="1"/>
    <s v="TiffanyHouse@gmail.com"/>
    <s v="United States,Los Angeles,California"/>
    <s v="United States"/>
    <x v="0"/>
    <x v="9"/>
    <x v="179"/>
    <n v="32.4"/>
    <n v="5"/>
    <n v="15.552"/>
    <n v="0.48"/>
  </r>
  <r>
    <s v="CA-2014-140515"/>
    <x v="492"/>
    <x v="9"/>
    <x v="3"/>
    <d v="2014-03-25T00:00:00"/>
    <x v="1"/>
    <s v="GeorgeZrebassa@gmail.com"/>
    <s v="United States,Los Angeles,California"/>
    <s v="United States"/>
    <x v="0"/>
    <x v="5"/>
    <x v="1247"/>
    <n v="381.36"/>
    <n v="7"/>
    <n v="106.7808"/>
    <n v="0.27999999999999997"/>
  </r>
  <r>
    <s v="CA-2011-153619"/>
    <x v="814"/>
    <x v="7"/>
    <x v="1"/>
    <d v="2011-11-03T00:00:00"/>
    <x v="7"/>
    <s v="TracyCollins@gmail.com"/>
    <s v="United States,Los Angeles,California"/>
    <s v="United States"/>
    <x v="0"/>
    <x v="2"/>
    <x v="408"/>
    <n v="6.72"/>
    <n v="4"/>
    <n v="3.36"/>
    <n v="0.5"/>
  </r>
  <r>
    <s v="CA-2014-133718"/>
    <x v="815"/>
    <x v="6"/>
    <x v="3"/>
    <d v="2014-07-27T00:00:00"/>
    <x v="4"/>
    <s v="TracyBlumstein@gmail.com"/>
    <s v="United States,Los Angeles,California"/>
    <s v="United States"/>
    <x v="0"/>
    <x v="4"/>
    <x v="831"/>
    <n v="15.192"/>
    <n v="3"/>
    <n v="5.5071000000000003"/>
    <n v="0.36250000000000004"/>
  </r>
  <r>
    <s v="CA-2014-133718"/>
    <x v="815"/>
    <x v="6"/>
    <x v="3"/>
    <d v="2014-07-27T00:00:00"/>
    <x v="4"/>
    <s v="TracyBlumstein@gmail.com"/>
    <s v="United States,Los Angeles,California"/>
    <s v="United States"/>
    <x v="0"/>
    <x v="9"/>
    <x v="1448"/>
    <n v="58.32"/>
    <n v="9"/>
    <n v="27.993600000000001"/>
    <n v="0.48"/>
  </r>
  <r>
    <s v="CA-2011-148383"/>
    <x v="164"/>
    <x v="1"/>
    <x v="1"/>
    <d v="2011-12-31T00:00:00"/>
    <x v="0"/>
    <s v="ResiPÃ¶lking@gmail.com"/>
    <s v="United States,Phoenix,Arizona"/>
    <s v="United States"/>
    <x v="3"/>
    <x v="4"/>
    <x v="865"/>
    <n v="946.76400000000001"/>
    <n v="6"/>
    <n v="-694.29359999999997"/>
    <n v="-0.73333333333333328"/>
  </r>
  <r>
    <s v="CA-2013-126732"/>
    <x v="584"/>
    <x v="4"/>
    <x v="0"/>
    <d v="2013-09-07T00:00:00"/>
    <x v="0"/>
    <s v="LenaRadford@gmail.com"/>
    <s v="United States,Los Angeles,California"/>
    <s v="United States"/>
    <x v="0"/>
    <x v="1"/>
    <x v="495"/>
    <n v="94.68"/>
    <n v="9"/>
    <n v="31.244399999999999"/>
    <n v="0.32999999999999996"/>
  </r>
  <r>
    <s v="CA-2013-126732"/>
    <x v="584"/>
    <x v="4"/>
    <x v="0"/>
    <d v="2013-09-07T00:00:00"/>
    <x v="0"/>
    <s v="LenaRadford@gmail.com"/>
    <s v="United States,Los Angeles,California"/>
    <s v="United States"/>
    <x v="0"/>
    <x v="7"/>
    <x v="1096"/>
    <n v="23.67"/>
    <n v="3"/>
    <n v="0.94679999999999997"/>
    <n v="3.9999999999999994E-2"/>
  </r>
  <r>
    <s v="CA-2013-126732"/>
    <x v="584"/>
    <x v="4"/>
    <x v="0"/>
    <d v="2013-09-07T00:00:00"/>
    <x v="0"/>
    <s v="LenaRadford@gmail.com"/>
    <s v="United States,Los Angeles,California"/>
    <s v="United States"/>
    <x v="0"/>
    <x v="3"/>
    <x v="808"/>
    <n v="1091.1679999999999"/>
    <n v="4"/>
    <n v="68.197999999999993"/>
    <n v="6.25E-2"/>
  </r>
  <r>
    <s v="CA-2013-126732"/>
    <x v="584"/>
    <x v="4"/>
    <x v="0"/>
    <d v="2013-09-07T00:00:00"/>
    <x v="0"/>
    <s v="LenaRadford@gmail.com"/>
    <s v="United States,Los Angeles,California"/>
    <s v="United States"/>
    <x v="0"/>
    <x v="2"/>
    <x v="1449"/>
    <n v="18.690000000000001"/>
    <n v="7"/>
    <n v="5.2332000000000001"/>
    <n v="0.27999999999999997"/>
  </r>
  <r>
    <s v="CA-2013-126732"/>
    <x v="584"/>
    <x v="4"/>
    <x v="0"/>
    <d v="2013-09-07T00:00:00"/>
    <x v="0"/>
    <s v="LenaRadford@gmail.com"/>
    <s v="United States,Los Angeles,California"/>
    <s v="United States"/>
    <x v="0"/>
    <x v="6"/>
    <x v="6"/>
    <n v="568.72799999999995"/>
    <n v="3"/>
    <n v="28.436399999999999"/>
    <n v="0.05"/>
  </r>
  <r>
    <s v="CA-2013-126732"/>
    <x v="584"/>
    <x v="4"/>
    <x v="0"/>
    <d v="2013-09-07T00:00:00"/>
    <x v="0"/>
    <s v="LenaRadford@gmail.com"/>
    <s v="United States,Los Angeles,California"/>
    <s v="United States"/>
    <x v="0"/>
    <x v="4"/>
    <x v="1080"/>
    <n v="7.3120000000000003"/>
    <n v="1"/>
    <n v="2.5592000000000001"/>
    <n v="0.35000000000000003"/>
  </r>
  <r>
    <s v="CA-2011-113271"/>
    <x v="767"/>
    <x v="6"/>
    <x v="1"/>
    <d v="2011-07-14T00:00:00"/>
    <x v="1"/>
    <s v="DarrinSayre@gmail.com"/>
    <s v="United States,San Francisco,California"/>
    <s v="United States"/>
    <x v="0"/>
    <x v="4"/>
    <x v="1450"/>
    <n v="14.304"/>
    <n v="6"/>
    <n v="4.6487999999999996"/>
    <n v="0.32499999999999996"/>
  </r>
  <r>
    <s v="CA-2011-113271"/>
    <x v="767"/>
    <x v="6"/>
    <x v="1"/>
    <d v="2011-07-14T00:00:00"/>
    <x v="1"/>
    <s v="DarrinSayre@gmail.com"/>
    <s v="United States,San Francisco,California"/>
    <s v="United States"/>
    <x v="0"/>
    <x v="15"/>
    <x v="1110"/>
    <n v="119.833"/>
    <n v="1"/>
    <n v="7.0490000000000004"/>
    <n v="5.8823529411764712E-2"/>
  </r>
  <r>
    <s v="CA-2011-113271"/>
    <x v="767"/>
    <x v="6"/>
    <x v="1"/>
    <d v="2011-07-14T00:00:00"/>
    <x v="1"/>
    <s v="DarrinSayre@gmail.com"/>
    <s v="United States,San Francisco,California"/>
    <s v="United States"/>
    <x v="0"/>
    <x v="2"/>
    <x v="679"/>
    <n v="5.56"/>
    <n v="2"/>
    <n v="2.2240000000000002"/>
    <n v="0.40000000000000008"/>
  </r>
  <r>
    <s v="CA-2011-113271"/>
    <x v="767"/>
    <x v="6"/>
    <x v="1"/>
    <d v="2011-07-14T00:00:00"/>
    <x v="1"/>
    <s v="DarrinSayre@gmail.com"/>
    <s v="United States,San Francisco,California"/>
    <s v="United States"/>
    <x v="0"/>
    <x v="9"/>
    <x v="1451"/>
    <n v="32.4"/>
    <n v="5"/>
    <n v="15.552"/>
    <n v="0.48"/>
  </r>
  <r>
    <s v="CA-2014-130106"/>
    <x v="660"/>
    <x v="2"/>
    <x v="3"/>
    <d v="2014-05-27T00:00:00"/>
    <x v="0"/>
    <s v="VickyFreymann@gmail.com"/>
    <s v="United States,San Francisco,California"/>
    <s v="United States"/>
    <x v="0"/>
    <x v="2"/>
    <x v="1356"/>
    <n v="9.84"/>
    <n v="3"/>
    <n v="2.8536000000000001"/>
    <n v="0.29000000000000004"/>
  </r>
  <r>
    <s v="CA-2014-130106"/>
    <x v="660"/>
    <x v="2"/>
    <x v="3"/>
    <d v="2014-05-27T00:00:00"/>
    <x v="0"/>
    <s v="VickyFreymann@gmail.com"/>
    <s v="United States,San Francisco,California"/>
    <s v="United States"/>
    <x v="0"/>
    <x v="2"/>
    <x v="296"/>
    <n v="2.78"/>
    <n v="1"/>
    <n v="0.7228"/>
    <n v="0.26"/>
  </r>
  <r>
    <s v="CA-2014-155712"/>
    <x v="328"/>
    <x v="9"/>
    <x v="3"/>
    <d v="2014-03-09T00:00:00"/>
    <x v="3"/>
    <s v="KenDana@gmail.com"/>
    <s v="United States,Los Angeles,California"/>
    <s v="United States"/>
    <x v="0"/>
    <x v="4"/>
    <x v="1086"/>
    <n v="107.648"/>
    <n v="2"/>
    <n v="33.64"/>
    <n v="0.3125"/>
  </r>
  <r>
    <s v="CA-2014-111388"/>
    <x v="169"/>
    <x v="4"/>
    <x v="3"/>
    <d v="2014-09-03T00:00:00"/>
    <x v="7"/>
    <s v="StephanieUlpright@gmail.com"/>
    <s v="United States,Seattle,Washington"/>
    <s v="United States"/>
    <x v="1"/>
    <x v="10"/>
    <x v="469"/>
    <n v="215.976"/>
    <n v="3"/>
    <n v="-2.6997"/>
    <n v="-1.2500000000000001E-2"/>
  </r>
  <r>
    <s v="CA-2011-125759"/>
    <x v="816"/>
    <x v="11"/>
    <x v="1"/>
    <d v="2011-02-10T00:00:00"/>
    <x v="6"/>
    <s v="NathanMautz@gmail.com"/>
    <s v="United States,North Las Vegas,Nevada"/>
    <s v="United States"/>
    <x v="7"/>
    <x v="1"/>
    <x v="981"/>
    <n v="14.56"/>
    <n v="2"/>
    <n v="5.5327999999999999"/>
    <n v="0.38"/>
  </r>
  <r>
    <s v="US-2011-134054"/>
    <x v="509"/>
    <x v="8"/>
    <x v="1"/>
    <d v="2011-10-10T00:00:00"/>
    <x v="7"/>
    <s v="FredChung@gmail.com"/>
    <s v="United States,Albuquerque,New Mexico"/>
    <s v="United States"/>
    <x v="6"/>
    <x v="2"/>
    <x v="1452"/>
    <n v="255.85"/>
    <n v="7"/>
    <n v="112.574"/>
    <n v="0.44"/>
  </r>
  <r>
    <s v="CA-2013-166772"/>
    <x v="416"/>
    <x v="4"/>
    <x v="0"/>
    <d v="2013-09-25T00:00:00"/>
    <x v="0"/>
    <s v="HeatherJas@gmail.com"/>
    <s v="United States,Seattle,Washington"/>
    <s v="United States"/>
    <x v="1"/>
    <x v="15"/>
    <x v="1453"/>
    <n v="163.88"/>
    <n v="2"/>
    <n v="40.97"/>
    <n v="0.25"/>
  </r>
  <r>
    <s v="CA-2014-102218"/>
    <x v="169"/>
    <x v="4"/>
    <x v="3"/>
    <d v="2014-09-05T00:00:00"/>
    <x v="2"/>
    <s v="LukeWeiss@gmail.com"/>
    <s v="United States,Fort Collins,Colorado"/>
    <s v="United States"/>
    <x v="5"/>
    <x v="0"/>
    <x v="1044"/>
    <n v="11.696"/>
    <n v="2"/>
    <n v="3.9474"/>
    <n v="0.33750000000000002"/>
  </r>
  <r>
    <s v="CA-2011-111857"/>
    <x v="817"/>
    <x v="10"/>
    <x v="1"/>
    <d v="2011-04-26T00:00:00"/>
    <x v="4"/>
    <s v="NathanMautz@gmail.com"/>
    <s v="United States,San Francisco,California"/>
    <s v="United States"/>
    <x v="0"/>
    <x v="9"/>
    <x v="652"/>
    <n v="48.91"/>
    <n v="1"/>
    <n v="22.9877"/>
    <n v="0.47000000000000003"/>
  </r>
  <r>
    <s v="CA-2012-137603"/>
    <x v="642"/>
    <x v="4"/>
    <x v="2"/>
    <d v="2012-09-24T00:00:00"/>
    <x v="1"/>
    <s v="MarcHarrigan@gmail.com"/>
    <s v="United States,Santa Fe,New Mexico"/>
    <s v="United States"/>
    <x v="6"/>
    <x v="2"/>
    <x v="1035"/>
    <n v="8.4"/>
    <n v="5"/>
    <n v="2.1840000000000002"/>
    <n v="0.26"/>
  </r>
  <r>
    <s v="CA-2011-128237"/>
    <x v="818"/>
    <x v="9"/>
    <x v="1"/>
    <d v="2011-03-30T00:00:00"/>
    <x v="1"/>
    <s v="ChristinaAnderson@gmail.com"/>
    <s v="United States,San Francisco,California"/>
    <s v="United States"/>
    <x v="0"/>
    <x v="2"/>
    <x v="1134"/>
    <n v="6.56"/>
    <n v="2"/>
    <n v="1.9024000000000001"/>
    <n v="0.29000000000000004"/>
  </r>
  <r>
    <s v="CA-2011-128237"/>
    <x v="818"/>
    <x v="9"/>
    <x v="1"/>
    <d v="2011-03-30T00:00:00"/>
    <x v="1"/>
    <s v="ChristinaAnderson@gmail.com"/>
    <s v="United States,San Francisco,California"/>
    <s v="United States"/>
    <x v="0"/>
    <x v="2"/>
    <x v="1342"/>
    <n v="14.88"/>
    <n v="2"/>
    <n v="3.72"/>
    <n v="0.25"/>
  </r>
  <r>
    <s v="CA-2011-128237"/>
    <x v="818"/>
    <x v="9"/>
    <x v="1"/>
    <d v="2011-03-30T00:00:00"/>
    <x v="1"/>
    <s v="ChristinaAnderson@gmail.com"/>
    <s v="United States,San Francisco,California"/>
    <s v="United States"/>
    <x v="0"/>
    <x v="8"/>
    <x v="1454"/>
    <n v="45.48"/>
    <n v="4"/>
    <n v="15.917999999999999"/>
    <n v="0.35000000000000003"/>
  </r>
  <r>
    <s v="CA-2011-128237"/>
    <x v="818"/>
    <x v="9"/>
    <x v="1"/>
    <d v="2011-03-30T00:00:00"/>
    <x v="1"/>
    <s v="ChristinaAnderson@gmail.com"/>
    <s v="United States,San Francisco,California"/>
    <s v="United States"/>
    <x v="0"/>
    <x v="2"/>
    <x v="275"/>
    <n v="25.44"/>
    <n v="6"/>
    <n v="9.9215999999999998"/>
    <n v="0.38999999999999996"/>
  </r>
  <r>
    <s v="CA-2014-121853"/>
    <x v="151"/>
    <x v="4"/>
    <x v="3"/>
    <d v="2014-09-30T00:00:00"/>
    <x v="3"/>
    <s v="DuaneBenoit@gmail.com"/>
    <s v="United States,Los Angeles,California"/>
    <s v="United States"/>
    <x v="0"/>
    <x v="9"/>
    <x v="1046"/>
    <n v="211.04"/>
    <n v="8"/>
    <n v="97.078400000000002"/>
    <n v="0.46"/>
  </r>
  <r>
    <s v="CA-2014-121853"/>
    <x v="151"/>
    <x v="4"/>
    <x v="3"/>
    <d v="2014-09-30T00:00:00"/>
    <x v="3"/>
    <s v="DuaneBenoit@gmail.com"/>
    <s v="United States,Los Angeles,California"/>
    <s v="United States"/>
    <x v="0"/>
    <x v="10"/>
    <x v="329"/>
    <n v="594.81600000000003"/>
    <n v="2"/>
    <n v="59.4816"/>
    <n v="9.9999999999999992E-2"/>
  </r>
  <r>
    <s v="CA-2014-121853"/>
    <x v="151"/>
    <x v="4"/>
    <x v="3"/>
    <d v="2014-09-30T00:00:00"/>
    <x v="3"/>
    <s v="DuaneBenoit@gmail.com"/>
    <s v="United States,Los Angeles,California"/>
    <s v="United States"/>
    <x v="0"/>
    <x v="4"/>
    <x v="704"/>
    <n v="72.959999999999994"/>
    <n v="3"/>
    <n v="23.712"/>
    <n v="0.32500000000000001"/>
  </r>
  <r>
    <s v="US-2014-130687"/>
    <x v="75"/>
    <x v="4"/>
    <x v="3"/>
    <d v="2014-09-11T00:00:00"/>
    <x v="4"/>
    <s v="PhillipFlathmann@gmail.com"/>
    <s v="United States,Edmonds,Washington"/>
    <s v="United States"/>
    <x v="1"/>
    <x v="1"/>
    <x v="1380"/>
    <n v="80.959999999999994"/>
    <n v="4"/>
    <n v="34.812800000000003"/>
    <n v="0.43000000000000005"/>
  </r>
  <r>
    <s v="US-2014-130687"/>
    <x v="75"/>
    <x v="4"/>
    <x v="3"/>
    <d v="2014-09-11T00:00:00"/>
    <x v="4"/>
    <s v="PhillipFlathmann@gmail.com"/>
    <s v="United States,Edmonds,Washington"/>
    <s v="United States"/>
    <x v="1"/>
    <x v="3"/>
    <x v="7"/>
    <n v="455.71199999999999"/>
    <n v="2"/>
    <n v="34.178400000000003"/>
    <n v="7.5000000000000011E-2"/>
  </r>
  <r>
    <s v="US-2014-130687"/>
    <x v="75"/>
    <x v="4"/>
    <x v="3"/>
    <d v="2014-09-11T00:00:00"/>
    <x v="4"/>
    <s v="PhillipFlathmann@gmail.com"/>
    <s v="United States,Edmonds,Washington"/>
    <s v="United States"/>
    <x v="1"/>
    <x v="2"/>
    <x v="1455"/>
    <n v="25.98"/>
    <n v="1"/>
    <n v="7.2744"/>
    <n v="0.27999999999999997"/>
  </r>
  <r>
    <s v="CA-2012-164497"/>
    <x v="809"/>
    <x v="7"/>
    <x v="2"/>
    <d v="2012-11-30T00:00:00"/>
    <x v="2"/>
    <s v="AshleyJarboe@gmail.com"/>
    <s v="United States,San Francisco,California"/>
    <s v="United States"/>
    <x v="0"/>
    <x v="5"/>
    <x v="1456"/>
    <n v="45.28"/>
    <n v="4"/>
    <n v="15.395200000000001"/>
    <n v="0.34"/>
  </r>
  <r>
    <s v="CA-2013-108056"/>
    <x v="230"/>
    <x v="4"/>
    <x v="0"/>
    <d v="2013-10-04T00:00:00"/>
    <x v="0"/>
    <s v="ErinSmith@gmail.com"/>
    <s v="United States,Springfield,Oregon"/>
    <s v="United States"/>
    <x v="4"/>
    <x v="3"/>
    <x v="578"/>
    <n v="859.2"/>
    <n v="3"/>
    <n v="75.180000000000007"/>
    <n v="8.7500000000000008E-2"/>
  </r>
  <r>
    <s v="CA-2014-130715"/>
    <x v="40"/>
    <x v="4"/>
    <x v="3"/>
    <d v="2014-09-21T00:00:00"/>
    <x v="0"/>
    <s v="CraigYedwab@gmail.com"/>
    <s v="United States,San Francisco,California"/>
    <s v="United States"/>
    <x v="0"/>
    <x v="11"/>
    <x v="1457"/>
    <n v="17.899999999999999"/>
    <n v="5"/>
    <n v="8.7710000000000008"/>
    <n v="0.4900000000000001"/>
  </r>
  <r>
    <s v="CA-2011-155264"/>
    <x v="220"/>
    <x v="8"/>
    <x v="1"/>
    <d v="2011-10-22T00:00:00"/>
    <x v="4"/>
    <s v="RachelPayne@gmail.com"/>
    <s v="United States,San Francisco,California"/>
    <s v="United States"/>
    <x v="0"/>
    <x v="4"/>
    <x v="775"/>
    <n v="2.992"/>
    <n v="1"/>
    <n v="1.1220000000000001"/>
    <n v="0.37500000000000006"/>
  </r>
  <r>
    <s v="CA-2011-155264"/>
    <x v="220"/>
    <x v="8"/>
    <x v="1"/>
    <d v="2011-10-22T00:00:00"/>
    <x v="4"/>
    <s v="RachelPayne@gmail.com"/>
    <s v="United States,San Francisco,California"/>
    <s v="United States"/>
    <x v="0"/>
    <x v="4"/>
    <x v="298"/>
    <n v="20.064"/>
    <n v="6"/>
    <n v="7.0224000000000002"/>
    <n v="0.35000000000000003"/>
  </r>
  <r>
    <s v="CA-2011-155264"/>
    <x v="220"/>
    <x v="8"/>
    <x v="1"/>
    <d v="2011-10-22T00:00:00"/>
    <x v="4"/>
    <s v="RachelPayne@gmail.com"/>
    <s v="United States,San Francisco,California"/>
    <s v="United States"/>
    <x v="0"/>
    <x v="9"/>
    <x v="997"/>
    <n v="146.72999999999999"/>
    <n v="3"/>
    <n v="68.963099999999997"/>
    <n v="0.47000000000000003"/>
  </r>
  <r>
    <s v="CA-2011-155264"/>
    <x v="220"/>
    <x v="8"/>
    <x v="1"/>
    <d v="2011-10-22T00:00:00"/>
    <x v="4"/>
    <s v="RachelPayne@gmail.com"/>
    <s v="United States,San Francisco,California"/>
    <s v="United States"/>
    <x v="0"/>
    <x v="0"/>
    <x v="205"/>
    <n v="18.75"/>
    <n v="5"/>
    <n v="9"/>
    <n v="0.48"/>
  </r>
  <r>
    <s v="CA-2011-155264"/>
    <x v="220"/>
    <x v="8"/>
    <x v="1"/>
    <d v="2011-10-22T00:00:00"/>
    <x v="4"/>
    <s v="RachelPayne@gmail.com"/>
    <s v="United States,San Francisco,California"/>
    <s v="United States"/>
    <x v="0"/>
    <x v="3"/>
    <x v="1427"/>
    <n v="117.57599999999999"/>
    <n v="3"/>
    <n v="11.7576"/>
    <n v="0.1"/>
  </r>
  <r>
    <s v="CA-2013-119123"/>
    <x v="21"/>
    <x v="9"/>
    <x v="0"/>
    <d v="2013-03-19T00:00:00"/>
    <x v="1"/>
    <s v="DennisBolton@gmail.com"/>
    <s v="United States,Riverside,California"/>
    <s v="United States"/>
    <x v="0"/>
    <x v="4"/>
    <x v="364"/>
    <n v="51.183999999999997"/>
    <n v="7"/>
    <n v="19.193999999999999"/>
    <n v="0.375"/>
  </r>
  <r>
    <s v="CA-2013-114860"/>
    <x v="244"/>
    <x v="1"/>
    <x v="0"/>
    <d v="2013-12-29T00:00:00"/>
    <x v="3"/>
    <s v="DuaneNoonan@gmail.com"/>
    <s v="United States,Moreno Valley,California"/>
    <s v="United States"/>
    <x v="0"/>
    <x v="1"/>
    <x v="1458"/>
    <n v="842.72"/>
    <n v="8"/>
    <n v="202.25280000000001"/>
    <n v="0.24"/>
  </r>
  <r>
    <s v="CA-2013-114860"/>
    <x v="244"/>
    <x v="1"/>
    <x v="0"/>
    <d v="2013-12-29T00:00:00"/>
    <x v="3"/>
    <s v="DuaneNoonan@gmail.com"/>
    <s v="United States,Moreno Valley,California"/>
    <s v="United States"/>
    <x v="0"/>
    <x v="1"/>
    <x v="1397"/>
    <n v="41.96"/>
    <n v="2"/>
    <n v="10.909599999999999"/>
    <n v="0.25999999999999995"/>
  </r>
  <r>
    <s v="CA-2013-159009"/>
    <x v="563"/>
    <x v="4"/>
    <x v="0"/>
    <d v="2013-09-28T00:00:00"/>
    <x v="0"/>
    <s v="DavePoirier@gmail.com"/>
    <s v="United States,Seattle,Washington"/>
    <s v="United States"/>
    <x v="1"/>
    <x v="4"/>
    <x v="345"/>
    <n v="13.215999999999999"/>
    <n v="4"/>
    <n v="4.4603999999999999"/>
    <n v="0.33750000000000002"/>
  </r>
  <r>
    <s v="CA-2013-159009"/>
    <x v="563"/>
    <x v="4"/>
    <x v="0"/>
    <d v="2013-09-28T00:00:00"/>
    <x v="0"/>
    <s v="DavePoirier@gmail.com"/>
    <s v="United States,Seattle,Washington"/>
    <s v="United States"/>
    <x v="1"/>
    <x v="10"/>
    <x v="711"/>
    <n v="184.75200000000001"/>
    <n v="3"/>
    <n v="-20.784600000000001"/>
    <n v="-0.1125"/>
  </r>
  <r>
    <s v="CA-2014-111591"/>
    <x v="574"/>
    <x v="9"/>
    <x v="3"/>
    <d v="2014-03-26T00:00:00"/>
    <x v="0"/>
    <s v="PaulStevenson@gmail.com"/>
    <s v="United States,Seattle,Washington"/>
    <s v="United States"/>
    <x v="1"/>
    <x v="4"/>
    <x v="1459"/>
    <n v="30.576000000000001"/>
    <n v="6"/>
    <n v="10.3194"/>
    <n v="0.33749999999999997"/>
  </r>
  <r>
    <s v="CA-2014-111591"/>
    <x v="574"/>
    <x v="9"/>
    <x v="3"/>
    <d v="2014-03-26T00:00:00"/>
    <x v="0"/>
    <s v="PaulStevenson@gmail.com"/>
    <s v="United States,Seattle,Washington"/>
    <s v="United States"/>
    <x v="1"/>
    <x v="11"/>
    <x v="988"/>
    <n v="13.02"/>
    <n v="7"/>
    <n v="0.3906"/>
    <n v="3.0000000000000002E-2"/>
  </r>
  <r>
    <s v="CA-2014-111591"/>
    <x v="574"/>
    <x v="9"/>
    <x v="3"/>
    <d v="2014-03-26T00:00:00"/>
    <x v="0"/>
    <s v="PaulStevenson@gmail.com"/>
    <s v="United States,Seattle,Washington"/>
    <s v="United States"/>
    <x v="1"/>
    <x v="1"/>
    <x v="897"/>
    <n v="22.14"/>
    <n v="3"/>
    <n v="6.4206000000000003"/>
    <n v="0.28999999999999998"/>
  </r>
  <r>
    <s v="CA-2014-111591"/>
    <x v="574"/>
    <x v="9"/>
    <x v="3"/>
    <d v="2014-03-26T00:00:00"/>
    <x v="0"/>
    <s v="PaulStevenson@gmail.com"/>
    <s v="United States,Seattle,Washington"/>
    <s v="United States"/>
    <x v="1"/>
    <x v="7"/>
    <x v="225"/>
    <n v="359.32"/>
    <n v="4"/>
    <n v="7.1863999999999999"/>
    <n v="0.02"/>
  </r>
  <r>
    <s v="CA-2014-102820"/>
    <x v="543"/>
    <x v="2"/>
    <x v="3"/>
    <d v="2014-05-12T00:00:00"/>
    <x v="0"/>
    <s v="CarlosSoltero@gmail.com"/>
    <s v="United States,Pasadena,California"/>
    <s v="United States"/>
    <x v="0"/>
    <x v="3"/>
    <x v="1460"/>
    <n v="419.94400000000002"/>
    <n v="7"/>
    <n v="52.493000000000002"/>
    <n v="0.125"/>
  </r>
  <r>
    <s v="CA-2013-149671"/>
    <x v="593"/>
    <x v="0"/>
    <x v="0"/>
    <d v="2013-06-10T00:00:00"/>
    <x v="0"/>
    <s v="KenBrennan@gmail.com"/>
    <s v="United States,Seattle,Washington"/>
    <s v="United States"/>
    <x v="1"/>
    <x v="12"/>
    <x v="1056"/>
    <n v="61.38"/>
    <n v="6"/>
    <n v="15.9588"/>
    <n v="0.26"/>
  </r>
  <r>
    <s v="CA-2012-126347"/>
    <x v="297"/>
    <x v="1"/>
    <x v="2"/>
    <d v="2012-12-19T00:00:00"/>
    <x v="1"/>
    <s v="AshleyJarboe@gmail.com"/>
    <s v="United States,Los Angeles,California"/>
    <s v="United States"/>
    <x v="0"/>
    <x v="8"/>
    <x v="442"/>
    <n v="50"/>
    <n v="2"/>
    <n v="10.5"/>
    <n v="0.21"/>
  </r>
  <r>
    <s v="CA-2014-163097"/>
    <x v="442"/>
    <x v="3"/>
    <x v="3"/>
    <d v="2014-09-01T00:00:00"/>
    <x v="0"/>
    <s v="SarahFoster@gmail.com"/>
    <s v="United States,Mesa,Arizona"/>
    <s v="United States"/>
    <x v="3"/>
    <x v="1"/>
    <x v="528"/>
    <n v="120.57599999999999"/>
    <n v="8"/>
    <n v="33.1584"/>
    <n v="0.27500000000000002"/>
  </r>
  <r>
    <s v="CA-2012-130848"/>
    <x v="495"/>
    <x v="8"/>
    <x v="2"/>
    <d v="2012-10-25T00:00:00"/>
    <x v="7"/>
    <s v="DeirdreGreer@gmail.com"/>
    <s v="United States,Denver,Colorado"/>
    <s v="United States"/>
    <x v="5"/>
    <x v="10"/>
    <x v="1215"/>
    <n v="582.33600000000001"/>
    <n v="8"/>
    <n v="-29.116800000000001"/>
    <n v="-0.05"/>
  </r>
  <r>
    <s v="CA-2011-159814"/>
    <x v="819"/>
    <x v="0"/>
    <x v="1"/>
    <d v="2011-06-28T00:00:00"/>
    <x v="0"/>
    <s v="LizPelletier@gmail.com"/>
    <s v="United States,Tucson,Arizona"/>
    <s v="United States"/>
    <x v="3"/>
    <x v="1"/>
    <x v="1071"/>
    <n v="4.2720000000000002"/>
    <n v="2"/>
    <n v="0.96120000000000005"/>
    <n v="0.22500000000000001"/>
  </r>
  <r>
    <s v="CA-2013-108959"/>
    <x v="631"/>
    <x v="9"/>
    <x v="0"/>
    <d v="2013-03-15T00:00:00"/>
    <x v="0"/>
    <s v="MayaHerman@gmail.com"/>
    <s v="United States,Glendale,Arizona"/>
    <s v="United States"/>
    <x v="3"/>
    <x v="7"/>
    <x v="668"/>
    <n v="104.696"/>
    <n v="1"/>
    <n v="6.5434999999999999"/>
    <n v="6.25E-2"/>
  </r>
  <r>
    <s v="CA-2012-164777"/>
    <x v="820"/>
    <x v="5"/>
    <x v="2"/>
    <d v="2012-01-29T00:00:00"/>
    <x v="2"/>
    <s v="SeanChristensen@gmail.com"/>
    <s v="United States,Los Angeles,California"/>
    <s v="United States"/>
    <x v="0"/>
    <x v="10"/>
    <x v="168"/>
    <n v="2803.92"/>
    <n v="5"/>
    <n v="0"/>
    <n v="0"/>
  </r>
  <r>
    <s v="CA-2012-127824"/>
    <x v="821"/>
    <x v="8"/>
    <x v="2"/>
    <d v="2012-10-22T00:00:00"/>
    <x v="0"/>
    <s v="JohnCastell@gmail.com"/>
    <s v="United States,Seattle,Washington"/>
    <s v="United States"/>
    <x v="1"/>
    <x v="3"/>
    <x v="1302"/>
    <n v="249.584"/>
    <n v="2"/>
    <n v="15.599"/>
    <n v="6.25E-2"/>
  </r>
  <r>
    <s v="CA-2012-127824"/>
    <x v="821"/>
    <x v="8"/>
    <x v="2"/>
    <d v="2012-10-22T00:00:00"/>
    <x v="0"/>
    <s v="JohnCastell@gmail.com"/>
    <s v="United States,Seattle,Washington"/>
    <s v="United States"/>
    <x v="1"/>
    <x v="9"/>
    <x v="689"/>
    <n v="17.940000000000001"/>
    <n v="3"/>
    <n v="8.7905999999999995"/>
    <n v="0.48999999999999994"/>
  </r>
  <r>
    <s v="CA-2012-127824"/>
    <x v="821"/>
    <x v="8"/>
    <x v="2"/>
    <d v="2012-10-22T00:00:00"/>
    <x v="0"/>
    <s v="JohnCastell@gmail.com"/>
    <s v="United States,Seattle,Washington"/>
    <s v="United States"/>
    <x v="1"/>
    <x v="1"/>
    <x v="1055"/>
    <n v="10.11"/>
    <n v="3"/>
    <n v="3.2351999999999999"/>
    <n v="0.32"/>
  </r>
  <r>
    <s v="CA-2011-145254"/>
    <x v="52"/>
    <x v="6"/>
    <x v="1"/>
    <d v="2011-07-27T00:00:00"/>
    <x v="0"/>
    <s v="NickCrebassa@gmail.com"/>
    <s v="United States,San Francisco,California"/>
    <s v="United States"/>
    <x v="0"/>
    <x v="3"/>
    <x v="439"/>
    <n v="604.75199999999995"/>
    <n v="6"/>
    <n v="60.475200000000001"/>
    <n v="0.1"/>
  </r>
  <r>
    <s v="CA-2011-145254"/>
    <x v="52"/>
    <x v="6"/>
    <x v="1"/>
    <d v="2011-07-27T00:00:00"/>
    <x v="0"/>
    <s v="NickCrebassa@gmail.com"/>
    <s v="United States,San Francisco,California"/>
    <s v="United States"/>
    <x v="0"/>
    <x v="12"/>
    <x v="1161"/>
    <n v="40.700000000000003"/>
    <n v="5"/>
    <n v="11.803000000000001"/>
    <n v="0.28999999999999998"/>
  </r>
  <r>
    <s v="CA-2011-145254"/>
    <x v="52"/>
    <x v="6"/>
    <x v="1"/>
    <d v="2011-07-27T00:00:00"/>
    <x v="0"/>
    <s v="NickCrebassa@gmail.com"/>
    <s v="United States,San Francisco,California"/>
    <s v="United States"/>
    <x v="0"/>
    <x v="3"/>
    <x v="1461"/>
    <n v="302.37599999999998"/>
    <n v="3"/>
    <n v="37.796999999999997"/>
    <n v="0.125"/>
  </r>
  <r>
    <s v="CA-2011-145254"/>
    <x v="52"/>
    <x v="6"/>
    <x v="1"/>
    <d v="2011-07-27T00:00:00"/>
    <x v="0"/>
    <s v="NickCrebassa@gmail.com"/>
    <s v="United States,San Francisco,California"/>
    <s v="United States"/>
    <x v="0"/>
    <x v="8"/>
    <x v="1462"/>
    <n v="45"/>
    <n v="3"/>
    <n v="4.95"/>
    <n v="0.11"/>
  </r>
  <r>
    <s v="CA-2013-160479"/>
    <x v="508"/>
    <x v="4"/>
    <x v="0"/>
    <d v="2013-09-21T00:00:00"/>
    <x v="1"/>
    <s v="AngeleHood@gmail.com"/>
    <s v="United States,Seattle,Washington"/>
    <s v="United States"/>
    <x v="1"/>
    <x v="2"/>
    <x v="951"/>
    <n v="35.4"/>
    <n v="5"/>
    <n v="13.452"/>
    <n v="0.38"/>
  </r>
  <r>
    <s v="CA-2012-119627"/>
    <x v="822"/>
    <x v="3"/>
    <x v="2"/>
    <d v="2012-08-23T00:00:00"/>
    <x v="3"/>
    <s v="StevenCartwright@gmail.com"/>
    <s v="United States,Peoria,Arizona"/>
    <s v="United States"/>
    <x v="3"/>
    <x v="8"/>
    <x v="813"/>
    <n v="30.08"/>
    <n v="2"/>
    <n v="-5.2640000000000002"/>
    <n v="-0.17500000000000002"/>
  </r>
  <r>
    <s v="CA-2012-119627"/>
    <x v="822"/>
    <x v="3"/>
    <x v="2"/>
    <d v="2012-08-23T00:00:00"/>
    <x v="3"/>
    <s v="StevenCartwright@gmail.com"/>
    <s v="United States,Peoria,Arizona"/>
    <s v="United States"/>
    <x v="3"/>
    <x v="9"/>
    <x v="1463"/>
    <n v="36.287999999999997"/>
    <n v="7"/>
    <n v="12.700799999999999"/>
    <n v="0.35000000000000003"/>
  </r>
  <r>
    <s v="CA-2012-119627"/>
    <x v="822"/>
    <x v="3"/>
    <x v="2"/>
    <d v="2012-08-23T00:00:00"/>
    <x v="3"/>
    <s v="StevenCartwright@gmail.com"/>
    <s v="United States,Peoria,Arizona"/>
    <s v="United States"/>
    <x v="3"/>
    <x v="2"/>
    <x v="797"/>
    <n v="10.272"/>
    <n v="3"/>
    <n v="1.1556"/>
    <n v="0.11249999999999999"/>
  </r>
  <r>
    <s v="CA-2012-119627"/>
    <x v="822"/>
    <x v="3"/>
    <x v="2"/>
    <d v="2012-08-23T00:00:00"/>
    <x v="3"/>
    <s v="StevenCartwright@gmail.com"/>
    <s v="United States,Peoria,Arizona"/>
    <s v="United States"/>
    <x v="3"/>
    <x v="8"/>
    <x v="209"/>
    <n v="252.8"/>
    <n v="4"/>
    <n v="-31.6"/>
    <n v="-0.125"/>
  </r>
  <r>
    <s v="CA-2014-107853"/>
    <x v="823"/>
    <x v="2"/>
    <x v="3"/>
    <d v="2014-06-01T00:00:00"/>
    <x v="1"/>
    <s v="CarlosDaly@gmail.com"/>
    <s v="United States,Oceanside,California"/>
    <s v="United States"/>
    <x v="0"/>
    <x v="9"/>
    <x v="703"/>
    <n v="12.96"/>
    <n v="2"/>
    <n v="6.2207999999999997"/>
    <n v="0.47999999999999993"/>
  </r>
  <r>
    <s v="US-2013-148957"/>
    <x v="11"/>
    <x v="4"/>
    <x v="0"/>
    <d v="2013-09-24T00:00:00"/>
    <x v="3"/>
    <s v="ChuckClark@gmail.com"/>
    <s v="United States,Redmond,Washington"/>
    <s v="United States"/>
    <x v="1"/>
    <x v="0"/>
    <x v="1464"/>
    <n v="12.32"/>
    <n v="4"/>
    <n v="5.9135999999999997"/>
    <n v="0.48"/>
  </r>
  <r>
    <s v="CA-2011-140032"/>
    <x v="105"/>
    <x v="4"/>
    <x v="1"/>
    <d v="2011-09-13T00:00:00"/>
    <x v="1"/>
    <s v="TobySwindell@gmail.com"/>
    <s v="United States,San Francisco,California"/>
    <s v="United States"/>
    <x v="0"/>
    <x v="4"/>
    <x v="807"/>
    <n v="8.6080000000000005"/>
    <n v="2"/>
    <n v="3.0127999999999999"/>
    <n v="0.35"/>
  </r>
  <r>
    <s v="CA-2014-145506"/>
    <x v="622"/>
    <x v="0"/>
    <x v="3"/>
    <d v="2014-06-08T00:00:00"/>
    <x v="0"/>
    <s v="MegO'Connel@gmail.com"/>
    <s v="United States,Spokane,Washington"/>
    <s v="United States"/>
    <x v="1"/>
    <x v="7"/>
    <x v="893"/>
    <n v="136.26"/>
    <n v="9"/>
    <n v="5.4504000000000001"/>
    <n v="0.04"/>
  </r>
  <r>
    <s v="CA-2012-129546"/>
    <x v="300"/>
    <x v="4"/>
    <x v="2"/>
    <d v="2012-10-05T00:00:00"/>
    <x v="5"/>
    <s v="RoyPhan@gmail.com"/>
    <s v="United States,Los Angeles,California"/>
    <s v="United States"/>
    <x v="0"/>
    <x v="5"/>
    <x v="1465"/>
    <n v="186.15"/>
    <n v="3"/>
    <n v="55.844999999999999"/>
    <n v="0.3"/>
  </r>
  <r>
    <s v="CA-2012-129546"/>
    <x v="300"/>
    <x v="4"/>
    <x v="2"/>
    <d v="2012-10-05T00:00:00"/>
    <x v="5"/>
    <s v="RoyPhan@gmail.com"/>
    <s v="United States,Los Angeles,California"/>
    <s v="United States"/>
    <x v="0"/>
    <x v="4"/>
    <x v="818"/>
    <n v="81.792000000000002"/>
    <n v="6"/>
    <n v="26.5824"/>
    <n v="0.32500000000000001"/>
  </r>
  <r>
    <s v="CA-2012-129546"/>
    <x v="300"/>
    <x v="4"/>
    <x v="2"/>
    <d v="2012-10-05T00:00:00"/>
    <x v="5"/>
    <s v="RoyPhan@gmail.com"/>
    <s v="United States,Los Angeles,California"/>
    <s v="United States"/>
    <x v="0"/>
    <x v="12"/>
    <x v="1335"/>
    <n v="47.19"/>
    <n v="3"/>
    <n v="13.6851"/>
    <n v="0.29000000000000004"/>
  </r>
  <r>
    <s v="CA-2012-129546"/>
    <x v="300"/>
    <x v="4"/>
    <x v="2"/>
    <d v="2012-10-05T00:00:00"/>
    <x v="5"/>
    <s v="RoyPhan@gmail.com"/>
    <s v="United States,Los Angeles,California"/>
    <s v="United States"/>
    <x v="0"/>
    <x v="3"/>
    <x v="162"/>
    <n v="36.783999999999999"/>
    <n v="2"/>
    <n v="-8.2764000000000006"/>
    <n v="-0.22500000000000003"/>
  </r>
  <r>
    <s v="CA-2011-138240"/>
    <x v="824"/>
    <x v="8"/>
    <x v="1"/>
    <d v="2011-10-14T00:00:00"/>
    <x v="1"/>
    <s v="ShirleyJackson@gmail.com"/>
    <s v="United States,San Francisco,California"/>
    <s v="United States"/>
    <x v="0"/>
    <x v="2"/>
    <x v="411"/>
    <n v="144.6"/>
    <n v="3"/>
    <n v="41.933999999999997"/>
    <n v="0.28999999999999998"/>
  </r>
  <r>
    <s v="CA-2011-138240"/>
    <x v="824"/>
    <x v="8"/>
    <x v="1"/>
    <d v="2011-10-14T00:00:00"/>
    <x v="1"/>
    <s v="ShirleyJackson@gmail.com"/>
    <s v="United States,San Francisco,California"/>
    <s v="United States"/>
    <x v="0"/>
    <x v="3"/>
    <x v="1387"/>
    <n v="15.992000000000001"/>
    <n v="1"/>
    <n v="-2.9984999999999999"/>
    <n v="-0.18749999999999997"/>
  </r>
  <r>
    <s v="CA-2011-100867"/>
    <x v="220"/>
    <x v="8"/>
    <x v="1"/>
    <d v="2011-10-24T00:00:00"/>
    <x v="1"/>
    <s v="EugeneHildebrand@gmail.com"/>
    <s v="United States,Lakewood,California"/>
    <s v="United States"/>
    <x v="0"/>
    <x v="3"/>
    <x v="457"/>
    <n v="321.55200000000002"/>
    <n v="6"/>
    <n v="20.097000000000001"/>
    <n v="6.25E-2"/>
  </r>
  <r>
    <s v="CA-2013-126858"/>
    <x v="825"/>
    <x v="7"/>
    <x v="0"/>
    <d v="2013-11-24T00:00:00"/>
    <x v="0"/>
    <s v="JanetMolinari@gmail.com"/>
    <s v="United States,Seattle,Washington"/>
    <s v="United States"/>
    <x v="1"/>
    <x v="1"/>
    <x v="165"/>
    <n v="31.96"/>
    <n v="2"/>
    <n v="1.5980000000000001"/>
    <n v="0.05"/>
  </r>
  <r>
    <s v="CA-2011-122679"/>
    <x v="703"/>
    <x v="6"/>
    <x v="1"/>
    <d v="2011-07-28T00:00:00"/>
    <x v="3"/>
    <s v="AlejandroBallentine@gmail.com"/>
    <s v="United States,Los Angeles,California"/>
    <s v="United States"/>
    <x v="0"/>
    <x v="2"/>
    <x v="856"/>
    <n v="19.68"/>
    <n v="6"/>
    <n v="6.4943999999999997"/>
    <n v="0.33"/>
  </r>
  <r>
    <s v="CA-2012-156566"/>
    <x v="191"/>
    <x v="8"/>
    <x v="2"/>
    <d v="2012-10-04T00:00:00"/>
    <x v="4"/>
    <s v="EricMurdock@gmail.com"/>
    <s v="United States,Portland,Oregon"/>
    <s v="United States"/>
    <x v="4"/>
    <x v="3"/>
    <x v="578"/>
    <n v="572.79999999999995"/>
    <n v="2"/>
    <n v="50.12"/>
    <n v="8.7500000000000008E-2"/>
  </r>
  <r>
    <s v="CA-2014-111738"/>
    <x v="565"/>
    <x v="5"/>
    <x v="3"/>
    <d v="2014-01-08T00:00:00"/>
    <x v="0"/>
    <s v="ChristopherMartinez@gmail.com"/>
    <s v="United States,San Francisco,California"/>
    <s v="United States"/>
    <x v="0"/>
    <x v="4"/>
    <x v="1466"/>
    <n v="2022.2719999999999"/>
    <n v="8"/>
    <n v="682.51679999999999"/>
    <n v="0.33750000000000002"/>
  </r>
  <r>
    <s v="CA-2014-111738"/>
    <x v="565"/>
    <x v="5"/>
    <x v="3"/>
    <d v="2014-01-08T00:00:00"/>
    <x v="0"/>
    <s v="ChristopherMartinez@gmail.com"/>
    <s v="United States,San Francisco,California"/>
    <s v="United States"/>
    <x v="0"/>
    <x v="2"/>
    <x v="1348"/>
    <n v="9.1199999999999992"/>
    <n v="3"/>
    <n v="3.1008"/>
    <n v="0.34"/>
  </r>
  <r>
    <s v="US-2013-123610"/>
    <x v="699"/>
    <x v="2"/>
    <x v="0"/>
    <d v="2013-05-17T00:00:00"/>
    <x v="0"/>
    <s v="VivianMathis@gmail.com"/>
    <s v="United States,Mission Viejo,California"/>
    <s v="United States"/>
    <x v="0"/>
    <x v="8"/>
    <x v="1467"/>
    <n v="120"/>
    <n v="6"/>
    <n v="46.8"/>
    <n v="0.38999999999999996"/>
  </r>
  <r>
    <s v="US-2013-123610"/>
    <x v="699"/>
    <x v="2"/>
    <x v="0"/>
    <d v="2013-05-17T00:00:00"/>
    <x v="0"/>
    <s v="VivianMathis@gmail.com"/>
    <s v="United States,Mission Viejo,California"/>
    <s v="United States"/>
    <x v="0"/>
    <x v="5"/>
    <x v="57"/>
    <n v="8.67"/>
    <n v="1"/>
    <n v="2.3409"/>
    <n v="0.27"/>
  </r>
  <r>
    <s v="US-2012-158589"/>
    <x v="148"/>
    <x v="7"/>
    <x v="2"/>
    <d v="2012-11-24T00:00:00"/>
    <x v="0"/>
    <s v="KellyWilliams@gmail.com"/>
    <s v="United States,San Francisco,California"/>
    <s v="United States"/>
    <x v="0"/>
    <x v="1"/>
    <x v="1468"/>
    <n v="32.04"/>
    <n v="3"/>
    <n v="8.01"/>
    <n v="0.25"/>
  </r>
  <r>
    <s v="US-2014-104451"/>
    <x v="405"/>
    <x v="2"/>
    <x v="3"/>
    <d v="2014-05-13T00:00:00"/>
    <x v="0"/>
    <s v="MichelleMoray@gmail.com"/>
    <s v="United States,San Francisco,California"/>
    <s v="United States"/>
    <x v="0"/>
    <x v="5"/>
    <x v="567"/>
    <n v="81.08"/>
    <n v="4"/>
    <n v="22.702400000000001"/>
    <n v="0.28000000000000003"/>
  </r>
  <r>
    <s v="CA-2013-101189"/>
    <x v="633"/>
    <x v="11"/>
    <x v="0"/>
    <d v="2013-02-09T00:00:00"/>
    <x v="1"/>
    <s v="JenniferBraxton@gmail.com"/>
    <s v="United States,Los Angeles,California"/>
    <s v="United States"/>
    <x v="0"/>
    <x v="7"/>
    <x v="507"/>
    <n v="93.02"/>
    <n v="2"/>
    <n v="3.7208000000000001"/>
    <n v="0.04"/>
  </r>
  <r>
    <s v="CA-2014-156958"/>
    <x v="257"/>
    <x v="1"/>
    <x v="3"/>
    <d v="2014-12-07T00:00:00"/>
    <x v="6"/>
    <s v="PatrickBzostek@gmail.com"/>
    <s v="United States,Seattle,Washington"/>
    <s v="United States"/>
    <x v="1"/>
    <x v="4"/>
    <x v="939"/>
    <n v="83.92"/>
    <n v="5"/>
    <n v="29.372"/>
    <n v="0.35"/>
  </r>
  <r>
    <s v="CA-2014-156958"/>
    <x v="257"/>
    <x v="1"/>
    <x v="3"/>
    <d v="2014-12-07T00:00:00"/>
    <x v="6"/>
    <s v="PatrickBzostek@gmail.com"/>
    <s v="United States,Seattle,Washington"/>
    <s v="United States"/>
    <x v="1"/>
    <x v="1"/>
    <x v="1469"/>
    <n v="199.9"/>
    <n v="5"/>
    <n v="39.979999999999997"/>
    <n v="0.19999999999999998"/>
  </r>
  <r>
    <s v="CA-2014-156958"/>
    <x v="257"/>
    <x v="1"/>
    <x v="3"/>
    <d v="2014-12-07T00:00:00"/>
    <x v="6"/>
    <s v="PatrickBzostek@gmail.com"/>
    <s v="United States,Seattle,Washington"/>
    <s v="United States"/>
    <x v="1"/>
    <x v="3"/>
    <x v="1227"/>
    <n v="31.175999999999998"/>
    <n v="3"/>
    <n v="-7.0145999999999997"/>
    <n v="-0.22500000000000001"/>
  </r>
  <r>
    <s v="CA-2014-156958"/>
    <x v="257"/>
    <x v="1"/>
    <x v="3"/>
    <d v="2014-12-07T00:00:00"/>
    <x v="6"/>
    <s v="PatrickBzostek@gmail.com"/>
    <s v="United States,Seattle,Washington"/>
    <s v="United States"/>
    <x v="1"/>
    <x v="4"/>
    <x v="742"/>
    <n v="172.75200000000001"/>
    <n v="6"/>
    <n v="60.463200000000001"/>
    <n v="0.35"/>
  </r>
  <r>
    <s v="CA-2014-156958"/>
    <x v="257"/>
    <x v="1"/>
    <x v="3"/>
    <d v="2014-12-07T00:00:00"/>
    <x v="6"/>
    <s v="PatrickBzostek@gmail.com"/>
    <s v="United States,Seattle,Washington"/>
    <s v="United States"/>
    <x v="1"/>
    <x v="4"/>
    <x v="254"/>
    <n v="9.2959999999999994"/>
    <n v="2"/>
    <n v="3.0211999999999999"/>
    <n v="0.32500000000000001"/>
  </r>
  <r>
    <s v="CA-2014-111759"/>
    <x v="182"/>
    <x v="6"/>
    <x v="3"/>
    <d v="2014-07-13T00:00:00"/>
    <x v="0"/>
    <s v="MathewReese@gmail.com"/>
    <s v="United States,Seattle,Washington"/>
    <s v="United States"/>
    <x v="1"/>
    <x v="9"/>
    <x v="57"/>
    <n v="52.76"/>
    <n v="2"/>
    <n v="24.269600000000001"/>
    <n v="0.46"/>
  </r>
  <r>
    <s v="CA-2013-148747"/>
    <x v="187"/>
    <x v="4"/>
    <x v="0"/>
    <d v="2013-09-28T00:00:00"/>
    <x v="2"/>
    <s v="AaronSmayling@gmail.com"/>
    <s v="United States,San Francisco,California"/>
    <s v="United States"/>
    <x v="0"/>
    <x v="15"/>
    <x v="369"/>
    <n v="477.666"/>
    <n v="2"/>
    <n v="84.293999999999997"/>
    <n v="0.1764705882352941"/>
  </r>
  <r>
    <s v="CA-2012-135727"/>
    <x v="826"/>
    <x v="2"/>
    <x v="2"/>
    <d v="2012-05-16T00:00:00"/>
    <x v="1"/>
    <s v="PaulStevenson@gmail.com"/>
    <s v="United States,Phoenix,Arizona"/>
    <s v="United States"/>
    <x v="3"/>
    <x v="10"/>
    <x v="883"/>
    <n v="191.96799999999999"/>
    <n v="7"/>
    <n v="16.7972"/>
    <n v="8.7500000000000008E-2"/>
  </r>
  <r>
    <s v="CA-2012-160864"/>
    <x v="444"/>
    <x v="2"/>
    <x v="2"/>
    <d v="2012-05-06T00:00:00"/>
    <x v="4"/>
    <s v="NicoleFjeld@gmail.com"/>
    <s v="United States,San Jose,California"/>
    <s v="United States"/>
    <x v="0"/>
    <x v="4"/>
    <x v="1470"/>
    <n v="13.848000000000001"/>
    <n v="3"/>
    <n v="5.1929999999999996"/>
    <n v="0.37499999999999994"/>
  </r>
  <r>
    <s v="CA-2013-125724"/>
    <x v="827"/>
    <x v="4"/>
    <x v="0"/>
    <d v="2013-09-28T00:00:00"/>
    <x v="1"/>
    <s v="SuzanneMcNair@gmail.com"/>
    <s v="United States,Broomfield,Colorado"/>
    <s v="United States"/>
    <x v="5"/>
    <x v="1"/>
    <x v="215"/>
    <n v="68.432000000000002"/>
    <n v="7"/>
    <n v="8.5540000000000003"/>
    <n v="0.125"/>
  </r>
  <r>
    <s v="CA-2012-161242"/>
    <x v="828"/>
    <x v="0"/>
    <x v="2"/>
    <d v="2012-06-08T00:00:00"/>
    <x v="5"/>
    <s v="CatherineGlotzbach@gmail.com"/>
    <s v="United States,Los Angeles,California"/>
    <s v="United States"/>
    <x v="0"/>
    <x v="9"/>
    <x v="782"/>
    <n v="11.76"/>
    <n v="2"/>
    <n v="5.7624000000000004"/>
    <n v="0.49000000000000005"/>
  </r>
  <r>
    <s v="CA-2012-148495"/>
    <x v="410"/>
    <x v="3"/>
    <x v="2"/>
    <d v="2012-08-13T00:00:00"/>
    <x v="7"/>
    <s v="SandraFlanagan@gmail.com"/>
    <s v="United States,Pomona,California"/>
    <s v="United States"/>
    <x v="0"/>
    <x v="1"/>
    <x v="495"/>
    <n v="31.56"/>
    <n v="3"/>
    <n v="10.4148"/>
    <n v="0.33"/>
  </r>
  <r>
    <s v="CA-2013-108630"/>
    <x v="539"/>
    <x v="7"/>
    <x v="0"/>
    <d v="2013-11-19T00:00:00"/>
    <x v="7"/>
    <s v="BobbyElias@gmail.com"/>
    <s v="United States,Concord,California"/>
    <s v="United States"/>
    <x v="0"/>
    <x v="4"/>
    <x v="623"/>
    <n v="61.12"/>
    <n v="5"/>
    <n v="22.155999999999999"/>
    <n v="0.36249999999999999"/>
  </r>
  <r>
    <s v="CA-2014-104619"/>
    <x v="829"/>
    <x v="5"/>
    <x v="3"/>
    <d v="2014-01-30T00:00:00"/>
    <x v="1"/>
    <s v="KeithDawkins@gmail.com"/>
    <s v="United States,San Jose,California"/>
    <s v="United States"/>
    <x v="0"/>
    <x v="5"/>
    <x v="588"/>
    <n v="25.86"/>
    <n v="3"/>
    <n v="6.7236000000000002"/>
    <n v="0.26"/>
  </r>
  <r>
    <s v="CA-2014-104619"/>
    <x v="829"/>
    <x v="5"/>
    <x v="3"/>
    <d v="2014-01-30T00:00:00"/>
    <x v="1"/>
    <s v="KeithDawkins@gmail.com"/>
    <s v="United States,San Jose,California"/>
    <s v="United States"/>
    <x v="0"/>
    <x v="4"/>
    <x v="1440"/>
    <n v="276.78399999999999"/>
    <n v="2"/>
    <n v="89.954800000000006"/>
    <n v="0.32500000000000001"/>
  </r>
  <r>
    <s v="CA-2014-104619"/>
    <x v="829"/>
    <x v="5"/>
    <x v="3"/>
    <d v="2014-01-30T00:00:00"/>
    <x v="1"/>
    <s v="KeithDawkins@gmail.com"/>
    <s v="United States,San Jose,California"/>
    <s v="United States"/>
    <x v="0"/>
    <x v="3"/>
    <x v="980"/>
    <n v="110.352"/>
    <n v="3"/>
    <n v="8.2764000000000006"/>
    <n v="7.4999999999999997E-2"/>
  </r>
  <r>
    <s v="CA-2012-149517"/>
    <x v="642"/>
    <x v="4"/>
    <x v="2"/>
    <d v="2012-09-23T00:00:00"/>
    <x v="0"/>
    <s v="FrankCarlisle@gmail.com"/>
    <s v="United States,Sacramento,California"/>
    <s v="United States"/>
    <x v="0"/>
    <x v="1"/>
    <x v="1471"/>
    <n v="60.84"/>
    <n v="3"/>
    <n v="19.468800000000002"/>
    <n v="0.32"/>
  </r>
  <r>
    <s v="CA-2012-116841"/>
    <x v="830"/>
    <x v="10"/>
    <x v="2"/>
    <d v="2012-04-18T00:00:00"/>
    <x v="0"/>
    <s v="TheonePippenger@gmail.com"/>
    <s v="United States,Springfield,Oregon"/>
    <s v="United States"/>
    <x v="4"/>
    <x v="5"/>
    <x v="619"/>
    <n v="35.207999999999998"/>
    <n v="1"/>
    <n v="2.6406000000000001"/>
    <n v="7.5000000000000011E-2"/>
  </r>
  <r>
    <s v="CA-2013-130638"/>
    <x v="458"/>
    <x v="2"/>
    <x v="0"/>
    <d v="2013-05-20T00:00:00"/>
    <x v="4"/>
    <s v="SanjitChand@gmail.com"/>
    <s v="United States,Los Angeles,California"/>
    <s v="United States"/>
    <x v="0"/>
    <x v="1"/>
    <x v="1472"/>
    <n v="282.83999999999997"/>
    <n v="4"/>
    <n v="19.7988"/>
    <n v="7.0000000000000007E-2"/>
  </r>
  <r>
    <s v="CA-2013-130638"/>
    <x v="458"/>
    <x v="2"/>
    <x v="0"/>
    <d v="2013-05-20T00:00:00"/>
    <x v="4"/>
    <s v="SanjitChand@gmail.com"/>
    <s v="United States,Los Angeles,California"/>
    <s v="United States"/>
    <x v="0"/>
    <x v="0"/>
    <x v="1464"/>
    <n v="27.72"/>
    <n v="9"/>
    <n v="13.3056"/>
    <n v="0.48000000000000004"/>
  </r>
  <r>
    <s v="CA-2013-110086"/>
    <x v="619"/>
    <x v="4"/>
    <x v="0"/>
    <d v="2013-09-23T00:00:00"/>
    <x v="0"/>
    <s v="BillDonatelli@gmail.com"/>
    <s v="United States,Woodland,California"/>
    <s v="United States"/>
    <x v="0"/>
    <x v="3"/>
    <x v="771"/>
    <n v="239.98400000000001"/>
    <n v="2"/>
    <n v="23.9984"/>
    <n v="9.9999999999999992E-2"/>
  </r>
  <r>
    <s v="CA-2011-128524"/>
    <x v="137"/>
    <x v="7"/>
    <x v="1"/>
    <d v="2011-11-13T00:00:00"/>
    <x v="2"/>
    <s v="MaryZewe@gmail.com"/>
    <s v="United States,Seattle,Washington"/>
    <s v="United States"/>
    <x v="1"/>
    <x v="5"/>
    <x v="5"/>
    <n v="22.98"/>
    <n v="1"/>
    <n v="6.8940000000000001"/>
    <n v="0.3"/>
  </r>
  <r>
    <s v="CA-2011-128524"/>
    <x v="137"/>
    <x v="7"/>
    <x v="1"/>
    <d v="2011-11-13T00:00:00"/>
    <x v="2"/>
    <s v="MaryZewe@gmail.com"/>
    <s v="United States,Seattle,Washington"/>
    <s v="United States"/>
    <x v="1"/>
    <x v="8"/>
    <x v="1357"/>
    <n v="102.13"/>
    <n v="7"/>
    <n v="15.3195"/>
    <n v="0.15"/>
  </r>
  <r>
    <s v="CA-2011-128524"/>
    <x v="137"/>
    <x v="7"/>
    <x v="1"/>
    <d v="2011-11-13T00:00:00"/>
    <x v="2"/>
    <s v="MaryZewe@gmail.com"/>
    <s v="United States,Seattle,Washington"/>
    <s v="United States"/>
    <x v="1"/>
    <x v="4"/>
    <x v="584"/>
    <n v="2033.5840000000001"/>
    <n v="2"/>
    <n v="762.59400000000005"/>
    <n v="0.375"/>
  </r>
  <r>
    <s v="CA-2013-140256"/>
    <x v="535"/>
    <x v="3"/>
    <x v="0"/>
    <d v="2013-08-30T00:00:00"/>
    <x v="5"/>
    <s v="PaulineWebber@gmail.com"/>
    <s v="United States,Los Angeles,California"/>
    <s v="United States"/>
    <x v="0"/>
    <x v="2"/>
    <x v="311"/>
    <n v="5.76"/>
    <n v="2"/>
    <n v="1.6704000000000001"/>
    <n v="0.29000000000000004"/>
  </r>
  <r>
    <s v="CA-2011-124702"/>
    <x v="318"/>
    <x v="7"/>
    <x v="1"/>
    <d v="2011-11-25T00:00:00"/>
    <x v="5"/>
    <s v="MayaHerman@gmail.com"/>
    <s v="United States,Seattle,Washington"/>
    <s v="United States"/>
    <x v="1"/>
    <x v="1"/>
    <x v="1473"/>
    <n v="137.54"/>
    <n v="2"/>
    <n v="55.015999999999998"/>
    <n v="0.4"/>
  </r>
  <r>
    <s v="CA-2011-124702"/>
    <x v="318"/>
    <x v="7"/>
    <x v="1"/>
    <d v="2011-11-25T00:00:00"/>
    <x v="5"/>
    <s v="MayaHerman@gmail.com"/>
    <s v="United States,Seattle,Washington"/>
    <s v="United States"/>
    <x v="1"/>
    <x v="6"/>
    <x v="373"/>
    <n v="730.2"/>
    <n v="4"/>
    <n v="94.926000000000002"/>
    <n v="0.13"/>
  </r>
  <r>
    <s v="US-2014-125808"/>
    <x v="34"/>
    <x v="7"/>
    <x v="3"/>
    <d v="2014-11-16T00:00:00"/>
    <x v="4"/>
    <s v="EmilyPhan@gmail.com"/>
    <s v="United States,Los Angeles,California"/>
    <s v="United States"/>
    <x v="0"/>
    <x v="9"/>
    <x v="1377"/>
    <n v="11.56"/>
    <n v="2"/>
    <n v="5.6643999999999997"/>
    <n v="0.48999999999999994"/>
  </r>
  <r>
    <s v="CA-2011-104563"/>
    <x v="540"/>
    <x v="9"/>
    <x v="1"/>
    <d v="2011-03-12T00:00:00"/>
    <x v="1"/>
    <s v="CraigMolinari@gmail.com"/>
    <s v="United States,Seattle,Washington"/>
    <s v="United States"/>
    <x v="1"/>
    <x v="2"/>
    <x v="985"/>
    <n v="20.65"/>
    <n v="5"/>
    <n v="9.4990000000000006"/>
    <n v="0.46000000000000008"/>
  </r>
  <r>
    <s v="CA-2011-104563"/>
    <x v="540"/>
    <x v="9"/>
    <x v="1"/>
    <d v="2011-03-12T00:00:00"/>
    <x v="1"/>
    <s v="CraigMolinari@gmail.com"/>
    <s v="United States,Seattle,Washington"/>
    <s v="United States"/>
    <x v="1"/>
    <x v="7"/>
    <x v="1376"/>
    <n v="204.9"/>
    <n v="5"/>
    <n v="0"/>
    <n v="0"/>
  </r>
  <r>
    <s v="CA-2011-104563"/>
    <x v="540"/>
    <x v="9"/>
    <x v="1"/>
    <d v="2011-03-12T00:00:00"/>
    <x v="1"/>
    <s v="CraigMolinari@gmail.com"/>
    <s v="United States,Seattle,Washington"/>
    <s v="United States"/>
    <x v="1"/>
    <x v="10"/>
    <x v="1474"/>
    <n v="436.70400000000001"/>
    <n v="6"/>
    <n v="21.8352"/>
    <n v="0.05"/>
  </r>
  <r>
    <s v="CA-2011-104563"/>
    <x v="540"/>
    <x v="9"/>
    <x v="1"/>
    <d v="2011-03-12T00:00:00"/>
    <x v="1"/>
    <s v="CraigMolinari@gmail.com"/>
    <s v="United States,Seattle,Washington"/>
    <s v="United States"/>
    <x v="1"/>
    <x v="10"/>
    <x v="764"/>
    <n v="481.56799999999998"/>
    <n v="2"/>
    <n v="54.176400000000001"/>
    <n v="0.1125"/>
  </r>
  <r>
    <s v="US-2014-107979"/>
    <x v="741"/>
    <x v="0"/>
    <x v="3"/>
    <d v="2014-06-14T00:00:00"/>
    <x v="1"/>
    <s v="FrankOlsen@gmail.com"/>
    <s v="United States,Glendale,Arizona"/>
    <s v="United States"/>
    <x v="3"/>
    <x v="8"/>
    <x v="1241"/>
    <n v="89.543999999999997"/>
    <n v="7"/>
    <n v="12.3123"/>
    <n v="0.13750000000000001"/>
  </r>
  <r>
    <s v="US-2014-107979"/>
    <x v="741"/>
    <x v="0"/>
    <x v="3"/>
    <d v="2014-06-14T00:00:00"/>
    <x v="1"/>
    <s v="FrankOlsen@gmail.com"/>
    <s v="United States,Glendale,Arizona"/>
    <s v="United States"/>
    <x v="3"/>
    <x v="7"/>
    <x v="1210"/>
    <n v="35.167999999999999"/>
    <n v="2"/>
    <n v="-8.3523999999999994"/>
    <n v="-0.23749999999999999"/>
  </r>
  <r>
    <s v="US-2014-107979"/>
    <x v="741"/>
    <x v="0"/>
    <x v="3"/>
    <d v="2014-06-14T00:00:00"/>
    <x v="1"/>
    <s v="FrankOlsen@gmail.com"/>
    <s v="United States,Glendale,Arizona"/>
    <s v="United States"/>
    <x v="3"/>
    <x v="4"/>
    <x v="383"/>
    <n v="72.587999999999994"/>
    <n v="2"/>
    <n v="-48.392000000000003"/>
    <n v="-0.66666666666666674"/>
  </r>
  <r>
    <s v="CA-2013-107104"/>
    <x v="277"/>
    <x v="7"/>
    <x v="0"/>
    <d v="2013-12-01T00:00:00"/>
    <x v="0"/>
    <s v="MaribethSchnelling@gmail.com"/>
    <s v="United States,Los Angeles,California"/>
    <s v="United States"/>
    <x v="0"/>
    <x v="15"/>
    <x v="558"/>
    <n v="3406.6640000000002"/>
    <n v="8"/>
    <n v="160.31360000000001"/>
    <n v="4.7058823529411764E-2"/>
  </r>
  <r>
    <s v="CA-2013-107104"/>
    <x v="277"/>
    <x v="7"/>
    <x v="0"/>
    <d v="2013-12-01T00:00:00"/>
    <x v="0"/>
    <s v="MaribethSchnelling@gmail.com"/>
    <s v="United States,Los Angeles,California"/>
    <s v="United States"/>
    <x v="0"/>
    <x v="2"/>
    <x v="845"/>
    <n v="37.17"/>
    <n v="9"/>
    <n v="10.4076"/>
    <n v="0.27999999999999997"/>
  </r>
  <r>
    <s v="CA-2013-107104"/>
    <x v="277"/>
    <x v="7"/>
    <x v="0"/>
    <d v="2013-12-01T00:00:00"/>
    <x v="0"/>
    <s v="MaribethSchnelling@gmail.com"/>
    <s v="United States,Los Angeles,California"/>
    <s v="United States"/>
    <x v="0"/>
    <x v="5"/>
    <x v="1061"/>
    <n v="64.959999999999994"/>
    <n v="2"/>
    <n v="19.488"/>
    <n v="0.30000000000000004"/>
  </r>
  <r>
    <s v="CA-2013-107104"/>
    <x v="277"/>
    <x v="7"/>
    <x v="0"/>
    <d v="2013-12-01T00:00:00"/>
    <x v="0"/>
    <s v="MaribethSchnelling@gmail.com"/>
    <s v="United States,Los Angeles,California"/>
    <s v="United States"/>
    <x v="0"/>
    <x v="1"/>
    <x v="440"/>
    <n v="595.38"/>
    <n v="6"/>
    <n v="297.69"/>
    <n v="0.5"/>
  </r>
  <r>
    <s v="CA-2014-161893"/>
    <x v="655"/>
    <x v="5"/>
    <x v="3"/>
    <d v="2014-01-28T00:00:00"/>
    <x v="0"/>
    <s v="HaroldPawlan@gmail.com"/>
    <s v="United States,Tucson,Arizona"/>
    <s v="United States"/>
    <x v="3"/>
    <x v="8"/>
    <x v="1323"/>
    <n v="95.983999999999995"/>
    <n v="2"/>
    <n v="11.997999999999999"/>
    <n v="0.125"/>
  </r>
  <r>
    <s v="CA-2014-161893"/>
    <x v="655"/>
    <x v="5"/>
    <x v="3"/>
    <d v="2014-01-28T00:00:00"/>
    <x v="0"/>
    <s v="HaroldPawlan@gmail.com"/>
    <s v="United States,Tucson,Arizona"/>
    <s v="United States"/>
    <x v="3"/>
    <x v="4"/>
    <x v="563"/>
    <n v="4.9379999999999997"/>
    <n v="2"/>
    <n v="-3.6212"/>
    <n v="-0.73333333333333339"/>
  </r>
  <r>
    <s v="CA-2011-100860"/>
    <x v="482"/>
    <x v="9"/>
    <x v="1"/>
    <d v="2011-03-30T00:00:00"/>
    <x v="0"/>
    <s v="CindyStewart@gmail.com"/>
    <s v="United States,Pomona,California"/>
    <s v="United States"/>
    <x v="0"/>
    <x v="0"/>
    <x v="1475"/>
    <n v="18.75"/>
    <n v="5"/>
    <n v="9"/>
    <n v="0.48"/>
  </r>
  <r>
    <s v="CA-2013-160717"/>
    <x v="808"/>
    <x v="0"/>
    <x v="0"/>
    <d v="2013-06-12T00:00:00"/>
    <x v="1"/>
    <s v="MariaEtezadi@gmail.com"/>
    <s v="United States,Santa Barbara,California"/>
    <s v="United States"/>
    <x v="0"/>
    <x v="3"/>
    <x v="729"/>
    <n v="3023.9279999999999"/>
    <n v="9"/>
    <n v="226.7946"/>
    <n v="7.4999999999999997E-2"/>
  </r>
  <r>
    <s v="CA-2013-160717"/>
    <x v="808"/>
    <x v="0"/>
    <x v="0"/>
    <d v="2013-06-12T00:00:00"/>
    <x v="1"/>
    <s v="MariaEtezadi@gmail.com"/>
    <s v="United States,Santa Barbara,California"/>
    <s v="United States"/>
    <x v="0"/>
    <x v="8"/>
    <x v="1476"/>
    <n v="26.96"/>
    <n v="2"/>
    <n v="3.7744"/>
    <n v="0.13999999999999999"/>
  </r>
  <r>
    <s v="CA-2013-160717"/>
    <x v="808"/>
    <x v="0"/>
    <x v="0"/>
    <d v="2013-06-12T00:00:00"/>
    <x v="1"/>
    <s v="MariaEtezadi@gmail.com"/>
    <s v="United States,Santa Barbara,California"/>
    <s v="United States"/>
    <x v="0"/>
    <x v="3"/>
    <x v="783"/>
    <n v="477.6"/>
    <n v="3"/>
    <n v="161.19"/>
    <n v="0.33749999999999997"/>
  </r>
  <r>
    <s v="CA-2014-132619"/>
    <x v="207"/>
    <x v="4"/>
    <x v="3"/>
    <d v="2014-09-06T00:00:00"/>
    <x v="1"/>
    <s v="MaxwellSchwartz@gmail.com"/>
    <s v="United States,San Francisco,California"/>
    <s v="United States"/>
    <x v="0"/>
    <x v="7"/>
    <x v="715"/>
    <n v="193.95"/>
    <n v="3"/>
    <n v="9.6974999999999998"/>
    <n v="0.05"/>
  </r>
  <r>
    <s v="US-2012-120957"/>
    <x v="82"/>
    <x v="1"/>
    <x v="2"/>
    <d v="2012-12-07T00:00:00"/>
    <x v="7"/>
    <s v="KristenHastings@gmail.com"/>
    <s v="United States,Riverside,California"/>
    <s v="United States"/>
    <x v="0"/>
    <x v="9"/>
    <x v="500"/>
    <n v="12.96"/>
    <n v="2"/>
    <n v="6.2207999999999997"/>
    <n v="0.47999999999999993"/>
  </r>
  <r>
    <s v="CA-2014-157448"/>
    <x v="364"/>
    <x v="7"/>
    <x v="3"/>
    <d v="2014-11-21T00:00:00"/>
    <x v="0"/>
    <s v="LenaCreighton@gmail.com"/>
    <s v="United States,Los Angeles,California"/>
    <s v="United States"/>
    <x v="0"/>
    <x v="1"/>
    <x v="1469"/>
    <n v="119.94"/>
    <n v="3"/>
    <n v="23.988"/>
    <n v="0.2"/>
  </r>
  <r>
    <s v="CA-2014-157448"/>
    <x v="364"/>
    <x v="7"/>
    <x v="3"/>
    <d v="2014-11-21T00:00:00"/>
    <x v="0"/>
    <s v="LenaCreighton@gmail.com"/>
    <s v="United States,Los Angeles,California"/>
    <s v="United States"/>
    <x v="0"/>
    <x v="1"/>
    <x v="1224"/>
    <n v="12.42"/>
    <n v="3"/>
    <n v="4.4711999999999996"/>
    <n v="0.36"/>
  </r>
  <r>
    <s v="CA-2013-126270"/>
    <x v="46"/>
    <x v="10"/>
    <x v="0"/>
    <d v="2013-04-28T00:00:00"/>
    <x v="0"/>
    <s v="ArtFerguson@gmail.com"/>
    <s v="United States,San Clemente,California"/>
    <s v="United States"/>
    <x v="0"/>
    <x v="4"/>
    <x v="188"/>
    <n v="18.088000000000001"/>
    <n v="7"/>
    <n v="6.5568999999999997"/>
    <n v="0.36249999999999999"/>
  </r>
  <r>
    <s v="CA-2013-126270"/>
    <x v="46"/>
    <x v="10"/>
    <x v="0"/>
    <d v="2013-04-28T00:00:00"/>
    <x v="0"/>
    <s v="ArtFerguson@gmail.com"/>
    <s v="United States,San Clemente,California"/>
    <s v="United States"/>
    <x v="0"/>
    <x v="13"/>
    <x v="1477"/>
    <n v="71.97"/>
    <n v="3"/>
    <n v="35.984999999999999"/>
    <n v="0.5"/>
  </r>
  <r>
    <s v="US-2014-140312"/>
    <x v="532"/>
    <x v="7"/>
    <x v="3"/>
    <d v="2014-11-20T00:00:00"/>
    <x v="3"/>
    <s v="KenLonsdale@gmail.com"/>
    <s v="United States,Dublin,California"/>
    <s v="United States"/>
    <x v="0"/>
    <x v="3"/>
    <x v="1478"/>
    <n v="22"/>
    <n v="5"/>
    <n v="1.375"/>
    <n v="6.25E-2"/>
  </r>
  <r>
    <s v="CA-2013-137393"/>
    <x v="831"/>
    <x v="2"/>
    <x v="0"/>
    <d v="2013-05-11T00:00:00"/>
    <x v="0"/>
    <s v="GeneMcClure@gmail.com"/>
    <s v="United States,Bakersfield,California"/>
    <s v="United States"/>
    <x v="0"/>
    <x v="1"/>
    <x v="489"/>
    <n v="41.6"/>
    <n v="4"/>
    <n v="14.144"/>
    <n v="0.33999999999999997"/>
  </r>
  <r>
    <s v="CA-2012-130113"/>
    <x v="231"/>
    <x v="1"/>
    <x v="2"/>
    <d v="2012-12-31T00:00:00"/>
    <x v="0"/>
    <s v="AaronHawkins@gmail.com"/>
    <s v="United States,San Francisco,California"/>
    <s v="United States"/>
    <x v="0"/>
    <x v="7"/>
    <x v="281"/>
    <n v="323.10000000000002"/>
    <n v="2"/>
    <n v="61.389000000000003"/>
    <n v="0.19"/>
  </r>
  <r>
    <s v="CA-2012-130113"/>
    <x v="231"/>
    <x v="1"/>
    <x v="2"/>
    <d v="2012-12-31T00:00:00"/>
    <x v="0"/>
    <s v="AaronHawkins@gmail.com"/>
    <s v="United States,San Francisco,California"/>
    <s v="United States"/>
    <x v="0"/>
    <x v="3"/>
    <x v="467"/>
    <n v="668.16"/>
    <n v="9"/>
    <n v="75.168000000000006"/>
    <n v="0.11250000000000002"/>
  </r>
  <r>
    <s v="CA-2014-122770"/>
    <x v="643"/>
    <x v="1"/>
    <x v="3"/>
    <d v="2014-12-19T00:00:00"/>
    <x v="1"/>
    <s v="EmilyPhan@gmail.com"/>
    <s v="United States,San Francisco,California"/>
    <s v="United States"/>
    <x v="0"/>
    <x v="0"/>
    <x v="1245"/>
    <n v="8.64"/>
    <n v="3"/>
    <n v="4.2336"/>
    <n v="0.49"/>
  </r>
  <r>
    <s v="CA-2014-122770"/>
    <x v="643"/>
    <x v="1"/>
    <x v="3"/>
    <d v="2014-12-19T00:00:00"/>
    <x v="1"/>
    <s v="EmilyPhan@gmail.com"/>
    <s v="United States,San Francisco,California"/>
    <s v="United States"/>
    <x v="0"/>
    <x v="9"/>
    <x v="346"/>
    <n v="38.880000000000003"/>
    <n v="6"/>
    <n v="18.662400000000002"/>
    <n v="0.48000000000000004"/>
  </r>
  <r>
    <s v="CA-2014-122770"/>
    <x v="643"/>
    <x v="1"/>
    <x v="3"/>
    <d v="2014-12-19T00:00:00"/>
    <x v="1"/>
    <s v="EmilyPhan@gmail.com"/>
    <s v="United States,San Francisco,California"/>
    <s v="United States"/>
    <x v="0"/>
    <x v="1"/>
    <x v="1479"/>
    <n v="201.04"/>
    <n v="8"/>
    <n v="54.280799999999999"/>
    <n v="0.27"/>
  </r>
  <r>
    <s v="CA-2014-122770"/>
    <x v="643"/>
    <x v="1"/>
    <x v="3"/>
    <d v="2014-12-19T00:00:00"/>
    <x v="1"/>
    <s v="EmilyPhan@gmail.com"/>
    <s v="United States,San Francisco,California"/>
    <s v="United States"/>
    <x v="0"/>
    <x v="9"/>
    <x v="1149"/>
    <n v="12.96"/>
    <n v="2"/>
    <n v="6.3503999999999996"/>
    <n v="0.48999999999999994"/>
  </r>
  <r>
    <s v="CA-2014-118668"/>
    <x v="832"/>
    <x v="5"/>
    <x v="3"/>
    <d v="2014-01-05T00:00:00"/>
    <x v="2"/>
    <s v="FredWasserman@gmail.com"/>
    <s v="United States,Los Angeles,California"/>
    <s v="United States"/>
    <x v="0"/>
    <x v="8"/>
    <x v="639"/>
    <n v="16.59"/>
    <n v="1"/>
    <n v="5.8064999999999998"/>
    <n v="0.35"/>
  </r>
  <r>
    <s v="CA-2014-116498"/>
    <x v="714"/>
    <x v="2"/>
    <x v="3"/>
    <d v="2014-06-04T00:00:00"/>
    <x v="0"/>
    <s v="KellyAndreada@gmail.com"/>
    <s v="United States,San Diego,California"/>
    <s v="United States"/>
    <x v="0"/>
    <x v="2"/>
    <x v="370"/>
    <n v="35.1"/>
    <n v="6"/>
    <n v="10.179"/>
    <n v="0.28999999999999998"/>
  </r>
  <r>
    <s v="CA-2014-130148"/>
    <x v="632"/>
    <x v="4"/>
    <x v="3"/>
    <d v="2014-09-29T00:00:00"/>
    <x v="0"/>
    <s v="NeilKnudson@gmail.com"/>
    <s v="United States,San Francisco,California"/>
    <s v="United States"/>
    <x v="0"/>
    <x v="9"/>
    <x v="1099"/>
    <n v="31.08"/>
    <n v="6"/>
    <n v="15.229200000000001"/>
    <n v="0.49000000000000005"/>
  </r>
  <r>
    <s v="CA-2014-130148"/>
    <x v="632"/>
    <x v="4"/>
    <x v="3"/>
    <d v="2014-09-29T00:00:00"/>
    <x v="0"/>
    <s v="NeilKnudson@gmail.com"/>
    <s v="United States,San Francisco,California"/>
    <s v="United States"/>
    <x v="0"/>
    <x v="12"/>
    <x v="183"/>
    <n v="7.3"/>
    <n v="2"/>
    <n v="2.19"/>
    <n v="0.3"/>
  </r>
  <r>
    <s v="CA-2014-154116"/>
    <x v="463"/>
    <x v="1"/>
    <x v="3"/>
    <d v="2014-12-20T00:00:00"/>
    <x v="0"/>
    <s v="KhloeMiller@gmail.com"/>
    <s v="United States,Inglewood,California"/>
    <s v="United States"/>
    <x v="0"/>
    <x v="9"/>
    <x v="71"/>
    <n v="22.83"/>
    <n v="3"/>
    <n v="10.7301"/>
    <n v="0.47000000000000003"/>
  </r>
  <r>
    <s v="CA-2014-154116"/>
    <x v="463"/>
    <x v="1"/>
    <x v="3"/>
    <d v="2014-12-20T00:00:00"/>
    <x v="0"/>
    <s v="KhloeMiller@gmail.com"/>
    <s v="United States,Inglewood,California"/>
    <s v="United States"/>
    <x v="0"/>
    <x v="5"/>
    <x v="1366"/>
    <n v="54.32"/>
    <n v="4"/>
    <n v="16.295999999999999"/>
    <n v="0.3"/>
  </r>
  <r>
    <s v="CA-2014-154116"/>
    <x v="463"/>
    <x v="1"/>
    <x v="3"/>
    <d v="2014-12-20T00:00:00"/>
    <x v="0"/>
    <s v="KhloeMiller@gmail.com"/>
    <s v="United States,Inglewood,California"/>
    <s v="United States"/>
    <x v="0"/>
    <x v="3"/>
    <x v="649"/>
    <n v="196.77600000000001"/>
    <n v="3"/>
    <n v="14.7582"/>
    <n v="7.4999999999999997E-2"/>
  </r>
  <r>
    <s v="CA-2013-105291"/>
    <x v="833"/>
    <x v="8"/>
    <x v="0"/>
    <d v="2013-11-05T00:00:00"/>
    <x v="1"/>
    <s v="SusanPistek@gmail.com"/>
    <s v="United States,San Luis Obispo,California"/>
    <s v="United States"/>
    <x v="0"/>
    <x v="11"/>
    <x v="1267"/>
    <n v="3.62"/>
    <n v="2"/>
    <n v="1.1946000000000001"/>
    <n v="0.33"/>
  </r>
  <r>
    <s v="CA-2014-125990"/>
    <x v="389"/>
    <x v="8"/>
    <x v="3"/>
    <d v="2014-10-24T00:00:00"/>
    <x v="0"/>
    <s v="JoySmith@gmail.com"/>
    <s v="United States,San Francisco,California"/>
    <s v="United States"/>
    <x v="0"/>
    <x v="4"/>
    <x v="1156"/>
    <n v="39.624000000000002"/>
    <n v="3"/>
    <n v="13.868399999999999"/>
    <n v="0.35"/>
  </r>
  <r>
    <s v="CA-2013-161746"/>
    <x v="155"/>
    <x v="8"/>
    <x v="0"/>
    <d v="2013-10-28T00:00:00"/>
    <x v="3"/>
    <s v="CarlosSoltero@gmail.com"/>
    <s v="United States,Los Angeles,California"/>
    <s v="United States"/>
    <x v="0"/>
    <x v="10"/>
    <x v="1480"/>
    <n v="242.136"/>
    <n v="3"/>
    <n v="12.1068"/>
    <n v="0.05"/>
  </r>
  <r>
    <s v="CA-2013-161746"/>
    <x v="155"/>
    <x v="8"/>
    <x v="0"/>
    <d v="2013-10-28T00:00:00"/>
    <x v="3"/>
    <s v="CarlosSoltero@gmail.com"/>
    <s v="United States,Los Angeles,California"/>
    <s v="United States"/>
    <x v="0"/>
    <x v="2"/>
    <x v="985"/>
    <n v="12.39"/>
    <n v="3"/>
    <n v="5.6993999999999998"/>
    <n v="0.45999999999999996"/>
  </r>
  <r>
    <s v="CA-2013-161746"/>
    <x v="155"/>
    <x v="8"/>
    <x v="0"/>
    <d v="2013-10-28T00:00:00"/>
    <x v="3"/>
    <s v="CarlosSoltero@gmail.com"/>
    <s v="United States,Los Angeles,California"/>
    <s v="United States"/>
    <x v="0"/>
    <x v="1"/>
    <x v="1057"/>
    <n v="19.96"/>
    <n v="2"/>
    <n v="5.5888"/>
    <n v="0.27999999999999997"/>
  </r>
  <r>
    <s v="CA-2013-161746"/>
    <x v="155"/>
    <x v="8"/>
    <x v="0"/>
    <d v="2013-10-28T00:00:00"/>
    <x v="3"/>
    <s v="CarlosSoltero@gmail.com"/>
    <s v="United States,Los Angeles,California"/>
    <s v="United States"/>
    <x v="0"/>
    <x v="7"/>
    <x v="135"/>
    <n v="340.92"/>
    <n v="3"/>
    <n v="3.4091999999999998"/>
    <n v="9.9999999999999985E-3"/>
  </r>
  <r>
    <s v="CA-2013-116379"/>
    <x v="27"/>
    <x v="7"/>
    <x v="0"/>
    <d v="2013-11-13T00:00:00"/>
    <x v="1"/>
    <s v="LisaDeCherney@gmail.com"/>
    <s v="United States,San Francisco,California"/>
    <s v="United States"/>
    <x v="0"/>
    <x v="4"/>
    <x v="742"/>
    <n v="57.584000000000003"/>
    <n v="2"/>
    <n v="20.154399999999999"/>
    <n v="0.35"/>
  </r>
  <r>
    <s v="CA-2014-142293"/>
    <x v="303"/>
    <x v="4"/>
    <x v="3"/>
    <d v="2014-09-21T00:00:00"/>
    <x v="4"/>
    <s v="ShahidCollister@gmail.com"/>
    <s v="United States,Boise,Idaho"/>
    <s v="United States"/>
    <x v="9"/>
    <x v="8"/>
    <x v="403"/>
    <n v="89.97"/>
    <n v="3"/>
    <n v="37.787399999999998"/>
    <n v="0.42"/>
  </r>
  <r>
    <s v="CA-2011-111962"/>
    <x v="159"/>
    <x v="4"/>
    <x v="1"/>
    <d v="2011-10-04T00:00:00"/>
    <x v="1"/>
    <s v="EvanBailliet@gmail.com"/>
    <s v="United States,Seattle,Washington"/>
    <s v="United States"/>
    <x v="1"/>
    <x v="4"/>
    <x v="654"/>
    <n v="10.048"/>
    <n v="2"/>
    <n v="3.14"/>
    <n v="0.3125"/>
  </r>
  <r>
    <s v="CA-2011-111962"/>
    <x v="159"/>
    <x v="4"/>
    <x v="1"/>
    <d v="2011-10-04T00:00:00"/>
    <x v="1"/>
    <s v="EvanBailliet@gmail.com"/>
    <s v="United States,Seattle,Washington"/>
    <s v="United States"/>
    <x v="1"/>
    <x v="7"/>
    <x v="281"/>
    <n v="807.75"/>
    <n v="5"/>
    <n v="153.4725"/>
    <n v="0.19"/>
  </r>
  <r>
    <s v="CA-2014-124261"/>
    <x v="134"/>
    <x v="7"/>
    <x v="3"/>
    <d v="2014-11-20T00:00:00"/>
    <x v="1"/>
    <s v="JoeElijah@gmail.com"/>
    <s v="United States,Los Angeles,California"/>
    <s v="United States"/>
    <x v="0"/>
    <x v="2"/>
    <x v="1065"/>
    <n v="34.24"/>
    <n v="8"/>
    <n v="9.9296000000000006"/>
    <n v="0.28999999999999998"/>
  </r>
  <r>
    <s v="CA-2014-129294"/>
    <x v="261"/>
    <x v="9"/>
    <x v="3"/>
    <d v="2014-03-22T00:00:00"/>
    <x v="1"/>
    <s v="KenDana@gmail.com"/>
    <s v="United States,Los Angeles,California"/>
    <s v="United States"/>
    <x v="0"/>
    <x v="7"/>
    <x v="713"/>
    <n v="310.12"/>
    <n v="2"/>
    <n v="80.631200000000007"/>
    <n v="0.26"/>
  </r>
  <r>
    <s v="CA-2014-129294"/>
    <x v="261"/>
    <x v="9"/>
    <x v="3"/>
    <d v="2014-03-22T00:00:00"/>
    <x v="1"/>
    <s v="KenDana@gmail.com"/>
    <s v="United States,Los Angeles,California"/>
    <s v="United States"/>
    <x v="0"/>
    <x v="4"/>
    <x v="1219"/>
    <n v="70.463999999999999"/>
    <n v="6"/>
    <n v="22.9008"/>
    <n v="0.32500000000000001"/>
  </r>
  <r>
    <s v="CA-2014-129294"/>
    <x v="261"/>
    <x v="9"/>
    <x v="3"/>
    <d v="2014-03-22T00:00:00"/>
    <x v="1"/>
    <s v="KenDana@gmail.com"/>
    <s v="United States,Los Angeles,California"/>
    <s v="United States"/>
    <x v="0"/>
    <x v="4"/>
    <x v="1236"/>
    <n v="19.68"/>
    <n v="5"/>
    <n v="6.8879999999999999"/>
    <n v="0.35"/>
  </r>
  <r>
    <s v="CA-2014-129294"/>
    <x v="261"/>
    <x v="9"/>
    <x v="3"/>
    <d v="2014-03-22T00:00:00"/>
    <x v="1"/>
    <s v="KenDana@gmail.com"/>
    <s v="United States,Los Angeles,California"/>
    <s v="United States"/>
    <x v="0"/>
    <x v="5"/>
    <x v="1481"/>
    <n v="140.66999999999999"/>
    <n v="3"/>
    <n v="54.8613"/>
    <n v="0.39"/>
  </r>
  <r>
    <s v="CA-2014-131303"/>
    <x v="260"/>
    <x v="7"/>
    <x v="3"/>
    <d v="2014-12-03T00:00:00"/>
    <x v="0"/>
    <s v="EmilyPhan@gmail.com"/>
    <s v="United States,San Diego,California"/>
    <s v="United States"/>
    <x v="0"/>
    <x v="0"/>
    <x v="1226"/>
    <n v="62.65"/>
    <n v="5"/>
    <n v="29.445499999999999"/>
    <n v="0.47"/>
  </r>
  <r>
    <s v="CA-2014-137505"/>
    <x v="493"/>
    <x v="7"/>
    <x v="3"/>
    <d v="2014-11-25T00:00:00"/>
    <x v="7"/>
    <s v="BethPaige@gmail.com"/>
    <s v="United States,Los Angeles,California"/>
    <s v="United States"/>
    <x v="0"/>
    <x v="6"/>
    <x v="644"/>
    <n v="364.08"/>
    <n v="2"/>
    <n v="9.1020000000000003"/>
    <n v="2.5000000000000001E-2"/>
  </r>
  <r>
    <s v="CA-2014-137505"/>
    <x v="493"/>
    <x v="7"/>
    <x v="3"/>
    <d v="2014-11-25T00:00:00"/>
    <x v="7"/>
    <s v="BethPaige@gmail.com"/>
    <s v="United States,Los Angeles,California"/>
    <s v="United States"/>
    <x v="0"/>
    <x v="6"/>
    <x v="1010"/>
    <n v="71.087999999999994"/>
    <n v="2"/>
    <n v="-1.7771999999999999"/>
    <n v="-2.5000000000000001E-2"/>
  </r>
  <r>
    <s v="US-2013-158680"/>
    <x v="719"/>
    <x v="6"/>
    <x v="0"/>
    <d v="2013-07-03T00:00:00"/>
    <x v="6"/>
    <s v="NickZandusky@gmail.com"/>
    <s v="United States,Seattle,Washington"/>
    <s v="United States"/>
    <x v="1"/>
    <x v="4"/>
    <x v="576"/>
    <n v="2.496"/>
    <n v="1"/>
    <n v="0.90480000000000005"/>
    <n v="0.36250000000000004"/>
  </r>
  <r>
    <s v="CA-2013-146913"/>
    <x v="445"/>
    <x v="7"/>
    <x v="0"/>
    <d v="2013-11-06T00:00:00"/>
    <x v="1"/>
    <s v="SylviaFoulston@gmail.com"/>
    <s v="United States,San Francisco,California"/>
    <s v="United States"/>
    <x v="0"/>
    <x v="10"/>
    <x v="699"/>
    <n v="1403.92"/>
    <n v="5"/>
    <n v="70.195999999999998"/>
    <n v="4.9999999999999996E-2"/>
  </r>
  <r>
    <s v="CA-2011-121762"/>
    <x v="834"/>
    <x v="11"/>
    <x v="1"/>
    <d v="2011-02-19T00:00:00"/>
    <x v="0"/>
    <s v="MarinaLichtenstein@gmail.com"/>
    <s v="United States,Seattle,Washington"/>
    <s v="United States"/>
    <x v="1"/>
    <x v="8"/>
    <x v="1053"/>
    <n v="239.97"/>
    <n v="3"/>
    <n v="86.389200000000002"/>
    <n v="0.36"/>
  </r>
  <r>
    <s v="CA-2011-121762"/>
    <x v="834"/>
    <x v="11"/>
    <x v="1"/>
    <d v="2011-02-19T00:00:00"/>
    <x v="0"/>
    <s v="MarinaLichtenstein@gmail.com"/>
    <s v="United States,Seattle,Washington"/>
    <s v="United States"/>
    <x v="1"/>
    <x v="5"/>
    <x v="1482"/>
    <n v="81.96"/>
    <n v="2"/>
    <n v="22.948799999999999"/>
    <n v="0.28000000000000003"/>
  </r>
  <r>
    <s v="CA-2011-121762"/>
    <x v="834"/>
    <x v="11"/>
    <x v="1"/>
    <d v="2011-02-19T00:00:00"/>
    <x v="0"/>
    <s v="MarinaLichtenstein@gmail.com"/>
    <s v="United States,Seattle,Washington"/>
    <s v="United States"/>
    <x v="1"/>
    <x v="12"/>
    <x v="1163"/>
    <n v="238.62"/>
    <n v="2"/>
    <n v="4.7724000000000002"/>
    <n v="0.02"/>
  </r>
  <r>
    <s v="CA-2011-123855"/>
    <x v="835"/>
    <x v="0"/>
    <x v="1"/>
    <d v="2011-06-23T00:00:00"/>
    <x v="1"/>
    <s v="MickCrebagga@gmail.com"/>
    <s v="United States,Los Angeles,California"/>
    <s v="United States"/>
    <x v="0"/>
    <x v="3"/>
    <x v="1483"/>
    <n v="139.80000000000001"/>
    <n v="5"/>
    <n v="12.2325"/>
    <n v="8.7499999999999994E-2"/>
  </r>
  <r>
    <s v="CA-2014-142328"/>
    <x v="83"/>
    <x v="1"/>
    <x v="3"/>
    <d v="2014-12-15T00:00:00"/>
    <x v="5"/>
    <s v="TracyCollins@gmail.com"/>
    <s v="United States,San Francisco,California"/>
    <s v="United States"/>
    <x v="0"/>
    <x v="9"/>
    <x v="612"/>
    <n v="50.04"/>
    <n v="6"/>
    <n v="25.02"/>
    <n v="0.5"/>
  </r>
  <r>
    <s v="CA-2014-137918"/>
    <x v="613"/>
    <x v="4"/>
    <x v="3"/>
    <d v="2014-10-07T00:00:00"/>
    <x v="5"/>
    <s v="JoeKamberova@gmail.com"/>
    <s v="United States,Lodi,California"/>
    <s v="United States"/>
    <x v="0"/>
    <x v="12"/>
    <x v="1484"/>
    <n v="97.3"/>
    <n v="7"/>
    <n v="28.216999999999999"/>
    <n v="0.28999999999999998"/>
  </r>
  <r>
    <s v="US-2011-139640"/>
    <x v="524"/>
    <x v="7"/>
    <x v="1"/>
    <d v="2011-11-11T00:00:00"/>
    <x v="0"/>
    <s v="TroyBlackwell@gmail.com"/>
    <s v="United States,Portland,Oregon"/>
    <s v="United States"/>
    <x v="4"/>
    <x v="9"/>
    <x v="27"/>
    <n v="25.92"/>
    <n v="5"/>
    <n v="9.0719999999999992"/>
    <n v="0.34999999999999992"/>
  </r>
  <r>
    <s v="US-2011-139640"/>
    <x v="524"/>
    <x v="7"/>
    <x v="1"/>
    <d v="2011-11-11T00:00:00"/>
    <x v="0"/>
    <s v="TroyBlackwell@gmail.com"/>
    <s v="United States,Portland,Oregon"/>
    <s v="United States"/>
    <x v="4"/>
    <x v="2"/>
    <x v="1369"/>
    <n v="120.768"/>
    <n v="4"/>
    <n v="9.0576000000000008"/>
    <n v="7.5000000000000011E-2"/>
  </r>
  <r>
    <s v="US-2011-164406"/>
    <x v="836"/>
    <x v="3"/>
    <x v="1"/>
    <d v="2011-08-19T00:00:00"/>
    <x v="0"/>
    <s v="BrianDahlen@gmail.com"/>
    <s v="United States,San Francisco,California"/>
    <s v="United States"/>
    <x v="0"/>
    <x v="5"/>
    <x v="201"/>
    <n v="152.91"/>
    <n v="3"/>
    <n v="42.814799999999998"/>
    <n v="0.27999999999999997"/>
  </r>
  <r>
    <s v="US-2011-164406"/>
    <x v="836"/>
    <x v="3"/>
    <x v="1"/>
    <d v="2011-08-19T00:00:00"/>
    <x v="0"/>
    <s v="BrianDahlen@gmail.com"/>
    <s v="United States,San Francisco,California"/>
    <s v="United States"/>
    <x v="0"/>
    <x v="9"/>
    <x v="1125"/>
    <n v="92.94"/>
    <n v="3"/>
    <n v="41.823"/>
    <n v="0.45"/>
  </r>
  <r>
    <s v="US-2011-164406"/>
    <x v="836"/>
    <x v="3"/>
    <x v="1"/>
    <d v="2011-08-19T00:00:00"/>
    <x v="0"/>
    <s v="BrianDahlen@gmail.com"/>
    <s v="United States,San Francisco,California"/>
    <s v="United States"/>
    <x v="0"/>
    <x v="4"/>
    <x v="736"/>
    <n v="17.856000000000002"/>
    <n v="4"/>
    <n v="6.2496"/>
    <n v="0.35"/>
  </r>
  <r>
    <s v="US-2011-164406"/>
    <x v="836"/>
    <x v="3"/>
    <x v="1"/>
    <d v="2011-08-19T00:00:00"/>
    <x v="0"/>
    <s v="BrianDahlen@gmail.com"/>
    <s v="United States,San Francisco,California"/>
    <s v="United States"/>
    <x v="0"/>
    <x v="4"/>
    <x v="899"/>
    <n v="46.44"/>
    <n v="3"/>
    <n v="15.093"/>
    <n v="0.32500000000000001"/>
  </r>
  <r>
    <s v="US-2011-164406"/>
    <x v="836"/>
    <x v="3"/>
    <x v="1"/>
    <d v="2011-08-19T00:00:00"/>
    <x v="0"/>
    <s v="BrianDahlen@gmail.com"/>
    <s v="United States,San Francisco,California"/>
    <s v="United States"/>
    <x v="0"/>
    <x v="10"/>
    <x v="534"/>
    <n v="195.136"/>
    <n v="4"/>
    <n v="-12.196"/>
    <n v="-6.25E-2"/>
  </r>
  <r>
    <s v="US-2013-125402"/>
    <x v="187"/>
    <x v="4"/>
    <x v="0"/>
    <d v="2013-10-02T00:00:00"/>
    <x v="3"/>
    <s v="DanLawera@gmail.com"/>
    <s v="United States,Long Beach,California"/>
    <s v="United States"/>
    <x v="0"/>
    <x v="9"/>
    <x v="1485"/>
    <n v="10.9"/>
    <n v="5"/>
    <n v="5.1230000000000002"/>
    <n v="0.47000000000000003"/>
  </r>
  <r>
    <s v="US-2013-125402"/>
    <x v="187"/>
    <x v="4"/>
    <x v="0"/>
    <d v="2013-10-02T00:00:00"/>
    <x v="3"/>
    <s v="DanLawera@gmail.com"/>
    <s v="United States,Long Beach,California"/>
    <s v="United States"/>
    <x v="0"/>
    <x v="0"/>
    <x v="143"/>
    <n v="29.6"/>
    <n v="2"/>
    <n v="14.8"/>
    <n v="0.5"/>
  </r>
  <r>
    <s v="US-2013-125402"/>
    <x v="187"/>
    <x v="4"/>
    <x v="0"/>
    <d v="2013-10-02T00:00:00"/>
    <x v="3"/>
    <s v="DanLawera@gmail.com"/>
    <s v="United States,Long Beach,California"/>
    <s v="United States"/>
    <x v="0"/>
    <x v="0"/>
    <x v="486"/>
    <n v="4.9800000000000004"/>
    <n v="1"/>
    <n v="2.2907999999999999"/>
    <n v="0.45999999999999996"/>
  </r>
  <r>
    <s v="US-2013-125402"/>
    <x v="187"/>
    <x v="4"/>
    <x v="0"/>
    <d v="2013-10-02T00:00:00"/>
    <x v="3"/>
    <s v="DanLawera@gmail.com"/>
    <s v="United States,Long Beach,California"/>
    <s v="United States"/>
    <x v="0"/>
    <x v="14"/>
    <x v="1341"/>
    <n v="479.976"/>
    <n v="3"/>
    <n v="161.99189999999999"/>
    <n v="0.33749999999999997"/>
  </r>
  <r>
    <s v="US-2013-125402"/>
    <x v="187"/>
    <x v="4"/>
    <x v="0"/>
    <d v="2013-10-02T00:00:00"/>
    <x v="3"/>
    <s v="DanLawera@gmail.com"/>
    <s v="United States,Long Beach,California"/>
    <s v="United States"/>
    <x v="0"/>
    <x v="3"/>
    <x v="1041"/>
    <n v="44.735999999999997"/>
    <n v="8"/>
    <n v="4.4736000000000002"/>
    <n v="0.1"/>
  </r>
  <r>
    <s v="US-2013-125402"/>
    <x v="187"/>
    <x v="4"/>
    <x v="0"/>
    <d v="2013-10-02T00:00:00"/>
    <x v="3"/>
    <s v="DanLawera@gmail.com"/>
    <s v="United States,Long Beach,California"/>
    <s v="United States"/>
    <x v="0"/>
    <x v="2"/>
    <x v="311"/>
    <n v="5.76"/>
    <n v="2"/>
    <n v="1.6704000000000001"/>
    <n v="0.29000000000000004"/>
  </r>
  <r>
    <s v="US-2013-125402"/>
    <x v="187"/>
    <x v="4"/>
    <x v="0"/>
    <d v="2013-10-02T00:00:00"/>
    <x v="3"/>
    <s v="DanLawera@gmail.com"/>
    <s v="United States,Long Beach,California"/>
    <s v="United States"/>
    <x v="0"/>
    <x v="10"/>
    <x v="277"/>
    <n v="483.13600000000002"/>
    <n v="4"/>
    <n v="60.392000000000003"/>
    <n v="0.125"/>
  </r>
  <r>
    <s v="CA-2014-169327"/>
    <x v="169"/>
    <x v="4"/>
    <x v="3"/>
    <d v="2014-09-05T00:00:00"/>
    <x v="2"/>
    <s v="MarcHarrigan@gmail.com"/>
    <s v="United States,Los Angeles,California"/>
    <s v="United States"/>
    <x v="0"/>
    <x v="5"/>
    <x v="588"/>
    <n v="43.1"/>
    <n v="5"/>
    <n v="11.206"/>
    <n v="0.25999999999999995"/>
  </r>
  <r>
    <s v="CA-2014-169327"/>
    <x v="169"/>
    <x v="4"/>
    <x v="3"/>
    <d v="2014-09-05T00:00:00"/>
    <x v="2"/>
    <s v="MarcHarrigan@gmail.com"/>
    <s v="United States,Los Angeles,California"/>
    <s v="United States"/>
    <x v="0"/>
    <x v="1"/>
    <x v="272"/>
    <n v="511.5"/>
    <n v="5"/>
    <n v="132.99"/>
    <n v="0.26"/>
  </r>
  <r>
    <s v="CA-2014-169327"/>
    <x v="169"/>
    <x v="4"/>
    <x v="3"/>
    <d v="2014-09-05T00:00:00"/>
    <x v="2"/>
    <s v="MarcHarrigan@gmail.com"/>
    <s v="United States,Los Angeles,California"/>
    <s v="United States"/>
    <x v="0"/>
    <x v="4"/>
    <x v="458"/>
    <n v="147.91999999999999"/>
    <n v="5"/>
    <n v="46.225000000000001"/>
    <n v="0.31250000000000006"/>
  </r>
  <r>
    <s v="CA-2011-142979"/>
    <x v="357"/>
    <x v="10"/>
    <x v="1"/>
    <d v="2011-04-18T00:00:00"/>
    <x v="3"/>
    <s v="EdwardHooks@gmail.com"/>
    <s v="United States,Lodi,California"/>
    <s v="United States"/>
    <x v="0"/>
    <x v="2"/>
    <x v="1486"/>
    <n v="39.68"/>
    <n v="2"/>
    <n v="16.268799999999999"/>
    <n v="0.41"/>
  </r>
  <r>
    <s v="CA-2014-138870"/>
    <x v="837"/>
    <x v="0"/>
    <x v="3"/>
    <d v="2014-06-24T00:00:00"/>
    <x v="0"/>
    <s v="GeorgeAshbrook@gmail.com"/>
    <s v="United States,San Francisco,California"/>
    <s v="United States"/>
    <x v="0"/>
    <x v="1"/>
    <x v="887"/>
    <n v="50.32"/>
    <n v="4"/>
    <n v="21.134399999999999"/>
    <n v="0.42"/>
  </r>
  <r>
    <s v="CA-2014-138870"/>
    <x v="837"/>
    <x v="0"/>
    <x v="3"/>
    <d v="2014-06-24T00:00:00"/>
    <x v="0"/>
    <s v="GeorgeAshbrook@gmail.com"/>
    <s v="United States,San Francisco,California"/>
    <s v="United States"/>
    <x v="0"/>
    <x v="9"/>
    <x v="1487"/>
    <n v="24.56"/>
    <n v="2"/>
    <n v="11.543200000000001"/>
    <n v="0.47000000000000003"/>
  </r>
  <r>
    <s v="CA-2012-164301"/>
    <x v="838"/>
    <x v="9"/>
    <x v="2"/>
    <d v="2012-03-30T00:00:00"/>
    <x v="0"/>
    <s v="EllisBallard@gmail.com"/>
    <s v="United States,Seattle,Washington"/>
    <s v="United States"/>
    <x v="1"/>
    <x v="6"/>
    <x v="131"/>
    <n v="3393.68"/>
    <n v="8"/>
    <n v="610.86239999999998"/>
    <n v="0.18"/>
  </r>
  <r>
    <s v="CA-2011-112291"/>
    <x v="839"/>
    <x v="10"/>
    <x v="1"/>
    <d v="2011-04-08T00:00:00"/>
    <x v="1"/>
    <s v="KatrinaEdelman@gmail.com"/>
    <s v="United States,Los Angeles,California"/>
    <s v="United States"/>
    <x v="0"/>
    <x v="13"/>
    <x v="57"/>
    <n v="11.16"/>
    <n v="2"/>
    <n v="5.58"/>
    <n v="0.5"/>
  </r>
  <r>
    <s v="CA-2011-112291"/>
    <x v="839"/>
    <x v="10"/>
    <x v="1"/>
    <d v="2011-04-08T00:00:00"/>
    <x v="1"/>
    <s v="KatrinaEdelman@gmail.com"/>
    <s v="United States,Los Angeles,California"/>
    <s v="United States"/>
    <x v="0"/>
    <x v="8"/>
    <x v="511"/>
    <n v="62.31"/>
    <n v="3"/>
    <n v="22.4316"/>
    <n v="0.36"/>
  </r>
  <r>
    <s v="CA-2011-112291"/>
    <x v="839"/>
    <x v="10"/>
    <x v="1"/>
    <d v="2011-04-08T00:00:00"/>
    <x v="1"/>
    <s v="KatrinaEdelman@gmail.com"/>
    <s v="United States,Los Angeles,California"/>
    <s v="United States"/>
    <x v="0"/>
    <x v="8"/>
    <x v="1053"/>
    <n v="159.97999999999999"/>
    <n v="2"/>
    <n v="57.592799999999997"/>
    <n v="0.36"/>
  </r>
  <r>
    <s v="CA-2014-117646"/>
    <x v="409"/>
    <x v="3"/>
    <x v="3"/>
    <d v="2014-08-26T00:00:00"/>
    <x v="0"/>
    <s v="SungChung@gmail.com"/>
    <s v="United States,Louisville,Colorado"/>
    <s v="United States"/>
    <x v="5"/>
    <x v="7"/>
    <x v="326"/>
    <n v="237.096"/>
    <n v="3"/>
    <n v="20.745899999999999"/>
    <n v="8.7499999999999994E-2"/>
  </r>
  <r>
    <s v="CA-2014-117646"/>
    <x v="409"/>
    <x v="3"/>
    <x v="3"/>
    <d v="2014-08-26T00:00:00"/>
    <x v="0"/>
    <s v="SungChung@gmail.com"/>
    <s v="United States,Louisville,Colorado"/>
    <s v="United States"/>
    <x v="5"/>
    <x v="1"/>
    <x v="1488"/>
    <n v="22.751999999999999"/>
    <n v="3"/>
    <n v="7.11"/>
    <n v="0.31250000000000006"/>
  </r>
  <r>
    <s v="CA-2014-117646"/>
    <x v="409"/>
    <x v="3"/>
    <x v="3"/>
    <d v="2014-08-26T00:00:00"/>
    <x v="0"/>
    <s v="SungChung@gmail.com"/>
    <s v="United States,Louisville,Colorado"/>
    <s v="United States"/>
    <x v="5"/>
    <x v="9"/>
    <x v="51"/>
    <n v="6.6719999999999997"/>
    <n v="1"/>
    <n v="2.085"/>
    <n v="0.3125"/>
  </r>
  <r>
    <s v="US-2012-129007"/>
    <x v="840"/>
    <x v="4"/>
    <x v="2"/>
    <d v="2012-09-15T00:00:00"/>
    <x v="2"/>
    <s v="KenDana@gmail.com"/>
    <s v="United States,Anaheim,California"/>
    <s v="United States"/>
    <x v="0"/>
    <x v="1"/>
    <x v="528"/>
    <n v="131.88"/>
    <n v="7"/>
    <n v="55.389600000000002"/>
    <n v="0.42000000000000004"/>
  </r>
  <r>
    <s v="US-2012-129007"/>
    <x v="840"/>
    <x v="4"/>
    <x v="2"/>
    <d v="2012-09-15T00:00:00"/>
    <x v="2"/>
    <s v="KenDana@gmail.com"/>
    <s v="United States,Anaheim,California"/>
    <s v="United States"/>
    <x v="0"/>
    <x v="4"/>
    <x v="565"/>
    <n v="25.032"/>
    <n v="3"/>
    <n v="7.8224999999999998"/>
    <n v="0.3125"/>
  </r>
  <r>
    <s v="US-2012-129007"/>
    <x v="840"/>
    <x v="4"/>
    <x v="2"/>
    <d v="2012-09-15T00:00:00"/>
    <x v="2"/>
    <s v="KenDana@gmail.com"/>
    <s v="United States,Anaheim,California"/>
    <s v="United States"/>
    <x v="0"/>
    <x v="10"/>
    <x v="501"/>
    <n v="717.72"/>
    <n v="3"/>
    <n v="71.772000000000006"/>
    <n v="0.1"/>
  </r>
  <r>
    <s v="US-2012-129007"/>
    <x v="840"/>
    <x v="4"/>
    <x v="2"/>
    <d v="2012-09-15T00:00:00"/>
    <x v="2"/>
    <s v="KenDana@gmail.com"/>
    <s v="United States,Anaheim,California"/>
    <s v="United States"/>
    <x v="0"/>
    <x v="1"/>
    <x v="1489"/>
    <n v="207.35"/>
    <n v="5"/>
    <n v="24.882000000000001"/>
    <n v="0.12000000000000001"/>
  </r>
  <r>
    <s v="US-2012-129007"/>
    <x v="840"/>
    <x v="4"/>
    <x v="2"/>
    <d v="2012-09-15T00:00:00"/>
    <x v="2"/>
    <s v="KenDana@gmail.com"/>
    <s v="United States,Anaheim,California"/>
    <s v="United States"/>
    <x v="0"/>
    <x v="1"/>
    <x v="874"/>
    <n v="44.67"/>
    <n v="3"/>
    <n v="12.0609"/>
    <n v="0.27"/>
  </r>
  <r>
    <s v="US-2012-129007"/>
    <x v="840"/>
    <x v="4"/>
    <x v="2"/>
    <d v="2012-09-15T00:00:00"/>
    <x v="2"/>
    <s v="KenDana@gmail.com"/>
    <s v="United States,Anaheim,California"/>
    <s v="United States"/>
    <x v="0"/>
    <x v="9"/>
    <x v="1157"/>
    <n v="209.7"/>
    <n v="2"/>
    <n v="100.65600000000001"/>
    <n v="0.48000000000000004"/>
  </r>
  <r>
    <s v="CA-2012-132388"/>
    <x v="522"/>
    <x v="8"/>
    <x v="2"/>
    <d v="2012-10-12T00:00:00"/>
    <x v="2"/>
    <s v="KatherineNockton@gmail.com"/>
    <s v="United States,Santa Barbara,California"/>
    <s v="United States"/>
    <x v="0"/>
    <x v="10"/>
    <x v="617"/>
    <n v="362.13600000000002"/>
    <n v="3"/>
    <n v="-54.320399999999999"/>
    <n v="-0.15"/>
  </r>
  <r>
    <s v="CA-2012-132388"/>
    <x v="522"/>
    <x v="8"/>
    <x v="2"/>
    <d v="2012-10-12T00:00:00"/>
    <x v="2"/>
    <s v="KatherineNockton@gmail.com"/>
    <s v="United States,Santa Barbara,California"/>
    <s v="United States"/>
    <x v="0"/>
    <x v="0"/>
    <x v="1177"/>
    <n v="31.05"/>
    <n v="3"/>
    <n v="14.904"/>
    <n v="0.48"/>
  </r>
  <r>
    <s v="CA-2013-129630"/>
    <x v="841"/>
    <x v="4"/>
    <x v="0"/>
    <d v="2013-09-05T00:00:00"/>
    <x v="7"/>
    <s v="IoniaMcGrath@gmail.com"/>
    <s v="United States,San Francisco,California"/>
    <s v="United States"/>
    <x v="0"/>
    <x v="1"/>
    <x v="1090"/>
    <n v="24.27"/>
    <n v="3"/>
    <n v="8.7371999999999996"/>
    <n v="0.36"/>
  </r>
  <r>
    <s v="CA-2013-129630"/>
    <x v="841"/>
    <x v="4"/>
    <x v="0"/>
    <d v="2013-09-05T00:00:00"/>
    <x v="7"/>
    <s v="IoniaMcGrath@gmail.com"/>
    <s v="United States,San Francisco,California"/>
    <s v="United States"/>
    <x v="0"/>
    <x v="14"/>
    <x v="601"/>
    <n v="2799.96"/>
    <n v="5"/>
    <n v="944.98649999999998"/>
    <n v="0.33749999999999997"/>
  </r>
  <r>
    <s v="CA-2012-104948"/>
    <x v="14"/>
    <x v="7"/>
    <x v="2"/>
    <d v="2012-11-17T00:00:00"/>
    <x v="0"/>
    <s v="KeithHerrera@gmail.com"/>
    <s v="United States,San Bernardino,California"/>
    <s v="United States"/>
    <x v="0"/>
    <x v="4"/>
    <x v="1490"/>
    <n v="9.8719999999999999"/>
    <n v="2"/>
    <n v="3.4552"/>
    <n v="0.35000000000000003"/>
  </r>
  <r>
    <s v="CA-2012-104948"/>
    <x v="14"/>
    <x v="7"/>
    <x v="2"/>
    <d v="2012-11-17T00:00:00"/>
    <x v="0"/>
    <s v="KeithHerrera@gmail.com"/>
    <s v="United States,San Bernardino,California"/>
    <s v="United States"/>
    <x v="0"/>
    <x v="15"/>
    <x v="653"/>
    <n v="683.33199999999999"/>
    <n v="4"/>
    <n v="-40.195999999999998"/>
    <n v="-5.8823529411764705E-2"/>
  </r>
  <r>
    <s v="CA-2012-104948"/>
    <x v="14"/>
    <x v="7"/>
    <x v="2"/>
    <d v="2012-11-17T00:00:00"/>
    <x v="0"/>
    <s v="KeithHerrera@gmail.com"/>
    <s v="United States,San Bernardino,California"/>
    <s v="United States"/>
    <x v="0"/>
    <x v="9"/>
    <x v="1343"/>
    <n v="29.96"/>
    <n v="7"/>
    <n v="13.481999999999999"/>
    <n v="0.44999999999999996"/>
  </r>
  <r>
    <s v="CA-2013-164889"/>
    <x v="842"/>
    <x v="0"/>
    <x v="0"/>
    <d v="2013-06-07T00:00:00"/>
    <x v="4"/>
    <s v="ChristinePhan@gmail.com"/>
    <s v="United States,Los Angeles,California"/>
    <s v="United States"/>
    <x v="0"/>
    <x v="6"/>
    <x v="1010"/>
    <n v="71.087999999999994"/>
    <n v="2"/>
    <n v="-1.7771999999999999"/>
    <n v="-2.5000000000000001E-2"/>
  </r>
  <r>
    <s v="CA-2014-164028"/>
    <x v="493"/>
    <x v="7"/>
    <x v="3"/>
    <d v="2014-12-01T00:00:00"/>
    <x v="3"/>
    <s v="JohnLee@gmail.com"/>
    <s v="United States,San Francisco,California"/>
    <s v="United States"/>
    <x v="0"/>
    <x v="8"/>
    <x v="1333"/>
    <n v="223.58"/>
    <n v="14"/>
    <n v="87.196200000000005"/>
    <n v="0.39"/>
  </r>
  <r>
    <s v="CA-2011-143371"/>
    <x v="843"/>
    <x v="1"/>
    <x v="1"/>
    <d v="2012-01-03T00:00:00"/>
    <x v="3"/>
    <s v="MaribethDona@gmail.com"/>
    <s v="United States,Anaheim,California"/>
    <s v="United States"/>
    <x v="0"/>
    <x v="7"/>
    <x v="701"/>
    <n v="998.82"/>
    <n v="9"/>
    <n v="29.964600000000001"/>
    <n v="0.03"/>
  </r>
  <r>
    <s v="CA-2011-143371"/>
    <x v="843"/>
    <x v="1"/>
    <x v="1"/>
    <d v="2012-01-03T00:00:00"/>
    <x v="3"/>
    <s v="MaribethDona@gmail.com"/>
    <s v="United States,Anaheim,California"/>
    <s v="United States"/>
    <x v="0"/>
    <x v="12"/>
    <x v="1056"/>
    <n v="51.15"/>
    <n v="5"/>
    <n v="13.298999999999999"/>
    <n v="0.26"/>
  </r>
  <r>
    <s v="CA-2012-145415"/>
    <x v="844"/>
    <x v="10"/>
    <x v="2"/>
    <d v="2012-04-17T00:00:00"/>
    <x v="1"/>
    <s v="RobertDilbeck@gmail.com"/>
    <s v="United States,Seattle,Washington"/>
    <s v="United States"/>
    <x v="1"/>
    <x v="7"/>
    <x v="937"/>
    <n v="40.74"/>
    <n v="3"/>
    <n v="0.40739999999999998"/>
    <n v="9.9999999999999985E-3"/>
  </r>
  <r>
    <s v="CA-2012-141593"/>
    <x v="297"/>
    <x v="1"/>
    <x v="2"/>
    <d v="2012-12-16T00:00:00"/>
    <x v="2"/>
    <s v="DarrenBudd@gmail.com"/>
    <s v="United States,Los Angeles,California"/>
    <s v="United States"/>
    <x v="0"/>
    <x v="4"/>
    <x v="1491"/>
    <n v="55.264000000000003"/>
    <n v="2"/>
    <n v="20.724"/>
    <n v="0.375"/>
  </r>
  <r>
    <s v="CA-2012-141593"/>
    <x v="297"/>
    <x v="1"/>
    <x v="2"/>
    <d v="2012-12-16T00:00:00"/>
    <x v="2"/>
    <s v="DarrenBudd@gmail.com"/>
    <s v="United States,Los Angeles,California"/>
    <s v="United States"/>
    <x v="0"/>
    <x v="9"/>
    <x v="1183"/>
    <n v="6.48"/>
    <n v="1"/>
    <n v="3.1103999999999998"/>
    <n v="0.47999999999999993"/>
  </r>
  <r>
    <s v="CA-2012-141593"/>
    <x v="297"/>
    <x v="1"/>
    <x v="2"/>
    <d v="2012-12-16T00:00:00"/>
    <x v="2"/>
    <s v="DarrenBudd@gmail.com"/>
    <s v="United States,Los Angeles,California"/>
    <s v="United States"/>
    <x v="0"/>
    <x v="4"/>
    <x v="1436"/>
    <n v="34.247999999999998"/>
    <n v="3"/>
    <n v="11.5587"/>
    <n v="0.33750000000000002"/>
  </r>
  <r>
    <s v="CA-2012-141593"/>
    <x v="297"/>
    <x v="1"/>
    <x v="2"/>
    <d v="2012-12-16T00:00:00"/>
    <x v="2"/>
    <s v="DarrenBudd@gmail.com"/>
    <s v="United States,Los Angeles,California"/>
    <s v="United States"/>
    <x v="0"/>
    <x v="6"/>
    <x v="1492"/>
    <n v="273.56799999999998"/>
    <n v="2"/>
    <n v="10.258800000000001"/>
    <n v="3.7500000000000006E-2"/>
  </r>
  <r>
    <s v="CA-2014-137421"/>
    <x v="388"/>
    <x v="8"/>
    <x v="3"/>
    <d v="2014-10-12T00:00:00"/>
    <x v="1"/>
    <s v="AshleyJarboe@gmail.com"/>
    <s v="United States,Chandler,Arizona"/>
    <s v="United States"/>
    <x v="3"/>
    <x v="2"/>
    <x v="1364"/>
    <n v="9.3439999999999994"/>
    <n v="2"/>
    <n v="1.8688"/>
    <n v="0.2"/>
  </r>
  <r>
    <s v="US-2013-103674"/>
    <x v="158"/>
    <x v="1"/>
    <x v="0"/>
    <d v="2013-12-11T00:00:00"/>
    <x v="0"/>
    <s v="AnnePryor@gmail.com"/>
    <s v="United States,Los Angeles,California"/>
    <s v="United States"/>
    <x v="0"/>
    <x v="3"/>
    <x v="1493"/>
    <n v="271.95999999999998"/>
    <n v="5"/>
    <n v="27.196000000000002"/>
    <n v="0.10000000000000002"/>
  </r>
  <r>
    <s v="US-2013-103674"/>
    <x v="158"/>
    <x v="1"/>
    <x v="0"/>
    <d v="2013-12-11T00:00:00"/>
    <x v="0"/>
    <s v="AnnePryor@gmail.com"/>
    <s v="United States,Los Angeles,California"/>
    <s v="United States"/>
    <x v="0"/>
    <x v="2"/>
    <x v="1449"/>
    <n v="18.690000000000001"/>
    <n v="7"/>
    <n v="5.2332000000000001"/>
    <n v="0.27999999999999997"/>
  </r>
  <r>
    <s v="US-2013-103674"/>
    <x v="158"/>
    <x v="1"/>
    <x v="0"/>
    <d v="2013-12-11T00:00:00"/>
    <x v="0"/>
    <s v="AnnePryor@gmail.com"/>
    <s v="United States,Los Angeles,California"/>
    <s v="United States"/>
    <x v="0"/>
    <x v="9"/>
    <x v="211"/>
    <n v="13.36"/>
    <n v="2"/>
    <n v="6.4127999999999998"/>
    <n v="0.48"/>
  </r>
  <r>
    <s v="US-2013-103674"/>
    <x v="158"/>
    <x v="1"/>
    <x v="0"/>
    <d v="2013-12-11T00:00:00"/>
    <x v="0"/>
    <s v="AnnePryor@gmail.com"/>
    <s v="United States,Los Angeles,California"/>
    <s v="United States"/>
    <x v="0"/>
    <x v="3"/>
    <x v="176"/>
    <n v="249.584"/>
    <n v="2"/>
    <n v="31.198"/>
    <n v="0.125"/>
  </r>
  <r>
    <s v="US-2013-103674"/>
    <x v="158"/>
    <x v="1"/>
    <x v="0"/>
    <d v="2013-12-11T00:00:00"/>
    <x v="0"/>
    <s v="AnnePryor@gmail.com"/>
    <s v="United States,Los Angeles,California"/>
    <s v="United States"/>
    <x v="0"/>
    <x v="11"/>
    <x v="175"/>
    <n v="13.86"/>
    <n v="7"/>
    <n v="0"/>
    <n v="0"/>
  </r>
  <r>
    <s v="US-2013-103674"/>
    <x v="158"/>
    <x v="1"/>
    <x v="0"/>
    <d v="2013-12-11T00:00:00"/>
    <x v="0"/>
    <s v="AnnePryor@gmail.com"/>
    <s v="United States,Los Angeles,California"/>
    <s v="United States"/>
    <x v="0"/>
    <x v="4"/>
    <x v="298"/>
    <n v="13.375999999999999"/>
    <n v="4"/>
    <n v="4.6816000000000004"/>
    <n v="0.35000000000000003"/>
  </r>
  <r>
    <s v="US-2013-103674"/>
    <x v="158"/>
    <x v="1"/>
    <x v="0"/>
    <d v="2013-12-11T00:00:00"/>
    <x v="0"/>
    <s v="AnnePryor@gmail.com"/>
    <s v="United States,Los Angeles,California"/>
    <s v="United States"/>
    <x v="0"/>
    <x v="4"/>
    <x v="1321"/>
    <n v="437.47199999999998"/>
    <n v="14"/>
    <n v="153.11519999999999"/>
    <n v="0.35"/>
  </r>
  <r>
    <s v="CA-2013-125794"/>
    <x v="230"/>
    <x v="4"/>
    <x v="0"/>
    <d v="2013-10-04T00:00:00"/>
    <x v="0"/>
    <s v="MarisLaWare@gmail.com"/>
    <s v="United States,Los Angeles,California"/>
    <s v="United States"/>
    <x v="0"/>
    <x v="8"/>
    <x v="794"/>
    <n v="36.24"/>
    <n v="1"/>
    <n v="15.220800000000001"/>
    <n v="0.42"/>
  </r>
  <r>
    <s v="CA-2014-121258"/>
    <x v="165"/>
    <x v="11"/>
    <x v="3"/>
    <d v="2014-03-04T00:00:00"/>
    <x v="1"/>
    <s v="DaveBrooks@gmail.com"/>
    <s v="United States,Costa Mesa,California"/>
    <s v="United States"/>
    <x v="0"/>
    <x v="1"/>
    <x v="1162"/>
    <n v="91.96"/>
    <n v="2"/>
    <n v="15.6332"/>
    <n v="0.17"/>
  </r>
  <r>
    <s v="CA-2014-121258"/>
    <x v="165"/>
    <x v="11"/>
    <x v="3"/>
    <d v="2014-03-04T00:00:00"/>
    <x v="1"/>
    <s v="DaveBrooks@gmail.com"/>
    <s v="United States,Costa Mesa,California"/>
    <s v="United States"/>
    <x v="0"/>
    <x v="3"/>
    <x v="1075"/>
    <n v="258.57600000000002"/>
    <n v="2"/>
    <n v="19.3932"/>
    <n v="7.4999999999999997E-2"/>
  </r>
  <r>
    <s v="CA-2014-121258"/>
    <x v="165"/>
    <x v="11"/>
    <x v="3"/>
    <d v="2014-03-04T00:00:00"/>
    <x v="1"/>
    <s v="DaveBrooks@gmail.com"/>
    <s v="United States,Costa Mesa,California"/>
    <s v="United States"/>
    <x v="0"/>
    <x v="9"/>
    <x v="1365"/>
    <n v="29.6"/>
    <n v="4"/>
    <n v="13.32"/>
    <n v="0.45"/>
  </r>
  <r>
    <s v="CA-2014-119914"/>
    <x v="179"/>
    <x v="2"/>
    <x v="3"/>
    <d v="2014-05-10T00:00:00"/>
    <x v="1"/>
    <s v="ChrisCortes@gmail.com"/>
    <s v="United States,Westminster,California"/>
    <s v="United States"/>
    <x v="0"/>
    <x v="5"/>
    <x v="470"/>
    <n v="243.16"/>
    <n v="2"/>
    <n v="72.947999999999993"/>
    <n v="0.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7ABDA51-0166-4259-840B-F2DF092D42B4}" name="PivotTable16" cacheId="0" applyNumberFormats="0" applyBorderFormats="0" applyFontFormats="0" applyPatternFormats="0" applyAlignmentFormats="0" applyWidthHeightFormats="1" dataCaption="Values" updatedVersion="8" minRefreshableVersion="3" useAutoFormatting="1" itemPrintTitles="1" createdVersion="8" indent="0" multipleFieldFilters="0">
  <location ref="J3:J4" firstHeaderRow="1" firstDataRow="1" firstDataCol="0"/>
  <pivotFields count="18">
    <pivotField showAll="0"/>
    <pivotField numFmtId="14" showAll="0">
      <items count="846">
        <item x="571"/>
        <item x="538"/>
        <item x="575"/>
        <item x="587"/>
        <item x="605"/>
        <item x="810"/>
        <item x="447"/>
        <item x="413"/>
        <item x="233"/>
        <item x="205"/>
        <item x="209"/>
        <item x="816"/>
        <item x="61"/>
        <item x="834"/>
        <item x="715"/>
        <item x="785"/>
        <item x="728"/>
        <item x="592"/>
        <item x="24"/>
        <item x="792"/>
        <item x="540"/>
        <item x="282"/>
        <item x="770"/>
        <item x="252"/>
        <item x="641"/>
        <item x="363"/>
        <item x="429"/>
        <item x="740"/>
        <item x="818"/>
        <item x="482"/>
        <item x="780"/>
        <item x="569"/>
        <item x="296"/>
        <item x="184"/>
        <item x="839"/>
        <item x="214"/>
        <item x="546"/>
        <item x="448"/>
        <item x="514"/>
        <item x="357"/>
        <item x="733"/>
        <item x="428"/>
        <item x="512"/>
        <item x="683"/>
        <item x="163"/>
        <item x="817"/>
        <item x="494"/>
        <item x="336"/>
        <item x="778"/>
        <item x="757"/>
        <item x="177"/>
        <item x="119"/>
        <item x="561"/>
        <item x="3"/>
        <item x="743"/>
        <item x="392"/>
        <item x="670"/>
        <item x="222"/>
        <item x="106"/>
        <item x="603"/>
        <item x="102"/>
        <item x="232"/>
        <item x="354"/>
        <item x="1"/>
        <item x="247"/>
        <item x="680"/>
        <item x="835"/>
        <item x="344"/>
        <item x="60"/>
        <item x="819"/>
        <item x="153"/>
        <item x="395"/>
        <item x="101"/>
        <item x="677"/>
        <item x="446"/>
        <item x="682"/>
        <item x="648"/>
        <item x="767"/>
        <item x="48"/>
        <item x="510"/>
        <item x="379"/>
        <item x="283"/>
        <item x="598"/>
        <item x="627"/>
        <item x="249"/>
        <item x="703"/>
        <item x="52"/>
        <item x="327"/>
        <item x="449"/>
        <item x="453"/>
        <item x="557"/>
        <item x="289"/>
        <item x="31"/>
        <item x="186"/>
        <item x="28"/>
        <item x="90"/>
        <item x="237"/>
        <item x="167"/>
        <item x="769"/>
        <item x="836"/>
        <item x="697"/>
        <item x="672"/>
        <item x="382"/>
        <item x="624"/>
        <item x="29"/>
        <item x="4"/>
        <item x="225"/>
        <item x="422"/>
        <item x="162"/>
        <item x="669"/>
        <item x="772"/>
        <item x="105"/>
        <item x="723"/>
        <item x="652"/>
        <item x="439"/>
        <item x="457"/>
        <item x="45"/>
        <item x="112"/>
        <item x="53"/>
        <item x="768"/>
        <item x="412"/>
        <item x="51"/>
        <item x="698"/>
        <item x="180"/>
        <item x="407"/>
        <item x="159"/>
        <item x="387"/>
        <item x="791"/>
        <item x="401"/>
        <item x="306"/>
        <item x="349"/>
        <item x="679"/>
        <item x="66"/>
        <item x="824"/>
        <item x="509"/>
        <item x="465"/>
        <item x="10"/>
        <item x="117"/>
        <item x="620"/>
        <item x="700"/>
        <item x="220"/>
        <item x="650"/>
        <item x="380"/>
        <item x="638"/>
        <item x="488"/>
        <item x="450"/>
        <item x="275"/>
        <item x="116"/>
        <item x="722"/>
        <item x="814"/>
        <item x="352"/>
        <item x="673"/>
        <item x="524"/>
        <item x="609"/>
        <item x="64"/>
        <item x="399"/>
        <item x="137"/>
        <item x="314"/>
        <item x="544"/>
        <item x="541"/>
        <item x="403"/>
        <item x="318"/>
        <item x="747"/>
        <item x="504"/>
        <item x="461"/>
        <item x="218"/>
        <item x="142"/>
        <item x="266"/>
        <item x="224"/>
        <item x="589"/>
        <item x="497"/>
        <item x="812"/>
        <item x="279"/>
        <item x="9"/>
        <item x="376"/>
        <item x="705"/>
        <item x="434"/>
        <item x="124"/>
        <item x="629"/>
        <item x="168"/>
        <item x="324"/>
        <item x="597"/>
        <item x="394"/>
        <item x="798"/>
        <item x="396"/>
        <item x="600"/>
        <item x="639"/>
        <item x="170"/>
        <item x="43"/>
        <item x="164"/>
        <item x="843"/>
        <item x="469"/>
        <item x="441"/>
        <item x="786"/>
        <item x="480"/>
        <item x="735"/>
        <item x="531"/>
        <item x="272"/>
        <item x="802"/>
        <item x="820"/>
        <item x="348"/>
        <item x="255"/>
        <item x="211"/>
        <item x="404"/>
        <item x="299"/>
        <item x="763"/>
        <item x="479"/>
        <item x="351"/>
        <item x="718"/>
        <item x="784"/>
        <item x="15"/>
        <item x="305"/>
        <item x="559"/>
        <item x="270"/>
        <item x="813"/>
        <item x="537"/>
        <item x="212"/>
        <item x="216"/>
        <item x="796"/>
        <item x="614"/>
        <item x="754"/>
        <item x="716"/>
        <item x="838"/>
        <item x="617"/>
        <item x="98"/>
        <item x="474"/>
        <item x="612"/>
        <item x="730"/>
        <item x="100"/>
        <item x="425"/>
        <item x="717"/>
        <item x="844"/>
        <item x="276"/>
        <item x="830"/>
        <item x="355"/>
        <item x="523"/>
        <item x="649"/>
        <item x="122"/>
        <item x="744"/>
        <item x="417"/>
        <item x="666"/>
        <item x="192"/>
        <item x="444"/>
        <item x="265"/>
        <item x="781"/>
        <item x="826"/>
        <item x="359"/>
        <item x="674"/>
        <item x="805"/>
        <item x="572"/>
        <item x="761"/>
        <item x="406"/>
        <item x="171"/>
        <item x="710"/>
        <item x="23"/>
        <item x="130"/>
        <item x="22"/>
        <item x="828"/>
        <item x="243"/>
        <item x="313"/>
        <item x="602"/>
        <item x="145"/>
        <item x="455"/>
        <item x="273"/>
        <item x="499"/>
        <item x="353"/>
        <item x="49"/>
        <item x="219"/>
        <item x="470"/>
        <item x="695"/>
        <item x="751"/>
        <item x="558"/>
        <item x="398"/>
        <item x="320"/>
        <item x="746"/>
        <item x="329"/>
        <item x="356"/>
        <item x="616"/>
        <item x="193"/>
        <item x="360"/>
        <item x="131"/>
        <item x="39"/>
        <item x="203"/>
        <item x="518"/>
        <item x="502"/>
        <item x="372"/>
        <item x="671"/>
        <item x="410"/>
        <item x="339"/>
        <item x="332"/>
        <item x="822"/>
        <item x="109"/>
        <item x="737"/>
        <item x="342"/>
        <item x="140"/>
        <item x="758"/>
        <item x="108"/>
        <item x="47"/>
        <item x="236"/>
        <item x="483"/>
        <item x="240"/>
        <item x="293"/>
        <item x="20"/>
        <item x="547"/>
        <item x="87"/>
        <item x="408"/>
        <item x="806"/>
        <item x="840"/>
        <item x="185"/>
        <item x="144"/>
        <item x="86"/>
        <item x="642"/>
        <item x="777"/>
        <item x="304"/>
        <item x="133"/>
        <item x="536"/>
        <item x="5"/>
        <item x="42"/>
        <item x="694"/>
        <item x="300"/>
        <item x="191"/>
        <item x="274"/>
        <item x="391"/>
        <item x="173"/>
        <item x="646"/>
        <item x="591"/>
        <item x="522"/>
        <item x="745"/>
        <item x="415"/>
        <item x="821"/>
        <item x="585"/>
        <item x="759"/>
        <item x="454"/>
        <item x="658"/>
        <item x="495"/>
        <item x="281"/>
        <item x="653"/>
        <item x="437"/>
        <item x="30"/>
        <item x="358"/>
        <item x="41"/>
        <item x="199"/>
        <item x="549"/>
        <item x="141"/>
        <item x="74"/>
        <item x="302"/>
        <item x="693"/>
        <item x="37"/>
        <item x="345"/>
        <item x="14"/>
        <item x="604"/>
        <item x="478"/>
        <item x="618"/>
        <item x="438"/>
        <item x="148"/>
        <item x="414"/>
        <item x="528"/>
        <item x="8"/>
        <item x="113"/>
        <item x="809"/>
        <item x="419"/>
        <item x="732"/>
        <item x="194"/>
        <item x="793"/>
        <item x="511"/>
        <item x="435"/>
        <item x="152"/>
        <item x="82"/>
        <item x="727"/>
        <item x="656"/>
        <item x="527"/>
        <item x="111"/>
        <item x="127"/>
        <item x="297"/>
        <item x="62"/>
        <item x="685"/>
        <item x="803"/>
        <item x="466"/>
        <item x="223"/>
        <item x="491"/>
        <item x="143"/>
        <item x="183"/>
        <item x="634"/>
        <item x="231"/>
        <item x="630"/>
        <item x="253"/>
        <item x="390"/>
        <item x="287"/>
        <item x="400"/>
        <item x="520"/>
        <item x="6"/>
        <item x="365"/>
        <item x="347"/>
        <item x="709"/>
        <item x="787"/>
        <item x="367"/>
        <item x="542"/>
        <item x="775"/>
        <item x="633"/>
        <item x="764"/>
        <item x="807"/>
        <item x="800"/>
        <item x="103"/>
        <item x="726"/>
        <item x="377"/>
        <item x="581"/>
        <item x="459"/>
        <item x="525"/>
        <item x="335"/>
        <item x="234"/>
        <item x="631"/>
        <item x="625"/>
        <item x="21"/>
        <item x="484"/>
        <item x="731"/>
        <item x="773"/>
        <item x="295"/>
        <item x="89"/>
        <item x="228"/>
        <item x="383"/>
        <item x="804"/>
        <item x="702"/>
        <item x="97"/>
        <item x="107"/>
        <item x="126"/>
        <item x="213"/>
        <item x="505"/>
        <item x="610"/>
        <item x="739"/>
        <item x="58"/>
        <item x="78"/>
        <item x="690"/>
        <item x="464"/>
        <item x="221"/>
        <item x="756"/>
        <item x="63"/>
        <item x="46"/>
        <item x="402"/>
        <item x="149"/>
        <item x="330"/>
        <item x="334"/>
        <item x="831"/>
        <item x="529"/>
        <item x="68"/>
        <item x="662"/>
        <item x="25"/>
        <item x="699"/>
        <item x="708"/>
        <item x="458"/>
        <item x="229"/>
        <item x="325"/>
        <item x="95"/>
        <item x="73"/>
        <item x="779"/>
        <item x="176"/>
        <item x="667"/>
        <item x="748"/>
        <item x="418"/>
        <item x="70"/>
        <item x="704"/>
        <item x="842"/>
        <item x="593"/>
        <item x="808"/>
        <item x="431"/>
        <item x="259"/>
        <item x="80"/>
        <item x="601"/>
        <item x="0"/>
        <item x="154"/>
        <item x="476"/>
        <item x="210"/>
        <item x="128"/>
        <item x="120"/>
        <item x="692"/>
        <item x="427"/>
        <item x="292"/>
        <item x="460"/>
        <item x="640"/>
        <item x="489"/>
        <item x="719"/>
        <item x="161"/>
        <item x="430"/>
        <item x="500"/>
        <item x="241"/>
        <item x="264"/>
        <item x="76"/>
        <item x="65"/>
        <item x="77"/>
        <item x="298"/>
        <item x="7"/>
        <item x="166"/>
        <item x="707"/>
        <item x="661"/>
        <item x="157"/>
        <item x="69"/>
        <item x="691"/>
        <item x="750"/>
        <item x="766"/>
        <item x="738"/>
        <item x="564"/>
        <item x="471"/>
        <item x="623"/>
        <item x="665"/>
        <item x="424"/>
        <item x="577"/>
        <item x="94"/>
        <item x="341"/>
        <item x="411"/>
        <item x="684"/>
        <item x="535"/>
        <item x="393"/>
        <item x="138"/>
        <item x="346"/>
        <item x="654"/>
        <item x="135"/>
        <item x="584"/>
        <item x="841"/>
        <item x="426"/>
        <item x="271"/>
        <item x="378"/>
        <item x="789"/>
        <item x="36"/>
        <item x="44"/>
        <item x="508"/>
        <item x="696"/>
        <item x="11"/>
        <item x="619"/>
        <item x="284"/>
        <item x="416"/>
        <item x="827"/>
        <item x="563"/>
        <item x="309"/>
        <item x="187"/>
        <item x="340"/>
        <item x="688"/>
        <item x="230"/>
        <item x="147"/>
        <item x="507"/>
        <item x="749"/>
        <item x="729"/>
        <item x="420"/>
        <item x="590"/>
        <item x="712"/>
        <item x="755"/>
        <item x="18"/>
        <item x="198"/>
        <item x="290"/>
        <item x="201"/>
        <item x="368"/>
        <item x="668"/>
        <item x="155"/>
        <item x="664"/>
        <item x="554"/>
        <item x="599"/>
        <item x="496"/>
        <item x="33"/>
        <item x="647"/>
        <item x="833"/>
        <item x="445"/>
        <item x="85"/>
        <item x="99"/>
        <item x="319"/>
        <item x="17"/>
        <item x="27"/>
        <item x="788"/>
        <item x="125"/>
        <item x="366"/>
        <item x="150"/>
        <item x="139"/>
        <item x="326"/>
        <item x="256"/>
        <item x="26"/>
        <item x="553"/>
        <item x="539"/>
        <item x="825"/>
        <item x="579"/>
        <item x="384"/>
        <item x="202"/>
        <item x="790"/>
        <item x="277"/>
        <item x="262"/>
        <item x="421"/>
        <item x="197"/>
        <item x="583"/>
        <item x="611"/>
        <item x="2"/>
        <item x="158"/>
        <item x="423"/>
        <item x="676"/>
        <item x="35"/>
        <item x="93"/>
        <item x="596"/>
        <item x="129"/>
        <item x="753"/>
        <item x="657"/>
        <item x="644"/>
        <item x="443"/>
        <item x="174"/>
        <item x="595"/>
        <item x="244"/>
        <item x="534"/>
        <item x="526"/>
        <item x="242"/>
        <item x="189"/>
        <item x="765"/>
        <item x="582"/>
        <item x="607"/>
        <item x="160"/>
        <item x="467"/>
        <item x="832"/>
        <item x="565"/>
        <item x="713"/>
        <item x="307"/>
        <item x="621"/>
        <item x="475"/>
        <item x="548"/>
        <item x="568"/>
        <item x="227"/>
        <item x="104"/>
        <item x="72"/>
        <item x="655"/>
        <item x="829"/>
        <item x="742"/>
        <item x="188"/>
        <item x="545"/>
        <item x="371"/>
        <item x="555"/>
        <item x="681"/>
        <item x="711"/>
        <item x="626"/>
        <item x="208"/>
        <item x="206"/>
        <item x="350"/>
        <item x="578"/>
        <item x="370"/>
        <item x="114"/>
        <item x="280"/>
        <item x="165"/>
        <item x="328"/>
        <item x="663"/>
        <item x="59"/>
        <item x="477"/>
        <item x="533"/>
        <item x="258"/>
        <item x="675"/>
        <item x="516"/>
        <item x="288"/>
        <item x="261"/>
        <item x="110"/>
        <item x="794"/>
        <item x="492"/>
        <item x="308"/>
        <item x="574"/>
        <item x="312"/>
        <item x="310"/>
        <item x="481"/>
        <item x="782"/>
        <item x="606"/>
        <item x="721"/>
        <item x="725"/>
        <item x="337"/>
        <item x="178"/>
        <item x="519"/>
        <item x="268"/>
        <item x="285"/>
        <item x="248"/>
        <item x="331"/>
        <item x="381"/>
        <item x="440"/>
        <item x="115"/>
        <item x="706"/>
        <item x="594"/>
        <item x="550"/>
        <item x="374"/>
        <item x="517"/>
        <item x="570"/>
        <item x="689"/>
        <item x="433"/>
        <item x="179"/>
        <item x="560"/>
        <item x="734"/>
        <item x="543"/>
        <item x="405"/>
        <item x="776"/>
        <item x="473"/>
        <item x="615"/>
        <item x="316"/>
        <item x="118"/>
        <item x="132"/>
        <item x="521"/>
        <item x="91"/>
        <item x="635"/>
        <item x="660"/>
        <item x="506"/>
        <item x="823"/>
        <item x="576"/>
        <item x="797"/>
        <item x="714"/>
        <item x="436"/>
        <item x="622"/>
        <item x="451"/>
        <item x="741"/>
        <item x="67"/>
        <item x="217"/>
        <item x="811"/>
        <item x="736"/>
        <item x="50"/>
        <item x="301"/>
        <item x="13"/>
        <item x="503"/>
        <item x="837"/>
        <item x="57"/>
        <item x="267"/>
        <item x="123"/>
        <item x="795"/>
        <item x="79"/>
        <item x="54"/>
        <item x="317"/>
        <item x="678"/>
        <item x="783"/>
        <item x="182"/>
        <item x="136"/>
        <item x="195"/>
        <item x="720"/>
        <item x="513"/>
        <item x="456"/>
        <item x="485"/>
        <item x="815"/>
        <item x="686"/>
        <item x="771"/>
        <item x="760"/>
        <item x="294"/>
        <item x="245"/>
        <item x="96"/>
        <item x="659"/>
        <item x="291"/>
        <item x="515"/>
        <item x="552"/>
        <item x="472"/>
        <item x="608"/>
        <item x="362"/>
        <item x="311"/>
        <item x="752"/>
        <item x="486"/>
        <item x="799"/>
        <item x="269"/>
        <item x="409"/>
        <item x="562"/>
        <item x="442"/>
        <item x="323"/>
        <item x="762"/>
        <item x="207"/>
        <item x="490"/>
        <item x="169"/>
        <item x="432"/>
        <item x="321"/>
        <item x="215"/>
        <item x="75"/>
        <item x="586"/>
        <item x="246"/>
        <item x="386"/>
        <item x="204"/>
        <item x="645"/>
        <item x="628"/>
        <item x="40"/>
        <item x="303"/>
        <item x="19"/>
        <item x="637"/>
        <item x="580"/>
        <item x="498"/>
        <item x="151"/>
        <item x="632"/>
        <item x="556"/>
        <item x="724"/>
        <item x="501"/>
        <item x="613"/>
        <item x="567"/>
        <item x="84"/>
        <item x="462"/>
        <item x="385"/>
        <item x="530"/>
        <item x="388"/>
        <item x="235"/>
        <item x="588"/>
        <item x="566"/>
        <item x="315"/>
        <item x="801"/>
        <item x="238"/>
        <item x="175"/>
        <item x="573"/>
        <item x="452"/>
        <item x="389"/>
        <item x="397"/>
        <item x="254"/>
        <item x="487"/>
        <item x="468"/>
        <item x="200"/>
        <item x="333"/>
        <item x="369"/>
        <item x="56"/>
        <item x="16"/>
        <item x="12"/>
        <item x="278"/>
        <item x="286"/>
        <item x="181"/>
        <item x="361"/>
        <item x="34"/>
        <item x="532"/>
        <item x="134"/>
        <item x="364"/>
        <item x="701"/>
        <item x="226"/>
        <item x="196"/>
        <item x="81"/>
        <item x="250"/>
        <item x="493"/>
        <item x="551"/>
        <item x="263"/>
        <item x="260"/>
        <item x="651"/>
        <item x="88"/>
        <item x="239"/>
        <item x="343"/>
        <item x="774"/>
        <item x="257"/>
        <item x="687"/>
        <item x="83"/>
        <item x="55"/>
        <item x="32"/>
        <item x="146"/>
        <item x="643"/>
        <item x="373"/>
        <item x="463"/>
        <item x="375"/>
        <item x="92"/>
        <item x="156"/>
        <item x="190"/>
        <item x="71"/>
        <item x="338"/>
        <item x="121"/>
        <item x="322"/>
        <item x="636"/>
        <item x="38"/>
        <item x="251"/>
        <item x="172"/>
        <item t="default"/>
      </items>
    </pivotField>
    <pivotField showAll="0">
      <items count="13">
        <item x="5"/>
        <item x="11"/>
        <item x="9"/>
        <item x="10"/>
        <item x="2"/>
        <item x="0"/>
        <item x="6"/>
        <item x="3"/>
        <item x="4"/>
        <item x="8"/>
        <item x="7"/>
        <item x="1"/>
        <item t="default"/>
      </items>
    </pivotField>
    <pivotField showAll="0">
      <items count="5">
        <item x="1"/>
        <item x="2"/>
        <item x="0"/>
        <item x="3"/>
        <item t="default"/>
      </items>
    </pivotField>
    <pivotField numFmtId="14" showAll="0"/>
    <pivotField dataField="1" numFmtId="1" showAll="0"/>
    <pivotField showAll="0"/>
    <pivotField showAll="0"/>
    <pivotField showAll="0"/>
    <pivotField showAll="0"/>
    <pivotField showAll="0"/>
    <pivotField showAll="0"/>
    <pivotField numFmtId="2" showAll="0"/>
    <pivotField numFmtId="2" showAll="0"/>
    <pivotField numFmtId="2" showAll="0"/>
    <pivotField numFmtId="9" showAll="0"/>
    <pivotField showAll="0">
      <items count="15">
        <item x="0"/>
        <item x="1"/>
        <item x="2"/>
        <item x="3"/>
        <item x="4"/>
        <item x="5"/>
        <item x="6"/>
        <item x="7"/>
        <item x="8"/>
        <item x="9"/>
        <item x="10"/>
        <item x="11"/>
        <item x="12"/>
        <item x="13"/>
        <item t="default"/>
      </items>
    </pivotField>
    <pivotField showAll="0">
      <items count="8">
        <item x="0"/>
        <item x="1"/>
        <item x="2"/>
        <item x="3"/>
        <item x="4"/>
        <item x="5"/>
        <item x="6"/>
        <item t="default"/>
      </items>
    </pivotField>
  </pivotFields>
  <rowItems count="1">
    <i/>
  </rowItems>
  <colItems count="1">
    <i/>
  </colItems>
  <dataFields count="1">
    <dataField name="Average of Shipping Delay" fld="5" subtotal="average" baseField="0" baseItem="0" numFmtId="1"/>
  </dataFields>
  <formats count="2">
    <format dxfId="1">
      <pivotArea dataOnly="0" labelOnly="1" outline="0" axis="axisValues" fieldPosition="0"/>
    </format>
    <format dxfId="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11A9B8DE-AF7C-41BA-8C1E-A99792163047}" name="PivotTable27"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multipleFieldFilters="0" chartFormat="6">
  <location ref="T3:T4" firstHeaderRow="1" firstDataRow="1" firstDataCol="0"/>
  <pivotFields count="18">
    <pivotField dataField="1" showAll="0"/>
    <pivotField numFmtId="14" showAll="0">
      <items count="846">
        <item x="571"/>
        <item x="538"/>
        <item x="575"/>
        <item x="587"/>
        <item x="605"/>
        <item x="810"/>
        <item x="447"/>
        <item x="413"/>
        <item x="233"/>
        <item x="205"/>
        <item x="209"/>
        <item x="816"/>
        <item x="61"/>
        <item x="834"/>
        <item x="715"/>
        <item x="785"/>
        <item x="728"/>
        <item x="592"/>
        <item x="24"/>
        <item x="792"/>
        <item x="540"/>
        <item x="282"/>
        <item x="770"/>
        <item x="252"/>
        <item x="641"/>
        <item x="363"/>
        <item x="429"/>
        <item x="740"/>
        <item x="818"/>
        <item x="482"/>
        <item x="780"/>
        <item x="569"/>
        <item x="296"/>
        <item x="184"/>
        <item x="839"/>
        <item x="214"/>
        <item x="546"/>
        <item x="448"/>
        <item x="514"/>
        <item x="357"/>
        <item x="733"/>
        <item x="428"/>
        <item x="512"/>
        <item x="683"/>
        <item x="163"/>
        <item x="817"/>
        <item x="494"/>
        <item x="336"/>
        <item x="778"/>
        <item x="757"/>
        <item x="177"/>
        <item x="119"/>
        <item x="561"/>
        <item x="3"/>
        <item x="743"/>
        <item x="392"/>
        <item x="670"/>
        <item x="222"/>
        <item x="106"/>
        <item x="603"/>
        <item x="102"/>
        <item x="232"/>
        <item x="354"/>
        <item x="1"/>
        <item x="247"/>
        <item x="680"/>
        <item x="835"/>
        <item x="344"/>
        <item x="60"/>
        <item x="819"/>
        <item x="153"/>
        <item x="395"/>
        <item x="101"/>
        <item x="677"/>
        <item x="446"/>
        <item x="682"/>
        <item x="648"/>
        <item x="767"/>
        <item x="48"/>
        <item x="510"/>
        <item x="379"/>
        <item x="283"/>
        <item x="598"/>
        <item x="627"/>
        <item x="249"/>
        <item x="703"/>
        <item x="52"/>
        <item x="327"/>
        <item x="449"/>
        <item x="453"/>
        <item x="557"/>
        <item x="289"/>
        <item x="31"/>
        <item x="186"/>
        <item x="28"/>
        <item x="90"/>
        <item x="237"/>
        <item x="167"/>
        <item x="769"/>
        <item x="836"/>
        <item x="697"/>
        <item x="672"/>
        <item x="382"/>
        <item x="624"/>
        <item x="29"/>
        <item x="4"/>
        <item x="225"/>
        <item x="422"/>
        <item x="162"/>
        <item x="669"/>
        <item x="772"/>
        <item x="105"/>
        <item x="723"/>
        <item x="652"/>
        <item x="439"/>
        <item x="457"/>
        <item x="45"/>
        <item x="112"/>
        <item x="53"/>
        <item x="768"/>
        <item x="412"/>
        <item x="51"/>
        <item x="698"/>
        <item x="180"/>
        <item x="407"/>
        <item x="159"/>
        <item x="387"/>
        <item x="791"/>
        <item x="401"/>
        <item x="306"/>
        <item x="349"/>
        <item x="679"/>
        <item x="66"/>
        <item x="824"/>
        <item x="509"/>
        <item x="465"/>
        <item x="10"/>
        <item x="117"/>
        <item x="620"/>
        <item x="700"/>
        <item x="220"/>
        <item x="650"/>
        <item x="380"/>
        <item x="638"/>
        <item x="488"/>
        <item x="450"/>
        <item x="275"/>
        <item x="116"/>
        <item x="722"/>
        <item x="814"/>
        <item x="352"/>
        <item x="673"/>
        <item x="524"/>
        <item x="609"/>
        <item x="64"/>
        <item x="399"/>
        <item x="137"/>
        <item x="314"/>
        <item x="544"/>
        <item x="541"/>
        <item x="403"/>
        <item x="318"/>
        <item x="747"/>
        <item x="504"/>
        <item x="461"/>
        <item x="218"/>
        <item x="142"/>
        <item x="266"/>
        <item x="224"/>
        <item x="589"/>
        <item x="497"/>
        <item x="812"/>
        <item x="279"/>
        <item x="9"/>
        <item x="376"/>
        <item x="705"/>
        <item x="434"/>
        <item x="124"/>
        <item x="629"/>
        <item x="168"/>
        <item x="324"/>
        <item x="597"/>
        <item x="394"/>
        <item x="798"/>
        <item x="396"/>
        <item x="600"/>
        <item x="639"/>
        <item x="170"/>
        <item x="43"/>
        <item x="164"/>
        <item x="843"/>
        <item x="469"/>
        <item x="441"/>
        <item x="786"/>
        <item x="480"/>
        <item x="735"/>
        <item x="531"/>
        <item x="272"/>
        <item x="802"/>
        <item x="820"/>
        <item x="348"/>
        <item x="255"/>
        <item x="211"/>
        <item x="404"/>
        <item x="299"/>
        <item x="763"/>
        <item x="479"/>
        <item x="351"/>
        <item x="718"/>
        <item x="784"/>
        <item x="15"/>
        <item x="305"/>
        <item x="559"/>
        <item x="270"/>
        <item x="813"/>
        <item x="537"/>
        <item x="212"/>
        <item x="216"/>
        <item x="796"/>
        <item x="614"/>
        <item x="754"/>
        <item x="716"/>
        <item x="838"/>
        <item x="617"/>
        <item x="98"/>
        <item x="474"/>
        <item x="612"/>
        <item x="730"/>
        <item x="100"/>
        <item x="425"/>
        <item x="717"/>
        <item x="844"/>
        <item x="276"/>
        <item x="830"/>
        <item x="355"/>
        <item x="523"/>
        <item x="649"/>
        <item x="122"/>
        <item x="744"/>
        <item x="417"/>
        <item x="666"/>
        <item x="192"/>
        <item x="444"/>
        <item x="265"/>
        <item x="781"/>
        <item x="826"/>
        <item x="359"/>
        <item x="674"/>
        <item x="805"/>
        <item x="572"/>
        <item x="761"/>
        <item x="406"/>
        <item x="171"/>
        <item x="710"/>
        <item x="23"/>
        <item x="130"/>
        <item x="22"/>
        <item x="828"/>
        <item x="243"/>
        <item x="313"/>
        <item x="602"/>
        <item x="145"/>
        <item x="455"/>
        <item x="273"/>
        <item x="499"/>
        <item x="353"/>
        <item x="49"/>
        <item x="219"/>
        <item x="470"/>
        <item x="695"/>
        <item x="751"/>
        <item x="558"/>
        <item x="398"/>
        <item x="320"/>
        <item x="746"/>
        <item x="329"/>
        <item x="356"/>
        <item x="616"/>
        <item x="193"/>
        <item x="360"/>
        <item x="131"/>
        <item x="39"/>
        <item x="203"/>
        <item x="518"/>
        <item x="502"/>
        <item x="372"/>
        <item x="671"/>
        <item x="410"/>
        <item x="339"/>
        <item x="332"/>
        <item x="822"/>
        <item x="109"/>
        <item x="737"/>
        <item x="342"/>
        <item x="140"/>
        <item x="758"/>
        <item x="108"/>
        <item x="47"/>
        <item x="236"/>
        <item x="483"/>
        <item x="240"/>
        <item x="293"/>
        <item x="20"/>
        <item x="547"/>
        <item x="87"/>
        <item x="408"/>
        <item x="806"/>
        <item x="840"/>
        <item x="185"/>
        <item x="144"/>
        <item x="86"/>
        <item x="642"/>
        <item x="777"/>
        <item x="304"/>
        <item x="133"/>
        <item x="536"/>
        <item x="5"/>
        <item x="42"/>
        <item x="694"/>
        <item x="300"/>
        <item x="191"/>
        <item x="274"/>
        <item x="391"/>
        <item x="173"/>
        <item x="646"/>
        <item x="591"/>
        <item x="522"/>
        <item x="745"/>
        <item x="415"/>
        <item x="821"/>
        <item x="585"/>
        <item x="759"/>
        <item x="454"/>
        <item x="658"/>
        <item x="495"/>
        <item x="281"/>
        <item x="653"/>
        <item x="437"/>
        <item x="30"/>
        <item x="358"/>
        <item x="41"/>
        <item x="199"/>
        <item x="549"/>
        <item x="141"/>
        <item x="74"/>
        <item x="302"/>
        <item x="693"/>
        <item x="37"/>
        <item x="345"/>
        <item x="14"/>
        <item x="604"/>
        <item x="478"/>
        <item x="618"/>
        <item x="438"/>
        <item x="148"/>
        <item x="414"/>
        <item x="528"/>
        <item x="8"/>
        <item x="113"/>
        <item x="809"/>
        <item x="419"/>
        <item x="732"/>
        <item x="194"/>
        <item x="793"/>
        <item x="511"/>
        <item x="435"/>
        <item x="152"/>
        <item x="82"/>
        <item x="727"/>
        <item x="656"/>
        <item x="527"/>
        <item x="111"/>
        <item x="127"/>
        <item x="297"/>
        <item x="62"/>
        <item x="685"/>
        <item x="803"/>
        <item x="466"/>
        <item x="223"/>
        <item x="491"/>
        <item x="143"/>
        <item x="183"/>
        <item x="634"/>
        <item x="231"/>
        <item x="630"/>
        <item x="253"/>
        <item x="390"/>
        <item x="287"/>
        <item x="400"/>
        <item x="520"/>
        <item x="6"/>
        <item x="365"/>
        <item x="347"/>
        <item x="709"/>
        <item x="787"/>
        <item x="367"/>
        <item x="542"/>
        <item x="775"/>
        <item x="633"/>
        <item x="764"/>
        <item x="807"/>
        <item x="800"/>
        <item x="103"/>
        <item x="726"/>
        <item x="377"/>
        <item x="581"/>
        <item x="459"/>
        <item x="525"/>
        <item x="335"/>
        <item x="234"/>
        <item x="631"/>
        <item x="625"/>
        <item x="21"/>
        <item x="484"/>
        <item x="731"/>
        <item x="773"/>
        <item x="295"/>
        <item x="89"/>
        <item x="228"/>
        <item x="383"/>
        <item x="804"/>
        <item x="702"/>
        <item x="97"/>
        <item x="107"/>
        <item x="126"/>
        <item x="213"/>
        <item x="505"/>
        <item x="610"/>
        <item x="739"/>
        <item x="58"/>
        <item x="78"/>
        <item x="690"/>
        <item x="464"/>
        <item x="221"/>
        <item x="756"/>
        <item x="63"/>
        <item x="46"/>
        <item x="402"/>
        <item x="149"/>
        <item x="330"/>
        <item x="334"/>
        <item x="831"/>
        <item x="529"/>
        <item x="68"/>
        <item x="662"/>
        <item x="25"/>
        <item x="699"/>
        <item x="708"/>
        <item x="458"/>
        <item x="229"/>
        <item x="325"/>
        <item x="95"/>
        <item x="73"/>
        <item x="779"/>
        <item x="176"/>
        <item x="667"/>
        <item x="748"/>
        <item x="418"/>
        <item x="70"/>
        <item x="704"/>
        <item x="842"/>
        <item x="593"/>
        <item x="808"/>
        <item x="431"/>
        <item x="259"/>
        <item x="80"/>
        <item x="601"/>
        <item x="0"/>
        <item x="154"/>
        <item x="476"/>
        <item x="210"/>
        <item x="128"/>
        <item x="120"/>
        <item x="692"/>
        <item x="427"/>
        <item x="292"/>
        <item x="460"/>
        <item x="640"/>
        <item x="489"/>
        <item x="719"/>
        <item x="161"/>
        <item x="430"/>
        <item x="500"/>
        <item x="241"/>
        <item x="264"/>
        <item x="76"/>
        <item x="65"/>
        <item x="77"/>
        <item x="298"/>
        <item x="7"/>
        <item x="166"/>
        <item x="707"/>
        <item x="661"/>
        <item x="157"/>
        <item x="69"/>
        <item x="691"/>
        <item x="750"/>
        <item x="766"/>
        <item x="738"/>
        <item x="564"/>
        <item x="471"/>
        <item x="623"/>
        <item x="665"/>
        <item x="424"/>
        <item x="577"/>
        <item x="94"/>
        <item x="341"/>
        <item x="411"/>
        <item x="684"/>
        <item x="535"/>
        <item x="393"/>
        <item x="138"/>
        <item x="346"/>
        <item x="654"/>
        <item x="135"/>
        <item x="584"/>
        <item x="841"/>
        <item x="426"/>
        <item x="271"/>
        <item x="378"/>
        <item x="789"/>
        <item x="36"/>
        <item x="44"/>
        <item x="508"/>
        <item x="696"/>
        <item x="11"/>
        <item x="619"/>
        <item x="284"/>
        <item x="416"/>
        <item x="827"/>
        <item x="563"/>
        <item x="309"/>
        <item x="187"/>
        <item x="340"/>
        <item x="688"/>
        <item x="230"/>
        <item x="147"/>
        <item x="507"/>
        <item x="749"/>
        <item x="729"/>
        <item x="420"/>
        <item x="590"/>
        <item x="712"/>
        <item x="755"/>
        <item x="18"/>
        <item x="198"/>
        <item x="290"/>
        <item x="201"/>
        <item x="368"/>
        <item x="668"/>
        <item x="155"/>
        <item x="664"/>
        <item x="554"/>
        <item x="599"/>
        <item x="496"/>
        <item x="33"/>
        <item x="647"/>
        <item x="833"/>
        <item x="445"/>
        <item x="85"/>
        <item x="99"/>
        <item x="319"/>
        <item x="17"/>
        <item x="27"/>
        <item x="788"/>
        <item x="125"/>
        <item x="366"/>
        <item x="150"/>
        <item x="139"/>
        <item x="326"/>
        <item x="256"/>
        <item x="26"/>
        <item x="553"/>
        <item x="539"/>
        <item x="825"/>
        <item x="579"/>
        <item x="384"/>
        <item x="202"/>
        <item x="790"/>
        <item x="277"/>
        <item x="262"/>
        <item x="421"/>
        <item x="197"/>
        <item x="583"/>
        <item x="611"/>
        <item x="2"/>
        <item x="158"/>
        <item x="423"/>
        <item x="676"/>
        <item x="35"/>
        <item x="93"/>
        <item x="596"/>
        <item x="129"/>
        <item x="753"/>
        <item x="657"/>
        <item x="644"/>
        <item x="443"/>
        <item x="174"/>
        <item x="595"/>
        <item x="244"/>
        <item x="534"/>
        <item x="526"/>
        <item x="242"/>
        <item x="189"/>
        <item x="765"/>
        <item x="582"/>
        <item x="607"/>
        <item x="160"/>
        <item x="467"/>
        <item x="832"/>
        <item x="565"/>
        <item x="713"/>
        <item x="307"/>
        <item x="621"/>
        <item x="475"/>
        <item x="548"/>
        <item x="568"/>
        <item x="227"/>
        <item x="104"/>
        <item x="72"/>
        <item x="655"/>
        <item x="829"/>
        <item x="742"/>
        <item x="188"/>
        <item x="545"/>
        <item x="371"/>
        <item x="555"/>
        <item x="681"/>
        <item x="711"/>
        <item x="626"/>
        <item x="208"/>
        <item x="206"/>
        <item x="350"/>
        <item x="578"/>
        <item x="370"/>
        <item x="114"/>
        <item x="280"/>
        <item x="165"/>
        <item x="328"/>
        <item x="663"/>
        <item x="59"/>
        <item x="477"/>
        <item x="533"/>
        <item x="258"/>
        <item x="675"/>
        <item x="516"/>
        <item x="288"/>
        <item x="261"/>
        <item x="110"/>
        <item x="794"/>
        <item x="492"/>
        <item x="308"/>
        <item x="574"/>
        <item x="312"/>
        <item x="310"/>
        <item x="481"/>
        <item x="782"/>
        <item x="606"/>
        <item x="721"/>
        <item x="725"/>
        <item x="337"/>
        <item x="178"/>
        <item x="519"/>
        <item x="268"/>
        <item x="285"/>
        <item x="248"/>
        <item x="331"/>
        <item x="381"/>
        <item x="440"/>
        <item x="115"/>
        <item x="706"/>
        <item x="594"/>
        <item x="550"/>
        <item x="374"/>
        <item x="517"/>
        <item x="570"/>
        <item x="689"/>
        <item x="433"/>
        <item x="179"/>
        <item x="560"/>
        <item x="734"/>
        <item x="543"/>
        <item x="405"/>
        <item x="776"/>
        <item x="473"/>
        <item x="615"/>
        <item x="316"/>
        <item x="118"/>
        <item x="132"/>
        <item x="521"/>
        <item x="91"/>
        <item x="635"/>
        <item x="660"/>
        <item x="506"/>
        <item x="823"/>
        <item x="576"/>
        <item x="797"/>
        <item x="714"/>
        <item x="436"/>
        <item x="622"/>
        <item x="451"/>
        <item x="741"/>
        <item x="67"/>
        <item x="217"/>
        <item x="811"/>
        <item x="736"/>
        <item x="50"/>
        <item x="301"/>
        <item x="13"/>
        <item x="503"/>
        <item x="837"/>
        <item x="57"/>
        <item x="267"/>
        <item x="123"/>
        <item x="795"/>
        <item x="79"/>
        <item x="54"/>
        <item x="317"/>
        <item x="678"/>
        <item x="783"/>
        <item x="182"/>
        <item x="136"/>
        <item x="195"/>
        <item x="720"/>
        <item x="513"/>
        <item x="456"/>
        <item x="485"/>
        <item x="815"/>
        <item x="686"/>
        <item x="771"/>
        <item x="760"/>
        <item x="294"/>
        <item x="245"/>
        <item x="96"/>
        <item x="659"/>
        <item x="291"/>
        <item x="515"/>
        <item x="552"/>
        <item x="472"/>
        <item x="608"/>
        <item x="362"/>
        <item x="311"/>
        <item x="752"/>
        <item x="486"/>
        <item x="799"/>
        <item x="269"/>
        <item x="409"/>
        <item x="562"/>
        <item x="442"/>
        <item x="323"/>
        <item x="762"/>
        <item x="207"/>
        <item x="490"/>
        <item x="169"/>
        <item x="432"/>
        <item x="321"/>
        <item x="215"/>
        <item x="75"/>
        <item x="586"/>
        <item x="246"/>
        <item x="386"/>
        <item x="204"/>
        <item x="645"/>
        <item x="628"/>
        <item x="40"/>
        <item x="303"/>
        <item x="19"/>
        <item x="637"/>
        <item x="580"/>
        <item x="498"/>
        <item x="151"/>
        <item x="632"/>
        <item x="556"/>
        <item x="724"/>
        <item x="501"/>
        <item x="613"/>
        <item x="567"/>
        <item x="84"/>
        <item x="462"/>
        <item x="385"/>
        <item x="530"/>
        <item x="388"/>
        <item x="235"/>
        <item x="588"/>
        <item x="566"/>
        <item x="315"/>
        <item x="801"/>
        <item x="238"/>
        <item x="175"/>
        <item x="573"/>
        <item x="452"/>
        <item x="389"/>
        <item x="397"/>
        <item x="254"/>
        <item x="487"/>
        <item x="468"/>
        <item x="200"/>
        <item x="333"/>
        <item x="369"/>
        <item x="56"/>
        <item x="16"/>
        <item x="12"/>
        <item x="278"/>
        <item x="286"/>
        <item x="181"/>
        <item x="361"/>
        <item x="34"/>
        <item x="532"/>
        <item x="134"/>
        <item x="364"/>
        <item x="701"/>
        <item x="226"/>
        <item x="196"/>
        <item x="81"/>
        <item x="250"/>
        <item x="493"/>
        <item x="551"/>
        <item x="263"/>
        <item x="260"/>
        <item x="651"/>
        <item x="88"/>
        <item x="239"/>
        <item x="343"/>
        <item x="774"/>
        <item x="257"/>
        <item x="687"/>
        <item x="83"/>
        <item x="55"/>
        <item x="32"/>
        <item x="146"/>
        <item x="643"/>
        <item x="373"/>
        <item x="463"/>
        <item x="375"/>
        <item x="92"/>
        <item x="156"/>
        <item x="190"/>
        <item x="71"/>
        <item x="338"/>
        <item x="121"/>
        <item x="322"/>
        <item x="636"/>
        <item x="38"/>
        <item x="251"/>
        <item x="172"/>
        <item t="default"/>
      </items>
    </pivotField>
    <pivotField showAll="0">
      <items count="13">
        <item x="5"/>
        <item x="11"/>
        <item x="9"/>
        <item x="10"/>
        <item x="2"/>
        <item x="0"/>
        <item x="6"/>
        <item x="3"/>
        <item x="4"/>
        <item x="8"/>
        <item x="7"/>
        <item x="1"/>
        <item t="default"/>
      </items>
    </pivotField>
    <pivotField showAll="0">
      <items count="5">
        <item x="1"/>
        <item x="2"/>
        <item x="0"/>
        <item x="3"/>
        <item t="default"/>
      </items>
    </pivotField>
    <pivotField numFmtId="14" showAll="0"/>
    <pivotField numFmtId="1" showAll="0"/>
    <pivotField showAll="0"/>
    <pivotField showAll="0"/>
    <pivotField showAll="0"/>
    <pivotField showAll="0"/>
    <pivotField showAll="0"/>
    <pivotField showAll="0"/>
    <pivotField numFmtId="2" showAll="0"/>
    <pivotField numFmtId="2" showAll="0"/>
    <pivotField numFmtId="2" showAll="0"/>
    <pivotField numFmtId="9" showAll="0"/>
    <pivotField showAll="0">
      <items count="15">
        <item x="0"/>
        <item x="1"/>
        <item x="2"/>
        <item x="3"/>
        <item x="4"/>
        <item x="5"/>
        <item x="6"/>
        <item x="7"/>
        <item x="8"/>
        <item x="9"/>
        <item x="10"/>
        <item x="11"/>
        <item x="12"/>
        <item x="13"/>
        <item t="default"/>
      </items>
    </pivotField>
    <pivotField showAll="0">
      <items count="8">
        <item x="0"/>
        <item x="1"/>
        <item x="2"/>
        <item x="3"/>
        <item x="4"/>
        <item x="5"/>
        <item x="6"/>
        <item t="default"/>
      </items>
    </pivotField>
  </pivotFields>
  <rowItems count="1">
    <i/>
  </rowItems>
  <colItems count="1">
    <i/>
  </colItems>
  <dataFields count="1">
    <dataField name="Count of Order ID" fld="0" subtotal="count" baseField="0" baseItem="0"/>
  </dataFields>
  <formats count="9">
    <format dxfId="65">
      <pivotArea dataOnly="0" labelOnly="1" outline="0" axis="axisValues" fieldPosition="0"/>
    </format>
    <format dxfId="64">
      <pivotArea type="all" dataOnly="0" outline="0" fieldPosition="0"/>
    </format>
    <format dxfId="63">
      <pivotArea outline="0" collapsedLevelsAreSubtotals="1" fieldPosition="0"/>
    </format>
    <format dxfId="62">
      <pivotArea field="2" type="button" dataOnly="0" labelOnly="1" outline="0"/>
    </format>
    <format dxfId="61">
      <pivotArea dataOnly="0" labelOnly="1" outline="0" axis="axisValues" fieldPosition="0"/>
    </format>
    <format dxfId="60">
      <pivotArea type="all" dataOnly="0" outline="0" fieldPosition="0"/>
    </format>
    <format dxfId="59">
      <pivotArea outline="0" collapsedLevelsAreSubtotals="1" fieldPosition="0"/>
    </format>
    <format dxfId="58">
      <pivotArea field="2" type="button" dataOnly="0" labelOnly="1" outline="0"/>
    </format>
    <format dxfId="57">
      <pivotArea dataOnly="0" labelOnly="1" outline="0" axis="axisValues" fieldPosition="0"/>
    </format>
  </formats>
  <chartFormats count="1">
    <chartFormat chart="5" format="0" series="1">
      <pivotArea type="data" outline="0" fieldPosition="0">
        <references count="1">
          <reference field="4294967294" count="1" selected="0">
            <x v="0"/>
          </reference>
        </references>
      </pivotArea>
    </chartFormat>
  </chart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B1D71958-9B02-4926-BE38-F153BB7E297B}" name="Sum of profit per category"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multipleFieldFilters="0">
  <location ref="A32:B49" firstHeaderRow="1" firstDataRow="1" firstDataCol="1"/>
  <pivotFields count="18">
    <pivotField showAll="0"/>
    <pivotField numFmtId="14" showAll="0">
      <items count="846">
        <item x="571"/>
        <item x="538"/>
        <item x="575"/>
        <item x="587"/>
        <item x="605"/>
        <item x="810"/>
        <item x="447"/>
        <item x="413"/>
        <item x="233"/>
        <item x="205"/>
        <item x="209"/>
        <item x="816"/>
        <item x="61"/>
        <item x="834"/>
        <item x="715"/>
        <item x="785"/>
        <item x="728"/>
        <item x="592"/>
        <item x="24"/>
        <item x="792"/>
        <item x="540"/>
        <item x="282"/>
        <item x="770"/>
        <item x="252"/>
        <item x="641"/>
        <item x="363"/>
        <item x="429"/>
        <item x="740"/>
        <item x="818"/>
        <item x="482"/>
        <item x="780"/>
        <item x="569"/>
        <item x="296"/>
        <item x="184"/>
        <item x="839"/>
        <item x="214"/>
        <item x="546"/>
        <item x="448"/>
        <item x="514"/>
        <item x="357"/>
        <item x="733"/>
        <item x="428"/>
        <item x="512"/>
        <item x="683"/>
        <item x="163"/>
        <item x="817"/>
        <item x="494"/>
        <item x="336"/>
        <item x="778"/>
        <item x="757"/>
        <item x="177"/>
        <item x="119"/>
        <item x="561"/>
        <item x="3"/>
        <item x="743"/>
        <item x="392"/>
        <item x="670"/>
        <item x="222"/>
        <item x="106"/>
        <item x="603"/>
        <item x="102"/>
        <item x="232"/>
        <item x="354"/>
        <item x="1"/>
        <item x="247"/>
        <item x="680"/>
        <item x="835"/>
        <item x="344"/>
        <item x="60"/>
        <item x="819"/>
        <item x="153"/>
        <item x="395"/>
        <item x="101"/>
        <item x="677"/>
        <item x="446"/>
        <item x="682"/>
        <item x="648"/>
        <item x="767"/>
        <item x="48"/>
        <item x="510"/>
        <item x="379"/>
        <item x="283"/>
        <item x="598"/>
        <item x="627"/>
        <item x="249"/>
        <item x="703"/>
        <item x="52"/>
        <item x="327"/>
        <item x="449"/>
        <item x="453"/>
        <item x="557"/>
        <item x="289"/>
        <item x="31"/>
        <item x="186"/>
        <item x="28"/>
        <item x="90"/>
        <item x="237"/>
        <item x="167"/>
        <item x="769"/>
        <item x="836"/>
        <item x="697"/>
        <item x="672"/>
        <item x="382"/>
        <item x="624"/>
        <item x="29"/>
        <item x="4"/>
        <item x="225"/>
        <item x="422"/>
        <item x="162"/>
        <item x="669"/>
        <item x="772"/>
        <item x="105"/>
        <item x="723"/>
        <item x="652"/>
        <item x="439"/>
        <item x="457"/>
        <item x="45"/>
        <item x="112"/>
        <item x="53"/>
        <item x="768"/>
        <item x="412"/>
        <item x="51"/>
        <item x="698"/>
        <item x="180"/>
        <item x="407"/>
        <item x="159"/>
        <item x="387"/>
        <item x="791"/>
        <item x="401"/>
        <item x="306"/>
        <item x="349"/>
        <item x="679"/>
        <item x="66"/>
        <item x="824"/>
        <item x="509"/>
        <item x="465"/>
        <item x="10"/>
        <item x="117"/>
        <item x="620"/>
        <item x="700"/>
        <item x="220"/>
        <item x="650"/>
        <item x="380"/>
        <item x="638"/>
        <item x="488"/>
        <item x="450"/>
        <item x="275"/>
        <item x="116"/>
        <item x="722"/>
        <item x="814"/>
        <item x="352"/>
        <item x="673"/>
        <item x="524"/>
        <item x="609"/>
        <item x="64"/>
        <item x="399"/>
        <item x="137"/>
        <item x="314"/>
        <item x="544"/>
        <item x="541"/>
        <item x="403"/>
        <item x="318"/>
        <item x="747"/>
        <item x="504"/>
        <item x="461"/>
        <item x="218"/>
        <item x="142"/>
        <item x="266"/>
        <item x="224"/>
        <item x="589"/>
        <item x="497"/>
        <item x="812"/>
        <item x="279"/>
        <item x="9"/>
        <item x="376"/>
        <item x="705"/>
        <item x="434"/>
        <item x="124"/>
        <item x="629"/>
        <item x="168"/>
        <item x="324"/>
        <item x="597"/>
        <item x="394"/>
        <item x="798"/>
        <item x="396"/>
        <item x="600"/>
        <item x="639"/>
        <item x="170"/>
        <item x="43"/>
        <item x="164"/>
        <item x="843"/>
        <item x="469"/>
        <item x="441"/>
        <item x="786"/>
        <item x="480"/>
        <item x="735"/>
        <item x="531"/>
        <item x="272"/>
        <item x="802"/>
        <item x="820"/>
        <item x="348"/>
        <item x="255"/>
        <item x="211"/>
        <item x="404"/>
        <item x="299"/>
        <item x="763"/>
        <item x="479"/>
        <item x="351"/>
        <item x="718"/>
        <item x="784"/>
        <item x="15"/>
        <item x="305"/>
        <item x="559"/>
        <item x="270"/>
        <item x="813"/>
        <item x="537"/>
        <item x="212"/>
        <item x="216"/>
        <item x="796"/>
        <item x="614"/>
        <item x="754"/>
        <item x="716"/>
        <item x="838"/>
        <item x="617"/>
        <item x="98"/>
        <item x="474"/>
        <item x="612"/>
        <item x="730"/>
        <item x="100"/>
        <item x="425"/>
        <item x="717"/>
        <item x="844"/>
        <item x="276"/>
        <item x="830"/>
        <item x="355"/>
        <item x="523"/>
        <item x="649"/>
        <item x="122"/>
        <item x="744"/>
        <item x="417"/>
        <item x="666"/>
        <item x="192"/>
        <item x="444"/>
        <item x="265"/>
        <item x="781"/>
        <item x="826"/>
        <item x="359"/>
        <item x="674"/>
        <item x="805"/>
        <item x="572"/>
        <item x="761"/>
        <item x="406"/>
        <item x="171"/>
        <item x="710"/>
        <item x="23"/>
        <item x="130"/>
        <item x="22"/>
        <item x="828"/>
        <item x="243"/>
        <item x="313"/>
        <item x="602"/>
        <item x="145"/>
        <item x="455"/>
        <item x="273"/>
        <item x="499"/>
        <item x="353"/>
        <item x="49"/>
        <item x="219"/>
        <item x="470"/>
        <item x="695"/>
        <item x="751"/>
        <item x="558"/>
        <item x="398"/>
        <item x="320"/>
        <item x="746"/>
        <item x="329"/>
        <item x="356"/>
        <item x="616"/>
        <item x="193"/>
        <item x="360"/>
        <item x="131"/>
        <item x="39"/>
        <item x="203"/>
        <item x="518"/>
        <item x="502"/>
        <item x="372"/>
        <item x="671"/>
        <item x="410"/>
        <item x="339"/>
        <item x="332"/>
        <item x="822"/>
        <item x="109"/>
        <item x="737"/>
        <item x="342"/>
        <item x="140"/>
        <item x="758"/>
        <item x="108"/>
        <item x="47"/>
        <item x="236"/>
        <item x="483"/>
        <item x="240"/>
        <item x="293"/>
        <item x="20"/>
        <item x="547"/>
        <item x="87"/>
        <item x="408"/>
        <item x="806"/>
        <item x="840"/>
        <item x="185"/>
        <item x="144"/>
        <item x="86"/>
        <item x="642"/>
        <item x="777"/>
        <item x="304"/>
        <item x="133"/>
        <item x="536"/>
        <item x="5"/>
        <item x="42"/>
        <item x="694"/>
        <item x="300"/>
        <item x="191"/>
        <item x="274"/>
        <item x="391"/>
        <item x="173"/>
        <item x="646"/>
        <item x="591"/>
        <item x="522"/>
        <item x="745"/>
        <item x="415"/>
        <item x="821"/>
        <item x="585"/>
        <item x="759"/>
        <item x="454"/>
        <item x="658"/>
        <item x="495"/>
        <item x="281"/>
        <item x="653"/>
        <item x="437"/>
        <item x="30"/>
        <item x="358"/>
        <item x="41"/>
        <item x="199"/>
        <item x="549"/>
        <item x="141"/>
        <item x="74"/>
        <item x="302"/>
        <item x="693"/>
        <item x="37"/>
        <item x="345"/>
        <item x="14"/>
        <item x="604"/>
        <item x="478"/>
        <item x="618"/>
        <item x="438"/>
        <item x="148"/>
        <item x="414"/>
        <item x="528"/>
        <item x="8"/>
        <item x="113"/>
        <item x="809"/>
        <item x="419"/>
        <item x="732"/>
        <item x="194"/>
        <item x="793"/>
        <item x="511"/>
        <item x="435"/>
        <item x="152"/>
        <item x="82"/>
        <item x="727"/>
        <item x="656"/>
        <item x="527"/>
        <item x="111"/>
        <item x="127"/>
        <item x="297"/>
        <item x="62"/>
        <item x="685"/>
        <item x="803"/>
        <item x="466"/>
        <item x="223"/>
        <item x="491"/>
        <item x="143"/>
        <item x="183"/>
        <item x="634"/>
        <item x="231"/>
        <item x="630"/>
        <item x="253"/>
        <item x="390"/>
        <item x="287"/>
        <item x="400"/>
        <item x="520"/>
        <item x="6"/>
        <item x="365"/>
        <item x="347"/>
        <item x="709"/>
        <item x="787"/>
        <item x="367"/>
        <item x="542"/>
        <item x="775"/>
        <item x="633"/>
        <item x="764"/>
        <item x="807"/>
        <item x="800"/>
        <item x="103"/>
        <item x="726"/>
        <item x="377"/>
        <item x="581"/>
        <item x="459"/>
        <item x="525"/>
        <item x="335"/>
        <item x="234"/>
        <item x="631"/>
        <item x="625"/>
        <item x="21"/>
        <item x="484"/>
        <item x="731"/>
        <item x="773"/>
        <item x="295"/>
        <item x="89"/>
        <item x="228"/>
        <item x="383"/>
        <item x="804"/>
        <item x="702"/>
        <item x="97"/>
        <item x="107"/>
        <item x="126"/>
        <item x="213"/>
        <item x="505"/>
        <item x="610"/>
        <item x="739"/>
        <item x="58"/>
        <item x="78"/>
        <item x="690"/>
        <item x="464"/>
        <item x="221"/>
        <item x="756"/>
        <item x="63"/>
        <item x="46"/>
        <item x="402"/>
        <item x="149"/>
        <item x="330"/>
        <item x="334"/>
        <item x="831"/>
        <item x="529"/>
        <item x="68"/>
        <item x="662"/>
        <item x="25"/>
        <item x="699"/>
        <item x="708"/>
        <item x="458"/>
        <item x="229"/>
        <item x="325"/>
        <item x="95"/>
        <item x="73"/>
        <item x="779"/>
        <item x="176"/>
        <item x="667"/>
        <item x="748"/>
        <item x="418"/>
        <item x="70"/>
        <item x="704"/>
        <item x="842"/>
        <item x="593"/>
        <item x="808"/>
        <item x="431"/>
        <item x="259"/>
        <item x="80"/>
        <item x="601"/>
        <item x="0"/>
        <item x="154"/>
        <item x="476"/>
        <item x="210"/>
        <item x="128"/>
        <item x="120"/>
        <item x="692"/>
        <item x="427"/>
        <item x="292"/>
        <item x="460"/>
        <item x="640"/>
        <item x="489"/>
        <item x="719"/>
        <item x="161"/>
        <item x="430"/>
        <item x="500"/>
        <item x="241"/>
        <item x="264"/>
        <item x="76"/>
        <item x="65"/>
        <item x="77"/>
        <item x="298"/>
        <item x="7"/>
        <item x="166"/>
        <item x="707"/>
        <item x="661"/>
        <item x="157"/>
        <item x="69"/>
        <item x="691"/>
        <item x="750"/>
        <item x="766"/>
        <item x="738"/>
        <item x="564"/>
        <item x="471"/>
        <item x="623"/>
        <item x="665"/>
        <item x="424"/>
        <item x="577"/>
        <item x="94"/>
        <item x="341"/>
        <item x="411"/>
        <item x="684"/>
        <item x="535"/>
        <item x="393"/>
        <item x="138"/>
        <item x="346"/>
        <item x="654"/>
        <item x="135"/>
        <item x="584"/>
        <item x="841"/>
        <item x="426"/>
        <item x="271"/>
        <item x="378"/>
        <item x="789"/>
        <item x="36"/>
        <item x="44"/>
        <item x="508"/>
        <item x="696"/>
        <item x="11"/>
        <item x="619"/>
        <item x="284"/>
        <item x="416"/>
        <item x="827"/>
        <item x="563"/>
        <item x="309"/>
        <item x="187"/>
        <item x="340"/>
        <item x="688"/>
        <item x="230"/>
        <item x="147"/>
        <item x="507"/>
        <item x="749"/>
        <item x="729"/>
        <item x="420"/>
        <item x="590"/>
        <item x="712"/>
        <item x="755"/>
        <item x="18"/>
        <item x="198"/>
        <item x="290"/>
        <item x="201"/>
        <item x="368"/>
        <item x="668"/>
        <item x="155"/>
        <item x="664"/>
        <item x="554"/>
        <item x="599"/>
        <item x="496"/>
        <item x="33"/>
        <item x="647"/>
        <item x="833"/>
        <item x="445"/>
        <item x="85"/>
        <item x="99"/>
        <item x="319"/>
        <item x="17"/>
        <item x="27"/>
        <item x="788"/>
        <item x="125"/>
        <item x="366"/>
        <item x="150"/>
        <item x="139"/>
        <item x="326"/>
        <item x="256"/>
        <item x="26"/>
        <item x="553"/>
        <item x="539"/>
        <item x="825"/>
        <item x="579"/>
        <item x="384"/>
        <item x="202"/>
        <item x="790"/>
        <item x="277"/>
        <item x="262"/>
        <item x="421"/>
        <item x="197"/>
        <item x="583"/>
        <item x="611"/>
        <item x="2"/>
        <item x="158"/>
        <item x="423"/>
        <item x="676"/>
        <item x="35"/>
        <item x="93"/>
        <item x="596"/>
        <item x="129"/>
        <item x="753"/>
        <item x="657"/>
        <item x="644"/>
        <item x="443"/>
        <item x="174"/>
        <item x="595"/>
        <item x="244"/>
        <item x="534"/>
        <item x="526"/>
        <item x="242"/>
        <item x="189"/>
        <item x="765"/>
        <item x="582"/>
        <item x="607"/>
        <item x="160"/>
        <item x="467"/>
        <item x="832"/>
        <item x="565"/>
        <item x="713"/>
        <item x="307"/>
        <item x="621"/>
        <item x="475"/>
        <item x="548"/>
        <item x="568"/>
        <item x="227"/>
        <item x="104"/>
        <item x="72"/>
        <item x="655"/>
        <item x="829"/>
        <item x="742"/>
        <item x="188"/>
        <item x="545"/>
        <item x="371"/>
        <item x="555"/>
        <item x="681"/>
        <item x="711"/>
        <item x="626"/>
        <item x="208"/>
        <item x="206"/>
        <item x="350"/>
        <item x="578"/>
        <item x="370"/>
        <item x="114"/>
        <item x="280"/>
        <item x="165"/>
        <item x="328"/>
        <item x="663"/>
        <item x="59"/>
        <item x="477"/>
        <item x="533"/>
        <item x="258"/>
        <item x="675"/>
        <item x="516"/>
        <item x="288"/>
        <item x="261"/>
        <item x="110"/>
        <item x="794"/>
        <item x="492"/>
        <item x="308"/>
        <item x="574"/>
        <item x="312"/>
        <item x="310"/>
        <item x="481"/>
        <item x="782"/>
        <item x="606"/>
        <item x="721"/>
        <item x="725"/>
        <item x="337"/>
        <item x="178"/>
        <item x="519"/>
        <item x="268"/>
        <item x="285"/>
        <item x="248"/>
        <item x="331"/>
        <item x="381"/>
        <item x="440"/>
        <item x="115"/>
        <item x="706"/>
        <item x="594"/>
        <item x="550"/>
        <item x="374"/>
        <item x="517"/>
        <item x="570"/>
        <item x="689"/>
        <item x="433"/>
        <item x="179"/>
        <item x="560"/>
        <item x="734"/>
        <item x="543"/>
        <item x="405"/>
        <item x="776"/>
        <item x="473"/>
        <item x="615"/>
        <item x="316"/>
        <item x="118"/>
        <item x="132"/>
        <item x="521"/>
        <item x="91"/>
        <item x="635"/>
        <item x="660"/>
        <item x="506"/>
        <item x="823"/>
        <item x="576"/>
        <item x="797"/>
        <item x="714"/>
        <item x="436"/>
        <item x="622"/>
        <item x="451"/>
        <item x="741"/>
        <item x="67"/>
        <item x="217"/>
        <item x="811"/>
        <item x="736"/>
        <item x="50"/>
        <item x="301"/>
        <item x="13"/>
        <item x="503"/>
        <item x="837"/>
        <item x="57"/>
        <item x="267"/>
        <item x="123"/>
        <item x="795"/>
        <item x="79"/>
        <item x="54"/>
        <item x="317"/>
        <item x="678"/>
        <item x="783"/>
        <item x="182"/>
        <item x="136"/>
        <item x="195"/>
        <item x="720"/>
        <item x="513"/>
        <item x="456"/>
        <item x="485"/>
        <item x="815"/>
        <item x="686"/>
        <item x="771"/>
        <item x="760"/>
        <item x="294"/>
        <item x="245"/>
        <item x="96"/>
        <item x="659"/>
        <item x="291"/>
        <item x="515"/>
        <item x="552"/>
        <item x="472"/>
        <item x="608"/>
        <item x="362"/>
        <item x="311"/>
        <item x="752"/>
        <item x="486"/>
        <item x="799"/>
        <item x="269"/>
        <item x="409"/>
        <item x="562"/>
        <item x="442"/>
        <item x="323"/>
        <item x="762"/>
        <item x="207"/>
        <item x="490"/>
        <item x="169"/>
        <item x="432"/>
        <item x="321"/>
        <item x="215"/>
        <item x="75"/>
        <item x="586"/>
        <item x="246"/>
        <item x="386"/>
        <item x="204"/>
        <item x="645"/>
        <item x="628"/>
        <item x="40"/>
        <item x="303"/>
        <item x="19"/>
        <item x="637"/>
        <item x="580"/>
        <item x="498"/>
        <item x="151"/>
        <item x="632"/>
        <item x="556"/>
        <item x="724"/>
        <item x="501"/>
        <item x="613"/>
        <item x="567"/>
        <item x="84"/>
        <item x="462"/>
        <item x="385"/>
        <item x="530"/>
        <item x="388"/>
        <item x="235"/>
        <item x="588"/>
        <item x="566"/>
        <item x="315"/>
        <item x="801"/>
        <item x="238"/>
        <item x="175"/>
        <item x="573"/>
        <item x="452"/>
        <item x="389"/>
        <item x="397"/>
        <item x="254"/>
        <item x="487"/>
        <item x="468"/>
        <item x="200"/>
        <item x="333"/>
        <item x="369"/>
        <item x="56"/>
        <item x="16"/>
        <item x="12"/>
        <item x="278"/>
        <item x="286"/>
        <item x="181"/>
        <item x="361"/>
        <item x="34"/>
        <item x="532"/>
        <item x="134"/>
        <item x="364"/>
        <item x="701"/>
        <item x="226"/>
        <item x="196"/>
        <item x="81"/>
        <item x="250"/>
        <item x="493"/>
        <item x="551"/>
        <item x="263"/>
        <item x="260"/>
        <item x="651"/>
        <item x="88"/>
        <item x="239"/>
        <item x="343"/>
        <item x="774"/>
        <item x="257"/>
        <item x="687"/>
        <item x="83"/>
        <item x="55"/>
        <item x="32"/>
        <item x="146"/>
        <item x="643"/>
        <item x="373"/>
        <item x="463"/>
        <item x="375"/>
        <item x="92"/>
        <item x="156"/>
        <item x="190"/>
        <item x="71"/>
        <item x="338"/>
        <item x="121"/>
        <item x="322"/>
        <item x="636"/>
        <item x="38"/>
        <item x="251"/>
        <item x="172"/>
        <item t="default"/>
      </items>
    </pivotField>
    <pivotField showAll="0">
      <items count="13">
        <item x="5"/>
        <item x="11"/>
        <item x="9"/>
        <item x="10"/>
        <item x="2"/>
        <item x="0"/>
        <item x="6"/>
        <item x="3"/>
        <item x="4"/>
        <item x="8"/>
        <item x="7"/>
        <item x="1"/>
        <item t="default"/>
      </items>
    </pivotField>
    <pivotField showAll="0">
      <items count="5">
        <item x="1"/>
        <item x="2"/>
        <item x="0"/>
        <item x="3"/>
        <item t="default"/>
      </items>
    </pivotField>
    <pivotField numFmtId="14" showAll="0"/>
    <pivotField numFmtId="1" showAll="0"/>
    <pivotField showAll="0"/>
    <pivotField showAll="0"/>
    <pivotField showAll="0"/>
    <pivotField showAll="0"/>
    <pivotField axis="axisRow" showAll="0">
      <items count="18">
        <item x="8"/>
        <item x="5"/>
        <item x="2"/>
        <item x="4"/>
        <item x="15"/>
        <item x="10"/>
        <item x="14"/>
        <item x="13"/>
        <item x="11"/>
        <item x="1"/>
        <item x="0"/>
        <item x="16"/>
        <item x="9"/>
        <item x="3"/>
        <item x="7"/>
        <item x="12"/>
        <item x="6"/>
        <item t="default"/>
      </items>
    </pivotField>
    <pivotField showAll="0"/>
    <pivotField numFmtId="2" showAll="0"/>
    <pivotField numFmtId="2" showAll="0"/>
    <pivotField dataField="1" numFmtId="2" showAll="0"/>
    <pivotField numFmtId="9" showAll="0"/>
    <pivotField showAll="0">
      <items count="15">
        <item x="0"/>
        <item x="1"/>
        <item x="2"/>
        <item x="3"/>
        <item x="4"/>
        <item x="5"/>
        <item x="6"/>
        <item x="7"/>
        <item x="8"/>
        <item x="9"/>
        <item x="10"/>
        <item x="11"/>
        <item x="12"/>
        <item x="13"/>
        <item t="default"/>
      </items>
    </pivotField>
    <pivotField showAll="0">
      <items count="8">
        <item x="0"/>
        <item x="1"/>
        <item x="2"/>
        <item x="3"/>
        <item x="4"/>
        <item x="5"/>
        <item x="6"/>
        <item t="default"/>
      </items>
    </pivotField>
  </pivotFields>
  <rowFields count="1">
    <field x="10"/>
  </rowFields>
  <rowItems count="17">
    <i>
      <x/>
    </i>
    <i>
      <x v="1"/>
    </i>
    <i>
      <x v="2"/>
    </i>
    <i>
      <x v="3"/>
    </i>
    <i>
      <x v="4"/>
    </i>
    <i>
      <x v="5"/>
    </i>
    <i>
      <x v="6"/>
    </i>
    <i>
      <x v="7"/>
    </i>
    <i>
      <x v="8"/>
    </i>
    <i>
      <x v="9"/>
    </i>
    <i>
      <x v="10"/>
    </i>
    <i>
      <x v="11"/>
    </i>
    <i>
      <x v="12"/>
    </i>
    <i>
      <x v="13"/>
    </i>
    <i>
      <x v="14"/>
    </i>
    <i>
      <x v="15"/>
    </i>
    <i>
      <x v="16"/>
    </i>
  </rowItems>
  <colItems count="1">
    <i/>
  </colItems>
  <dataFields count="1">
    <dataField name="Sum of Profit" fld="14" baseField="0" baseItem="0" numFmtId="2"/>
  </dataFields>
  <formats count="9">
    <format dxfId="74">
      <pivotArea dataOnly="0" labelOnly="1" outline="0" axis="axisValues" fieldPosition="0"/>
    </format>
    <format dxfId="73">
      <pivotArea type="all" dataOnly="0" outline="0" fieldPosition="0"/>
    </format>
    <format dxfId="72">
      <pivotArea outline="0" collapsedLevelsAreSubtotals="1" fieldPosition="0"/>
    </format>
    <format dxfId="71">
      <pivotArea field="2" type="button" dataOnly="0" labelOnly="1" outline="0"/>
    </format>
    <format dxfId="70">
      <pivotArea dataOnly="0" labelOnly="1" outline="0" axis="axisValues" fieldPosition="0"/>
    </format>
    <format dxfId="69">
      <pivotArea type="all" dataOnly="0" outline="0" fieldPosition="0"/>
    </format>
    <format dxfId="68">
      <pivotArea outline="0" collapsedLevelsAreSubtotals="1" fieldPosition="0"/>
    </format>
    <format dxfId="67">
      <pivotArea field="2" type="button" dataOnly="0" labelOnly="1" outline="0"/>
    </format>
    <format dxfId="66">
      <pivotArea dataOnly="0" labelOnly="1" outline="0" axis="axisValues" fieldPosition="0"/>
    </format>
  </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FF3A4983-A87C-4D2D-9803-FC7E56947C0B}" name="Year Over Year Groth"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multipleFieldFilters="0" chartFormat="20">
  <location ref="E89:I102" firstHeaderRow="1" firstDataRow="2" firstDataCol="1"/>
  <pivotFields count="18">
    <pivotField showAll="0"/>
    <pivotField numFmtId="14" showAll="0">
      <items count="846">
        <item x="571"/>
        <item x="538"/>
        <item x="575"/>
        <item x="587"/>
        <item x="605"/>
        <item x="810"/>
        <item x="447"/>
        <item x="413"/>
        <item x="233"/>
        <item x="205"/>
        <item x="209"/>
        <item x="816"/>
        <item x="61"/>
        <item x="834"/>
        <item x="715"/>
        <item x="785"/>
        <item x="728"/>
        <item x="592"/>
        <item x="24"/>
        <item x="792"/>
        <item x="540"/>
        <item x="282"/>
        <item x="770"/>
        <item x="252"/>
        <item x="641"/>
        <item x="363"/>
        <item x="429"/>
        <item x="740"/>
        <item x="818"/>
        <item x="482"/>
        <item x="780"/>
        <item x="569"/>
        <item x="296"/>
        <item x="184"/>
        <item x="839"/>
        <item x="214"/>
        <item x="546"/>
        <item x="448"/>
        <item x="514"/>
        <item x="357"/>
        <item x="733"/>
        <item x="428"/>
        <item x="512"/>
        <item x="683"/>
        <item x="163"/>
        <item x="817"/>
        <item x="494"/>
        <item x="336"/>
        <item x="778"/>
        <item x="757"/>
        <item x="177"/>
        <item x="119"/>
        <item x="561"/>
        <item x="3"/>
        <item x="743"/>
        <item x="392"/>
        <item x="670"/>
        <item x="222"/>
        <item x="106"/>
        <item x="603"/>
        <item x="102"/>
        <item x="232"/>
        <item x="354"/>
        <item x="1"/>
        <item x="247"/>
        <item x="680"/>
        <item x="835"/>
        <item x="344"/>
        <item x="60"/>
        <item x="819"/>
        <item x="153"/>
        <item x="395"/>
        <item x="101"/>
        <item x="677"/>
        <item x="446"/>
        <item x="682"/>
        <item x="648"/>
        <item x="767"/>
        <item x="48"/>
        <item x="510"/>
        <item x="379"/>
        <item x="283"/>
        <item x="598"/>
        <item x="627"/>
        <item x="249"/>
        <item x="703"/>
        <item x="52"/>
        <item x="327"/>
        <item x="449"/>
        <item x="453"/>
        <item x="557"/>
        <item x="289"/>
        <item x="31"/>
        <item x="186"/>
        <item x="28"/>
        <item x="90"/>
        <item x="237"/>
        <item x="167"/>
        <item x="769"/>
        <item x="836"/>
        <item x="697"/>
        <item x="672"/>
        <item x="382"/>
        <item x="624"/>
        <item x="29"/>
        <item x="4"/>
        <item x="225"/>
        <item x="422"/>
        <item x="162"/>
        <item x="669"/>
        <item x="772"/>
        <item x="105"/>
        <item x="723"/>
        <item x="652"/>
        <item x="439"/>
        <item x="457"/>
        <item x="45"/>
        <item x="112"/>
        <item x="53"/>
        <item x="768"/>
        <item x="412"/>
        <item x="51"/>
        <item x="698"/>
        <item x="180"/>
        <item x="407"/>
        <item x="159"/>
        <item x="387"/>
        <item x="791"/>
        <item x="401"/>
        <item x="306"/>
        <item x="349"/>
        <item x="679"/>
        <item x="66"/>
        <item x="824"/>
        <item x="509"/>
        <item x="465"/>
        <item x="10"/>
        <item x="117"/>
        <item x="620"/>
        <item x="700"/>
        <item x="220"/>
        <item x="650"/>
        <item x="380"/>
        <item x="638"/>
        <item x="488"/>
        <item x="450"/>
        <item x="275"/>
        <item x="116"/>
        <item x="722"/>
        <item x="814"/>
        <item x="352"/>
        <item x="673"/>
        <item x="524"/>
        <item x="609"/>
        <item x="64"/>
        <item x="399"/>
        <item x="137"/>
        <item x="314"/>
        <item x="544"/>
        <item x="541"/>
        <item x="403"/>
        <item x="318"/>
        <item x="747"/>
        <item x="504"/>
        <item x="461"/>
        <item x="218"/>
        <item x="142"/>
        <item x="266"/>
        <item x="224"/>
        <item x="589"/>
        <item x="497"/>
        <item x="812"/>
        <item x="279"/>
        <item x="9"/>
        <item x="376"/>
        <item x="705"/>
        <item x="434"/>
        <item x="124"/>
        <item x="629"/>
        <item x="168"/>
        <item x="324"/>
        <item x="597"/>
        <item x="394"/>
        <item x="798"/>
        <item x="396"/>
        <item x="600"/>
        <item x="639"/>
        <item x="170"/>
        <item x="43"/>
        <item x="164"/>
        <item x="843"/>
        <item x="469"/>
        <item x="441"/>
        <item x="786"/>
        <item x="480"/>
        <item x="735"/>
        <item x="531"/>
        <item x="272"/>
        <item x="802"/>
        <item x="820"/>
        <item x="348"/>
        <item x="255"/>
        <item x="211"/>
        <item x="404"/>
        <item x="299"/>
        <item x="763"/>
        <item x="479"/>
        <item x="351"/>
        <item x="718"/>
        <item x="784"/>
        <item x="15"/>
        <item x="305"/>
        <item x="559"/>
        <item x="270"/>
        <item x="813"/>
        <item x="537"/>
        <item x="212"/>
        <item x="216"/>
        <item x="796"/>
        <item x="614"/>
        <item x="754"/>
        <item x="716"/>
        <item x="838"/>
        <item x="617"/>
        <item x="98"/>
        <item x="474"/>
        <item x="612"/>
        <item x="730"/>
        <item x="100"/>
        <item x="425"/>
        <item x="717"/>
        <item x="844"/>
        <item x="276"/>
        <item x="830"/>
        <item x="355"/>
        <item x="523"/>
        <item x="649"/>
        <item x="122"/>
        <item x="744"/>
        <item x="417"/>
        <item x="666"/>
        <item x="192"/>
        <item x="444"/>
        <item x="265"/>
        <item x="781"/>
        <item x="826"/>
        <item x="359"/>
        <item x="674"/>
        <item x="805"/>
        <item x="572"/>
        <item x="761"/>
        <item x="406"/>
        <item x="171"/>
        <item x="710"/>
        <item x="23"/>
        <item x="130"/>
        <item x="22"/>
        <item x="828"/>
        <item x="243"/>
        <item x="313"/>
        <item x="602"/>
        <item x="145"/>
        <item x="455"/>
        <item x="273"/>
        <item x="499"/>
        <item x="353"/>
        <item x="49"/>
        <item x="219"/>
        <item x="470"/>
        <item x="695"/>
        <item x="751"/>
        <item x="558"/>
        <item x="398"/>
        <item x="320"/>
        <item x="746"/>
        <item x="329"/>
        <item x="356"/>
        <item x="616"/>
        <item x="193"/>
        <item x="360"/>
        <item x="131"/>
        <item x="39"/>
        <item x="203"/>
        <item x="518"/>
        <item x="502"/>
        <item x="372"/>
        <item x="671"/>
        <item x="410"/>
        <item x="339"/>
        <item x="332"/>
        <item x="822"/>
        <item x="109"/>
        <item x="737"/>
        <item x="342"/>
        <item x="140"/>
        <item x="758"/>
        <item x="108"/>
        <item x="47"/>
        <item x="236"/>
        <item x="483"/>
        <item x="240"/>
        <item x="293"/>
        <item x="20"/>
        <item x="547"/>
        <item x="87"/>
        <item x="408"/>
        <item x="806"/>
        <item x="840"/>
        <item x="185"/>
        <item x="144"/>
        <item x="86"/>
        <item x="642"/>
        <item x="777"/>
        <item x="304"/>
        <item x="133"/>
        <item x="536"/>
        <item x="5"/>
        <item x="42"/>
        <item x="694"/>
        <item x="300"/>
        <item x="191"/>
        <item x="274"/>
        <item x="391"/>
        <item x="173"/>
        <item x="646"/>
        <item x="591"/>
        <item x="522"/>
        <item x="745"/>
        <item x="415"/>
        <item x="821"/>
        <item x="585"/>
        <item x="759"/>
        <item x="454"/>
        <item x="658"/>
        <item x="495"/>
        <item x="281"/>
        <item x="653"/>
        <item x="437"/>
        <item x="30"/>
        <item x="358"/>
        <item x="41"/>
        <item x="199"/>
        <item x="549"/>
        <item x="141"/>
        <item x="74"/>
        <item x="302"/>
        <item x="693"/>
        <item x="37"/>
        <item x="345"/>
        <item x="14"/>
        <item x="604"/>
        <item x="478"/>
        <item x="618"/>
        <item x="438"/>
        <item x="148"/>
        <item x="414"/>
        <item x="528"/>
        <item x="8"/>
        <item x="113"/>
        <item x="809"/>
        <item x="419"/>
        <item x="732"/>
        <item x="194"/>
        <item x="793"/>
        <item x="511"/>
        <item x="435"/>
        <item x="152"/>
        <item x="82"/>
        <item x="727"/>
        <item x="656"/>
        <item x="527"/>
        <item x="111"/>
        <item x="127"/>
        <item x="297"/>
        <item x="62"/>
        <item x="685"/>
        <item x="803"/>
        <item x="466"/>
        <item x="223"/>
        <item x="491"/>
        <item x="143"/>
        <item x="183"/>
        <item x="634"/>
        <item x="231"/>
        <item x="630"/>
        <item x="253"/>
        <item x="390"/>
        <item x="287"/>
        <item x="400"/>
        <item x="520"/>
        <item x="6"/>
        <item x="365"/>
        <item x="347"/>
        <item x="709"/>
        <item x="787"/>
        <item x="367"/>
        <item x="542"/>
        <item x="775"/>
        <item x="633"/>
        <item x="764"/>
        <item x="807"/>
        <item x="800"/>
        <item x="103"/>
        <item x="726"/>
        <item x="377"/>
        <item x="581"/>
        <item x="459"/>
        <item x="525"/>
        <item x="335"/>
        <item x="234"/>
        <item x="631"/>
        <item x="625"/>
        <item x="21"/>
        <item x="484"/>
        <item x="731"/>
        <item x="773"/>
        <item x="295"/>
        <item x="89"/>
        <item x="228"/>
        <item x="383"/>
        <item x="804"/>
        <item x="702"/>
        <item x="97"/>
        <item x="107"/>
        <item x="126"/>
        <item x="213"/>
        <item x="505"/>
        <item x="610"/>
        <item x="739"/>
        <item x="58"/>
        <item x="78"/>
        <item x="690"/>
        <item x="464"/>
        <item x="221"/>
        <item x="756"/>
        <item x="63"/>
        <item x="46"/>
        <item x="402"/>
        <item x="149"/>
        <item x="330"/>
        <item x="334"/>
        <item x="831"/>
        <item x="529"/>
        <item x="68"/>
        <item x="662"/>
        <item x="25"/>
        <item x="699"/>
        <item x="708"/>
        <item x="458"/>
        <item x="229"/>
        <item x="325"/>
        <item x="95"/>
        <item x="73"/>
        <item x="779"/>
        <item x="176"/>
        <item x="667"/>
        <item x="748"/>
        <item x="418"/>
        <item x="70"/>
        <item x="704"/>
        <item x="842"/>
        <item x="593"/>
        <item x="808"/>
        <item x="431"/>
        <item x="259"/>
        <item x="80"/>
        <item x="601"/>
        <item x="0"/>
        <item x="154"/>
        <item x="476"/>
        <item x="210"/>
        <item x="128"/>
        <item x="120"/>
        <item x="692"/>
        <item x="427"/>
        <item x="292"/>
        <item x="460"/>
        <item x="640"/>
        <item x="489"/>
        <item x="719"/>
        <item x="161"/>
        <item x="430"/>
        <item x="500"/>
        <item x="241"/>
        <item x="264"/>
        <item x="76"/>
        <item x="65"/>
        <item x="77"/>
        <item x="298"/>
        <item x="7"/>
        <item x="166"/>
        <item x="707"/>
        <item x="661"/>
        <item x="157"/>
        <item x="69"/>
        <item x="691"/>
        <item x="750"/>
        <item x="766"/>
        <item x="738"/>
        <item x="564"/>
        <item x="471"/>
        <item x="623"/>
        <item x="665"/>
        <item x="424"/>
        <item x="577"/>
        <item x="94"/>
        <item x="341"/>
        <item x="411"/>
        <item x="684"/>
        <item x="535"/>
        <item x="393"/>
        <item x="138"/>
        <item x="346"/>
        <item x="654"/>
        <item x="135"/>
        <item x="584"/>
        <item x="841"/>
        <item x="426"/>
        <item x="271"/>
        <item x="378"/>
        <item x="789"/>
        <item x="36"/>
        <item x="44"/>
        <item x="508"/>
        <item x="696"/>
        <item x="11"/>
        <item x="619"/>
        <item x="284"/>
        <item x="416"/>
        <item x="827"/>
        <item x="563"/>
        <item x="309"/>
        <item x="187"/>
        <item x="340"/>
        <item x="688"/>
        <item x="230"/>
        <item x="147"/>
        <item x="507"/>
        <item x="749"/>
        <item x="729"/>
        <item x="420"/>
        <item x="590"/>
        <item x="712"/>
        <item x="755"/>
        <item x="18"/>
        <item x="198"/>
        <item x="290"/>
        <item x="201"/>
        <item x="368"/>
        <item x="668"/>
        <item x="155"/>
        <item x="664"/>
        <item x="554"/>
        <item x="599"/>
        <item x="496"/>
        <item x="33"/>
        <item x="647"/>
        <item x="833"/>
        <item x="445"/>
        <item x="85"/>
        <item x="99"/>
        <item x="319"/>
        <item x="17"/>
        <item x="27"/>
        <item x="788"/>
        <item x="125"/>
        <item x="366"/>
        <item x="150"/>
        <item x="139"/>
        <item x="326"/>
        <item x="256"/>
        <item x="26"/>
        <item x="553"/>
        <item x="539"/>
        <item x="825"/>
        <item x="579"/>
        <item x="384"/>
        <item x="202"/>
        <item x="790"/>
        <item x="277"/>
        <item x="262"/>
        <item x="421"/>
        <item x="197"/>
        <item x="583"/>
        <item x="611"/>
        <item x="2"/>
        <item x="158"/>
        <item x="423"/>
        <item x="676"/>
        <item x="35"/>
        <item x="93"/>
        <item x="596"/>
        <item x="129"/>
        <item x="753"/>
        <item x="657"/>
        <item x="644"/>
        <item x="443"/>
        <item x="174"/>
        <item x="595"/>
        <item x="244"/>
        <item x="534"/>
        <item x="526"/>
        <item x="242"/>
        <item x="189"/>
        <item x="765"/>
        <item x="582"/>
        <item x="607"/>
        <item x="160"/>
        <item x="467"/>
        <item x="832"/>
        <item x="565"/>
        <item x="713"/>
        <item x="307"/>
        <item x="621"/>
        <item x="475"/>
        <item x="548"/>
        <item x="568"/>
        <item x="227"/>
        <item x="104"/>
        <item x="72"/>
        <item x="655"/>
        <item x="829"/>
        <item x="742"/>
        <item x="188"/>
        <item x="545"/>
        <item x="371"/>
        <item x="555"/>
        <item x="681"/>
        <item x="711"/>
        <item x="626"/>
        <item x="208"/>
        <item x="206"/>
        <item x="350"/>
        <item x="578"/>
        <item x="370"/>
        <item x="114"/>
        <item x="280"/>
        <item x="165"/>
        <item x="328"/>
        <item x="663"/>
        <item x="59"/>
        <item x="477"/>
        <item x="533"/>
        <item x="258"/>
        <item x="675"/>
        <item x="516"/>
        <item x="288"/>
        <item x="261"/>
        <item x="110"/>
        <item x="794"/>
        <item x="492"/>
        <item x="308"/>
        <item x="574"/>
        <item x="312"/>
        <item x="310"/>
        <item x="481"/>
        <item x="782"/>
        <item x="606"/>
        <item x="721"/>
        <item x="725"/>
        <item x="337"/>
        <item x="178"/>
        <item x="519"/>
        <item x="268"/>
        <item x="285"/>
        <item x="248"/>
        <item x="331"/>
        <item x="381"/>
        <item x="440"/>
        <item x="115"/>
        <item x="706"/>
        <item x="594"/>
        <item x="550"/>
        <item x="374"/>
        <item x="517"/>
        <item x="570"/>
        <item x="689"/>
        <item x="433"/>
        <item x="179"/>
        <item x="560"/>
        <item x="734"/>
        <item x="543"/>
        <item x="405"/>
        <item x="776"/>
        <item x="473"/>
        <item x="615"/>
        <item x="316"/>
        <item x="118"/>
        <item x="132"/>
        <item x="521"/>
        <item x="91"/>
        <item x="635"/>
        <item x="660"/>
        <item x="506"/>
        <item x="823"/>
        <item x="576"/>
        <item x="797"/>
        <item x="714"/>
        <item x="436"/>
        <item x="622"/>
        <item x="451"/>
        <item x="741"/>
        <item x="67"/>
        <item x="217"/>
        <item x="811"/>
        <item x="736"/>
        <item x="50"/>
        <item x="301"/>
        <item x="13"/>
        <item x="503"/>
        <item x="837"/>
        <item x="57"/>
        <item x="267"/>
        <item x="123"/>
        <item x="795"/>
        <item x="79"/>
        <item x="54"/>
        <item x="317"/>
        <item x="678"/>
        <item x="783"/>
        <item x="182"/>
        <item x="136"/>
        <item x="195"/>
        <item x="720"/>
        <item x="513"/>
        <item x="456"/>
        <item x="485"/>
        <item x="815"/>
        <item x="686"/>
        <item x="771"/>
        <item x="760"/>
        <item x="294"/>
        <item x="245"/>
        <item x="96"/>
        <item x="659"/>
        <item x="291"/>
        <item x="515"/>
        <item x="552"/>
        <item x="472"/>
        <item x="608"/>
        <item x="362"/>
        <item x="311"/>
        <item x="752"/>
        <item x="486"/>
        <item x="799"/>
        <item x="269"/>
        <item x="409"/>
        <item x="562"/>
        <item x="442"/>
        <item x="323"/>
        <item x="762"/>
        <item x="207"/>
        <item x="490"/>
        <item x="169"/>
        <item x="432"/>
        <item x="321"/>
        <item x="215"/>
        <item x="75"/>
        <item x="586"/>
        <item x="246"/>
        <item x="386"/>
        <item x="204"/>
        <item x="645"/>
        <item x="628"/>
        <item x="40"/>
        <item x="303"/>
        <item x="19"/>
        <item x="637"/>
        <item x="580"/>
        <item x="498"/>
        <item x="151"/>
        <item x="632"/>
        <item x="556"/>
        <item x="724"/>
        <item x="501"/>
        <item x="613"/>
        <item x="567"/>
        <item x="84"/>
        <item x="462"/>
        <item x="385"/>
        <item x="530"/>
        <item x="388"/>
        <item x="235"/>
        <item x="588"/>
        <item x="566"/>
        <item x="315"/>
        <item x="801"/>
        <item x="238"/>
        <item x="175"/>
        <item x="573"/>
        <item x="452"/>
        <item x="389"/>
        <item x="397"/>
        <item x="254"/>
        <item x="487"/>
        <item x="468"/>
        <item x="200"/>
        <item x="333"/>
        <item x="369"/>
        <item x="56"/>
        <item x="16"/>
        <item x="12"/>
        <item x="278"/>
        <item x="286"/>
        <item x="181"/>
        <item x="361"/>
        <item x="34"/>
        <item x="532"/>
        <item x="134"/>
        <item x="364"/>
        <item x="701"/>
        <item x="226"/>
        <item x="196"/>
        <item x="81"/>
        <item x="250"/>
        <item x="493"/>
        <item x="551"/>
        <item x="263"/>
        <item x="260"/>
        <item x="651"/>
        <item x="88"/>
        <item x="239"/>
        <item x="343"/>
        <item x="774"/>
        <item x="257"/>
        <item x="687"/>
        <item x="83"/>
        <item x="55"/>
        <item x="32"/>
        <item x="146"/>
        <item x="643"/>
        <item x="373"/>
        <item x="463"/>
        <item x="375"/>
        <item x="92"/>
        <item x="156"/>
        <item x="190"/>
        <item x="71"/>
        <item x="338"/>
        <item x="121"/>
        <item x="322"/>
        <item x="636"/>
        <item x="38"/>
        <item x="251"/>
        <item x="172"/>
        <item t="default"/>
      </items>
    </pivotField>
    <pivotField showAll="0">
      <items count="13">
        <item x="5"/>
        <item x="11"/>
        <item x="9"/>
        <item x="10"/>
        <item x="2"/>
        <item x="0"/>
        <item x="6"/>
        <item x="3"/>
        <item x="4"/>
        <item x="8"/>
        <item x="7"/>
        <item x="1"/>
        <item t="default"/>
      </items>
    </pivotField>
    <pivotField showAll="0">
      <items count="5">
        <item x="1"/>
        <item x="2"/>
        <item x="0"/>
        <item x="3"/>
        <item t="default"/>
      </items>
    </pivotField>
    <pivotField numFmtId="14" showAll="0"/>
    <pivotField numFmtId="1" showAll="0"/>
    <pivotField showAll="0"/>
    <pivotField showAll="0"/>
    <pivotField showAll="0"/>
    <pivotField showAll="0"/>
    <pivotField showAll="0"/>
    <pivotField showAll="0"/>
    <pivotField dataField="1" numFmtId="2" showAll="0"/>
    <pivotField numFmtId="2" showAll="0"/>
    <pivotField numFmtId="2" showAll="0"/>
    <pivotField numFmtId="9" showAll="0"/>
    <pivotField axis="axisRow" showAll="0">
      <items count="15">
        <item x="0"/>
        <item x="1"/>
        <item x="2"/>
        <item x="3"/>
        <item x="4"/>
        <item x="5"/>
        <item x="6"/>
        <item x="7"/>
        <item x="8"/>
        <item x="9"/>
        <item x="10"/>
        <item x="11"/>
        <item x="12"/>
        <item x="13"/>
        <item t="default"/>
      </items>
    </pivotField>
    <pivotField axis="axisCol" showAll="0">
      <items count="8">
        <item x="0"/>
        <item sd="0" x="1"/>
        <item sd="0" x="2"/>
        <item sd="0" x="3"/>
        <item sd="0" x="4"/>
        <item x="5"/>
        <item x="6"/>
        <item t="default"/>
      </items>
    </pivotField>
  </pivotFields>
  <rowFields count="1">
    <field x="16"/>
  </rowFields>
  <rowItems count="12">
    <i>
      <x v="1"/>
    </i>
    <i>
      <x v="2"/>
    </i>
    <i>
      <x v="3"/>
    </i>
    <i>
      <x v="4"/>
    </i>
    <i>
      <x v="5"/>
    </i>
    <i>
      <x v="6"/>
    </i>
    <i>
      <x v="7"/>
    </i>
    <i>
      <x v="8"/>
    </i>
    <i>
      <x v="9"/>
    </i>
    <i>
      <x v="10"/>
    </i>
    <i>
      <x v="11"/>
    </i>
    <i>
      <x v="12"/>
    </i>
  </rowItems>
  <colFields count="1">
    <field x="17"/>
  </colFields>
  <colItems count="4">
    <i>
      <x v="1"/>
    </i>
    <i>
      <x v="2"/>
    </i>
    <i>
      <x v="3"/>
    </i>
    <i>
      <x v="4"/>
    </i>
  </colItems>
  <dataFields count="1">
    <dataField name="Sum of Sales" fld="12" baseField="0" baseItem="0" numFmtId="2"/>
  </dataFields>
  <formats count="10">
    <format dxfId="84">
      <pivotArea dataOnly="0" labelOnly="1" outline="0" axis="axisValues" fieldPosition="0"/>
    </format>
    <format dxfId="83">
      <pivotArea type="all" dataOnly="0" outline="0" fieldPosition="0"/>
    </format>
    <format dxfId="82">
      <pivotArea outline="0" collapsedLevelsAreSubtotals="1" fieldPosition="0"/>
    </format>
    <format dxfId="81">
      <pivotArea field="2" type="button" dataOnly="0" labelOnly="1" outline="0"/>
    </format>
    <format dxfId="80">
      <pivotArea dataOnly="0" labelOnly="1" outline="0" axis="axisValues" fieldPosition="0"/>
    </format>
    <format dxfId="79">
      <pivotArea type="all" dataOnly="0" outline="0" fieldPosition="0"/>
    </format>
    <format dxfId="78">
      <pivotArea outline="0" collapsedLevelsAreSubtotals="1" fieldPosition="0"/>
    </format>
    <format dxfId="77">
      <pivotArea field="2" type="button" dataOnly="0" labelOnly="1" outline="0"/>
    </format>
    <format dxfId="76">
      <pivotArea dataOnly="0" labelOnly="1" outline="0" axis="axisValues" fieldPosition="0"/>
    </format>
    <format dxfId="75">
      <pivotArea outline="0" collapsedLevelsAreSubtotals="1" fieldPosition="0"/>
    </format>
  </formats>
  <chartFormats count="22">
    <chartFormat chart="13" format="1"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 chart="15" format="0" series="1">
      <pivotArea type="data" outline="0" fieldPosition="0">
        <references count="2">
          <reference field="4294967294" count="1" selected="0">
            <x v="0"/>
          </reference>
          <reference field="17" count="1" selected="0">
            <x v="1"/>
          </reference>
        </references>
      </pivotArea>
    </chartFormat>
    <chartFormat chart="15" format="1" series="1">
      <pivotArea type="data" outline="0" fieldPosition="0">
        <references count="2">
          <reference field="4294967294" count="1" selected="0">
            <x v="0"/>
          </reference>
          <reference field="17" count="1" selected="0">
            <x v="2"/>
          </reference>
        </references>
      </pivotArea>
    </chartFormat>
    <chartFormat chart="15" format="2" series="1">
      <pivotArea type="data" outline="0" fieldPosition="0">
        <references count="2">
          <reference field="4294967294" count="1" selected="0">
            <x v="0"/>
          </reference>
          <reference field="17" count="1" selected="0">
            <x v="3"/>
          </reference>
        </references>
      </pivotArea>
    </chartFormat>
    <chartFormat chart="15" format="3" series="1">
      <pivotArea type="data" outline="0" fieldPosition="0">
        <references count="2">
          <reference field="4294967294" count="1" selected="0">
            <x v="0"/>
          </reference>
          <reference field="17" count="1" selected="0">
            <x v="4"/>
          </reference>
        </references>
      </pivotArea>
    </chartFormat>
    <chartFormat chart="15" format="4" series="1">
      <pivotArea type="data" outline="0" fieldPosition="0">
        <references count="1">
          <reference field="4294967294" count="1" selected="0">
            <x v="0"/>
          </reference>
        </references>
      </pivotArea>
    </chartFormat>
    <chartFormat chart="16" format="0" series="1">
      <pivotArea type="data" outline="0" fieldPosition="0">
        <references count="2">
          <reference field="4294967294" count="1" selected="0">
            <x v="0"/>
          </reference>
          <reference field="17" count="1" selected="0">
            <x v="3"/>
          </reference>
        </references>
      </pivotArea>
    </chartFormat>
    <chartFormat chart="16" format="1" series="1">
      <pivotArea type="data" outline="0" fieldPosition="0">
        <references count="2">
          <reference field="4294967294" count="1" selected="0">
            <x v="0"/>
          </reference>
          <reference field="17" count="1" selected="0">
            <x v="4"/>
          </reference>
        </references>
      </pivotArea>
    </chartFormat>
    <chartFormat chart="19" format="4" series="1">
      <pivotArea type="data" outline="0" fieldPosition="0">
        <references count="2">
          <reference field="4294967294" count="1" selected="0">
            <x v="0"/>
          </reference>
          <reference field="17" count="1" selected="0">
            <x v="3"/>
          </reference>
        </references>
      </pivotArea>
    </chartFormat>
    <chartFormat chart="19" format="5" series="1">
      <pivotArea type="data" outline="0" fieldPosition="0">
        <references count="2">
          <reference field="4294967294" count="1" selected="0">
            <x v="0"/>
          </reference>
          <reference field="17" count="1" selected="0">
            <x v="4"/>
          </reference>
        </references>
      </pivotArea>
    </chartFormat>
    <chartFormat chart="19" format="6">
      <pivotArea type="data" outline="0" fieldPosition="0">
        <references count="3">
          <reference field="4294967294" count="1" selected="0">
            <x v="0"/>
          </reference>
          <reference field="16" count="1" selected="0">
            <x v="10"/>
          </reference>
          <reference field="17" count="1" selected="0">
            <x v="4"/>
          </reference>
        </references>
      </pivotArea>
    </chartFormat>
    <chartFormat chart="19" format="7">
      <pivotArea type="data" outline="0" fieldPosition="0">
        <references count="3">
          <reference field="4294967294" count="1" selected="0">
            <x v="0"/>
          </reference>
          <reference field="16" count="1" selected="0">
            <x v="9"/>
          </reference>
          <reference field="17" count="1" selected="0">
            <x v="4"/>
          </reference>
        </references>
      </pivotArea>
    </chartFormat>
    <chartFormat chart="19" format="8">
      <pivotArea type="data" outline="0" fieldPosition="0">
        <references count="3">
          <reference field="4294967294" count="1" selected="0">
            <x v="0"/>
          </reference>
          <reference field="16" count="1" selected="0">
            <x v="8"/>
          </reference>
          <reference field="17" count="1" selected="0">
            <x v="4"/>
          </reference>
        </references>
      </pivotArea>
    </chartFormat>
    <chartFormat chart="19" format="9">
      <pivotArea type="data" outline="0" fieldPosition="0">
        <references count="3">
          <reference field="4294967294" count="1" selected="0">
            <x v="0"/>
          </reference>
          <reference field="16" count="1" selected="0">
            <x v="7"/>
          </reference>
          <reference field="17" count="1" selected="0">
            <x v="4"/>
          </reference>
        </references>
      </pivotArea>
    </chartFormat>
    <chartFormat chart="19" format="10">
      <pivotArea type="data" outline="0" fieldPosition="0">
        <references count="3">
          <reference field="4294967294" count="1" selected="0">
            <x v="0"/>
          </reference>
          <reference field="16" count="1" selected="0">
            <x v="6"/>
          </reference>
          <reference field="17" count="1" selected="0">
            <x v="4"/>
          </reference>
        </references>
      </pivotArea>
    </chartFormat>
    <chartFormat chart="19" format="11">
      <pivotArea type="data" outline="0" fieldPosition="0">
        <references count="3">
          <reference field="4294967294" count="1" selected="0">
            <x v="0"/>
          </reference>
          <reference field="16" count="1" selected="0">
            <x v="5"/>
          </reference>
          <reference field="17" count="1" selected="0">
            <x v="4"/>
          </reference>
        </references>
      </pivotArea>
    </chartFormat>
    <chartFormat chart="19" format="12"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 chart="19" format="13" series="1">
      <pivotArea type="data" outline="0" fieldPosition="0">
        <references count="2">
          <reference field="4294967294" count="1" selected="0">
            <x v="0"/>
          </reference>
          <reference field="17" count="1" selected="0">
            <x v="2"/>
          </reference>
        </references>
      </pivotArea>
    </chartFormat>
    <chartFormat chart="16" format="3" series="1">
      <pivotArea type="data" outline="0" fieldPosition="0">
        <references count="2">
          <reference field="4294967294" count="1" selected="0">
            <x v="0"/>
          </reference>
          <reference field="17" count="1" selected="0">
            <x v="2"/>
          </reference>
        </references>
      </pivotArea>
    </chartFormat>
    <chartFormat chart="19" format="14" series="1">
      <pivotArea type="data" outline="0" fieldPosition="0">
        <references count="2">
          <reference field="4294967294" count="1" selected="0">
            <x v="0"/>
          </reference>
          <reference field="17" count="1" selected="0">
            <x v="1"/>
          </reference>
        </references>
      </pivotArea>
    </chartFormat>
  </chart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49B72C29-D113-42C6-AACC-CCC58C76A334}" name="Count order " cacheId="0" applyNumberFormats="0" applyBorderFormats="0" applyFontFormats="0" applyPatternFormats="0" applyAlignmentFormats="0" applyWidthHeightFormats="1" dataCaption="Values" updatedVersion="8" minRefreshableVersion="3" useAutoFormatting="1" itemPrintTitles="1" createdVersion="8" indent="0" multipleFieldFilters="0">
  <location ref="A6:A7" firstHeaderRow="1" firstDataRow="1" firstDataCol="0"/>
  <pivotFields count="18">
    <pivotField dataField="1" showAll="0"/>
    <pivotField numFmtId="14" showAll="0">
      <items count="846">
        <item x="571"/>
        <item x="538"/>
        <item x="575"/>
        <item x="587"/>
        <item x="605"/>
        <item x="810"/>
        <item x="447"/>
        <item x="413"/>
        <item x="233"/>
        <item x="205"/>
        <item x="209"/>
        <item x="816"/>
        <item x="61"/>
        <item x="834"/>
        <item x="715"/>
        <item x="785"/>
        <item x="728"/>
        <item x="592"/>
        <item x="24"/>
        <item x="792"/>
        <item x="540"/>
        <item x="282"/>
        <item x="770"/>
        <item x="252"/>
        <item x="641"/>
        <item x="363"/>
        <item x="429"/>
        <item x="740"/>
        <item x="818"/>
        <item x="482"/>
        <item x="780"/>
        <item x="569"/>
        <item x="296"/>
        <item x="184"/>
        <item x="839"/>
        <item x="214"/>
        <item x="546"/>
        <item x="448"/>
        <item x="514"/>
        <item x="357"/>
        <item x="733"/>
        <item x="428"/>
        <item x="512"/>
        <item x="683"/>
        <item x="163"/>
        <item x="817"/>
        <item x="494"/>
        <item x="336"/>
        <item x="778"/>
        <item x="757"/>
        <item x="177"/>
        <item x="119"/>
        <item x="561"/>
        <item x="3"/>
        <item x="743"/>
        <item x="392"/>
        <item x="670"/>
        <item x="222"/>
        <item x="106"/>
        <item x="603"/>
        <item x="102"/>
        <item x="232"/>
        <item x="354"/>
        <item x="1"/>
        <item x="247"/>
        <item x="680"/>
        <item x="835"/>
        <item x="344"/>
        <item x="60"/>
        <item x="819"/>
        <item x="153"/>
        <item x="395"/>
        <item x="101"/>
        <item x="677"/>
        <item x="446"/>
        <item x="682"/>
        <item x="648"/>
        <item x="767"/>
        <item x="48"/>
        <item x="510"/>
        <item x="379"/>
        <item x="283"/>
        <item x="598"/>
        <item x="627"/>
        <item x="249"/>
        <item x="703"/>
        <item x="52"/>
        <item x="327"/>
        <item x="449"/>
        <item x="453"/>
        <item x="557"/>
        <item x="289"/>
        <item x="31"/>
        <item x="186"/>
        <item x="28"/>
        <item x="90"/>
        <item x="237"/>
        <item x="167"/>
        <item x="769"/>
        <item x="836"/>
        <item x="697"/>
        <item x="672"/>
        <item x="382"/>
        <item x="624"/>
        <item x="29"/>
        <item x="4"/>
        <item x="225"/>
        <item x="422"/>
        <item x="162"/>
        <item x="669"/>
        <item x="772"/>
        <item x="105"/>
        <item x="723"/>
        <item x="652"/>
        <item x="439"/>
        <item x="457"/>
        <item x="45"/>
        <item x="112"/>
        <item x="53"/>
        <item x="768"/>
        <item x="412"/>
        <item x="51"/>
        <item x="698"/>
        <item x="180"/>
        <item x="407"/>
        <item x="159"/>
        <item x="387"/>
        <item x="791"/>
        <item x="401"/>
        <item x="306"/>
        <item x="349"/>
        <item x="679"/>
        <item x="66"/>
        <item x="824"/>
        <item x="509"/>
        <item x="465"/>
        <item x="10"/>
        <item x="117"/>
        <item x="620"/>
        <item x="700"/>
        <item x="220"/>
        <item x="650"/>
        <item x="380"/>
        <item x="638"/>
        <item x="488"/>
        <item x="450"/>
        <item x="275"/>
        <item x="116"/>
        <item x="722"/>
        <item x="814"/>
        <item x="352"/>
        <item x="673"/>
        <item x="524"/>
        <item x="609"/>
        <item x="64"/>
        <item x="399"/>
        <item x="137"/>
        <item x="314"/>
        <item x="544"/>
        <item x="541"/>
        <item x="403"/>
        <item x="318"/>
        <item x="747"/>
        <item x="504"/>
        <item x="461"/>
        <item x="218"/>
        <item x="142"/>
        <item x="266"/>
        <item x="224"/>
        <item x="589"/>
        <item x="497"/>
        <item x="812"/>
        <item x="279"/>
        <item x="9"/>
        <item x="376"/>
        <item x="705"/>
        <item x="434"/>
        <item x="124"/>
        <item x="629"/>
        <item x="168"/>
        <item x="324"/>
        <item x="597"/>
        <item x="394"/>
        <item x="798"/>
        <item x="396"/>
        <item x="600"/>
        <item x="639"/>
        <item x="170"/>
        <item x="43"/>
        <item x="164"/>
        <item x="843"/>
        <item x="469"/>
        <item x="441"/>
        <item x="786"/>
        <item x="480"/>
        <item x="735"/>
        <item x="531"/>
        <item x="272"/>
        <item x="802"/>
        <item x="820"/>
        <item x="348"/>
        <item x="255"/>
        <item x="211"/>
        <item x="404"/>
        <item x="299"/>
        <item x="763"/>
        <item x="479"/>
        <item x="351"/>
        <item x="718"/>
        <item x="784"/>
        <item x="15"/>
        <item x="305"/>
        <item x="559"/>
        <item x="270"/>
        <item x="813"/>
        <item x="537"/>
        <item x="212"/>
        <item x="216"/>
        <item x="796"/>
        <item x="614"/>
        <item x="754"/>
        <item x="716"/>
        <item x="838"/>
        <item x="617"/>
        <item x="98"/>
        <item x="474"/>
        <item x="612"/>
        <item x="730"/>
        <item x="100"/>
        <item x="425"/>
        <item x="717"/>
        <item x="844"/>
        <item x="276"/>
        <item x="830"/>
        <item x="355"/>
        <item x="523"/>
        <item x="649"/>
        <item x="122"/>
        <item x="744"/>
        <item x="417"/>
        <item x="666"/>
        <item x="192"/>
        <item x="444"/>
        <item x="265"/>
        <item x="781"/>
        <item x="826"/>
        <item x="359"/>
        <item x="674"/>
        <item x="805"/>
        <item x="572"/>
        <item x="761"/>
        <item x="406"/>
        <item x="171"/>
        <item x="710"/>
        <item x="23"/>
        <item x="130"/>
        <item x="22"/>
        <item x="828"/>
        <item x="243"/>
        <item x="313"/>
        <item x="602"/>
        <item x="145"/>
        <item x="455"/>
        <item x="273"/>
        <item x="499"/>
        <item x="353"/>
        <item x="49"/>
        <item x="219"/>
        <item x="470"/>
        <item x="695"/>
        <item x="751"/>
        <item x="558"/>
        <item x="398"/>
        <item x="320"/>
        <item x="746"/>
        <item x="329"/>
        <item x="356"/>
        <item x="616"/>
        <item x="193"/>
        <item x="360"/>
        <item x="131"/>
        <item x="39"/>
        <item x="203"/>
        <item x="518"/>
        <item x="502"/>
        <item x="372"/>
        <item x="671"/>
        <item x="410"/>
        <item x="339"/>
        <item x="332"/>
        <item x="822"/>
        <item x="109"/>
        <item x="737"/>
        <item x="342"/>
        <item x="140"/>
        <item x="758"/>
        <item x="108"/>
        <item x="47"/>
        <item x="236"/>
        <item x="483"/>
        <item x="240"/>
        <item x="293"/>
        <item x="20"/>
        <item x="547"/>
        <item x="87"/>
        <item x="408"/>
        <item x="806"/>
        <item x="840"/>
        <item x="185"/>
        <item x="144"/>
        <item x="86"/>
        <item x="642"/>
        <item x="777"/>
        <item x="304"/>
        <item x="133"/>
        <item x="536"/>
        <item x="5"/>
        <item x="42"/>
        <item x="694"/>
        <item x="300"/>
        <item x="191"/>
        <item x="274"/>
        <item x="391"/>
        <item x="173"/>
        <item x="646"/>
        <item x="591"/>
        <item x="522"/>
        <item x="745"/>
        <item x="415"/>
        <item x="821"/>
        <item x="585"/>
        <item x="759"/>
        <item x="454"/>
        <item x="658"/>
        <item x="495"/>
        <item x="281"/>
        <item x="653"/>
        <item x="437"/>
        <item x="30"/>
        <item x="358"/>
        <item x="41"/>
        <item x="199"/>
        <item x="549"/>
        <item x="141"/>
        <item x="74"/>
        <item x="302"/>
        <item x="693"/>
        <item x="37"/>
        <item x="345"/>
        <item x="14"/>
        <item x="604"/>
        <item x="478"/>
        <item x="618"/>
        <item x="438"/>
        <item x="148"/>
        <item x="414"/>
        <item x="528"/>
        <item x="8"/>
        <item x="113"/>
        <item x="809"/>
        <item x="419"/>
        <item x="732"/>
        <item x="194"/>
        <item x="793"/>
        <item x="511"/>
        <item x="435"/>
        <item x="152"/>
        <item x="82"/>
        <item x="727"/>
        <item x="656"/>
        <item x="527"/>
        <item x="111"/>
        <item x="127"/>
        <item x="297"/>
        <item x="62"/>
        <item x="685"/>
        <item x="803"/>
        <item x="466"/>
        <item x="223"/>
        <item x="491"/>
        <item x="143"/>
        <item x="183"/>
        <item x="634"/>
        <item x="231"/>
        <item x="630"/>
        <item x="253"/>
        <item x="390"/>
        <item x="287"/>
        <item x="400"/>
        <item x="520"/>
        <item x="6"/>
        <item x="365"/>
        <item x="347"/>
        <item x="709"/>
        <item x="787"/>
        <item x="367"/>
        <item x="542"/>
        <item x="775"/>
        <item x="633"/>
        <item x="764"/>
        <item x="807"/>
        <item x="800"/>
        <item x="103"/>
        <item x="726"/>
        <item x="377"/>
        <item x="581"/>
        <item x="459"/>
        <item x="525"/>
        <item x="335"/>
        <item x="234"/>
        <item x="631"/>
        <item x="625"/>
        <item x="21"/>
        <item x="484"/>
        <item x="731"/>
        <item x="773"/>
        <item x="295"/>
        <item x="89"/>
        <item x="228"/>
        <item x="383"/>
        <item x="804"/>
        <item x="702"/>
        <item x="97"/>
        <item x="107"/>
        <item x="126"/>
        <item x="213"/>
        <item x="505"/>
        <item x="610"/>
        <item x="739"/>
        <item x="58"/>
        <item x="78"/>
        <item x="690"/>
        <item x="464"/>
        <item x="221"/>
        <item x="756"/>
        <item x="63"/>
        <item x="46"/>
        <item x="402"/>
        <item x="149"/>
        <item x="330"/>
        <item x="334"/>
        <item x="831"/>
        <item x="529"/>
        <item x="68"/>
        <item x="662"/>
        <item x="25"/>
        <item x="699"/>
        <item x="708"/>
        <item x="458"/>
        <item x="229"/>
        <item x="325"/>
        <item x="95"/>
        <item x="73"/>
        <item x="779"/>
        <item x="176"/>
        <item x="667"/>
        <item x="748"/>
        <item x="418"/>
        <item x="70"/>
        <item x="704"/>
        <item x="842"/>
        <item x="593"/>
        <item x="808"/>
        <item x="431"/>
        <item x="259"/>
        <item x="80"/>
        <item x="601"/>
        <item x="0"/>
        <item x="154"/>
        <item x="476"/>
        <item x="210"/>
        <item x="128"/>
        <item x="120"/>
        <item x="692"/>
        <item x="427"/>
        <item x="292"/>
        <item x="460"/>
        <item x="640"/>
        <item x="489"/>
        <item x="719"/>
        <item x="161"/>
        <item x="430"/>
        <item x="500"/>
        <item x="241"/>
        <item x="264"/>
        <item x="76"/>
        <item x="65"/>
        <item x="77"/>
        <item x="298"/>
        <item x="7"/>
        <item x="166"/>
        <item x="707"/>
        <item x="661"/>
        <item x="157"/>
        <item x="69"/>
        <item x="691"/>
        <item x="750"/>
        <item x="766"/>
        <item x="738"/>
        <item x="564"/>
        <item x="471"/>
        <item x="623"/>
        <item x="665"/>
        <item x="424"/>
        <item x="577"/>
        <item x="94"/>
        <item x="341"/>
        <item x="411"/>
        <item x="684"/>
        <item x="535"/>
        <item x="393"/>
        <item x="138"/>
        <item x="346"/>
        <item x="654"/>
        <item x="135"/>
        <item x="584"/>
        <item x="841"/>
        <item x="426"/>
        <item x="271"/>
        <item x="378"/>
        <item x="789"/>
        <item x="36"/>
        <item x="44"/>
        <item x="508"/>
        <item x="696"/>
        <item x="11"/>
        <item x="619"/>
        <item x="284"/>
        <item x="416"/>
        <item x="827"/>
        <item x="563"/>
        <item x="309"/>
        <item x="187"/>
        <item x="340"/>
        <item x="688"/>
        <item x="230"/>
        <item x="147"/>
        <item x="507"/>
        <item x="749"/>
        <item x="729"/>
        <item x="420"/>
        <item x="590"/>
        <item x="712"/>
        <item x="755"/>
        <item x="18"/>
        <item x="198"/>
        <item x="290"/>
        <item x="201"/>
        <item x="368"/>
        <item x="668"/>
        <item x="155"/>
        <item x="664"/>
        <item x="554"/>
        <item x="599"/>
        <item x="496"/>
        <item x="33"/>
        <item x="647"/>
        <item x="833"/>
        <item x="445"/>
        <item x="85"/>
        <item x="99"/>
        <item x="319"/>
        <item x="17"/>
        <item x="27"/>
        <item x="788"/>
        <item x="125"/>
        <item x="366"/>
        <item x="150"/>
        <item x="139"/>
        <item x="326"/>
        <item x="256"/>
        <item x="26"/>
        <item x="553"/>
        <item x="539"/>
        <item x="825"/>
        <item x="579"/>
        <item x="384"/>
        <item x="202"/>
        <item x="790"/>
        <item x="277"/>
        <item x="262"/>
        <item x="421"/>
        <item x="197"/>
        <item x="583"/>
        <item x="611"/>
        <item x="2"/>
        <item x="158"/>
        <item x="423"/>
        <item x="676"/>
        <item x="35"/>
        <item x="93"/>
        <item x="596"/>
        <item x="129"/>
        <item x="753"/>
        <item x="657"/>
        <item x="644"/>
        <item x="443"/>
        <item x="174"/>
        <item x="595"/>
        <item x="244"/>
        <item x="534"/>
        <item x="526"/>
        <item x="242"/>
        <item x="189"/>
        <item x="765"/>
        <item x="582"/>
        <item x="607"/>
        <item x="160"/>
        <item x="467"/>
        <item x="832"/>
        <item x="565"/>
        <item x="713"/>
        <item x="307"/>
        <item x="621"/>
        <item x="475"/>
        <item x="548"/>
        <item x="568"/>
        <item x="227"/>
        <item x="104"/>
        <item x="72"/>
        <item x="655"/>
        <item x="829"/>
        <item x="742"/>
        <item x="188"/>
        <item x="545"/>
        <item x="371"/>
        <item x="555"/>
        <item x="681"/>
        <item x="711"/>
        <item x="626"/>
        <item x="208"/>
        <item x="206"/>
        <item x="350"/>
        <item x="578"/>
        <item x="370"/>
        <item x="114"/>
        <item x="280"/>
        <item x="165"/>
        <item x="328"/>
        <item x="663"/>
        <item x="59"/>
        <item x="477"/>
        <item x="533"/>
        <item x="258"/>
        <item x="675"/>
        <item x="516"/>
        <item x="288"/>
        <item x="261"/>
        <item x="110"/>
        <item x="794"/>
        <item x="492"/>
        <item x="308"/>
        <item x="574"/>
        <item x="312"/>
        <item x="310"/>
        <item x="481"/>
        <item x="782"/>
        <item x="606"/>
        <item x="721"/>
        <item x="725"/>
        <item x="337"/>
        <item x="178"/>
        <item x="519"/>
        <item x="268"/>
        <item x="285"/>
        <item x="248"/>
        <item x="331"/>
        <item x="381"/>
        <item x="440"/>
        <item x="115"/>
        <item x="706"/>
        <item x="594"/>
        <item x="550"/>
        <item x="374"/>
        <item x="517"/>
        <item x="570"/>
        <item x="689"/>
        <item x="433"/>
        <item x="179"/>
        <item x="560"/>
        <item x="734"/>
        <item x="543"/>
        <item x="405"/>
        <item x="776"/>
        <item x="473"/>
        <item x="615"/>
        <item x="316"/>
        <item x="118"/>
        <item x="132"/>
        <item x="521"/>
        <item x="91"/>
        <item x="635"/>
        <item x="660"/>
        <item x="506"/>
        <item x="823"/>
        <item x="576"/>
        <item x="797"/>
        <item x="714"/>
        <item x="436"/>
        <item x="622"/>
        <item x="451"/>
        <item x="741"/>
        <item x="67"/>
        <item x="217"/>
        <item x="811"/>
        <item x="736"/>
        <item x="50"/>
        <item x="301"/>
        <item x="13"/>
        <item x="503"/>
        <item x="837"/>
        <item x="57"/>
        <item x="267"/>
        <item x="123"/>
        <item x="795"/>
        <item x="79"/>
        <item x="54"/>
        <item x="317"/>
        <item x="678"/>
        <item x="783"/>
        <item x="182"/>
        <item x="136"/>
        <item x="195"/>
        <item x="720"/>
        <item x="513"/>
        <item x="456"/>
        <item x="485"/>
        <item x="815"/>
        <item x="686"/>
        <item x="771"/>
        <item x="760"/>
        <item x="294"/>
        <item x="245"/>
        <item x="96"/>
        <item x="659"/>
        <item x="291"/>
        <item x="515"/>
        <item x="552"/>
        <item x="472"/>
        <item x="608"/>
        <item x="362"/>
        <item x="311"/>
        <item x="752"/>
        <item x="486"/>
        <item x="799"/>
        <item x="269"/>
        <item x="409"/>
        <item x="562"/>
        <item x="442"/>
        <item x="323"/>
        <item x="762"/>
        <item x="207"/>
        <item x="490"/>
        <item x="169"/>
        <item x="432"/>
        <item x="321"/>
        <item x="215"/>
        <item x="75"/>
        <item x="586"/>
        <item x="246"/>
        <item x="386"/>
        <item x="204"/>
        <item x="645"/>
        <item x="628"/>
        <item x="40"/>
        <item x="303"/>
        <item x="19"/>
        <item x="637"/>
        <item x="580"/>
        <item x="498"/>
        <item x="151"/>
        <item x="632"/>
        <item x="556"/>
        <item x="724"/>
        <item x="501"/>
        <item x="613"/>
        <item x="567"/>
        <item x="84"/>
        <item x="462"/>
        <item x="385"/>
        <item x="530"/>
        <item x="388"/>
        <item x="235"/>
        <item x="588"/>
        <item x="566"/>
        <item x="315"/>
        <item x="801"/>
        <item x="238"/>
        <item x="175"/>
        <item x="573"/>
        <item x="452"/>
        <item x="389"/>
        <item x="397"/>
        <item x="254"/>
        <item x="487"/>
        <item x="468"/>
        <item x="200"/>
        <item x="333"/>
        <item x="369"/>
        <item x="56"/>
        <item x="16"/>
        <item x="12"/>
        <item x="278"/>
        <item x="286"/>
        <item x="181"/>
        <item x="361"/>
        <item x="34"/>
        <item x="532"/>
        <item x="134"/>
        <item x="364"/>
        <item x="701"/>
        <item x="226"/>
        <item x="196"/>
        <item x="81"/>
        <item x="250"/>
        <item x="493"/>
        <item x="551"/>
        <item x="263"/>
        <item x="260"/>
        <item x="651"/>
        <item x="88"/>
        <item x="239"/>
        <item x="343"/>
        <item x="774"/>
        <item x="257"/>
        <item x="687"/>
        <item x="83"/>
        <item x="55"/>
        <item x="32"/>
        <item x="146"/>
        <item x="643"/>
        <item x="373"/>
        <item x="463"/>
        <item x="375"/>
        <item x="92"/>
        <item x="156"/>
        <item x="190"/>
        <item x="71"/>
        <item x="338"/>
        <item x="121"/>
        <item x="322"/>
        <item x="636"/>
        <item x="38"/>
        <item x="251"/>
        <item x="172"/>
        <item t="default"/>
      </items>
    </pivotField>
    <pivotField showAll="0">
      <items count="13">
        <item x="5"/>
        <item x="11"/>
        <item x="9"/>
        <item x="10"/>
        <item x="2"/>
        <item x="0"/>
        <item x="6"/>
        <item x="3"/>
        <item x="4"/>
        <item x="8"/>
        <item x="7"/>
        <item x="1"/>
        <item t="default"/>
      </items>
    </pivotField>
    <pivotField showAll="0">
      <items count="5">
        <item x="1"/>
        <item x="2"/>
        <item x="0"/>
        <item x="3"/>
        <item t="default"/>
      </items>
    </pivotField>
    <pivotField numFmtId="14" showAll="0"/>
    <pivotField numFmtId="1" showAll="0"/>
    <pivotField showAll="0"/>
    <pivotField showAll="0"/>
    <pivotField showAll="0"/>
    <pivotField showAll="0"/>
    <pivotField showAll="0"/>
    <pivotField showAll="0"/>
    <pivotField numFmtId="2" showAll="0"/>
    <pivotField numFmtId="2" showAll="0"/>
    <pivotField numFmtId="2" showAll="0"/>
    <pivotField numFmtId="9" showAll="0"/>
    <pivotField showAll="0">
      <items count="15">
        <item x="0"/>
        <item x="1"/>
        <item x="2"/>
        <item x="3"/>
        <item x="4"/>
        <item x="5"/>
        <item x="6"/>
        <item x="7"/>
        <item x="8"/>
        <item x="9"/>
        <item x="10"/>
        <item x="11"/>
        <item x="12"/>
        <item x="13"/>
        <item t="default"/>
      </items>
    </pivotField>
    <pivotField showAll="0">
      <items count="8">
        <item x="0"/>
        <item x="1"/>
        <item x="2"/>
        <item x="3"/>
        <item x="4"/>
        <item x="5"/>
        <item x="6"/>
        <item t="default"/>
      </items>
    </pivotField>
  </pivotFields>
  <rowItems count="1">
    <i/>
  </rowItems>
  <colItems count="1">
    <i/>
  </colItems>
  <dataFields count="1">
    <dataField name="Count of Order ID" fld="0" subtotal="count" baseField="0" baseItem="0"/>
  </dataFields>
  <formats count="1">
    <format dxfId="85">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A31A908A-9A76-4029-9E2C-150A3640B276}" name="Top 10 Product per Sales"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multipleFieldFilters="0" chartFormat="5">
  <location ref="G3:H13" firstHeaderRow="1" firstDataRow="1" firstDataCol="1"/>
  <pivotFields count="18">
    <pivotField showAll="0"/>
    <pivotField numFmtId="14" showAll="0">
      <items count="846">
        <item x="571"/>
        <item x="538"/>
        <item x="575"/>
        <item x="587"/>
        <item x="605"/>
        <item x="810"/>
        <item x="447"/>
        <item x="413"/>
        <item x="233"/>
        <item x="205"/>
        <item x="209"/>
        <item x="816"/>
        <item x="61"/>
        <item x="834"/>
        <item x="715"/>
        <item x="785"/>
        <item x="728"/>
        <item x="592"/>
        <item x="24"/>
        <item x="792"/>
        <item x="540"/>
        <item x="282"/>
        <item x="770"/>
        <item x="252"/>
        <item x="641"/>
        <item x="363"/>
        <item x="429"/>
        <item x="740"/>
        <item x="818"/>
        <item x="482"/>
        <item x="780"/>
        <item x="569"/>
        <item x="296"/>
        <item x="184"/>
        <item x="839"/>
        <item x="214"/>
        <item x="546"/>
        <item x="448"/>
        <item x="514"/>
        <item x="357"/>
        <item x="733"/>
        <item x="428"/>
        <item x="512"/>
        <item x="683"/>
        <item x="163"/>
        <item x="817"/>
        <item x="494"/>
        <item x="336"/>
        <item x="778"/>
        <item x="757"/>
        <item x="177"/>
        <item x="119"/>
        <item x="561"/>
        <item x="3"/>
        <item x="743"/>
        <item x="392"/>
        <item x="670"/>
        <item x="222"/>
        <item x="106"/>
        <item x="603"/>
        <item x="102"/>
        <item x="232"/>
        <item x="354"/>
        <item x="1"/>
        <item x="247"/>
        <item x="680"/>
        <item x="835"/>
        <item x="344"/>
        <item x="60"/>
        <item x="819"/>
        <item x="153"/>
        <item x="395"/>
        <item x="101"/>
        <item x="677"/>
        <item x="446"/>
        <item x="682"/>
        <item x="648"/>
        <item x="767"/>
        <item x="48"/>
        <item x="510"/>
        <item x="379"/>
        <item x="283"/>
        <item x="598"/>
        <item x="627"/>
        <item x="249"/>
        <item x="703"/>
        <item x="52"/>
        <item x="327"/>
        <item x="449"/>
        <item x="453"/>
        <item x="557"/>
        <item x="289"/>
        <item x="31"/>
        <item x="186"/>
        <item x="28"/>
        <item x="90"/>
        <item x="237"/>
        <item x="167"/>
        <item x="769"/>
        <item x="836"/>
        <item x="697"/>
        <item x="672"/>
        <item x="382"/>
        <item x="624"/>
        <item x="29"/>
        <item x="4"/>
        <item x="225"/>
        <item x="422"/>
        <item x="162"/>
        <item x="669"/>
        <item x="772"/>
        <item x="105"/>
        <item x="723"/>
        <item x="652"/>
        <item x="439"/>
        <item x="457"/>
        <item x="45"/>
        <item x="112"/>
        <item x="53"/>
        <item x="768"/>
        <item x="412"/>
        <item x="51"/>
        <item x="698"/>
        <item x="180"/>
        <item x="407"/>
        <item x="159"/>
        <item x="387"/>
        <item x="791"/>
        <item x="401"/>
        <item x="306"/>
        <item x="349"/>
        <item x="679"/>
        <item x="66"/>
        <item x="824"/>
        <item x="509"/>
        <item x="465"/>
        <item x="10"/>
        <item x="117"/>
        <item x="620"/>
        <item x="700"/>
        <item x="220"/>
        <item x="650"/>
        <item x="380"/>
        <item x="638"/>
        <item x="488"/>
        <item x="450"/>
        <item x="275"/>
        <item x="116"/>
        <item x="722"/>
        <item x="814"/>
        <item x="352"/>
        <item x="673"/>
        <item x="524"/>
        <item x="609"/>
        <item x="64"/>
        <item x="399"/>
        <item x="137"/>
        <item x="314"/>
        <item x="544"/>
        <item x="541"/>
        <item x="403"/>
        <item x="318"/>
        <item x="747"/>
        <item x="504"/>
        <item x="461"/>
        <item x="218"/>
        <item x="142"/>
        <item x="266"/>
        <item x="224"/>
        <item x="589"/>
        <item x="497"/>
        <item x="812"/>
        <item x="279"/>
        <item x="9"/>
        <item x="376"/>
        <item x="705"/>
        <item x="434"/>
        <item x="124"/>
        <item x="629"/>
        <item x="168"/>
        <item x="324"/>
        <item x="597"/>
        <item x="394"/>
        <item x="798"/>
        <item x="396"/>
        <item x="600"/>
        <item x="639"/>
        <item x="170"/>
        <item x="43"/>
        <item x="164"/>
        <item x="843"/>
        <item x="469"/>
        <item x="441"/>
        <item x="786"/>
        <item x="480"/>
        <item x="735"/>
        <item x="531"/>
        <item x="272"/>
        <item x="802"/>
        <item x="820"/>
        <item x="348"/>
        <item x="255"/>
        <item x="211"/>
        <item x="404"/>
        <item x="299"/>
        <item x="763"/>
        <item x="479"/>
        <item x="351"/>
        <item x="718"/>
        <item x="784"/>
        <item x="15"/>
        <item x="305"/>
        <item x="559"/>
        <item x="270"/>
        <item x="813"/>
        <item x="537"/>
        <item x="212"/>
        <item x="216"/>
        <item x="796"/>
        <item x="614"/>
        <item x="754"/>
        <item x="716"/>
        <item x="838"/>
        <item x="617"/>
        <item x="98"/>
        <item x="474"/>
        <item x="612"/>
        <item x="730"/>
        <item x="100"/>
        <item x="425"/>
        <item x="717"/>
        <item x="844"/>
        <item x="276"/>
        <item x="830"/>
        <item x="355"/>
        <item x="523"/>
        <item x="649"/>
        <item x="122"/>
        <item x="744"/>
        <item x="417"/>
        <item x="666"/>
        <item x="192"/>
        <item x="444"/>
        <item x="265"/>
        <item x="781"/>
        <item x="826"/>
        <item x="359"/>
        <item x="674"/>
        <item x="805"/>
        <item x="572"/>
        <item x="761"/>
        <item x="406"/>
        <item x="171"/>
        <item x="710"/>
        <item x="23"/>
        <item x="130"/>
        <item x="22"/>
        <item x="828"/>
        <item x="243"/>
        <item x="313"/>
        <item x="602"/>
        <item x="145"/>
        <item x="455"/>
        <item x="273"/>
        <item x="499"/>
        <item x="353"/>
        <item x="49"/>
        <item x="219"/>
        <item x="470"/>
        <item x="695"/>
        <item x="751"/>
        <item x="558"/>
        <item x="398"/>
        <item x="320"/>
        <item x="746"/>
        <item x="329"/>
        <item x="356"/>
        <item x="616"/>
        <item x="193"/>
        <item x="360"/>
        <item x="131"/>
        <item x="39"/>
        <item x="203"/>
        <item x="518"/>
        <item x="502"/>
        <item x="372"/>
        <item x="671"/>
        <item x="410"/>
        <item x="339"/>
        <item x="332"/>
        <item x="822"/>
        <item x="109"/>
        <item x="737"/>
        <item x="342"/>
        <item x="140"/>
        <item x="758"/>
        <item x="108"/>
        <item x="47"/>
        <item x="236"/>
        <item x="483"/>
        <item x="240"/>
        <item x="293"/>
        <item x="20"/>
        <item x="547"/>
        <item x="87"/>
        <item x="408"/>
        <item x="806"/>
        <item x="840"/>
        <item x="185"/>
        <item x="144"/>
        <item x="86"/>
        <item x="642"/>
        <item x="777"/>
        <item x="304"/>
        <item x="133"/>
        <item x="536"/>
        <item x="5"/>
        <item x="42"/>
        <item x="694"/>
        <item x="300"/>
        <item x="191"/>
        <item x="274"/>
        <item x="391"/>
        <item x="173"/>
        <item x="646"/>
        <item x="591"/>
        <item x="522"/>
        <item x="745"/>
        <item x="415"/>
        <item x="821"/>
        <item x="585"/>
        <item x="759"/>
        <item x="454"/>
        <item x="658"/>
        <item x="495"/>
        <item x="281"/>
        <item x="653"/>
        <item x="437"/>
        <item x="30"/>
        <item x="358"/>
        <item x="41"/>
        <item x="199"/>
        <item x="549"/>
        <item x="141"/>
        <item x="74"/>
        <item x="302"/>
        <item x="693"/>
        <item x="37"/>
        <item x="345"/>
        <item x="14"/>
        <item x="604"/>
        <item x="478"/>
        <item x="618"/>
        <item x="438"/>
        <item x="148"/>
        <item x="414"/>
        <item x="528"/>
        <item x="8"/>
        <item x="113"/>
        <item x="809"/>
        <item x="419"/>
        <item x="732"/>
        <item x="194"/>
        <item x="793"/>
        <item x="511"/>
        <item x="435"/>
        <item x="152"/>
        <item x="82"/>
        <item x="727"/>
        <item x="656"/>
        <item x="527"/>
        <item x="111"/>
        <item x="127"/>
        <item x="297"/>
        <item x="62"/>
        <item x="685"/>
        <item x="803"/>
        <item x="466"/>
        <item x="223"/>
        <item x="491"/>
        <item x="143"/>
        <item x="183"/>
        <item x="634"/>
        <item x="231"/>
        <item x="630"/>
        <item x="253"/>
        <item x="390"/>
        <item x="287"/>
        <item x="400"/>
        <item x="520"/>
        <item x="6"/>
        <item x="365"/>
        <item x="347"/>
        <item x="709"/>
        <item x="787"/>
        <item x="367"/>
        <item x="542"/>
        <item x="775"/>
        <item x="633"/>
        <item x="764"/>
        <item x="807"/>
        <item x="800"/>
        <item x="103"/>
        <item x="726"/>
        <item x="377"/>
        <item x="581"/>
        <item x="459"/>
        <item x="525"/>
        <item x="335"/>
        <item x="234"/>
        <item x="631"/>
        <item x="625"/>
        <item x="21"/>
        <item x="484"/>
        <item x="731"/>
        <item x="773"/>
        <item x="295"/>
        <item x="89"/>
        <item x="228"/>
        <item x="383"/>
        <item x="804"/>
        <item x="702"/>
        <item x="97"/>
        <item x="107"/>
        <item x="126"/>
        <item x="213"/>
        <item x="505"/>
        <item x="610"/>
        <item x="739"/>
        <item x="58"/>
        <item x="78"/>
        <item x="690"/>
        <item x="464"/>
        <item x="221"/>
        <item x="756"/>
        <item x="63"/>
        <item x="46"/>
        <item x="402"/>
        <item x="149"/>
        <item x="330"/>
        <item x="334"/>
        <item x="831"/>
        <item x="529"/>
        <item x="68"/>
        <item x="662"/>
        <item x="25"/>
        <item x="699"/>
        <item x="708"/>
        <item x="458"/>
        <item x="229"/>
        <item x="325"/>
        <item x="95"/>
        <item x="73"/>
        <item x="779"/>
        <item x="176"/>
        <item x="667"/>
        <item x="748"/>
        <item x="418"/>
        <item x="70"/>
        <item x="704"/>
        <item x="842"/>
        <item x="593"/>
        <item x="808"/>
        <item x="431"/>
        <item x="259"/>
        <item x="80"/>
        <item x="601"/>
        <item x="0"/>
        <item x="154"/>
        <item x="476"/>
        <item x="210"/>
        <item x="128"/>
        <item x="120"/>
        <item x="692"/>
        <item x="427"/>
        <item x="292"/>
        <item x="460"/>
        <item x="640"/>
        <item x="489"/>
        <item x="719"/>
        <item x="161"/>
        <item x="430"/>
        <item x="500"/>
        <item x="241"/>
        <item x="264"/>
        <item x="76"/>
        <item x="65"/>
        <item x="77"/>
        <item x="298"/>
        <item x="7"/>
        <item x="166"/>
        <item x="707"/>
        <item x="661"/>
        <item x="157"/>
        <item x="69"/>
        <item x="691"/>
        <item x="750"/>
        <item x="766"/>
        <item x="738"/>
        <item x="564"/>
        <item x="471"/>
        <item x="623"/>
        <item x="665"/>
        <item x="424"/>
        <item x="577"/>
        <item x="94"/>
        <item x="341"/>
        <item x="411"/>
        <item x="684"/>
        <item x="535"/>
        <item x="393"/>
        <item x="138"/>
        <item x="346"/>
        <item x="654"/>
        <item x="135"/>
        <item x="584"/>
        <item x="841"/>
        <item x="426"/>
        <item x="271"/>
        <item x="378"/>
        <item x="789"/>
        <item x="36"/>
        <item x="44"/>
        <item x="508"/>
        <item x="696"/>
        <item x="11"/>
        <item x="619"/>
        <item x="284"/>
        <item x="416"/>
        <item x="827"/>
        <item x="563"/>
        <item x="309"/>
        <item x="187"/>
        <item x="340"/>
        <item x="688"/>
        <item x="230"/>
        <item x="147"/>
        <item x="507"/>
        <item x="749"/>
        <item x="729"/>
        <item x="420"/>
        <item x="590"/>
        <item x="712"/>
        <item x="755"/>
        <item x="18"/>
        <item x="198"/>
        <item x="290"/>
        <item x="201"/>
        <item x="368"/>
        <item x="668"/>
        <item x="155"/>
        <item x="664"/>
        <item x="554"/>
        <item x="599"/>
        <item x="496"/>
        <item x="33"/>
        <item x="647"/>
        <item x="833"/>
        <item x="445"/>
        <item x="85"/>
        <item x="99"/>
        <item x="319"/>
        <item x="17"/>
        <item x="27"/>
        <item x="788"/>
        <item x="125"/>
        <item x="366"/>
        <item x="150"/>
        <item x="139"/>
        <item x="326"/>
        <item x="256"/>
        <item x="26"/>
        <item x="553"/>
        <item x="539"/>
        <item x="825"/>
        <item x="579"/>
        <item x="384"/>
        <item x="202"/>
        <item x="790"/>
        <item x="277"/>
        <item x="262"/>
        <item x="421"/>
        <item x="197"/>
        <item x="583"/>
        <item x="611"/>
        <item x="2"/>
        <item x="158"/>
        <item x="423"/>
        <item x="676"/>
        <item x="35"/>
        <item x="93"/>
        <item x="596"/>
        <item x="129"/>
        <item x="753"/>
        <item x="657"/>
        <item x="644"/>
        <item x="443"/>
        <item x="174"/>
        <item x="595"/>
        <item x="244"/>
        <item x="534"/>
        <item x="526"/>
        <item x="242"/>
        <item x="189"/>
        <item x="765"/>
        <item x="582"/>
        <item x="607"/>
        <item x="160"/>
        <item x="467"/>
        <item x="832"/>
        <item x="565"/>
        <item x="713"/>
        <item x="307"/>
        <item x="621"/>
        <item x="475"/>
        <item x="548"/>
        <item x="568"/>
        <item x="227"/>
        <item x="104"/>
        <item x="72"/>
        <item x="655"/>
        <item x="829"/>
        <item x="742"/>
        <item x="188"/>
        <item x="545"/>
        <item x="371"/>
        <item x="555"/>
        <item x="681"/>
        <item x="711"/>
        <item x="626"/>
        <item x="208"/>
        <item x="206"/>
        <item x="350"/>
        <item x="578"/>
        <item x="370"/>
        <item x="114"/>
        <item x="280"/>
        <item x="165"/>
        <item x="328"/>
        <item x="663"/>
        <item x="59"/>
        <item x="477"/>
        <item x="533"/>
        <item x="258"/>
        <item x="675"/>
        <item x="516"/>
        <item x="288"/>
        <item x="261"/>
        <item x="110"/>
        <item x="794"/>
        <item x="492"/>
        <item x="308"/>
        <item x="574"/>
        <item x="312"/>
        <item x="310"/>
        <item x="481"/>
        <item x="782"/>
        <item x="606"/>
        <item x="721"/>
        <item x="725"/>
        <item x="337"/>
        <item x="178"/>
        <item x="519"/>
        <item x="268"/>
        <item x="285"/>
        <item x="248"/>
        <item x="331"/>
        <item x="381"/>
        <item x="440"/>
        <item x="115"/>
        <item x="706"/>
        <item x="594"/>
        <item x="550"/>
        <item x="374"/>
        <item x="517"/>
        <item x="570"/>
        <item x="689"/>
        <item x="433"/>
        <item x="179"/>
        <item x="560"/>
        <item x="734"/>
        <item x="543"/>
        <item x="405"/>
        <item x="776"/>
        <item x="473"/>
        <item x="615"/>
        <item x="316"/>
        <item x="118"/>
        <item x="132"/>
        <item x="521"/>
        <item x="91"/>
        <item x="635"/>
        <item x="660"/>
        <item x="506"/>
        <item x="823"/>
        <item x="576"/>
        <item x="797"/>
        <item x="714"/>
        <item x="436"/>
        <item x="622"/>
        <item x="451"/>
        <item x="741"/>
        <item x="67"/>
        <item x="217"/>
        <item x="811"/>
        <item x="736"/>
        <item x="50"/>
        <item x="301"/>
        <item x="13"/>
        <item x="503"/>
        <item x="837"/>
        <item x="57"/>
        <item x="267"/>
        <item x="123"/>
        <item x="795"/>
        <item x="79"/>
        <item x="54"/>
        <item x="317"/>
        <item x="678"/>
        <item x="783"/>
        <item x="182"/>
        <item x="136"/>
        <item x="195"/>
        <item x="720"/>
        <item x="513"/>
        <item x="456"/>
        <item x="485"/>
        <item x="815"/>
        <item x="686"/>
        <item x="771"/>
        <item x="760"/>
        <item x="294"/>
        <item x="245"/>
        <item x="96"/>
        <item x="659"/>
        <item x="291"/>
        <item x="515"/>
        <item x="552"/>
        <item x="472"/>
        <item x="608"/>
        <item x="362"/>
        <item x="311"/>
        <item x="752"/>
        <item x="486"/>
        <item x="799"/>
        <item x="269"/>
        <item x="409"/>
        <item x="562"/>
        <item x="442"/>
        <item x="323"/>
        <item x="762"/>
        <item x="207"/>
        <item x="490"/>
        <item x="169"/>
        <item x="432"/>
        <item x="321"/>
        <item x="215"/>
        <item x="75"/>
        <item x="586"/>
        <item x="246"/>
        <item x="386"/>
        <item x="204"/>
        <item x="645"/>
        <item x="628"/>
        <item x="40"/>
        <item x="303"/>
        <item x="19"/>
        <item x="637"/>
        <item x="580"/>
        <item x="498"/>
        <item x="151"/>
        <item x="632"/>
        <item x="556"/>
        <item x="724"/>
        <item x="501"/>
        <item x="613"/>
        <item x="567"/>
        <item x="84"/>
        <item x="462"/>
        <item x="385"/>
        <item x="530"/>
        <item x="388"/>
        <item x="235"/>
        <item x="588"/>
        <item x="566"/>
        <item x="315"/>
        <item x="801"/>
        <item x="238"/>
        <item x="175"/>
        <item x="573"/>
        <item x="452"/>
        <item x="389"/>
        <item x="397"/>
        <item x="254"/>
        <item x="487"/>
        <item x="468"/>
        <item x="200"/>
        <item x="333"/>
        <item x="369"/>
        <item x="56"/>
        <item x="16"/>
        <item x="12"/>
        <item x="278"/>
        <item x="286"/>
        <item x="181"/>
        <item x="361"/>
        <item x="34"/>
        <item x="532"/>
        <item x="134"/>
        <item x="364"/>
        <item x="701"/>
        <item x="226"/>
        <item x="196"/>
        <item x="81"/>
        <item x="250"/>
        <item x="493"/>
        <item x="551"/>
        <item x="263"/>
        <item x="260"/>
        <item x="651"/>
        <item x="88"/>
        <item x="239"/>
        <item x="343"/>
        <item x="774"/>
        <item x="257"/>
        <item x="687"/>
        <item x="83"/>
        <item x="55"/>
        <item x="32"/>
        <item x="146"/>
        <item x="643"/>
        <item x="373"/>
        <item x="463"/>
        <item x="375"/>
        <item x="92"/>
        <item x="156"/>
        <item x="190"/>
        <item x="71"/>
        <item x="338"/>
        <item x="121"/>
        <item x="322"/>
        <item x="636"/>
        <item x="38"/>
        <item x="251"/>
        <item x="172"/>
        <item t="default"/>
      </items>
    </pivotField>
    <pivotField showAll="0">
      <items count="13">
        <item x="5"/>
        <item x="11"/>
        <item x="9"/>
        <item x="10"/>
        <item x="2"/>
        <item x="0"/>
        <item x="6"/>
        <item x="3"/>
        <item x="4"/>
        <item x="8"/>
        <item x="7"/>
        <item x="1"/>
        <item t="default"/>
      </items>
    </pivotField>
    <pivotField showAll="0">
      <items count="5">
        <item x="1"/>
        <item x="2"/>
        <item x="0"/>
        <item x="3"/>
        <item t="default"/>
      </items>
    </pivotField>
    <pivotField numFmtId="14" showAll="0"/>
    <pivotField numFmtId="1" showAll="0"/>
    <pivotField showAll="0"/>
    <pivotField showAll="0"/>
    <pivotField showAll="0"/>
    <pivotField showAll="0"/>
    <pivotField showAll="0"/>
    <pivotField axis="axisRow" showAll="0" measureFilter="1">
      <items count="1495">
        <item x="468"/>
        <item x="635"/>
        <item x="335"/>
        <item x="747"/>
        <item x="768"/>
        <item x="947"/>
        <item x="1306"/>
        <item x="227"/>
        <item x="1042"/>
        <item x="385"/>
        <item x="1314"/>
        <item x="663"/>
        <item x="1446"/>
        <item x="749"/>
        <item x="1238"/>
        <item x="207"/>
        <item x="127"/>
        <item x="1109"/>
        <item x="384"/>
        <item x="412"/>
        <item x="803"/>
        <item x="1090"/>
        <item x="695"/>
        <item x="1075"/>
        <item x="1004"/>
        <item x="1025"/>
        <item x="918"/>
        <item x="1128"/>
        <item x="470"/>
        <item x="998"/>
        <item x="1104"/>
        <item x="565"/>
        <item x="129"/>
        <item x="1276"/>
        <item x="891"/>
        <item x="800"/>
        <item x="388"/>
        <item x="1116"/>
        <item x="572"/>
        <item x="1410"/>
        <item x="982"/>
        <item x="1383"/>
        <item x="265"/>
        <item x="658"/>
        <item x="424"/>
        <item x="196"/>
        <item x="18"/>
        <item x="850"/>
        <item x="807"/>
        <item x="1275"/>
        <item x="852"/>
        <item x="588"/>
        <item x="619"/>
        <item x="1465"/>
        <item x="1051"/>
        <item x="222"/>
        <item x="345"/>
        <item x="322"/>
        <item x="775"/>
        <item x="1235"/>
        <item x="1056"/>
        <item x="1408"/>
        <item x="1083"/>
        <item x="523"/>
        <item x="1013"/>
        <item x="1335"/>
        <item x="1484"/>
        <item x="848"/>
        <item x="1188"/>
        <item x="1059"/>
        <item x="248"/>
        <item x="763"/>
        <item x="1161"/>
        <item x="555"/>
        <item x="1310"/>
        <item x="183"/>
        <item x="1071"/>
        <item x="671"/>
        <item x="1336"/>
        <item x="59"/>
        <item x="436"/>
        <item x="782"/>
        <item x="1414"/>
        <item x="74"/>
        <item x="855"/>
        <item x="68"/>
        <item x="1081"/>
        <item x="692"/>
        <item x="721"/>
        <item x="868"/>
        <item x="596"/>
        <item x="1043"/>
        <item x="828"/>
        <item x="684"/>
        <item x="159"/>
        <item x="278"/>
        <item x="587"/>
        <item x="943"/>
        <item x="1096"/>
        <item x="814"/>
        <item x="175"/>
        <item x="743"/>
        <item x="1240"/>
        <item x="143"/>
        <item x="215"/>
        <item x="290"/>
        <item x="1220"/>
        <item x="123"/>
        <item x="1248"/>
        <item x="751"/>
        <item x="1485"/>
        <item x="78"/>
        <item x="545"/>
        <item x="753"/>
        <item x="435"/>
        <item x="643"/>
        <item x="100"/>
        <item x="1221"/>
        <item x="1289"/>
        <item x="540"/>
        <item x="791"/>
        <item x="1200"/>
        <item x="873"/>
        <item x="1099"/>
        <item x="1267"/>
        <item x="1054"/>
        <item x="193"/>
        <item x="306"/>
        <item x="1052"/>
        <item x="673"/>
        <item x="1194"/>
        <item x="1461"/>
        <item x="1350"/>
        <item x="1349"/>
        <item x="186"/>
        <item x="208"/>
        <item x="826"/>
        <item x="579"/>
        <item x="614"/>
        <item x="369"/>
        <item x="772"/>
        <item x="969"/>
        <item x="504"/>
        <item x="1493"/>
        <item x="487"/>
        <item x="389"/>
        <item x="170"/>
        <item x="796"/>
        <item x="1152"/>
        <item x="1153"/>
        <item x="912"/>
        <item x="730"/>
        <item x="1213"/>
        <item x="205"/>
        <item x="1464"/>
        <item x="396"/>
        <item x="1011"/>
        <item x="781"/>
        <item x="249"/>
        <item x="1273"/>
        <item x="304"/>
        <item x="766"/>
        <item x="1245"/>
        <item x="371"/>
        <item x="853"/>
        <item x="1101"/>
        <item x="474"/>
        <item x="1299"/>
        <item x="1256"/>
        <item x="464"/>
        <item x="659"/>
        <item x="233"/>
        <item x="640"/>
        <item x="466"/>
        <item x="484"/>
        <item x="1177"/>
        <item x="895"/>
        <item x="1358"/>
        <item x="546"/>
        <item x="1399"/>
        <item x="91"/>
        <item x="1091"/>
        <item x="773"/>
        <item x="348"/>
        <item x="680"/>
        <item x="486"/>
        <item x="669"/>
        <item x="1258"/>
        <item x="662"/>
        <item x="425"/>
        <item x="1044"/>
        <item x="647"/>
        <item x="802"/>
        <item x="620"/>
        <item x="437"/>
        <item x="1470"/>
        <item x="590"/>
        <item x="405"/>
        <item x="413"/>
        <item x="270"/>
        <item x="298"/>
        <item x="34"/>
        <item x="624"/>
        <item x="531"/>
        <item x="836"/>
        <item x="736"/>
        <item x="1388"/>
        <item x="1450"/>
        <item x="1027"/>
        <item x="497"/>
        <item x="1364"/>
        <item x="293"/>
        <item x="1405"/>
        <item x="946"/>
        <item x="96"/>
        <item x="1175"/>
        <item x="1023"/>
        <item x="1316"/>
        <item x="739"/>
        <item x="302"/>
        <item x="917"/>
        <item x="1361"/>
        <item x="585"/>
        <item x="267"/>
        <item x="32"/>
        <item x="779"/>
        <item x="678"/>
        <item x="1067"/>
        <item x="949"/>
        <item x="606"/>
        <item x="870"/>
        <item x="1209"/>
        <item x="1084"/>
        <item x="1154"/>
        <item x="417"/>
        <item x="574"/>
        <item x="1247"/>
        <item x="353"/>
        <item x="908"/>
        <item x="49"/>
        <item x="1379"/>
        <item x="1482"/>
        <item x="301"/>
        <item x="1045"/>
        <item x="5"/>
        <item x="429"/>
        <item x="241"/>
        <item x="206"/>
        <item x="1061"/>
        <item x="1422"/>
        <item x="195"/>
        <item x="1357"/>
        <item x="656"/>
        <item x="342"/>
        <item x="287"/>
        <item x="268"/>
        <item x="1005"/>
        <item x="633"/>
        <item x="80"/>
        <item x="602"/>
        <item x="978"/>
        <item x="114"/>
        <item x="122"/>
        <item x="275"/>
        <item x="975"/>
        <item x="765"/>
        <item x="1015"/>
        <item x="454"/>
        <item x="1407"/>
        <item x="258"/>
        <item x="485"/>
        <item x="253"/>
        <item x="827"/>
        <item x="1481"/>
        <item x="1312"/>
        <item x="1141"/>
        <item x="1160"/>
        <item x="745"/>
        <item x="1449"/>
        <item x="1460"/>
        <item x="783"/>
        <item x="1354"/>
        <item x="1271"/>
        <item x="280"/>
        <item x="1228"/>
        <item x="1455"/>
        <item x="933"/>
        <item x="795"/>
        <item x="925"/>
        <item x="411"/>
        <item x="844"/>
        <item x="1097"/>
        <item x="321"/>
        <item x="550"/>
        <item x="994"/>
        <item x="64"/>
        <item x="65"/>
        <item x="171"/>
        <item x="13"/>
        <item x="1290"/>
        <item x="341"/>
        <item x="834"/>
        <item x="984"/>
        <item x="1438"/>
        <item x="121"/>
        <item x="131"/>
        <item x="861"/>
        <item x="420"/>
        <item x="1492"/>
        <item x="1214"/>
        <item x="1117"/>
        <item x="1110"/>
        <item x="313"/>
        <item x="1102"/>
        <item x="1018"/>
        <item x="1386"/>
        <item x="902"/>
        <item x="1297"/>
        <item x="646"/>
        <item x="158"/>
        <item x="1400"/>
        <item x="792"/>
        <item x="601"/>
        <item x="109"/>
        <item x="1341"/>
        <item x="449"/>
        <item x="691"/>
        <item x="364"/>
        <item x="214"/>
        <item x="1068"/>
        <item x="636"/>
        <item x="831"/>
        <item x="1176"/>
        <item x="350"/>
        <item x="459"/>
        <item x="324"/>
        <item x="217"/>
        <item x="1168"/>
        <item x="701"/>
        <item x="366"/>
        <item x="1086"/>
        <item x="1301"/>
        <item x="823"/>
        <item x="734"/>
        <item x="642"/>
        <item x="934"/>
        <item x="6"/>
        <item x="964"/>
        <item x="798"/>
        <item x="931"/>
        <item x="402"/>
        <item x="655"/>
        <item x="11"/>
        <item x="1198"/>
        <item x="176"/>
        <item x="1254"/>
        <item x="141"/>
        <item x="808"/>
        <item x="789"/>
        <item x="147"/>
        <item x="239"/>
        <item x="621"/>
        <item x="544"/>
        <item x="88"/>
        <item x="463"/>
        <item x="1459"/>
        <item x="788"/>
        <item x="1130"/>
        <item x="173"/>
        <item x="1089"/>
        <item x="1163"/>
        <item x="1189"/>
        <item x="700"/>
        <item x="543"/>
        <item x="677"/>
        <item x="750"/>
        <item x="1230"/>
        <item x="1401"/>
        <item x="1376"/>
        <item x="674"/>
        <item x="46"/>
        <item x="318"/>
        <item x="856"/>
        <item x="929"/>
        <item x="728"/>
        <item x="1227"/>
        <item x="194"/>
        <item x="1468"/>
        <item x="1150"/>
        <item x="1488"/>
        <item x="336"/>
        <item x="1385"/>
        <item x="1169"/>
        <item x="887"/>
        <item x="903"/>
        <item x="1329"/>
        <item x="381"/>
        <item x="1330"/>
        <item x="628"/>
        <item x="1319"/>
        <item x="731"/>
        <item x="1380"/>
        <item x="407"/>
        <item x="1021"/>
        <item x="138"/>
        <item x="1458"/>
        <item x="31"/>
        <item x="1032"/>
        <item x="992"/>
        <item x="600"/>
        <item x="150"/>
        <item x="1346"/>
        <item x="368"/>
        <item x="252"/>
        <item x="391"/>
        <item x="448"/>
        <item x="660"/>
        <item x="1146"/>
        <item x="1123"/>
        <item x="370"/>
        <item x="250"/>
        <item x="708"/>
        <item x="871"/>
        <item x="1452"/>
        <item x="521"/>
        <item x="1012"/>
        <item x="1435"/>
        <item x="149"/>
        <item x="558"/>
        <item x="989"/>
        <item x="441"/>
        <item x="713"/>
        <item x="4"/>
        <item x="477"/>
        <item x="365"/>
        <item x="505"/>
        <item x="1342"/>
        <item x="881"/>
        <item x="926"/>
        <item x="204"/>
        <item x="1095"/>
        <item x="886"/>
        <item x="1055"/>
        <item x="954"/>
        <item x="1347"/>
        <item x="1181"/>
        <item x="878"/>
        <item x="722"/>
        <item x="1322"/>
        <item x="561"/>
        <item x="863"/>
        <item x="1424"/>
        <item x="16"/>
        <item x="1218"/>
        <item x="37"/>
        <item x="85"/>
        <item x="284"/>
        <item x="1489"/>
        <item x="1479"/>
        <item x="1148"/>
        <item x="90"/>
        <item x="1339"/>
        <item x="778"/>
        <item x="1"/>
        <item x="1057"/>
        <item x="897"/>
        <item x="860"/>
        <item x="738"/>
        <item x="893"/>
        <item x="1416"/>
        <item x="1224"/>
        <item x="410"/>
        <item x="338"/>
        <item x="1318"/>
        <item x="453"/>
        <item x="889"/>
        <item x="1469"/>
        <item x="859"/>
        <item x="710"/>
        <item x="255"/>
        <item x="661"/>
        <item x="519"/>
        <item x="237"/>
        <item x="130"/>
        <item x="1143"/>
        <item x="1396"/>
        <item x="1308"/>
        <item x="1195"/>
        <item x="849"/>
        <item x="1060"/>
        <item x="288"/>
        <item x="511"/>
        <item x="356"/>
        <item x="1325"/>
        <item x="1363"/>
        <item x="1331"/>
        <item x="1185"/>
        <item x="913"/>
        <item x="682"/>
        <item x="983"/>
        <item x="720"/>
        <item x="235"/>
        <item x="1283"/>
        <item x="489"/>
        <item x="1423"/>
        <item x="1129"/>
        <item x="1263"/>
        <item x="263"/>
        <item x="581"/>
        <item x="354"/>
        <item x="787"/>
        <item x="456"/>
        <item x="599"/>
        <item x="187"/>
        <item x="246"/>
        <item x="254"/>
        <item x="801"/>
        <item x="1136"/>
        <item x="567"/>
        <item x="317"/>
        <item x="260"/>
        <item x="225"/>
        <item x="8"/>
        <item x="1212"/>
        <item x="584"/>
        <item x="517"/>
        <item x="1255"/>
        <item x="134"/>
        <item x="1170"/>
        <item x="1211"/>
        <item x="843"/>
        <item x="333"/>
        <item x="9"/>
        <item x="281"/>
        <item x="192"/>
        <item x="533"/>
        <item x="257"/>
        <item x="719"/>
        <item x="209"/>
        <item x="1225"/>
        <item x="1115"/>
        <item x="583"/>
        <item x="43"/>
        <item x="1039"/>
        <item x="528"/>
        <item x="28"/>
        <item x="542"/>
        <item x="1244"/>
        <item x="1205"/>
        <item x="1009"/>
        <item x="351"/>
        <item x="580"/>
        <item x="865"/>
        <item x="552"/>
        <item x="1281"/>
        <item x="568"/>
        <item x="560"/>
        <item x="899"/>
        <item x="522"/>
        <item x="1430"/>
        <item x="1274"/>
        <item x="1436"/>
        <item x="1265"/>
        <item x="529"/>
        <item x="289"/>
        <item x="915"/>
        <item x="939"/>
        <item x="667"/>
        <item x="174"/>
        <item x="566"/>
        <item x="1466"/>
        <item x="421"/>
        <item x="525"/>
        <item x="818"/>
        <item x="654"/>
        <item x="465"/>
        <item x="152"/>
        <item x="987"/>
        <item x="513"/>
        <item x="1234"/>
        <item x="1178"/>
        <item x="458"/>
        <item x="383"/>
        <item x="742"/>
        <item x="178"/>
        <item x="817"/>
        <item x="42"/>
        <item x="185"/>
        <item x="1285"/>
        <item x="440"/>
        <item x="334"/>
        <item x="309"/>
        <item x="914"/>
        <item x="467"/>
        <item x="634"/>
        <item x="666"/>
        <item x="1315"/>
        <item x="277"/>
        <item x="990"/>
        <item x="883"/>
        <item x="1362"/>
        <item x="501"/>
        <item x="55"/>
        <item x="638"/>
        <item x="84"/>
        <item x="603"/>
        <item x="711"/>
        <item x="923"/>
        <item x="1445"/>
        <item x="709"/>
        <item x="1260"/>
        <item x="554"/>
        <item x="126"/>
        <item x="1215"/>
        <item x="494"/>
        <item x="617"/>
        <item x="764"/>
        <item x="607"/>
        <item x="70"/>
        <item x="469"/>
        <item x="1001"/>
        <item x="1351"/>
        <item x="1048"/>
        <item x="1280"/>
        <item x="657"/>
        <item x="604"/>
        <item x="36"/>
        <item x="153"/>
        <item x="295"/>
        <item x="61"/>
        <item x="1287"/>
        <item x="1344"/>
        <item x="716"/>
        <item x="959"/>
        <item x="101"/>
        <item x="1403"/>
        <item x="1047"/>
        <item x="160"/>
        <item x="665"/>
        <item x="1034"/>
        <item x="1165"/>
        <item x="1326"/>
        <item x="329"/>
        <item x="1413"/>
        <item x="1066"/>
        <item x="503"/>
        <item x="547"/>
        <item x="726"/>
        <item x="936"/>
        <item x="571"/>
        <item x="231"/>
        <item x="622"/>
        <item x="226"/>
        <item x="95"/>
        <item x="942"/>
        <item x="648"/>
        <item x="892"/>
        <item x="962"/>
        <item x="1179"/>
        <item x="569"/>
        <item x="593"/>
        <item x="819"/>
        <item x="1456"/>
        <item x="460"/>
        <item x="367"/>
        <item x="409"/>
        <item x="1340"/>
        <item x="492"/>
        <item x="307"/>
        <item x="89"/>
        <item x="1187"/>
        <item x="331"/>
        <item x="1352"/>
        <item x="98"/>
        <item x="168"/>
        <item x="1010"/>
        <item x="538"/>
        <item x="1155"/>
        <item x="320"/>
        <item x="1029"/>
        <item x="683"/>
        <item x="1406"/>
        <item x="180"/>
        <item x="228"/>
        <item x="1378"/>
        <item x="806"/>
        <item x="594"/>
        <item x="340"/>
        <item x="685"/>
        <item x="748"/>
        <item x="644"/>
        <item x="33"/>
        <item x="355"/>
        <item x="641"/>
        <item x="1437"/>
        <item x="1164"/>
        <item x="1366"/>
        <item x="991"/>
        <item x="1381"/>
        <item x="688"/>
        <item x="374"/>
        <item x="1392"/>
        <item x="905"/>
        <item x="481"/>
        <item x="1062"/>
        <item x="490"/>
        <item x="83"/>
        <item x="414"/>
        <item x="1473"/>
        <item x="285"/>
        <item x="148"/>
        <item x="573"/>
        <item x="1409"/>
        <item x="399"/>
        <item x="1425"/>
        <item x="824"/>
        <item x="582"/>
        <item x="1303"/>
        <item x="21"/>
        <item x="1028"/>
        <item x="1030"/>
        <item x="1279"/>
        <item x="1147"/>
        <item x="189"/>
        <item x="1440"/>
        <item x="1371"/>
        <item x="499"/>
        <item x="841"/>
        <item x="86"/>
        <item x="247"/>
        <item x="704"/>
        <item x="996"/>
        <item x="1491"/>
        <item x="1321"/>
        <item x="379"/>
        <item x="498"/>
        <item x="1038"/>
        <item x="1094"/>
        <item x="1142"/>
        <item x="41"/>
        <item x="145"/>
        <item x="406"/>
        <item x="1250"/>
        <item x="210"/>
        <item x="163"/>
        <item x="1000"/>
        <item x="198"/>
        <item x="1462"/>
        <item x="15"/>
        <item x="813"/>
        <item x="609"/>
        <item x="1454"/>
        <item x="142"/>
        <item x="1204"/>
        <item x="740"/>
        <item x="957"/>
        <item x="759"/>
        <item x="1387"/>
        <item x="1217"/>
        <item x="922"/>
        <item x="1365"/>
        <item x="50"/>
        <item x="199"/>
        <item x="907"/>
        <item x="447"/>
        <item x="1268"/>
        <item x="980"/>
        <item x="717"/>
        <item x="1156"/>
        <item x="349"/>
        <item x="327"/>
        <item x="591"/>
        <item x="811"/>
        <item x="1138"/>
        <item x="639"/>
        <item x="838"/>
        <item x="125"/>
        <item x="1124"/>
        <item x="821"/>
        <item x="423"/>
        <item x="224"/>
        <item x="472"/>
        <item x="244"/>
        <item x="1107"/>
        <item x="1016"/>
        <item x="7"/>
        <item x="213"/>
        <item x="1394"/>
        <item x="1304"/>
        <item x="363"/>
        <item x="960"/>
        <item x="373"/>
        <item x="746"/>
        <item x="784"/>
        <item x="344"/>
        <item x="530"/>
        <item x="741"/>
        <item x="616"/>
        <item x="1078"/>
        <item x="167"/>
        <item x="1337"/>
        <item x="232"/>
        <item x="752"/>
        <item x="1252"/>
        <item x="319"/>
        <item x="75"/>
        <item x="269"/>
        <item x="310"/>
        <item x="786"/>
        <item x="380"/>
        <item x="597"/>
        <item x="1144"/>
        <item x="880"/>
        <item x="780"/>
        <item x="1053"/>
        <item x="1374"/>
        <item x="128"/>
        <item x="875"/>
        <item x="30"/>
        <item x="1019"/>
        <item x="1103"/>
        <item x="999"/>
        <item x="236"/>
        <item x="403"/>
        <item x="1323"/>
        <item x="1417"/>
        <item x="756"/>
        <item x="93"/>
        <item x="548"/>
        <item x="292"/>
        <item x="223"/>
        <item x="1288"/>
        <item x="218"/>
        <item x="945"/>
        <item x="1298"/>
        <item x="72"/>
        <item x="1137"/>
        <item x="1108"/>
        <item x="44"/>
        <item x="694"/>
        <item x="1426"/>
        <item x="1145"/>
        <item x="20"/>
        <item x="272"/>
        <item x="202"/>
        <item x="1432"/>
        <item x="825"/>
        <item x="404"/>
        <item x="1397"/>
        <item x="1348"/>
        <item x="857"/>
        <item x="958"/>
        <item x="184"/>
        <item x="976"/>
        <item x="956"/>
        <item x="1202"/>
        <item x="981"/>
        <item x="1020"/>
        <item x="900"/>
        <item x="1429"/>
        <item x="690"/>
        <item x="1353"/>
        <item x="1243"/>
        <item x="882"/>
        <item x="535"/>
        <item x="1444"/>
        <item x="944"/>
        <item x="1360"/>
        <item x="1447"/>
        <item x="776"/>
        <item x="502"/>
        <item x="1241"/>
        <item x="615"/>
        <item x="724"/>
        <item x="1333"/>
        <item x="1467"/>
        <item x="794"/>
        <item x="650"/>
        <item x="618"/>
        <item x="264"/>
        <item x="1126"/>
        <item x="575"/>
        <item x="442"/>
        <item x="300"/>
        <item x="81"/>
        <item x="1270"/>
        <item x="105"/>
        <item x="73"/>
        <item x="1264"/>
        <item x="668"/>
        <item x="3"/>
        <item x="508"/>
        <item x="557"/>
        <item x="238"/>
        <item x="911"/>
        <item x="1132"/>
        <item x="162"/>
        <item x="1302"/>
        <item x="361"/>
        <item x="509"/>
        <item x="450"/>
        <item x="842"/>
        <item x="418"/>
        <item x="103"/>
        <item x="1113"/>
        <item x="22"/>
        <item x="433"/>
        <item x="553"/>
        <item x="1040"/>
        <item x="845"/>
        <item x="422"/>
        <item x="54"/>
        <item x="1140"/>
        <item x="1017"/>
        <item x="840"/>
        <item x="157"/>
        <item x="625"/>
        <item x="608"/>
        <item x="240"/>
        <item x="898"/>
        <item x="516"/>
        <item x="2"/>
        <item x="1035"/>
        <item x="104"/>
        <item x="536"/>
        <item x="308"/>
        <item x="156"/>
        <item x="1003"/>
        <item x="376"/>
        <item x="1272"/>
        <item x="79"/>
        <item x="181"/>
        <item x="296"/>
        <item x="491"/>
        <item x="1412"/>
        <item x="797"/>
        <item x="921"/>
        <item x="1058"/>
        <item x="769"/>
        <item x="10"/>
        <item x="45"/>
        <item x="586"/>
        <item x="705"/>
        <item x="311"/>
        <item x="1065"/>
        <item x="1398"/>
        <item x="1134"/>
        <item x="1356"/>
        <item x="605"/>
        <item x="539"/>
        <item x="985"/>
        <item x="303"/>
        <item x="1242"/>
        <item x="986"/>
        <item x="66"/>
        <item x="108"/>
        <item x="534"/>
        <item x="119"/>
        <item x="427"/>
        <item x="1074"/>
        <item x="1069"/>
        <item x="948"/>
        <item x="1193"/>
        <item x="1439"/>
        <item x="446"/>
        <item x="1172"/>
        <item x="1216"/>
        <item x="1231"/>
        <item x="995"/>
        <item x="551"/>
        <item x="707"/>
        <item x="1222"/>
        <item x="699"/>
        <item x="1474"/>
        <item x="1480"/>
        <item x="762"/>
        <item x="894"/>
        <item x="92"/>
        <item x="99"/>
        <item x="419"/>
        <item x="1457"/>
        <item x="1120"/>
        <item x="1419"/>
        <item x="1206"/>
        <item x="1434"/>
        <item x="760"/>
        <item x="835"/>
        <item x="1395"/>
        <item x="829"/>
        <item x="1393"/>
        <item x="1122"/>
        <item x="932"/>
        <item x="118"/>
        <item x="1453"/>
        <item x="221"/>
        <item x="906"/>
        <item x="144"/>
        <item x="653"/>
        <item x="471"/>
        <item x="755"/>
        <item x="1262"/>
        <item x="392"/>
        <item x="1180"/>
        <item x="1391"/>
        <item x="1369"/>
        <item x="358"/>
        <item x="562"/>
        <item x="1223"/>
        <item x="434"/>
        <item x="630"/>
        <item x="1278"/>
        <item x="377"/>
        <item x="1313"/>
        <item x="1427"/>
        <item x="649"/>
        <item x="1233"/>
        <item x="1072"/>
        <item x="627"/>
        <item x="26"/>
        <item x="428"/>
        <item x="935"/>
        <item x="1159"/>
        <item x="1076"/>
        <item x="323"/>
        <item x="1207"/>
        <item x="343"/>
        <item x="919"/>
        <item x="1404"/>
        <item x="514"/>
        <item x="1049"/>
        <item x="1373"/>
        <item x="177"/>
        <item x="1098"/>
        <item x="67"/>
        <item x="1024"/>
        <item x="382"/>
        <item x="820"/>
        <item x="1026"/>
        <item x="537"/>
        <item x="832"/>
        <item x="687"/>
        <item x="1483"/>
        <item x="541"/>
        <item x="888"/>
        <item x="1190"/>
        <item x="291"/>
        <item x="1073"/>
        <item x="686"/>
        <item x="444"/>
        <item x="1355"/>
        <item x="702"/>
        <item x="793"/>
        <item x="1229"/>
        <item x="520"/>
        <item x="132"/>
        <item x="63"/>
        <item x="771"/>
        <item x="1372"/>
        <item x="950"/>
        <item x="940"/>
        <item x="556"/>
        <item x="1307"/>
        <item x="1251"/>
        <item x="1184"/>
        <item x="432"/>
        <item x="480"/>
        <item x="679"/>
        <item x="408"/>
        <item x="877"/>
        <item x="133"/>
        <item x="973"/>
        <item x="200"/>
        <item x="846"/>
        <item x="23"/>
        <item x="916"/>
        <item x="372"/>
        <item x="1093"/>
        <item x="1236"/>
        <item x="77"/>
        <item x="387"/>
        <item x="1486"/>
        <item x="286"/>
        <item x="693"/>
        <item x="430"/>
        <item x="867"/>
        <item x="839"/>
        <item x="631"/>
        <item x="1442"/>
        <item x="243"/>
        <item x="896"/>
        <item x="1167"/>
        <item x="457"/>
        <item x="326"/>
        <item x="139"/>
        <item x="1311"/>
        <item x="1477"/>
        <item x="623"/>
        <item x="188"/>
        <item x="758"/>
        <item x="612"/>
        <item x="1286"/>
        <item x="182"/>
        <item x="1199"/>
        <item x="312"/>
        <item x="282"/>
        <item x="76"/>
        <item x="1415"/>
        <item x="1320"/>
        <item x="890"/>
        <item x="1411"/>
        <item x="1367"/>
        <item x="1210"/>
        <item x="1382"/>
        <item x="937"/>
        <item x="1166"/>
        <item x="1476"/>
        <item x="299"/>
        <item x="1226"/>
        <item x="714"/>
        <item x="869"/>
        <item x="804"/>
        <item x="515"/>
        <item x="135"/>
        <item x="732"/>
        <item x="507"/>
        <item x="1431"/>
        <item x="164"/>
        <item x="493"/>
        <item x="48"/>
        <item x="1106"/>
        <item x="664"/>
        <item x="1131"/>
        <item x="1261"/>
        <item x="526"/>
        <item x="928"/>
        <item x="378"/>
        <item x="729"/>
        <item x="482"/>
        <item x="137"/>
        <item x="276"/>
        <item x="1296"/>
        <item x="651"/>
        <item x="851"/>
        <item x="1478"/>
        <item x="386"/>
        <item x="1182"/>
        <item x="483"/>
        <item x="735"/>
        <item x="62"/>
        <item x="395"/>
        <item x="339"/>
        <item x="40"/>
        <item x="1433"/>
        <item x="1036"/>
        <item x="337"/>
        <item x="951"/>
        <item x="1384"/>
        <item x="1112"/>
        <item x="613"/>
        <item x="1389"/>
        <item x="476"/>
        <item x="478"/>
        <item x="993"/>
        <item x="805"/>
        <item x="332"/>
        <item x="1324"/>
        <item x="698"/>
        <item x="438"/>
        <item x="136"/>
        <item x="1186"/>
        <item x="968"/>
        <item x="0"/>
        <item x="116"/>
        <item x="733"/>
        <item x="866"/>
        <item x="876"/>
        <item x="357"/>
        <item x="1345"/>
        <item x="488"/>
        <item x="1092"/>
        <item x="1471"/>
        <item x="858"/>
        <item x="112"/>
        <item x="1368"/>
        <item x="443"/>
        <item x="754"/>
        <item x="234"/>
        <item x="744"/>
        <item x="1041"/>
        <item x="1475"/>
        <item x="927"/>
        <item x="718"/>
        <item x="1203"/>
        <item x="242"/>
        <item x="970"/>
        <item x="111"/>
        <item x="245"/>
        <item x="1282"/>
        <item x="146"/>
        <item x="24"/>
        <item x="777"/>
        <item x="51"/>
        <item x="953"/>
        <item x="1232"/>
        <item x="1418"/>
        <item x="106"/>
        <item x="715"/>
        <item x="1033"/>
        <item x="1080"/>
        <item x="431"/>
        <item x="397"/>
        <item x="626"/>
        <item x="107"/>
        <item x="1135"/>
        <item x="909"/>
        <item x="1105"/>
        <item x="266"/>
        <item x="305"/>
        <item x="57"/>
        <item x="316"/>
        <item x="1151"/>
        <item x="166"/>
        <item x="879"/>
        <item x="1421"/>
        <item x="785"/>
        <item x="314"/>
        <item x="94"/>
        <item x="154"/>
        <item x="1077"/>
        <item x="809"/>
        <item x="390"/>
        <item x="1082"/>
        <item x="988"/>
        <item x="577"/>
        <item x="1295"/>
        <item x="1327"/>
        <item x="1294"/>
        <item x="212"/>
        <item x="1246"/>
        <item x="1162"/>
        <item x="1472"/>
        <item x="165"/>
        <item x="799"/>
        <item x="681"/>
        <item x="1111"/>
        <item x="1332"/>
        <item x="53"/>
        <item x="815"/>
        <item x="632"/>
        <item x="727"/>
        <item x="169"/>
        <item x="549"/>
        <item x="971"/>
        <item x="920"/>
        <item x="1121"/>
        <item x="611"/>
        <item x="197"/>
        <item x="161"/>
        <item x="1037"/>
        <item x="1006"/>
        <item x="1338"/>
        <item x="874"/>
        <item x="1420"/>
        <item x="1100"/>
        <item x="362"/>
        <item x="872"/>
        <item x="974"/>
        <item x="1127"/>
        <item x="1118"/>
        <item x="216"/>
        <item x="1284"/>
        <item x="510"/>
        <item x="1008"/>
        <item x="328"/>
        <item x="35"/>
        <item x="473"/>
        <item x="29"/>
        <item x="201"/>
        <item x="97"/>
        <item x="110"/>
        <item x="25"/>
        <item x="761"/>
        <item x="1014"/>
        <item x="979"/>
        <item x="495"/>
        <item x="512"/>
        <item x="283"/>
        <item x="461"/>
        <item x="1490"/>
        <item x="271"/>
        <item x="1114"/>
        <item x="737"/>
        <item x="1328"/>
        <item x="17"/>
        <item x="862"/>
        <item x="87"/>
        <item x="151"/>
        <item x="1158"/>
        <item x="938"/>
        <item x="439"/>
        <item x="610"/>
        <item x="904"/>
        <item x="629"/>
        <item x="401"/>
        <item x="360"/>
        <item x="972"/>
        <item x="1174"/>
        <item x="1448"/>
        <item x="837"/>
        <item x="273"/>
        <item x="767"/>
        <item x="155"/>
        <item x="124"/>
        <item x="645"/>
        <item x="1428"/>
        <item x="578"/>
        <item x="455"/>
        <item x="1390"/>
        <item x="14"/>
        <item x="219"/>
        <item x="723"/>
        <item x="102"/>
        <item x="563"/>
        <item x="393"/>
        <item x="274"/>
        <item x="1269"/>
        <item x="774"/>
        <item x="12"/>
        <item x="394"/>
        <item x="1050"/>
        <item x="58"/>
        <item x="220"/>
        <item x="294"/>
        <item x="359"/>
        <item x="1070"/>
        <item x="203"/>
        <item x="952"/>
        <item x="672"/>
        <item x="113"/>
        <item x="1087"/>
        <item x="524"/>
        <item x="712"/>
        <item x="518"/>
        <item x="595"/>
        <item x="71"/>
        <item x="1266"/>
        <item x="115"/>
        <item x="426"/>
        <item x="1031"/>
        <item x="39"/>
        <item x="297"/>
        <item x="1088"/>
        <item x="52"/>
        <item x="1300"/>
        <item x="676"/>
        <item x="1443"/>
        <item x="462"/>
        <item x="670"/>
        <item x="1191"/>
        <item x="652"/>
        <item x="963"/>
        <item x="1079"/>
        <item x="191"/>
        <item x="885"/>
        <item x="637"/>
        <item x="1192"/>
        <item x="352"/>
        <item x="1377"/>
        <item x="1007"/>
        <item x="1292"/>
        <item x="1343"/>
        <item x="689"/>
        <item x="830"/>
        <item x="1487"/>
        <item x="117"/>
        <item x="1046"/>
        <item x="120"/>
        <item x="47"/>
        <item x="140"/>
        <item x="60"/>
        <item x="1257"/>
        <item x="1157"/>
        <item x="1305"/>
        <item x="997"/>
        <item x="479"/>
        <item x="398"/>
        <item x="56"/>
        <item x="527"/>
        <item x="259"/>
        <item x="330"/>
        <item x="1125"/>
        <item x="230"/>
        <item x="1064"/>
        <item x="1196"/>
        <item x="1370"/>
        <item x="965"/>
        <item x="261"/>
        <item x="1022"/>
        <item x="1063"/>
        <item x="375"/>
        <item x="1402"/>
        <item x="930"/>
        <item x="1201"/>
        <item x="451"/>
        <item x="790"/>
        <item x="901"/>
        <item x="19"/>
        <item x="810"/>
        <item x="1173"/>
        <item x="1253"/>
        <item x="1208"/>
        <item x="1375"/>
        <item x="38"/>
        <item x="706"/>
        <item x="532"/>
        <item x="696"/>
        <item x="1002"/>
        <item x="589"/>
        <item x="884"/>
        <item x="416"/>
        <item x="475"/>
        <item x="864"/>
        <item x="1249"/>
        <item x="847"/>
        <item x="1451"/>
        <item x="816"/>
        <item x="415"/>
        <item x="770"/>
        <item x="496"/>
        <item x="347"/>
        <item x="229"/>
        <item x="1149"/>
        <item x="1309"/>
        <item x="211"/>
        <item x="725"/>
        <item x="279"/>
        <item x="910"/>
        <item x="564"/>
        <item x="1317"/>
        <item x="598"/>
        <item x="452"/>
        <item x="256"/>
        <item x="570"/>
        <item x="812"/>
        <item x="961"/>
        <item x="27"/>
        <item x="346"/>
        <item x="1291"/>
        <item x="1259"/>
        <item x="445"/>
        <item x="1133"/>
        <item x="833"/>
        <item x="941"/>
        <item x="703"/>
        <item x="251"/>
        <item x="1171"/>
        <item x="822"/>
        <item x="1334"/>
        <item x="1239"/>
        <item x="1463"/>
        <item x="924"/>
        <item x="966"/>
        <item x="1237"/>
        <item x="262"/>
        <item x="506"/>
        <item x="675"/>
        <item x="82"/>
        <item x="1119"/>
        <item x="500"/>
        <item x="1293"/>
        <item x="592"/>
        <item x="325"/>
        <item x="1139"/>
        <item x="179"/>
        <item x="315"/>
        <item x="190"/>
        <item x="172"/>
        <item x="967"/>
        <item x="697"/>
        <item x="1277"/>
        <item x="1183"/>
        <item x="757"/>
        <item x="955"/>
        <item x="854"/>
        <item x="69"/>
        <item x="1441"/>
        <item x="559"/>
        <item x="400"/>
        <item x="1219"/>
        <item x="1085"/>
        <item x="1359"/>
        <item x="1197"/>
        <item x="977"/>
        <item x="576"/>
        <item t="default"/>
      </items>
    </pivotField>
    <pivotField dataField="1" numFmtId="2" showAll="0"/>
    <pivotField numFmtId="2" showAll="0"/>
    <pivotField numFmtId="2" showAll="0"/>
    <pivotField numFmtId="9" showAll="0"/>
    <pivotField showAll="0">
      <items count="15">
        <item x="0"/>
        <item x="1"/>
        <item x="2"/>
        <item x="3"/>
        <item x="4"/>
        <item x="5"/>
        <item x="6"/>
        <item x="7"/>
        <item x="8"/>
        <item x="9"/>
        <item x="10"/>
        <item x="11"/>
        <item x="12"/>
        <item x="13"/>
        <item t="default"/>
      </items>
    </pivotField>
    <pivotField showAll="0">
      <items count="8">
        <item x="0"/>
        <item x="1"/>
        <item x="2"/>
        <item x="3"/>
        <item x="4"/>
        <item x="5"/>
        <item x="6"/>
        <item t="default"/>
      </items>
    </pivotField>
  </pivotFields>
  <rowFields count="1">
    <field x="11"/>
  </rowFields>
  <rowItems count="10">
    <i>
      <x v="300"/>
    </i>
    <i>
      <x v="320"/>
    </i>
    <i>
      <x v="322"/>
    </i>
    <i>
      <x v="524"/>
    </i>
    <i>
      <x v="627"/>
    </i>
    <i>
      <x v="642"/>
    </i>
    <i>
      <x v="653"/>
    </i>
    <i>
      <x v="655"/>
    </i>
    <i>
      <x v="835"/>
    </i>
    <i>
      <x v="987"/>
    </i>
  </rowItems>
  <colItems count="1">
    <i/>
  </colItems>
  <dataFields count="1">
    <dataField name="Sum of Sales" fld="12" showDataAs="percentOfTotal" baseField="0" baseItem="0" numFmtId="10"/>
  </dataFields>
  <formats count="10">
    <format dxfId="95">
      <pivotArea dataOnly="0" labelOnly="1" outline="0" axis="axisValues" fieldPosition="0"/>
    </format>
    <format dxfId="94">
      <pivotArea type="all" dataOnly="0" outline="0" fieldPosition="0"/>
    </format>
    <format dxfId="93">
      <pivotArea outline="0" collapsedLevelsAreSubtotals="1" fieldPosition="0"/>
    </format>
    <format dxfId="92">
      <pivotArea field="2" type="button" dataOnly="0" labelOnly="1" outline="0"/>
    </format>
    <format dxfId="91">
      <pivotArea dataOnly="0" labelOnly="1" outline="0" axis="axisValues" fieldPosition="0"/>
    </format>
    <format dxfId="90">
      <pivotArea type="all" dataOnly="0" outline="0" fieldPosition="0"/>
    </format>
    <format dxfId="89">
      <pivotArea outline="0" collapsedLevelsAreSubtotals="1" fieldPosition="0"/>
    </format>
    <format dxfId="88">
      <pivotArea field="2" type="button" dataOnly="0" labelOnly="1" outline="0"/>
    </format>
    <format dxfId="87">
      <pivotArea dataOnly="0" labelOnly="1" outline="0" axis="axisValues" fieldPosition="0"/>
    </format>
    <format dxfId="86">
      <pivotArea outline="0" fieldPosition="0">
        <references count="1">
          <reference field="4294967294" count="1">
            <x v="0"/>
          </reference>
        </references>
      </pivotArea>
    </format>
  </formats>
  <conditionalFormats count="1">
    <conditionalFormat priority="4">
      <pivotAreas count="1">
        <pivotArea type="data" outline="0" collapsedLevelsAreSubtotals="1" fieldPosition="0">
          <references count="1">
            <reference field="4294967294" count="1" selected="0">
              <x v="0"/>
            </reference>
          </references>
        </pivotArea>
      </pivotAreas>
    </conditionalFormat>
  </conditional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7" showRowHeaders="1" showColHeaders="1" showRowStripes="0" showColStripes="0" showLastColumn="1"/>
  <filters count="1">
    <filter fld="11" type="count" evalOrder="-1" id="3"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B9428DBD-D7DF-4340-A4A1-AA0BE89D5D4C}" name="Count Of Order Per Month and Year"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multipleFieldFilters="0" chartFormat="13">
  <location ref="H17:L30" firstHeaderRow="1" firstDataRow="2" firstDataCol="1"/>
  <pivotFields count="18">
    <pivotField dataField="1" showAll="0"/>
    <pivotField numFmtId="14" showAll="0">
      <items count="846">
        <item x="571"/>
        <item x="538"/>
        <item x="575"/>
        <item x="587"/>
        <item x="605"/>
        <item x="810"/>
        <item x="447"/>
        <item x="413"/>
        <item x="233"/>
        <item x="205"/>
        <item x="209"/>
        <item x="816"/>
        <item x="61"/>
        <item x="834"/>
        <item x="715"/>
        <item x="785"/>
        <item x="728"/>
        <item x="592"/>
        <item x="24"/>
        <item x="792"/>
        <item x="540"/>
        <item x="282"/>
        <item x="770"/>
        <item x="252"/>
        <item x="641"/>
        <item x="363"/>
        <item x="429"/>
        <item x="740"/>
        <item x="818"/>
        <item x="482"/>
        <item x="780"/>
        <item x="569"/>
        <item x="296"/>
        <item x="184"/>
        <item x="839"/>
        <item x="214"/>
        <item x="546"/>
        <item x="448"/>
        <item x="514"/>
        <item x="357"/>
        <item x="733"/>
        <item x="428"/>
        <item x="512"/>
        <item x="683"/>
        <item x="163"/>
        <item x="817"/>
        <item x="494"/>
        <item x="336"/>
        <item x="778"/>
        <item x="757"/>
        <item x="177"/>
        <item x="119"/>
        <item x="561"/>
        <item x="3"/>
        <item x="743"/>
        <item x="392"/>
        <item x="670"/>
        <item x="222"/>
        <item x="106"/>
        <item x="603"/>
        <item x="102"/>
        <item x="232"/>
        <item x="354"/>
        <item x="1"/>
        <item x="247"/>
        <item x="680"/>
        <item x="835"/>
        <item x="344"/>
        <item x="60"/>
        <item x="819"/>
        <item x="153"/>
        <item x="395"/>
        <item x="101"/>
        <item x="677"/>
        <item x="446"/>
        <item x="682"/>
        <item x="648"/>
        <item x="767"/>
        <item x="48"/>
        <item x="510"/>
        <item x="379"/>
        <item x="283"/>
        <item x="598"/>
        <item x="627"/>
        <item x="249"/>
        <item x="703"/>
        <item x="52"/>
        <item x="327"/>
        <item x="449"/>
        <item x="453"/>
        <item x="557"/>
        <item x="289"/>
        <item x="31"/>
        <item x="186"/>
        <item x="28"/>
        <item x="90"/>
        <item x="237"/>
        <item x="167"/>
        <item x="769"/>
        <item x="836"/>
        <item x="697"/>
        <item x="672"/>
        <item x="382"/>
        <item x="624"/>
        <item x="29"/>
        <item x="4"/>
        <item x="225"/>
        <item x="422"/>
        <item x="162"/>
        <item x="669"/>
        <item x="772"/>
        <item x="105"/>
        <item x="723"/>
        <item x="652"/>
        <item x="439"/>
        <item x="457"/>
        <item x="45"/>
        <item x="112"/>
        <item x="53"/>
        <item x="768"/>
        <item x="412"/>
        <item x="51"/>
        <item x="698"/>
        <item x="180"/>
        <item x="407"/>
        <item x="159"/>
        <item x="387"/>
        <item x="791"/>
        <item x="401"/>
        <item x="306"/>
        <item x="349"/>
        <item x="679"/>
        <item x="66"/>
        <item x="824"/>
        <item x="509"/>
        <item x="465"/>
        <item x="10"/>
        <item x="117"/>
        <item x="620"/>
        <item x="700"/>
        <item x="220"/>
        <item x="650"/>
        <item x="380"/>
        <item x="638"/>
        <item x="488"/>
        <item x="450"/>
        <item x="275"/>
        <item x="116"/>
        <item x="722"/>
        <item x="814"/>
        <item x="352"/>
        <item x="673"/>
        <item x="524"/>
        <item x="609"/>
        <item x="64"/>
        <item x="399"/>
        <item x="137"/>
        <item x="314"/>
        <item x="544"/>
        <item x="541"/>
        <item x="403"/>
        <item x="318"/>
        <item x="747"/>
        <item x="504"/>
        <item x="461"/>
        <item x="218"/>
        <item x="142"/>
        <item x="266"/>
        <item x="224"/>
        <item x="589"/>
        <item x="497"/>
        <item x="812"/>
        <item x="279"/>
        <item x="9"/>
        <item x="376"/>
        <item x="705"/>
        <item x="434"/>
        <item x="124"/>
        <item x="629"/>
        <item x="168"/>
        <item x="324"/>
        <item x="597"/>
        <item x="394"/>
        <item x="798"/>
        <item x="396"/>
        <item x="600"/>
        <item x="639"/>
        <item x="170"/>
        <item x="43"/>
        <item x="164"/>
        <item x="843"/>
        <item x="469"/>
        <item x="441"/>
        <item x="786"/>
        <item x="480"/>
        <item x="735"/>
        <item x="531"/>
        <item x="272"/>
        <item x="802"/>
        <item x="820"/>
        <item x="348"/>
        <item x="255"/>
        <item x="211"/>
        <item x="404"/>
        <item x="299"/>
        <item x="763"/>
        <item x="479"/>
        <item x="351"/>
        <item x="718"/>
        <item x="784"/>
        <item x="15"/>
        <item x="305"/>
        <item x="559"/>
        <item x="270"/>
        <item x="813"/>
        <item x="537"/>
        <item x="212"/>
        <item x="216"/>
        <item x="796"/>
        <item x="614"/>
        <item x="754"/>
        <item x="716"/>
        <item x="838"/>
        <item x="617"/>
        <item x="98"/>
        <item x="474"/>
        <item x="612"/>
        <item x="730"/>
        <item x="100"/>
        <item x="425"/>
        <item x="717"/>
        <item x="844"/>
        <item x="276"/>
        <item x="830"/>
        <item x="355"/>
        <item x="523"/>
        <item x="649"/>
        <item x="122"/>
        <item x="744"/>
        <item x="417"/>
        <item x="666"/>
        <item x="192"/>
        <item x="444"/>
        <item x="265"/>
        <item x="781"/>
        <item x="826"/>
        <item x="359"/>
        <item x="674"/>
        <item x="805"/>
        <item x="572"/>
        <item x="761"/>
        <item x="406"/>
        <item x="171"/>
        <item x="710"/>
        <item x="23"/>
        <item x="130"/>
        <item x="22"/>
        <item x="828"/>
        <item x="243"/>
        <item x="313"/>
        <item x="602"/>
        <item x="145"/>
        <item x="455"/>
        <item x="273"/>
        <item x="499"/>
        <item x="353"/>
        <item x="49"/>
        <item x="219"/>
        <item x="470"/>
        <item x="695"/>
        <item x="751"/>
        <item x="558"/>
        <item x="398"/>
        <item x="320"/>
        <item x="746"/>
        <item x="329"/>
        <item x="356"/>
        <item x="616"/>
        <item x="193"/>
        <item x="360"/>
        <item x="131"/>
        <item x="39"/>
        <item x="203"/>
        <item x="518"/>
        <item x="502"/>
        <item x="372"/>
        <item x="671"/>
        <item x="410"/>
        <item x="339"/>
        <item x="332"/>
        <item x="822"/>
        <item x="109"/>
        <item x="737"/>
        <item x="342"/>
        <item x="140"/>
        <item x="758"/>
        <item x="108"/>
        <item x="47"/>
        <item x="236"/>
        <item x="483"/>
        <item x="240"/>
        <item x="293"/>
        <item x="20"/>
        <item x="547"/>
        <item x="87"/>
        <item x="408"/>
        <item x="806"/>
        <item x="840"/>
        <item x="185"/>
        <item x="144"/>
        <item x="86"/>
        <item x="642"/>
        <item x="777"/>
        <item x="304"/>
        <item x="133"/>
        <item x="536"/>
        <item x="5"/>
        <item x="42"/>
        <item x="694"/>
        <item x="300"/>
        <item x="191"/>
        <item x="274"/>
        <item x="391"/>
        <item x="173"/>
        <item x="646"/>
        <item x="591"/>
        <item x="522"/>
        <item x="745"/>
        <item x="415"/>
        <item x="821"/>
        <item x="585"/>
        <item x="759"/>
        <item x="454"/>
        <item x="658"/>
        <item x="495"/>
        <item x="281"/>
        <item x="653"/>
        <item x="437"/>
        <item x="30"/>
        <item x="358"/>
        <item x="41"/>
        <item x="199"/>
        <item x="549"/>
        <item x="141"/>
        <item x="74"/>
        <item x="302"/>
        <item x="693"/>
        <item x="37"/>
        <item x="345"/>
        <item x="14"/>
        <item x="604"/>
        <item x="478"/>
        <item x="618"/>
        <item x="438"/>
        <item x="148"/>
        <item x="414"/>
        <item x="528"/>
        <item x="8"/>
        <item x="113"/>
        <item x="809"/>
        <item x="419"/>
        <item x="732"/>
        <item x="194"/>
        <item x="793"/>
        <item x="511"/>
        <item x="435"/>
        <item x="152"/>
        <item x="82"/>
        <item x="727"/>
        <item x="656"/>
        <item x="527"/>
        <item x="111"/>
        <item x="127"/>
        <item x="297"/>
        <item x="62"/>
        <item x="685"/>
        <item x="803"/>
        <item x="466"/>
        <item x="223"/>
        <item x="491"/>
        <item x="143"/>
        <item x="183"/>
        <item x="634"/>
        <item x="231"/>
        <item x="630"/>
        <item x="253"/>
        <item x="390"/>
        <item x="287"/>
        <item x="400"/>
        <item x="520"/>
        <item x="6"/>
        <item x="365"/>
        <item x="347"/>
        <item x="709"/>
        <item x="787"/>
        <item x="367"/>
        <item x="542"/>
        <item x="775"/>
        <item x="633"/>
        <item x="764"/>
        <item x="807"/>
        <item x="800"/>
        <item x="103"/>
        <item x="726"/>
        <item x="377"/>
        <item x="581"/>
        <item x="459"/>
        <item x="525"/>
        <item x="335"/>
        <item x="234"/>
        <item x="631"/>
        <item x="625"/>
        <item x="21"/>
        <item x="484"/>
        <item x="731"/>
        <item x="773"/>
        <item x="295"/>
        <item x="89"/>
        <item x="228"/>
        <item x="383"/>
        <item x="804"/>
        <item x="702"/>
        <item x="97"/>
        <item x="107"/>
        <item x="126"/>
        <item x="213"/>
        <item x="505"/>
        <item x="610"/>
        <item x="739"/>
        <item x="58"/>
        <item x="78"/>
        <item x="690"/>
        <item x="464"/>
        <item x="221"/>
        <item x="756"/>
        <item x="63"/>
        <item x="46"/>
        <item x="402"/>
        <item x="149"/>
        <item x="330"/>
        <item x="334"/>
        <item x="831"/>
        <item x="529"/>
        <item x="68"/>
        <item x="662"/>
        <item x="25"/>
        <item x="699"/>
        <item x="708"/>
        <item x="458"/>
        <item x="229"/>
        <item x="325"/>
        <item x="95"/>
        <item x="73"/>
        <item x="779"/>
        <item x="176"/>
        <item x="667"/>
        <item x="748"/>
        <item x="418"/>
        <item x="70"/>
        <item x="704"/>
        <item x="842"/>
        <item x="593"/>
        <item x="808"/>
        <item x="431"/>
        <item x="259"/>
        <item x="80"/>
        <item x="601"/>
        <item x="0"/>
        <item x="154"/>
        <item x="476"/>
        <item x="210"/>
        <item x="128"/>
        <item x="120"/>
        <item x="692"/>
        <item x="427"/>
        <item x="292"/>
        <item x="460"/>
        <item x="640"/>
        <item x="489"/>
        <item x="719"/>
        <item x="161"/>
        <item x="430"/>
        <item x="500"/>
        <item x="241"/>
        <item x="264"/>
        <item x="76"/>
        <item x="65"/>
        <item x="77"/>
        <item x="298"/>
        <item x="7"/>
        <item x="166"/>
        <item x="707"/>
        <item x="661"/>
        <item x="157"/>
        <item x="69"/>
        <item x="691"/>
        <item x="750"/>
        <item x="766"/>
        <item x="738"/>
        <item x="564"/>
        <item x="471"/>
        <item x="623"/>
        <item x="665"/>
        <item x="424"/>
        <item x="577"/>
        <item x="94"/>
        <item x="341"/>
        <item x="411"/>
        <item x="684"/>
        <item x="535"/>
        <item x="393"/>
        <item x="138"/>
        <item x="346"/>
        <item x="654"/>
        <item x="135"/>
        <item x="584"/>
        <item x="841"/>
        <item x="426"/>
        <item x="271"/>
        <item x="378"/>
        <item x="789"/>
        <item x="36"/>
        <item x="44"/>
        <item x="508"/>
        <item x="696"/>
        <item x="11"/>
        <item x="619"/>
        <item x="284"/>
        <item x="416"/>
        <item x="827"/>
        <item x="563"/>
        <item x="309"/>
        <item x="187"/>
        <item x="340"/>
        <item x="688"/>
        <item x="230"/>
        <item x="147"/>
        <item x="507"/>
        <item x="749"/>
        <item x="729"/>
        <item x="420"/>
        <item x="590"/>
        <item x="712"/>
        <item x="755"/>
        <item x="18"/>
        <item x="198"/>
        <item x="290"/>
        <item x="201"/>
        <item x="368"/>
        <item x="668"/>
        <item x="155"/>
        <item x="664"/>
        <item x="554"/>
        <item x="599"/>
        <item x="496"/>
        <item x="33"/>
        <item x="647"/>
        <item x="833"/>
        <item x="445"/>
        <item x="85"/>
        <item x="99"/>
        <item x="319"/>
        <item x="17"/>
        <item x="27"/>
        <item x="788"/>
        <item x="125"/>
        <item x="366"/>
        <item x="150"/>
        <item x="139"/>
        <item x="326"/>
        <item x="256"/>
        <item x="26"/>
        <item x="553"/>
        <item x="539"/>
        <item x="825"/>
        <item x="579"/>
        <item x="384"/>
        <item x="202"/>
        <item x="790"/>
        <item x="277"/>
        <item x="262"/>
        <item x="421"/>
        <item x="197"/>
        <item x="583"/>
        <item x="611"/>
        <item x="2"/>
        <item x="158"/>
        <item x="423"/>
        <item x="676"/>
        <item x="35"/>
        <item x="93"/>
        <item x="596"/>
        <item x="129"/>
        <item x="753"/>
        <item x="657"/>
        <item x="644"/>
        <item x="443"/>
        <item x="174"/>
        <item x="595"/>
        <item x="244"/>
        <item x="534"/>
        <item x="526"/>
        <item x="242"/>
        <item x="189"/>
        <item x="765"/>
        <item x="582"/>
        <item x="607"/>
        <item x="160"/>
        <item x="467"/>
        <item x="832"/>
        <item x="565"/>
        <item x="713"/>
        <item x="307"/>
        <item x="621"/>
        <item x="475"/>
        <item x="548"/>
        <item x="568"/>
        <item x="227"/>
        <item x="104"/>
        <item x="72"/>
        <item x="655"/>
        <item x="829"/>
        <item x="742"/>
        <item x="188"/>
        <item x="545"/>
        <item x="371"/>
        <item x="555"/>
        <item x="681"/>
        <item x="711"/>
        <item x="626"/>
        <item x="208"/>
        <item x="206"/>
        <item x="350"/>
        <item x="578"/>
        <item x="370"/>
        <item x="114"/>
        <item x="280"/>
        <item x="165"/>
        <item x="328"/>
        <item x="663"/>
        <item x="59"/>
        <item x="477"/>
        <item x="533"/>
        <item x="258"/>
        <item x="675"/>
        <item x="516"/>
        <item x="288"/>
        <item x="261"/>
        <item x="110"/>
        <item x="794"/>
        <item x="492"/>
        <item x="308"/>
        <item x="574"/>
        <item x="312"/>
        <item x="310"/>
        <item x="481"/>
        <item x="782"/>
        <item x="606"/>
        <item x="721"/>
        <item x="725"/>
        <item x="337"/>
        <item x="178"/>
        <item x="519"/>
        <item x="268"/>
        <item x="285"/>
        <item x="248"/>
        <item x="331"/>
        <item x="381"/>
        <item x="440"/>
        <item x="115"/>
        <item x="706"/>
        <item x="594"/>
        <item x="550"/>
        <item x="374"/>
        <item x="517"/>
        <item x="570"/>
        <item x="689"/>
        <item x="433"/>
        <item x="179"/>
        <item x="560"/>
        <item x="734"/>
        <item x="543"/>
        <item x="405"/>
        <item x="776"/>
        <item x="473"/>
        <item x="615"/>
        <item x="316"/>
        <item x="118"/>
        <item x="132"/>
        <item x="521"/>
        <item x="91"/>
        <item x="635"/>
        <item x="660"/>
        <item x="506"/>
        <item x="823"/>
        <item x="576"/>
        <item x="797"/>
        <item x="714"/>
        <item x="436"/>
        <item x="622"/>
        <item x="451"/>
        <item x="741"/>
        <item x="67"/>
        <item x="217"/>
        <item x="811"/>
        <item x="736"/>
        <item x="50"/>
        <item x="301"/>
        <item x="13"/>
        <item x="503"/>
        <item x="837"/>
        <item x="57"/>
        <item x="267"/>
        <item x="123"/>
        <item x="795"/>
        <item x="79"/>
        <item x="54"/>
        <item x="317"/>
        <item x="678"/>
        <item x="783"/>
        <item x="182"/>
        <item x="136"/>
        <item x="195"/>
        <item x="720"/>
        <item x="513"/>
        <item x="456"/>
        <item x="485"/>
        <item x="815"/>
        <item x="686"/>
        <item x="771"/>
        <item x="760"/>
        <item x="294"/>
        <item x="245"/>
        <item x="96"/>
        <item x="659"/>
        <item x="291"/>
        <item x="515"/>
        <item x="552"/>
        <item x="472"/>
        <item x="608"/>
        <item x="362"/>
        <item x="311"/>
        <item x="752"/>
        <item x="486"/>
        <item x="799"/>
        <item x="269"/>
        <item x="409"/>
        <item x="562"/>
        <item x="442"/>
        <item x="323"/>
        <item x="762"/>
        <item x="207"/>
        <item x="490"/>
        <item x="169"/>
        <item x="432"/>
        <item x="321"/>
        <item x="215"/>
        <item x="75"/>
        <item x="586"/>
        <item x="246"/>
        <item x="386"/>
        <item x="204"/>
        <item x="645"/>
        <item x="628"/>
        <item x="40"/>
        <item x="303"/>
        <item x="19"/>
        <item x="637"/>
        <item x="580"/>
        <item x="498"/>
        <item x="151"/>
        <item x="632"/>
        <item x="556"/>
        <item x="724"/>
        <item x="501"/>
        <item x="613"/>
        <item x="567"/>
        <item x="84"/>
        <item x="462"/>
        <item x="385"/>
        <item x="530"/>
        <item x="388"/>
        <item x="235"/>
        <item x="588"/>
        <item x="566"/>
        <item x="315"/>
        <item x="801"/>
        <item x="238"/>
        <item x="175"/>
        <item x="573"/>
        <item x="452"/>
        <item x="389"/>
        <item x="397"/>
        <item x="254"/>
        <item x="487"/>
        <item x="468"/>
        <item x="200"/>
        <item x="333"/>
        <item x="369"/>
        <item x="56"/>
        <item x="16"/>
        <item x="12"/>
        <item x="278"/>
        <item x="286"/>
        <item x="181"/>
        <item x="361"/>
        <item x="34"/>
        <item x="532"/>
        <item x="134"/>
        <item x="364"/>
        <item x="701"/>
        <item x="226"/>
        <item x="196"/>
        <item x="81"/>
        <item x="250"/>
        <item x="493"/>
        <item x="551"/>
        <item x="263"/>
        <item x="260"/>
        <item x="651"/>
        <item x="88"/>
        <item x="239"/>
        <item x="343"/>
        <item x="774"/>
        <item x="257"/>
        <item x="687"/>
        <item x="83"/>
        <item x="55"/>
        <item x="32"/>
        <item x="146"/>
        <item x="643"/>
        <item x="373"/>
        <item x="463"/>
        <item x="375"/>
        <item x="92"/>
        <item x="156"/>
        <item x="190"/>
        <item x="71"/>
        <item x="338"/>
        <item x="121"/>
        <item x="322"/>
        <item x="636"/>
        <item x="38"/>
        <item x="251"/>
        <item x="172"/>
        <item t="default"/>
      </items>
    </pivotField>
    <pivotField axis="axisRow" showAll="0">
      <items count="13">
        <item x="5"/>
        <item x="11"/>
        <item x="9"/>
        <item x="10"/>
        <item x="2"/>
        <item x="0"/>
        <item x="6"/>
        <item x="3"/>
        <item x="4"/>
        <item x="8"/>
        <item x="7"/>
        <item x="1"/>
        <item t="default"/>
      </items>
    </pivotField>
    <pivotField axis="axisCol" showAll="0">
      <items count="5">
        <item x="1"/>
        <item x="2"/>
        <item x="0"/>
        <item x="3"/>
        <item t="default"/>
      </items>
    </pivotField>
    <pivotField numFmtId="14" showAll="0"/>
    <pivotField numFmtId="1" showAll="0"/>
    <pivotField showAll="0"/>
    <pivotField showAll="0"/>
    <pivotField showAll="0"/>
    <pivotField showAll="0"/>
    <pivotField showAll="0"/>
    <pivotField showAll="0"/>
    <pivotField numFmtId="2" showAll="0"/>
    <pivotField numFmtId="2" showAll="0"/>
    <pivotField numFmtId="2" showAll="0"/>
    <pivotField numFmtId="9" showAll="0"/>
    <pivotField showAll="0">
      <items count="15">
        <item x="0"/>
        <item x="1"/>
        <item x="2"/>
        <item x="3"/>
        <item x="4"/>
        <item x="5"/>
        <item x="6"/>
        <item x="7"/>
        <item x="8"/>
        <item x="9"/>
        <item x="10"/>
        <item x="11"/>
        <item x="12"/>
        <item x="13"/>
        <item t="default"/>
      </items>
    </pivotField>
    <pivotField showAll="0">
      <items count="8">
        <item x="0"/>
        <item x="1"/>
        <item x="2"/>
        <item x="3"/>
        <item x="4"/>
        <item x="5"/>
        <item x="6"/>
        <item t="default"/>
      </items>
    </pivotField>
  </pivotFields>
  <rowFields count="1">
    <field x="2"/>
  </rowFields>
  <rowItems count="12">
    <i>
      <x/>
    </i>
    <i>
      <x v="1"/>
    </i>
    <i>
      <x v="2"/>
    </i>
    <i>
      <x v="3"/>
    </i>
    <i>
      <x v="4"/>
    </i>
    <i>
      <x v="5"/>
    </i>
    <i>
      <x v="6"/>
    </i>
    <i>
      <x v="7"/>
    </i>
    <i>
      <x v="8"/>
    </i>
    <i>
      <x v="9"/>
    </i>
    <i>
      <x v="10"/>
    </i>
    <i>
      <x v="11"/>
    </i>
  </rowItems>
  <colFields count="1">
    <field x="3"/>
  </colFields>
  <colItems count="4">
    <i>
      <x/>
    </i>
    <i>
      <x v="1"/>
    </i>
    <i>
      <x v="2"/>
    </i>
    <i>
      <x v="3"/>
    </i>
  </colItems>
  <dataFields count="1">
    <dataField name="Count of Order ID" fld="0" subtotal="count" baseField="0" baseItem="0"/>
  </dataFields>
  <formats count="9">
    <format dxfId="104">
      <pivotArea dataOnly="0" labelOnly="1" outline="0" axis="axisValues" fieldPosition="0"/>
    </format>
    <format dxfId="103">
      <pivotArea type="all" dataOnly="0" outline="0" fieldPosition="0"/>
    </format>
    <format dxfId="102">
      <pivotArea outline="0" collapsedLevelsAreSubtotals="1" fieldPosition="0"/>
    </format>
    <format dxfId="101">
      <pivotArea field="2" type="button" dataOnly="0" labelOnly="1" outline="0" axis="axisRow" fieldPosition="0"/>
    </format>
    <format dxfId="100">
      <pivotArea dataOnly="0" labelOnly="1" outline="0" axis="axisValues" fieldPosition="0"/>
    </format>
    <format dxfId="99">
      <pivotArea type="all" dataOnly="0" outline="0" fieldPosition="0"/>
    </format>
    <format dxfId="98">
      <pivotArea outline="0" collapsedLevelsAreSubtotals="1" fieldPosition="0"/>
    </format>
    <format dxfId="97">
      <pivotArea field="2" type="button" dataOnly="0" labelOnly="1" outline="0" axis="axisRow" fieldPosition="0"/>
    </format>
    <format dxfId="96">
      <pivotArea dataOnly="0" labelOnly="1" outline="0" axis="axisValues" fieldPosition="0"/>
    </format>
  </formats>
  <chartFormats count="9">
    <chartFormat chart="1" format="0" series="1">
      <pivotArea type="data" outline="0" fieldPosition="0">
        <references count="2">
          <reference field="4294967294" count="1" selected="0">
            <x v="0"/>
          </reference>
          <reference field="3" count="1" selected="0">
            <x v="0"/>
          </reference>
        </references>
      </pivotArea>
    </chartFormat>
    <chartFormat chart="1" format="1" series="1">
      <pivotArea type="data" outline="0" fieldPosition="0">
        <references count="2">
          <reference field="4294967294" count="1" selected="0">
            <x v="0"/>
          </reference>
          <reference field="3" count="1" selected="0">
            <x v="1"/>
          </reference>
        </references>
      </pivotArea>
    </chartFormat>
    <chartFormat chart="1" format="2" series="1">
      <pivotArea type="data" outline="0" fieldPosition="0">
        <references count="2">
          <reference field="4294967294" count="1" selected="0">
            <x v="0"/>
          </reference>
          <reference field="3" count="1" selected="0">
            <x v="2"/>
          </reference>
        </references>
      </pivotArea>
    </chartFormat>
    <chartFormat chart="1" format="3" series="1">
      <pivotArea type="data" outline="0" fieldPosition="0">
        <references count="2">
          <reference field="4294967294" count="1" selected="0">
            <x v="0"/>
          </reference>
          <reference field="3" count="1" selected="0">
            <x v="3"/>
          </reference>
        </references>
      </pivotArea>
    </chartFormat>
    <chartFormat chart="4" format="8" series="1">
      <pivotArea type="data" outline="0" fieldPosition="0">
        <references count="2">
          <reference field="4294967294" count="1" selected="0">
            <x v="0"/>
          </reference>
          <reference field="3" count="1" selected="0">
            <x v="0"/>
          </reference>
        </references>
      </pivotArea>
    </chartFormat>
    <chartFormat chart="4" format="9" series="1">
      <pivotArea type="data" outline="0" fieldPosition="0">
        <references count="2">
          <reference field="4294967294" count="1" selected="0">
            <x v="0"/>
          </reference>
          <reference field="3" count="1" selected="0">
            <x v="1"/>
          </reference>
        </references>
      </pivotArea>
    </chartFormat>
    <chartFormat chart="4" format="10" series="1">
      <pivotArea type="data" outline="0" fieldPosition="0">
        <references count="2">
          <reference field="4294967294" count="1" selected="0">
            <x v="0"/>
          </reference>
          <reference field="3" count="1" selected="0">
            <x v="2"/>
          </reference>
        </references>
      </pivotArea>
    </chartFormat>
    <chartFormat chart="4" format="11" series="1">
      <pivotArea type="data" outline="0" fieldPosition="0">
        <references count="2">
          <reference field="4294967294" count="1" selected="0">
            <x v="0"/>
          </reference>
          <reference field="3" count="1" selected="0">
            <x v="3"/>
          </reference>
        </references>
      </pivotArea>
    </chartFormat>
    <chartFormat chart="4" format="12" series="1">
      <pivotArea type="data" outline="0" fieldPosition="0">
        <references count="1">
          <reference field="4294967294" count="1" selected="0">
            <x v="0"/>
          </reference>
        </references>
      </pivotArea>
    </chartFormat>
  </chart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732F4EEC-6DC3-4C0A-9E73-F94CF30C0B5A}" name="Year Over Year"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multipleFieldFilters="0" chartFormat="14">
  <location ref="I65:K82" firstHeaderRow="1" firstDataRow="1" firstDataCol="0"/>
  <pivotFields count="18">
    <pivotField showAll="0"/>
    <pivotField numFmtId="14" showAll="0">
      <items count="846">
        <item x="571"/>
        <item x="538"/>
        <item x="575"/>
        <item x="587"/>
        <item x="605"/>
        <item x="810"/>
        <item x="447"/>
        <item x="413"/>
        <item x="233"/>
        <item x="205"/>
        <item x="209"/>
        <item x="816"/>
        <item x="61"/>
        <item x="834"/>
        <item x="715"/>
        <item x="785"/>
        <item x="728"/>
        <item x="592"/>
        <item x="24"/>
        <item x="792"/>
        <item x="540"/>
        <item x="282"/>
        <item x="770"/>
        <item x="252"/>
        <item x="641"/>
        <item x="363"/>
        <item x="429"/>
        <item x="740"/>
        <item x="818"/>
        <item x="482"/>
        <item x="780"/>
        <item x="569"/>
        <item x="296"/>
        <item x="184"/>
        <item x="839"/>
        <item x="214"/>
        <item x="546"/>
        <item x="448"/>
        <item x="514"/>
        <item x="357"/>
        <item x="733"/>
        <item x="428"/>
        <item x="512"/>
        <item x="683"/>
        <item x="163"/>
        <item x="817"/>
        <item x="494"/>
        <item x="336"/>
        <item x="778"/>
        <item x="757"/>
        <item x="177"/>
        <item x="119"/>
        <item x="561"/>
        <item x="3"/>
        <item x="743"/>
        <item x="392"/>
        <item x="670"/>
        <item x="222"/>
        <item x="106"/>
        <item x="603"/>
        <item x="102"/>
        <item x="232"/>
        <item x="354"/>
        <item x="1"/>
        <item x="247"/>
        <item x="680"/>
        <item x="835"/>
        <item x="344"/>
        <item x="60"/>
        <item x="819"/>
        <item x="153"/>
        <item x="395"/>
        <item x="101"/>
        <item x="677"/>
        <item x="446"/>
        <item x="682"/>
        <item x="648"/>
        <item x="767"/>
        <item x="48"/>
        <item x="510"/>
        <item x="379"/>
        <item x="283"/>
        <item x="598"/>
        <item x="627"/>
        <item x="249"/>
        <item x="703"/>
        <item x="52"/>
        <item x="327"/>
        <item x="449"/>
        <item x="453"/>
        <item x="557"/>
        <item x="289"/>
        <item x="31"/>
        <item x="186"/>
        <item x="28"/>
        <item x="90"/>
        <item x="237"/>
        <item x="167"/>
        <item x="769"/>
        <item x="836"/>
        <item x="697"/>
        <item x="672"/>
        <item x="382"/>
        <item x="624"/>
        <item x="29"/>
        <item x="4"/>
        <item x="225"/>
        <item x="422"/>
        <item x="162"/>
        <item x="669"/>
        <item x="772"/>
        <item x="105"/>
        <item x="723"/>
        <item x="652"/>
        <item x="439"/>
        <item x="457"/>
        <item x="45"/>
        <item x="112"/>
        <item x="53"/>
        <item x="768"/>
        <item x="412"/>
        <item x="51"/>
        <item x="698"/>
        <item x="180"/>
        <item x="407"/>
        <item x="159"/>
        <item x="387"/>
        <item x="791"/>
        <item x="401"/>
        <item x="306"/>
        <item x="349"/>
        <item x="679"/>
        <item x="66"/>
        <item x="824"/>
        <item x="509"/>
        <item x="465"/>
        <item x="10"/>
        <item x="117"/>
        <item x="620"/>
        <item x="700"/>
        <item x="220"/>
        <item x="650"/>
        <item x="380"/>
        <item x="638"/>
        <item x="488"/>
        <item x="450"/>
        <item x="275"/>
        <item x="116"/>
        <item x="722"/>
        <item x="814"/>
        <item x="352"/>
        <item x="673"/>
        <item x="524"/>
        <item x="609"/>
        <item x="64"/>
        <item x="399"/>
        <item x="137"/>
        <item x="314"/>
        <item x="544"/>
        <item x="541"/>
        <item x="403"/>
        <item x="318"/>
        <item x="747"/>
        <item x="504"/>
        <item x="461"/>
        <item x="218"/>
        <item x="142"/>
        <item x="266"/>
        <item x="224"/>
        <item x="589"/>
        <item x="497"/>
        <item x="812"/>
        <item x="279"/>
        <item x="9"/>
        <item x="376"/>
        <item x="705"/>
        <item x="434"/>
        <item x="124"/>
        <item x="629"/>
        <item x="168"/>
        <item x="324"/>
        <item x="597"/>
        <item x="394"/>
        <item x="798"/>
        <item x="396"/>
        <item x="600"/>
        <item x="639"/>
        <item x="170"/>
        <item x="43"/>
        <item x="164"/>
        <item x="843"/>
        <item x="469"/>
        <item x="441"/>
        <item x="786"/>
        <item x="480"/>
        <item x="735"/>
        <item x="531"/>
        <item x="272"/>
        <item x="802"/>
        <item x="820"/>
        <item x="348"/>
        <item x="255"/>
        <item x="211"/>
        <item x="404"/>
        <item x="299"/>
        <item x="763"/>
        <item x="479"/>
        <item x="351"/>
        <item x="718"/>
        <item x="784"/>
        <item x="15"/>
        <item x="305"/>
        <item x="559"/>
        <item x="270"/>
        <item x="813"/>
        <item x="537"/>
        <item x="212"/>
        <item x="216"/>
        <item x="796"/>
        <item x="614"/>
        <item x="754"/>
        <item x="716"/>
        <item x="838"/>
        <item x="617"/>
        <item x="98"/>
        <item x="474"/>
        <item x="612"/>
        <item x="730"/>
        <item x="100"/>
        <item x="425"/>
        <item x="717"/>
        <item x="844"/>
        <item x="276"/>
        <item x="830"/>
        <item x="355"/>
        <item x="523"/>
        <item x="649"/>
        <item x="122"/>
        <item x="744"/>
        <item x="417"/>
        <item x="666"/>
        <item x="192"/>
        <item x="444"/>
        <item x="265"/>
        <item x="781"/>
        <item x="826"/>
        <item x="359"/>
        <item x="674"/>
        <item x="805"/>
        <item x="572"/>
        <item x="761"/>
        <item x="406"/>
        <item x="171"/>
        <item x="710"/>
        <item x="23"/>
        <item x="130"/>
        <item x="22"/>
        <item x="828"/>
        <item x="243"/>
        <item x="313"/>
        <item x="602"/>
        <item x="145"/>
        <item x="455"/>
        <item x="273"/>
        <item x="499"/>
        <item x="353"/>
        <item x="49"/>
        <item x="219"/>
        <item x="470"/>
        <item x="695"/>
        <item x="751"/>
        <item x="558"/>
        <item x="398"/>
        <item x="320"/>
        <item x="746"/>
        <item x="329"/>
        <item x="356"/>
        <item x="616"/>
        <item x="193"/>
        <item x="360"/>
        <item x="131"/>
        <item x="39"/>
        <item x="203"/>
        <item x="518"/>
        <item x="502"/>
        <item x="372"/>
        <item x="671"/>
        <item x="410"/>
        <item x="339"/>
        <item x="332"/>
        <item x="822"/>
        <item x="109"/>
        <item x="737"/>
        <item x="342"/>
        <item x="140"/>
        <item x="758"/>
        <item x="108"/>
        <item x="47"/>
        <item x="236"/>
        <item x="483"/>
        <item x="240"/>
        <item x="293"/>
        <item x="20"/>
        <item x="547"/>
        <item x="87"/>
        <item x="408"/>
        <item x="806"/>
        <item x="840"/>
        <item x="185"/>
        <item x="144"/>
        <item x="86"/>
        <item x="642"/>
        <item x="777"/>
        <item x="304"/>
        <item x="133"/>
        <item x="536"/>
        <item x="5"/>
        <item x="42"/>
        <item x="694"/>
        <item x="300"/>
        <item x="191"/>
        <item x="274"/>
        <item x="391"/>
        <item x="173"/>
        <item x="646"/>
        <item x="591"/>
        <item x="522"/>
        <item x="745"/>
        <item x="415"/>
        <item x="821"/>
        <item x="585"/>
        <item x="759"/>
        <item x="454"/>
        <item x="658"/>
        <item x="495"/>
        <item x="281"/>
        <item x="653"/>
        <item x="437"/>
        <item x="30"/>
        <item x="358"/>
        <item x="41"/>
        <item x="199"/>
        <item x="549"/>
        <item x="141"/>
        <item x="74"/>
        <item x="302"/>
        <item x="693"/>
        <item x="37"/>
        <item x="345"/>
        <item x="14"/>
        <item x="604"/>
        <item x="478"/>
        <item x="618"/>
        <item x="438"/>
        <item x="148"/>
        <item x="414"/>
        <item x="528"/>
        <item x="8"/>
        <item x="113"/>
        <item x="809"/>
        <item x="419"/>
        <item x="732"/>
        <item x="194"/>
        <item x="793"/>
        <item x="511"/>
        <item x="435"/>
        <item x="152"/>
        <item x="82"/>
        <item x="727"/>
        <item x="656"/>
        <item x="527"/>
        <item x="111"/>
        <item x="127"/>
        <item x="297"/>
        <item x="62"/>
        <item x="685"/>
        <item x="803"/>
        <item x="466"/>
        <item x="223"/>
        <item x="491"/>
        <item x="143"/>
        <item x="183"/>
        <item x="634"/>
        <item x="231"/>
        <item x="630"/>
        <item x="253"/>
        <item x="390"/>
        <item x="287"/>
        <item x="400"/>
        <item x="520"/>
        <item x="6"/>
        <item x="365"/>
        <item x="347"/>
        <item x="709"/>
        <item x="787"/>
        <item x="367"/>
        <item x="542"/>
        <item x="775"/>
        <item x="633"/>
        <item x="764"/>
        <item x="807"/>
        <item x="800"/>
        <item x="103"/>
        <item x="726"/>
        <item x="377"/>
        <item x="581"/>
        <item x="459"/>
        <item x="525"/>
        <item x="335"/>
        <item x="234"/>
        <item x="631"/>
        <item x="625"/>
        <item x="21"/>
        <item x="484"/>
        <item x="731"/>
        <item x="773"/>
        <item x="295"/>
        <item x="89"/>
        <item x="228"/>
        <item x="383"/>
        <item x="804"/>
        <item x="702"/>
        <item x="97"/>
        <item x="107"/>
        <item x="126"/>
        <item x="213"/>
        <item x="505"/>
        <item x="610"/>
        <item x="739"/>
        <item x="58"/>
        <item x="78"/>
        <item x="690"/>
        <item x="464"/>
        <item x="221"/>
        <item x="756"/>
        <item x="63"/>
        <item x="46"/>
        <item x="402"/>
        <item x="149"/>
        <item x="330"/>
        <item x="334"/>
        <item x="831"/>
        <item x="529"/>
        <item x="68"/>
        <item x="662"/>
        <item x="25"/>
        <item x="699"/>
        <item x="708"/>
        <item x="458"/>
        <item x="229"/>
        <item x="325"/>
        <item x="95"/>
        <item x="73"/>
        <item x="779"/>
        <item x="176"/>
        <item x="667"/>
        <item x="748"/>
        <item x="418"/>
        <item x="70"/>
        <item x="704"/>
        <item x="842"/>
        <item x="593"/>
        <item x="808"/>
        <item x="431"/>
        <item x="259"/>
        <item x="80"/>
        <item x="601"/>
        <item x="0"/>
        <item x="154"/>
        <item x="476"/>
        <item x="210"/>
        <item x="128"/>
        <item x="120"/>
        <item x="692"/>
        <item x="427"/>
        <item x="292"/>
        <item x="460"/>
        <item x="640"/>
        <item x="489"/>
        <item x="719"/>
        <item x="161"/>
        <item x="430"/>
        <item x="500"/>
        <item x="241"/>
        <item x="264"/>
        <item x="76"/>
        <item x="65"/>
        <item x="77"/>
        <item x="298"/>
        <item x="7"/>
        <item x="166"/>
        <item x="707"/>
        <item x="661"/>
        <item x="157"/>
        <item x="69"/>
        <item x="691"/>
        <item x="750"/>
        <item x="766"/>
        <item x="738"/>
        <item x="564"/>
        <item x="471"/>
        <item x="623"/>
        <item x="665"/>
        <item x="424"/>
        <item x="577"/>
        <item x="94"/>
        <item x="341"/>
        <item x="411"/>
        <item x="684"/>
        <item x="535"/>
        <item x="393"/>
        <item x="138"/>
        <item x="346"/>
        <item x="654"/>
        <item x="135"/>
        <item x="584"/>
        <item x="841"/>
        <item x="426"/>
        <item x="271"/>
        <item x="378"/>
        <item x="789"/>
        <item x="36"/>
        <item x="44"/>
        <item x="508"/>
        <item x="696"/>
        <item x="11"/>
        <item x="619"/>
        <item x="284"/>
        <item x="416"/>
        <item x="827"/>
        <item x="563"/>
        <item x="309"/>
        <item x="187"/>
        <item x="340"/>
        <item x="688"/>
        <item x="230"/>
        <item x="147"/>
        <item x="507"/>
        <item x="749"/>
        <item x="729"/>
        <item x="420"/>
        <item x="590"/>
        <item x="712"/>
        <item x="755"/>
        <item x="18"/>
        <item x="198"/>
        <item x="290"/>
        <item x="201"/>
        <item x="368"/>
        <item x="668"/>
        <item x="155"/>
        <item x="664"/>
        <item x="554"/>
        <item x="599"/>
        <item x="496"/>
        <item x="33"/>
        <item x="647"/>
        <item x="833"/>
        <item x="445"/>
        <item x="85"/>
        <item x="99"/>
        <item x="319"/>
        <item x="17"/>
        <item x="27"/>
        <item x="788"/>
        <item x="125"/>
        <item x="366"/>
        <item x="150"/>
        <item x="139"/>
        <item x="326"/>
        <item x="256"/>
        <item x="26"/>
        <item x="553"/>
        <item x="539"/>
        <item x="825"/>
        <item x="579"/>
        <item x="384"/>
        <item x="202"/>
        <item x="790"/>
        <item x="277"/>
        <item x="262"/>
        <item x="421"/>
        <item x="197"/>
        <item x="583"/>
        <item x="611"/>
        <item x="2"/>
        <item x="158"/>
        <item x="423"/>
        <item x="676"/>
        <item x="35"/>
        <item x="93"/>
        <item x="596"/>
        <item x="129"/>
        <item x="753"/>
        <item x="657"/>
        <item x="644"/>
        <item x="443"/>
        <item x="174"/>
        <item x="595"/>
        <item x="244"/>
        <item x="534"/>
        <item x="526"/>
        <item x="242"/>
        <item x="189"/>
        <item x="765"/>
        <item x="582"/>
        <item x="607"/>
        <item x="160"/>
        <item x="467"/>
        <item x="832"/>
        <item x="565"/>
        <item x="713"/>
        <item x="307"/>
        <item x="621"/>
        <item x="475"/>
        <item x="548"/>
        <item x="568"/>
        <item x="227"/>
        <item x="104"/>
        <item x="72"/>
        <item x="655"/>
        <item x="829"/>
        <item x="742"/>
        <item x="188"/>
        <item x="545"/>
        <item x="371"/>
        <item x="555"/>
        <item x="681"/>
        <item x="711"/>
        <item x="626"/>
        <item x="208"/>
        <item x="206"/>
        <item x="350"/>
        <item x="578"/>
        <item x="370"/>
        <item x="114"/>
        <item x="280"/>
        <item x="165"/>
        <item x="328"/>
        <item x="663"/>
        <item x="59"/>
        <item x="477"/>
        <item x="533"/>
        <item x="258"/>
        <item x="675"/>
        <item x="516"/>
        <item x="288"/>
        <item x="261"/>
        <item x="110"/>
        <item x="794"/>
        <item x="492"/>
        <item x="308"/>
        <item x="574"/>
        <item x="312"/>
        <item x="310"/>
        <item x="481"/>
        <item x="782"/>
        <item x="606"/>
        <item x="721"/>
        <item x="725"/>
        <item x="337"/>
        <item x="178"/>
        <item x="519"/>
        <item x="268"/>
        <item x="285"/>
        <item x="248"/>
        <item x="331"/>
        <item x="381"/>
        <item x="440"/>
        <item x="115"/>
        <item x="706"/>
        <item x="594"/>
        <item x="550"/>
        <item x="374"/>
        <item x="517"/>
        <item x="570"/>
        <item x="689"/>
        <item x="433"/>
        <item x="179"/>
        <item x="560"/>
        <item x="734"/>
        <item x="543"/>
        <item x="405"/>
        <item x="776"/>
        <item x="473"/>
        <item x="615"/>
        <item x="316"/>
        <item x="118"/>
        <item x="132"/>
        <item x="521"/>
        <item x="91"/>
        <item x="635"/>
        <item x="660"/>
        <item x="506"/>
        <item x="823"/>
        <item x="576"/>
        <item x="797"/>
        <item x="714"/>
        <item x="436"/>
        <item x="622"/>
        <item x="451"/>
        <item x="741"/>
        <item x="67"/>
        <item x="217"/>
        <item x="811"/>
        <item x="736"/>
        <item x="50"/>
        <item x="301"/>
        <item x="13"/>
        <item x="503"/>
        <item x="837"/>
        <item x="57"/>
        <item x="267"/>
        <item x="123"/>
        <item x="795"/>
        <item x="79"/>
        <item x="54"/>
        <item x="317"/>
        <item x="678"/>
        <item x="783"/>
        <item x="182"/>
        <item x="136"/>
        <item x="195"/>
        <item x="720"/>
        <item x="513"/>
        <item x="456"/>
        <item x="485"/>
        <item x="815"/>
        <item x="686"/>
        <item x="771"/>
        <item x="760"/>
        <item x="294"/>
        <item x="245"/>
        <item x="96"/>
        <item x="659"/>
        <item x="291"/>
        <item x="515"/>
        <item x="552"/>
        <item x="472"/>
        <item x="608"/>
        <item x="362"/>
        <item x="311"/>
        <item x="752"/>
        <item x="486"/>
        <item x="799"/>
        <item x="269"/>
        <item x="409"/>
        <item x="562"/>
        <item x="442"/>
        <item x="323"/>
        <item x="762"/>
        <item x="207"/>
        <item x="490"/>
        <item x="169"/>
        <item x="432"/>
        <item x="321"/>
        <item x="215"/>
        <item x="75"/>
        <item x="586"/>
        <item x="246"/>
        <item x="386"/>
        <item x="204"/>
        <item x="645"/>
        <item x="628"/>
        <item x="40"/>
        <item x="303"/>
        <item x="19"/>
        <item x="637"/>
        <item x="580"/>
        <item x="498"/>
        <item x="151"/>
        <item x="632"/>
        <item x="556"/>
        <item x="724"/>
        <item x="501"/>
        <item x="613"/>
        <item x="567"/>
        <item x="84"/>
        <item x="462"/>
        <item x="385"/>
        <item x="530"/>
        <item x="388"/>
        <item x="235"/>
        <item x="588"/>
        <item x="566"/>
        <item x="315"/>
        <item x="801"/>
        <item x="238"/>
        <item x="175"/>
        <item x="573"/>
        <item x="452"/>
        <item x="389"/>
        <item x="397"/>
        <item x="254"/>
        <item x="487"/>
        <item x="468"/>
        <item x="200"/>
        <item x="333"/>
        <item x="369"/>
        <item x="56"/>
        <item x="16"/>
        <item x="12"/>
        <item x="278"/>
        <item x="286"/>
        <item x="181"/>
        <item x="361"/>
        <item x="34"/>
        <item x="532"/>
        <item x="134"/>
        <item x="364"/>
        <item x="701"/>
        <item x="226"/>
        <item x="196"/>
        <item x="81"/>
        <item x="250"/>
        <item x="493"/>
        <item x="551"/>
        <item x="263"/>
        <item x="260"/>
        <item x="651"/>
        <item x="88"/>
        <item x="239"/>
        <item x="343"/>
        <item x="774"/>
        <item x="257"/>
        <item x="687"/>
        <item x="83"/>
        <item x="55"/>
        <item x="32"/>
        <item x="146"/>
        <item x="643"/>
        <item x="373"/>
        <item x="463"/>
        <item x="375"/>
        <item x="92"/>
        <item x="156"/>
        <item x="190"/>
        <item x="71"/>
        <item x="338"/>
        <item x="121"/>
        <item x="322"/>
        <item x="636"/>
        <item x="38"/>
        <item x="251"/>
        <item x="172"/>
        <item t="default"/>
      </items>
    </pivotField>
    <pivotField showAll="0">
      <items count="13">
        <item x="5"/>
        <item x="11"/>
        <item x="9"/>
        <item x="10"/>
        <item x="2"/>
        <item x="0"/>
        <item x="6"/>
        <item x="3"/>
        <item x="4"/>
        <item x="8"/>
        <item x="7"/>
        <item x="1"/>
        <item t="default"/>
      </items>
    </pivotField>
    <pivotField showAll="0">
      <items count="5">
        <item x="1"/>
        <item x="2"/>
        <item x="0"/>
        <item x="3"/>
        <item t="default"/>
      </items>
    </pivotField>
    <pivotField numFmtId="14" showAll="0"/>
    <pivotField numFmtId="1" showAll="0"/>
    <pivotField showAll="0"/>
    <pivotField showAll="0"/>
    <pivotField showAll="0"/>
    <pivotField showAll="0"/>
    <pivotField showAll="0"/>
    <pivotField showAll="0"/>
    <pivotField numFmtId="2" showAll="0"/>
    <pivotField numFmtId="2" showAll="0"/>
    <pivotField numFmtId="2" showAll="0"/>
    <pivotField numFmtId="9" showAll="0"/>
    <pivotField showAll="0">
      <items count="15">
        <item x="0"/>
        <item x="1"/>
        <item x="2"/>
        <item x="3"/>
        <item x="4"/>
        <item x="5"/>
        <item x="6"/>
        <item x="7"/>
        <item x="8"/>
        <item x="9"/>
        <item x="10"/>
        <item x="11"/>
        <item x="12"/>
        <item x="13"/>
        <item t="default"/>
      </items>
    </pivotField>
    <pivotField showAll="0">
      <items count="8">
        <item x="0"/>
        <item x="1"/>
        <item x="2"/>
        <item x="3"/>
        <item x="4"/>
        <item x="5"/>
        <item x="6"/>
        <item t="default"/>
      </items>
    </pivotField>
  </pivotFields>
  <formats count="10">
    <format dxfId="114">
      <pivotArea dataOnly="0" labelOnly="1" outline="0" axis="axisValues" fieldPosition="0"/>
    </format>
    <format dxfId="113">
      <pivotArea type="all" dataOnly="0" outline="0" fieldPosition="0"/>
    </format>
    <format dxfId="112">
      <pivotArea outline="0" collapsedLevelsAreSubtotals="1" fieldPosition="0"/>
    </format>
    <format dxfId="111">
      <pivotArea field="2" type="button" dataOnly="0" labelOnly="1" outline="0"/>
    </format>
    <format dxfId="110">
      <pivotArea dataOnly="0" labelOnly="1" outline="0" axis="axisValues" fieldPosition="0"/>
    </format>
    <format dxfId="109">
      <pivotArea type="all" dataOnly="0" outline="0" fieldPosition="0"/>
    </format>
    <format dxfId="108">
      <pivotArea outline="0" collapsedLevelsAreSubtotals="1" fieldPosition="0"/>
    </format>
    <format dxfId="107">
      <pivotArea field="2" type="button" dataOnly="0" labelOnly="1" outline="0"/>
    </format>
    <format dxfId="106">
      <pivotArea dataOnly="0" labelOnly="1" outline="0" axis="axisValues" fieldPosition="0"/>
    </format>
    <format dxfId="105">
      <pivotArea outline="0" collapsedLevelsAreSubtotals="1" fieldPosition="0"/>
    </format>
  </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D780555E-3C95-4763-AB6A-1715AA57DA2F}" name="Count Of Order Per Shipping Delay "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multipleFieldFilters="0">
  <location ref="A53:B61" firstHeaderRow="1" firstDataRow="1" firstDataCol="1"/>
  <pivotFields count="18">
    <pivotField dataField="1" showAll="0"/>
    <pivotField numFmtId="14" showAll="0">
      <items count="846">
        <item x="571"/>
        <item x="538"/>
        <item x="575"/>
        <item x="587"/>
        <item x="605"/>
        <item x="810"/>
        <item x="447"/>
        <item x="413"/>
        <item x="233"/>
        <item x="205"/>
        <item x="209"/>
        <item x="816"/>
        <item x="61"/>
        <item x="834"/>
        <item x="715"/>
        <item x="785"/>
        <item x="728"/>
        <item x="592"/>
        <item x="24"/>
        <item x="792"/>
        <item x="540"/>
        <item x="282"/>
        <item x="770"/>
        <item x="252"/>
        <item x="641"/>
        <item x="363"/>
        <item x="429"/>
        <item x="740"/>
        <item x="818"/>
        <item x="482"/>
        <item x="780"/>
        <item x="569"/>
        <item x="296"/>
        <item x="184"/>
        <item x="839"/>
        <item x="214"/>
        <item x="546"/>
        <item x="448"/>
        <item x="514"/>
        <item x="357"/>
        <item x="733"/>
        <item x="428"/>
        <item x="512"/>
        <item x="683"/>
        <item x="163"/>
        <item x="817"/>
        <item x="494"/>
        <item x="336"/>
        <item x="778"/>
        <item x="757"/>
        <item x="177"/>
        <item x="119"/>
        <item x="561"/>
        <item x="3"/>
        <item x="743"/>
        <item x="392"/>
        <item x="670"/>
        <item x="222"/>
        <item x="106"/>
        <item x="603"/>
        <item x="102"/>
        <item x="232"/>
        <item x="354"/>
        <item x="1"/>
        <item x="247"/>
        <item x="680"/>
        <item x="835"/>
        <item x="344"/>
        <item x="60"/>
        <item x="819"/>
        <item x="153"/>
        <item x="395"/>
        <item x="101"/>
        <item x="677"/>
        <item x="446"/>
        <item x="682"/>
        <item x="648"/>
        <item x="767"/>
        <item x="48"/>
        <item x="510"/>
        <item x="379"/>
        <item x="283"/>
        <item x="598"/>
        <item x="627"/>
        <item x="249"/>
        <item x="703"/>
        <item x="52"/>
        <item x="327"/>
        <item x="449"/>
        <item x="453"/>
        <item x="557"/>
        <item x="289"/>
        <item x="31"/>
        <item x="186"/>
        <item x="28"/>
        <item x="90"/>
        <item x="237"/>
        <item x="167"/>
        <item x="769"/>
        <item x="836"/>
        <item x="697"/>
        <item x="672"/>
        <item x="382"/>
        <item x="624"/>
        <item x="29"/>
        <item x="4"/>
        <item x="225"/>
        <item x="422"/>
        <item x="162"/>
        <item x="669"/>
        <item x="772"/>
        <item x="105"/>
        <item x="723"/>
        <item x="652"/>
        <item x="439"/>
        <item x="457"/>
        <item x="45"/>
        <item x="112"/>
        <item x="53"/>
        <item x="768"/>
        <item x="412"/>
        <item x="51"/>
        <item x="698"/>
        <item x="180"/>
        <item x="407"/>
        <item x="159"/>
        <item x="387"/>
        <item x="791"/>
        <item x="401"/>
        <item x="306"/>
        <item x="349"/>
        <item x="679"/>
        <item x="66"/>
        <item x="824"/>
        <item x="509"/>
        <item x="465"/>
        <item x="10"/>
        <item x="117"/>
        <item x="620"/>
        <item x="700"/>
        <item x="220"/>
        <item x="650"/>
        <item x="380"/>
        <item x="638"/>
        <item x="488"/>
        <item x="450"/>
        <item x="275"/>
        <item x="116"/>
        <item x="722"/>
        <item x="814"/>
        <item x="352"/>
        <item x="673"/>
        <item x="524"/>
        <item x="609"/>
        <item x="64"/>
        <item x="399"/>
        <item x="137"/>
        <item x="314"/>
        <item x="544"/>
        <item x="541"/>
        <item x="403"/>
        <item x="318"/>
        <item x="747"/>
        <item x="504"/>
        <item x="461"/>
        <item x="218"/>
        <item x="142"/>
        <item x="266"/>
        <item x="224"/>
        <item x="589"/>
        <item x="497"/>
        <item x="812"/>
        <item x="279"/>
        <item x="9"/>
        <item x="376"/>
        <item x="705"/>
        <item x="434"/>
        <item x="124"/>
        <item x="629"/>
        <item x="168"/>
        <item x="324"/>
        <item x="597"/>
        <item x="394"/>
        <item x="798"/>
        <item x="396"/>
        <item x="600"/>
        <item x="639"/>
        <item x="170"/>
        <item x="43"/>
        <item x="164"/>
        <item x="843"/>
        <item x="469"/>
        <item x="441"/>
        <item x="786"/>
        <item x="480"/>
        <item x="735"/>
        <item x="531"/>
        <item x="272"/>
        <item x="802"/>
        <item x="820"/>
        <item x="348"/>
        <item x="255"/>
        <item x="211"/>
        <item x="404"/>
        <item x="299"/>
        <item x="763"/>
        <item x="479"/>
        <item x="351"/>
        <item x="718"/>
        <item x="784"/>
        <item x="15"/>
        <item x="305"/>
        <item x="559"/>
        <item x="270"/>
        <item x="813"/>
        <item x="537"/>
        <item x="212"/>
        <item x="216"/>
        <item x="796"/>
        <item x="614"/>
        <item x="754"/>
        <item x="716"/>
        <item x="838"/>
        <item x="617"/>
        <item x="98"/>
        <item x="474"/>
        <item x="612"/>
        <item x="730"/>
        <item x="100"/>
        <item x="425"/>
        <item x="717"/>
        <item x="844"/>
        <item x="276"/>
        <item x="830"/>
        <item x="355"/>
        <item x="523"/>
        <item x="649"/>
        <item x="122"/>
        <item x="744"/>
        <item x="417"/>
        <item x="666"/>
        <item x="192"/>
        <item x="444"/>
        <item x="265"/>
        <item x="781"/>
        <item x="826"/>
        <item x="359"/>
        <item x="674"/>
        <item x="805"/>
        <item x="572"/>
        <item x="761"/>
        <item x="406"/>
        <item x="171"/>
        <item x="710"/>
        <item x="23"/>
        <item x="130"/>
        <item x="22"/>
        <item x="828"/>
        <item x="243"/>
        <item x="313"/>
        <item x="602"/>
        <item x="145"/>
        <item x="455"/>
        <item x="273"/>
        <item x="499"/>
        <item x="353"/>
        <item x="49"/>
        <item x="219"/>
        <item x="470"/>
        <item x="695"/>
        <item x="751"/>
        <item x="558"/>
        <item x="398"/>
        <item x="320"/>
        <item x="746"/>
        <item x="329"/>
        <item x="356"/>
        <item x="616"/>
        <item x="193"/>
        <item x="360"/>
        <item x="131"/>
        <item x="39"/>
        <item x="203"/>
        <item x="518"/>
        <item x="502"/>
        <item x="372"/>
        <item x="671"/>
        <item x="410"/>
        <item x="339"/>
        <item x="332"/>
        <item x="822"/>
        <item x="109"/>
        <item x="737"/>
        <item x="342"/>
        <item x="140"/>
        <item x="758"/>
        <item x="108"/>
        <item x="47"/>
        <item x="236"/>
        <item x="483"/>
        <item x="240"/>
        <item x="293"/>
        <item x="20"/>
        <item x="547"/>
        <item x="87"/>
        <item x="408"/>
        <item x="806"/>
        <item x="840"/>
        <item x="185"/>
        <item x="144"/>
        <item x="86"/>
        <item x="642"/>
        <item x="777"/>
        <item x="304"/>
        <item x="133"/>
        <item x="536"/>
        <item x="5"/>
        <item x="42"/>
        <item x="694"/>
        <item x="300"/>
        <item x="191"/>
        <item x="274"/>
        <item x="391"/>
        <item x="173"/>
        <item x="646"/>
        <item x="591"/>
        <item x="522"/>
        <item x="745"/>
        <item x="415"/>
        <item x="821"/>
        <item x="585"/>
        <item x="759"/>
        <item x="454"/>
        <item x="658"/>
        <item x="495"/>
        <item x="281"/>
        <item x="653"/>
        <item x="437"/>
        <item x="30"/>
        <item x="358"/>
        <item x="41"/>
        <item x="199"/>
        <item x="549"/>
        <item x="141"/>
        <item x="74"/>
        <item x="302"/>
        <item x="693"/>
        <item x="37"/>
        <item x="345"/>
        <item x="14"/>
        <item x="604"/>
        <item x="478"/>
        <item x="618"/>
        <item x="438"/>
        <item x="148"/>
        <item x="414"/>
        <item x="528"/>
        <item x="8"/>
        <item x="113"/>
        <item x="809"/>
        <item x="419"/>
        <item x="732"/>
        <item x="194"/>
        <item x="793"/>
        <item x="511"/>
        <item x="435"/>
        <item x="152"/>
        <item x="82"/>
        <item x="727"/>
        <item x="656"/>
        <item x="527"/>
        <item x="111"/>
        <item x="127"/>
        <item x="297"/>
        <item x="62"/>
        <item x="685"/>
        <item x="803"/>
        <item x="466"/>
        <item x="223"/>
        <item x="491"/>
        <item x="143"/>
        <item x="183"/>
        <item x="634"/>
        <item x="231"/>
        <item x="630"/>
        <item x="253"/>
        <item x="390"/>
        <item x="287"/>
        <item x="400"/>
        <item x="520"/>
        <item x="6"/>
        <item x="365"/>
        <item x="347"/>
        <item x="709"/>
        <item x="787"/>
        <item x="367"/>
        <item x="542"/>
        <item x="775"/>
        <item x="633"/>
        <item x="764"/>
        <item x="807"/>
        <item x="800"/>
        <item x="103"/>
        <item x="726"/>
        <item x="377"/>
        <item x="581"/>
        <item x="459"/>
        <item x="525"/>
        <item x="335"/>
        <item x="234"/>
        <item x="631"/>
        <item x="625"/>
        <item x="21"/>
        <item x="484"/>
        <item x="731"/>
        <item x="773"/>
        <item x="295"/>
        <item x="89"/>
        <item x="228"/>
        <item x="383"/>
        <item x="804"/>
        <item x="702"/>
        <item x="97"/>
        <item x="107"/>
        <item x="126"/>
        <item x="213"/>
        <item x="505"/>
        <item x="610"/>
        <item x="739"/>
        <item x="58"/>
        <item x="78"/>
        <item x="690"/>
        <item x="464"/>
        <item x="221"/>
        <item x="756"/>
        <item x="63"/>
        <item x="46"/>
        <item x="402"/>
        <item x="149"/>
        <item x="330"/>
        <item x="334"/>
        <item x="831"/>
        <item x="529"/>
        <item x="68"/>
        <item x="662"/>
        <item x="25"/>
        <item x="699"/>
        <item x="708"/>
        <item x="458"/>
        <item x="229"/>
        <item x="325"/>
        <item x="95"/>
        <item x="73"/>
        <item x="779"/>
        <item x="176"/>
        <item x="667"/>
        <item x="748"/>
        <item x="418"/>
        <item x="70"/>
        <item x="704"/>
        <item x="842"/>
        <item x="593"/>
        <item x="808"/>
        <item x="431"/>
        <item x="259"/>
        <item x="80"/>
        <item x="601"/>
        <item x="0"/>
        <item x="154"/>
        <item x="476"/>
        <item x="210"/>
        <item x="128"/>
        <item x="120"/>
        <item x="692"/>
        <item x="427"/>
        <item x="292"/>
        <item x="460"/>
        <item x="640"/>
        <item x="489"/>
        <item x="719"/>
        <item x="161"/>
        <item x="430"/>
        <item x="500"/>
        <item x="241"/>
        <item x="264"/>
        <item x="76"/>
        <item x="65"/>
        <item x="77"/>
        <item x="298"/>
        <item x="7"/>
        <item x="166"/>
        <item x="707"/>
        <item x="661"/>
        <item x="157"/>
        <item x="69"/>
        <item x="691"/>
        <item x="750"/>
        <item x="766"/>
        <item x="738"/>
        <item x="564"/>
        <item x="471"/>
        <item x="623"/>
        <item x="665"/>
        <item x="424"/>
        <item x="577"/>
        <item x="94"/>
        <item x="341"/>
        <item x="411"/>
        <item x="684"/>
        <item x="535"/>
        <item x="393"/>
        <item x="138"/>
        <item x="346"/>
        <item x="654"/>
        <item x="135"/>
        <item x="584"/>
        <item x="841"/>
        <item x="426"/>
        <item x="271"/>
        <item x="378"/>
        <item x="789"/>
        <item x="36"/>
        <item x="44"/>
        <item x="508"/>
        <item x="696"/>
        <item x="11"/>
        <item x="619"/>
        <item x="284"/>
        <item x="416"/>
        <item x="827"/>
        <item x="563"/>
        <item x="309"/>
        <item x="187"/>
        <item x="340"/>
        <item x="688"/>
        <item x="230"/>
        <item x="147"/>
        <item x="507"/>
        <item x="749"/>
        <item x="729"/>
        <item x="420"/>
        <item x="590"/>
        <item x="712"/>
        <item x="755"/>
        <item x="18"/>
        <item x="198"/>
        <item x="290"/>
        <item x="201"/>
        <item x="368"/>
        <item x="668"/>
        <item x="155"/>
        <item x="664"/>
        <item x="554"/>
        <item x="599"/>
        <item x="496"/>
        <item x="33"/>
        <item x="647"/>
        <item x="833"/>
        <item x="445"/>
        <item x="85"/>
        <item x="99"/>
        <item x="319"/>
        <item x="17"/>
        <item x="27"/>
        <item x="788"/>
        <item x="125"/>
        <item x="366"/>
        <item x="150"/>
        <item x="139"/>
        <item x="326"/>
        <item x="256"/>
        <item x="26"/>
        <item x="553"/>
        <item x="539"/>
        <item x="825"/>
        <item x="579"/>
        <item x="384"/>
        <item x="202"/>
        <item x="790"/>
        <item x="277"/>
        <item x="262"/>
        <item x="421"/>
        <item x="197"/>
        <item x="583"/>
        <item x="611"/>
        <item x="2"/>
        <item x="158"/>
        <item x="423"/>
        <item x="676"/>
        <item x="35"/>
        <item x="93"/>
        <item x="596"/>
        <item x="129"/>
        <item x="753"/>
        <item x="657"/>
        <item x="644"/>
        <item x="443"/>
        <item x="174"/>
        <item x="595"/>
        <item x="244"/>
        <item x="534"/>
        <item x="526"/>
        <item x="242"/>
        <item x="189"/>
        <item x="765"/>
        <item x="582"/>
        <item x="607"/>
        <item x="160"/>
        <item x="467"/>
        <item x="832"/>
        <item x="565"/>
        <item x="713"/>
        <item x="307"/>
        <item x="621"/>
        <item x="475"/>
        <item x="548"/>
        <item x="568"/>
        <item x="227"/>
        <item x="104"/>
        <item x="72"/>
        <item x="655"/>
        <item x="829"/>
        <item x="742"/>
        <item x="188"/>
        <item x="545"/>
        <item x="371"/>
        <item x="555"/>
        <item x="681"/>
        <item x="711"/>
        <item x="626"/>
        <item x="208"/>
        <item x="206"/>
        <item x="350"/>
        <item x="578"/>
        <item x="370"/>
        <item x="114"/>
        <item x="280"/>
        <item x="165"/>
        <item x="328"/>
        <item x="663"/>
        <item x="59"/>
        <item x="477"/>
        <item x="533"/>
        <item x="258"/>
        <item x="675"/>
        <item x="516"/>
        <item x="288"/>
        <item x="261"/>
        <item x="110"/>
        <item x="794"/>
        <item x="492"/>
        <item x="308"/>
        <item x="574"/>
        <item x="312"/>
        <item x="310"/>
        <item x="481"/>
        <item x="782"/>
        <item x="606"/>
        <item x="721"/>
        <item x="725"/>
        <item x="337"/>
        <item x="178"/>
        <item x="519"/>
        <item x="268"/>
        <item x="285"/>
        <item x="248"/>
        <item x="331"/>
        <item x="381"/>
        <item x="440"/>
        <item x="115"/>
        <item x="706"/>
        <item x="594"/>
        <item x="550"/>
        <item x="374"/>
        <item x="517"/>
        <item x="570"/>
        <item x="689"/>
        <item x="433"/>
        <item x="179"/>
        <item x="560"/>
        <item x="734"/>
        <item x="543"/>
        <item x="405"/>
        <item x="776"/>
        <item x="473"/>
        <item x="615"/>
        <item x="316"/>
        <item x="118"/>
        <item x="132"/>
        <item x="521"/>
        <item x="91"/>
        <item x="635"/>
        <item x="660"/>
        <item x="506"/>
        <item x="823"/>
        <item x="576"/>
        <item x="797"/>
        <item x="714"/>
        <item x="436"/>
        <item x="622"/>
        <item x="451"/>
        <item x="741"/>
        <item x="67"/>
        <item x="217"/>
        <item x="811"/>
        <item x="736"/>
        <item x="50"/>
        <item x="301"/>
        <item x="13"/>
        <item x="503"/>
        <item x="837"/>
        <item x="57"/>
        <item x="267"/>
        <item x="123"/>
        <item x="795"/>
        <item x="79"/>
        <item x="54"/>
        <item x="317"/>
        <item x="678"/>
        <item x="783"/>
        <item x="182"/>
        <item x="136"/>
        <item x="195"/>
        <item x="720"/>
        <item x="513"/>
        <item x="456"/>
        <item x="485"/>
        <item x="815"/>
        <item x="686"/>
        <item x="771"/>
        <item x="760"/>
        <item x="294"/>
        <item x="245"/>
        <item x="96"/>
        <item x="659"/>
        <item x="291"/>
        <item x="515"/>
        <item x="552"/>
        <item x="472"/>
        <item x="608"/>
        <item x="362"/>
        <item x="311"/>
        <item x="752"/>
        <item x="486"/>
        <item x="799"/>
        <item x="269"/>
        <item x="409"/>
        <item x="562"/>
        <item x="442"/>
        <item x="323"/>
        <item x="762"/>
        <item x="207"/>
        <item x="490"/>
        <item x="169"/>
        <item x="432"/>
        <item x="321"/>
        <item x="215"/>
        <item x="75"/>
        <item x="586"/>
        <item x="246"/>
        <item x="386"/>
        <item x="204"/>
        <item x="645"/>
        <item x="628"/>
        <item x="40"/>
        <item x="303"/>
        <item x="19"/>
        <item x="637"/>
        <item x="580"/>
        <item x="498"/>
        <item x="151"/>
        <item x="632"/>
        <item x="556"/>
        <item x="724"/>
        <item x="501"/>
        <item x="613"/>
        <item x="567"/>
        <item x="84"/>
        <item x="462"/>
        <item x="385"/>
        <item x="530"/>
        <item x="388"/>
        <item x="235"/>
        <item x="588"/>
        <item x="566"/>
        <item x="315"/>
        <item x="801"/>
        <item x="238"/>
        <item x="175"/>
        <item x="573"/>
        <item x="452"/>
        <item x="389"/>
        <item x="397"/>
        <item x="254"/>
        <item x="487"/>
        <item x="468"/>
        <item x="200"/>
        <item x="333"/>
        <item x="369"/>
        <item x="56"/>
        <item x="16"/>
        <item x="12"/>
        <item x="278"/>
        <item x="286"/>
        <item x="181"/>
        <item x="361"/>
        <item x="34"/>
        <item x="532"/>
        <item x="134"/>
        <item x="364"/>
        <item x="701"/>
        <item x="226"/>
        <item x="196"/>
        <item x="81"/>
        <item x="250"/>
        <item x="493"/>
        <item x="551"/>
        <item x="263"/>
        <item x="260"/>
        <item x="651"/>
        <item x="88"/>
        <item x="239"/>
        <item x="343"/>
        <item x="774"/>
        <item x="257"/>
        <item x="687"/>
        <item x="83"/>
        <item x="55"/>
        <item x="32"/>
        <item x="146"/>
        <item x="643"/>
        <item x="373"/>
        <item x="463"/>
        <item x="375"/>
        <item x="92"/>
        <item x="156"/>
        <item x="190"/>
        <item x="71"/>
        <item x="338"/>
        <item x="121"/>
        <item x="322"/>
        <item x="636"/>
        <item x="38"/>
        <item x="251"/>
        <item x="172"/>
        <item t="default"/>
      </items>
    </pivotField>
    <pivotField showAll="0">
      <items count="13">
        <item x="5"/>
        <item x="11"/>
        <item x="9"/>
        <item x="10"/>
        <item x="2"/>
        <item x="0"/>
        <item x="6"/>
        <item x="3"/>
        <item x="4"/>
        <item x="8"/>
        <item x="7"/>
        <item x="1"/>
        <item t="default"/>
      </items>
    </pivotField>
    <pivotField showAll="0">
      <items count="5">
        <item x="1"/>
        <item x="2"/>
        <item x="0"/>
        <item x="3"/>
        <item t="default"/>
      </items>
    </pivotField>
    <pivotField numFmtId="14" showAll="0"/>
    <pivotField axis="axisRow" numFmtId="1" showAll="0">
      <items count="9">
        <item x="7"/>
        <item x="6"/>
        <item x="2"/>
        <item x="4"/>
        <item x="0"/>
        <item x="1"/>
        <item x="3"/>
        <item x="5"/>
        <item t="default"/>
      </items>
    </pivotField>
    <pivotField showAll="0"/>
    <pivotField showAll="0"/>
    <pivotField showAll="0"/>
    <pivotField showAll="0"/>
    <pivotField showAll="0"/>
    <pivotField showAll="0"/>
    <pivotField numFmtId="2" showAll="0"/>
    <pivotField numFmtId="2" showAll="0"/>
    <pivotField numFmtId="2" showAll="0"/>
    <pivotField numFmtId="9" showAll="0"/>
    <pivotField showAll="0">
      <items count="15">
        <item x="0"/>
        <item x="1"/>
        <item x="2"/>
        <item x="3"/>
        <item x="4"/>
        <item x="5"/>
        <item x="6"/>
        <item x="7"/>
        <item x="8"/>
        <item x="9"/>
        <item x="10"/>
        <item x="11"/>
        <item x="12"/>
        <item x="13"/>
        <item t="default"/>
      </items>
    </pivotField>
    <pivotField showAll="0">
      <items count="8">
        <item x="0"/>
        <item x="1"/>
        <item x="2"/>
        <item x="3"/>
        <item x="4"/>
        <item x="5"/>
        <item x="6"/>
        <item t="default"/>
      </items>
    </pivotField>
  </pivotFields>
  <rowFields count="1">
    <field x="5"/>
  </rowFields>
  <rowItems count="8">
    <i>
      <x/>
    </i>
    <i>
      <x v="1"/>
    </i>
    <i>
      <x v="2"/>
    </i>
    <i>
      <x v="3"/>
    </i>
    <i>
      <x v="4"/>
    </i>
    <i>
      <x v="5"/>
    </i>
    <i>
      <x v="6"/>
    </i>
    <i>
      <x v="7"/>
    </i>
  </rowItems>
  <colItems count="1">
    <i/>
  </colItems>
  <dataFields count="1">
    <dataField name="Count of Order ID" fld="0" subtotal="count" baseField="0" baseItem="0"/>
  </dataFields>
  <formats count="9">
    <format dxfId="123">
      <pivotArea dataOnly="0" labelOnly="1" outline="0" axis="axisValues" fieldPosition="0"/>
    </format>
    <format dxfId="122">
      <pivotArea type="all" dataOnly="0" outline="0" fieldPosition="0"/>
    </format>
    <format dxfId="121">
      <pivotArea outline="0" collapsedLevelsAreSubtotals="1" fieldPosition="0"/>
    </format>
    <format dxfId="120">
      <pivotArea field="2" type="button" dataOnly="0" labelOnly="1" outline="0"/>
    </format>
    <format dxfId="119">
      <pivotArea dataOnly="0" labelOnly="1" outline="0" axis="axisValues" fieldPosition="0"/>
    </format>
    <format dxfId="118">
      <pivotArea type="all" dataOnly="0" outline="0" fieldPosition="0"/>
    </format>
    <format dxfId="117">
      <pivotArea outline="0" collapsedLevelsAreSubtotals="1" fieldPosition="0"/>
    </format>
    <format dxfId="116">
      <pivotArea field="2" type="button" dataOnly="0" labelOnly="1" outline="0"/>
    </format>
    <format dxfId="115">
      <pivotArea dataOnly="0" labelOnly="1" outline="0" axis="axisValues" fieldPosition="0"/>
    </format>
  </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B62036E-04C5-499C-82FD-1C67CF0C8041}" name="PivotTable14" cacheId="0" applyNumberFormats="0" applyBorderFormats="0" applyFontFormats="0" applyPatternFormats="0" applyAlignmentFormats="0" applyWidthHeightFormats="1" dataCaption="Values" updatedVersion="8" minRefreshableVersion="3" useAutoFormatting="1" itemPrintTitles="1" createdVersion="8" indent="0" multipleFieldFilters="0">
  <location ref="A9:A10" firstHeaderRow="1" firstDataRow="1" firstDataCol="0"/>
  <pivotFields count="18">
    <pivotField showAll="0"/>
    <pivotField numFmtId="14" showAll="0">
      <items count="846">
        <item x="571"/>
        <item x="538"/>
        <item x="575"/>
        <item x="587"/>
        <item x="605"/>
        <item x="810"/>
        <item x="447"/>
        <item x="413"/>
        <item x="233"/>
        <item x="205"/>
        <item x="209"/>
        <item x="816"/>
        <item x="61"/>
        <item x="834"/>
        <item x="715"/>
        <item x="785"/>
        <item x="728"/>
        <item x="592"/>
        <item x="24"/>
        <item x="792"/>
        <item x="540"/>
        <item x="282"/>
        <item x="770"/>
        <item x="252"/>
        <item x="641"/>
        <item x="363"/>
        <item x="429"/>
        <item x="740"/>
        <item x="818"/>
        <item x="482"/>
        <item x="780"/>
        <item x="569"/>
        <item x="296"/>
        <item x="184"/>
        <item x="839"/>
        <item x="214"/>
        <item x="546"/>
        <item x="448"/>
        <item x="514"/>
        <item x="357"/>
        <item x="733"/>
        <item x="428"/>
        <item x="512"/>
        <item x="683"/>
        <item x="163"/>
        <item x="817"/>
        <item x="494"/>
        <item x="336"/>
        <item x="778"/>
        <item x="757"/>
        <item x="177"/>
        <item x="119"/>
        <item x="561"/>
        <item x="3"/>
        <item x="743"/>
        <item x="392"/>
        <item x="670"/>
        <item x="222"/>
        <item x="106"/>
        <item x="603"/>
        <item x="102"/>
        <item x="232"/>
        <item x="354"/>
        <item x="1"/>
        <item x="247"/>
        <item x="680"/>
        <item x="835"/>
        <item x="344"/>
        <item x="60"/>
        <item x="819"/>
        <item x="153"/>
        <item x="395"/>
        <item x="101"/>
        <item x="677"/>
        <item x="446"/>
        <item x="682"/>
        <item x="648"/>
        <item x="767"/>
        <item x="48"/>
        <item x="510"/>
        <item x="379"/>
        <item x="283"/>
        <item x="598"/>
        <item x="627"/>
        <item x="249"/>
        <item x="703"/>
        <item x="52"/>
        <item x="327"/>
        <item x="449"/>
        <item x="453"/>
        <item x="557"/>
        <item x="289"/>
        <item x="31"/>
        <item x="186"/>
        <item x="28"/>
        <item x="90"/>
        <item x="237"/>
        <item x="167"/>
        <item x="769"/>
        <item x="836"/>
        <item x="697"/>
        <item x="672"/>
        <item x="382"/>
        <item x="624"/>
        <item x="29"/>
        <item x="4"/>
        <item x="225"/>
        <item x="422"/>
        <item x="162"/>
        <item x="669"/>
        <item x="772"/>
        <item x="105"/>
        <item x="723"/>
        <item x="652"/>
        <item x="439"/>
        <item x="457"/>
        <item x="45"/>
        <item x="112"/>
        <item x="53"/>
        <item x="768"/>
        <item x="412"/>
        <item x="51"/>
        <item x="698"/>
        <item x="180"/>
        <item x="407"/>
        <item x="159"/>
        <item x="387"/>
        <item x="791"/>
        <item x="401"/>
        <item x="306"/>
        <item x="349"/>
        <item x="679"/>
        <item x="66"/>
        <item x="824"/>
        <item x="509"/>
        <item x="465"/>
        <item x="10"/>
        <item x="117"/>
        <item x="620"/>
        <item x="700"/>
        <item x="220"/>
        <item x="650"/>
        <item x="380"/>
        <item x="638"/>
        <item x="488"/>
        <item x="450"/>
        <item x="275"/>
        <item x="116"/>
        <item x="722"/>
        <item x="814"/>
        <item x="352"/>
        <item x="673"/>
        <item x="524"/>
        <item x="609"/>
        <item x="64"/>
        <item x="399"/>
        <item x="137"/>
        <item x="314"/>
        <item x="544"/>
        <item x="541"/>
        <item x="403"/>
        <item x="318"/>
        <item x="747"/>
        <item x="504"/>
        <item x="461"/>
        <item x="218"/>
        <item x="142"/>
        <item x="266"/>
        <item x="224"/>
        <item x="589"/>
        <item x="497"/>
        <item x="812"/>
        <item x="279"/>
        <item x="9"/>
        <item x="376"/>
        <item x="705"/>
        <item x="434"/>
        <item x="124"/>
        <item x="629"/>
        <item x="168"/>
        <item x="324"/>
        <item x="597"/>
        <item x="394"/>
        <item x="798"/>
        <item x="396"/>
        <item x="600"/>
        <item x="639"/>
        <item x="170"/>
        <item x="43"/>
        <item x="164"/>
        <item x="843"/>
        <item x="469"/>
        <item x="441"/>
        <item x="786"/>
        <item x="480"/>
        <item x="735"/>
        <item x="531"/>
        <item x="272"/>
        <item x="802"/>
        <item x="820"/>
        <item x="348"/>
        <item x="255"/>
        <item x="211"/>
        <item x="404"/>
        <item x="299"/>
        <item x="763"/>
        <item x="479"/>
        <item x="351"/>
        <item x="718"/>
        <item x="784"/>
        <item x="15"/>
        <item x="305"/>
        <item x="559"/>
        <item x="270"/>
        <item x="813"/>
        <item x="537"/>
        <item x="212"/>
        <item x="216"/>
        <item x="796"/>
        <item x="614"/>
        <item x="754"/>
        <item x="716"/>
        <item x="838"/>
        <item x="617"/>
        <item x="98"/>
        <item x="474"/>
        <item x="612"/>
        <item x="730"/>
        <item x="100"/>
        <item x="425"/>
        <item x="717"/>
        <item x="844"/>
        <item x="276"/>
        <item x="830"/>
        <item x="355"/>
        <item x="523"/>
        <item x="649"/>
        <item x="122"/>
        <item x="744"/>
        <item x="417"/>
        <item x="666"/>
        <item x="192"/>
        <item x="444"/>
        <item x="265"/>
        <item x="781"/>
        <item x="826"/>
        <item x="359"/>
        <item x="674"/>
        <item x="805"/>
        <item x="572"/>
        <item x="761"/>
        <item x="406"/>
        <item x="171"/>
        <item x="710"/>
        <item x="23"/>
        <item x="130"/>
        <item x="22"/>
        <item x="828"/>
        <item x="243"/>
        <item x="313"/>
        <item x="602"/>
        <item x="145"/>
        <item x="455"/>
        <item x="273"/>
        <item x="499"/>
        <item x="353"/>
        <item x="49"/>
        <item x="219"/>
        <item x="470"/>
        <item x="695"/>
        <item x="751"/>
        <item x="558"/>
        <item x="398"/>
        <item x="320"/>
        <item x="746"/>
        <item x="329"/>
        <item x="356"/>
        <item x="616"/>
        <item x="193"/>
        <item x="360"/>
        <item x="131"/>
        <item x="39"/>
        <item x="203"/>
        <item x="518"/>
        <item x="502"/>
        <item x="372"/>
        <item x="671"/>
        <item x="410"/>
        <item x="339"/>
        <item x="332"/>
        <item x="822"/>
        <item x="109"/>
        <item x="737"/>
        <item x="342"/>
        <item x="140"/>
        <item x="758"/>
        <item x="108"/>
        <item x="47"/>
        <item x="236"/>
        <item x="483"/>
        <item x="240"/>
        <item x="293"/>
        <item x="20"/>
        <item x="547"/>
        <item x="87"/>
        <item x="408"/>
        <item x="806"/>
        <item x="840"/>
        <item x="185"/>
        <item x="144"/>
        <item x="86"/>
        <item x="642"/>
        <item x="777"/>
        <item x="304"/>
        <item x="133"/>
        <item x="536"/>
        <item x="5"/>
        <item x="42"/>
        <item x="694"/>
        <item x="300"/>
        <item x="191"/>
        <item x="274"/>
        <item x="391"/>
        <item x="173"/>
        <item x="646"/>
        <item x="591"/>
        <item x="522"/>
        <item x="745"/>
        <item x="415"/>
        <item x="821"/>
        <item x="585"/>
        <item x="759"/>
        <item x="454"/>
        <item x="658"/>
        <item x="495"/>
        <item x="281"/>
        <item x="653"/>
        <item x="437"/>
        <item x="30"/>
        <item x="358"/>
        <item x="41"/>
        <item x="199"/>
        <item x="549"/>
        <item x="141"/>
        <item x="74"/>
        <item x="302"/>
        <item x="693"/>
        <item x="37"/>
        <item x="345"/>
        <item x="14"/>
        <item x="604"/>
        <item x="478"/>
        <item x="618"/>
        <item x="438"/>
        <item x="148"/>
        <item x="414"/>
        <item x="528"/>
        <item x="8"/>
        <item x="113"/>
        <item x="809"/>
        <item x="419"/>
        <item x="732"/>
        <item x="194"/>
        <item x="793"/>
        <item x="511"/>
        <item x="435"/>
        <item x="152"/>
        <item x="82"/>
        <item x="727"/>
        <item x="656"/>
        <item x="527"/>
        <item x="111"/>
        <item x="127"/>
        <item x="297"/>
        <item x="62"/>
        <item x="685"/>
        <item x="803"/>
        <item x="466"/>
        <item x="223"/>
        <item x="491"/>
        <item x="143"/>
        <item x="183"/>
        <item x="634"/>
        <item x="231"/>
        <item x="630"/>
        <item x="253"/>
        <item x="390"/>
        <item x="287"/>
        <item x="400"/>
        <item x="520"/>
        <item x="6"/>
        <item x="365"/>
        <item x="347"/>
        <item x="709"/>
        <item x="787"/>
        <item x="367"/>
        <item x="542"/>
        <item x="775"/>
        <item x="633"/>
        <item x="764"/>
        <item x="807"/>
        <item x="800"/>
        <item x="103"/>
        <item x="726"/>
        <item x="377"/>
        <item x="581"/>
        <item x="459"/>
        <item x="525"/>
        <item x="335"/>
        <item x="234"/>
        <item x="631"/>
        <item x="625"/>
        <item x="21"/>
        <item x="484"/>
        <item x="731"/>
        <item x="773"/>
        <item x="295"/>
        <item x="89"/>
        <item x="228"/>
        <item x="383"/>
        <item x="804"/>
        <item x="702"/>
        <item x="97"/>
        <item x="107"/>
        <item x="126"/>
        <item x="213"/>
        <item x="505"/>
        <item x="610"/>
        <item x="739"/>
        <item x="58"/>
        <item x="78"/>
        <item x="690"/>
        <item x="464"/>
        <item x="221"/>
        <item x="756"/>
        <item x="63"/>
        <item x="46"/>
        <item x="402"/>
        <item x="149"/>
        <item x="330"/>
        <item x="334"/>
        <item x="831"/>
        <item x="529"/>
        <item x="68"/>
        <item x="662"/>
        <item x="25"/>
        <item x="699"/>
        <item x="708"/>
        <item x="458"/>
        <item x="229"/>
        <item x="325"/>
        <item x="95"/>
        <item x="73"/>
        <item x="779"/>
        <item x="176"/>
        <item x="667"/>
        <item x="748"/>
        <item x="418"/>
        <item x="70"/>
        <item x="704"/>
        <item x="842"/>
        <item x="593"/>
        <item x="808"/>
        <item x="431"/>
        <item x="259"/>
        <item x="80"/>
        <item x="601"/>
        <item x="0"/>
        <item x="154"/>
        <item x="476"/>
        <item x="210"/>
        <item x="128"/>
        <item x="120"/>
        <item x="692"/>
        <item x="427"/>
        <item x="292"/>
        <item x="460"/>
        <item x="640"/>
        <item x="489"/>
        <item x="719"/>
        <item x="161"/>
        <item x="430"/>
        <item x="500"/>
        <item x="241"/>
        <item x="264"/>
        <item x="76"/>
        <item x="65"/>
        <item x="77"/>
        <item x="298"/>
        <item x="7"/>
        <item x="166"/>
        <item x="707"/>
        <item x="661"/>
        <item x="157"/>
        <item x="69"/>
        <item x="691"/>
        <item x="750"/>
        <item x="766"/>
        <item x="738"/>
        <item x="564"/>
        <item x="471"/>
        <item x="623"/>
        <item x="665"/>
        <item x="424"/>
        <item x="577"/>
        <item x="94"/>
        <item x="341"/>
        <item x="411"/>
        <item x="684"/>
        <item x="535"/>
        <item x="393"/>
        <item x="138"/>
        <item x="346"/>
        <item x="654"/>
        <item x="135"/>
        <item x="584"/>
        <item x="841"/>
        <item x="426"/>
        <item x="271"/>
        <item x="378"/>
        <item x="789"/>
        <item x="36"/>
        <item x="44"/>
        <item x="508"/>
        <item x="696"/>
        <item x="11"/>
        <item x="619"/>
        <item x="284"/>
        <item x="416"/>
        <item x="827"/>
        <item x="563"/>
        <item x="309"/>
        <item x="187"/>
        <item x="340"/>
        <item x="688"/>
        <item x="230"/>
        <item x="147"/>
        <item x="507"/>
        <item x="749"/>
        <item x="729"/>
        <item x="420"/>
        <item x="590"/>
        <item x="712"/>
        <item x="755"/>
        <item x="18"/>
        <item x="198"/>
        <item x="290"/>
        <item x="201"/>
        <item x="368"/>
        <item x="668"/>
        <item x="155"/>
        <item x="664"/>
        <item x="554"/>
        <item x="599"/>
        <item x="496"/>
        <item x="33"/>
        <item x="647"/>
        <item x="833"/>
        <item x="445"/>
        <item x="85"/>
        <item x="99"/>
        <item x="319"/>
        <item x="17"/>
        <item x="27"/>
        <item x="788"/>
        <item x="125"/>
        <item x="366"/>
        <item x="150"/>
        <item x="139"/>
        <item x="326"/>
        <item x="256"/>
        <item x="26"/>
        <item x="553"/>
        <item x="539"/>
        <item x="825"/>
        <item x="579"/>
        <item x="384"/>
        <item x="202"/>
        <item x="790"/>
        <item x="277"/>
        <item x="262"/>
        <item x="421"/>
        <item x="197"/>
        <item x="583"/>
        <item x="611"/>
        <item x="2"/>
        <item x="158"/>
        <item x="423"/>
        <item x="676"/>
        <item x="35"/>
        <item x="93"/>
        <item x="596"/>
        <item x="129"/>
        <item x="753"/>
        <item x="657"/>
        <item x="644"/>
        <item x="443"/>
        <item x="174"/>
        <item x="595"/>
        <item x="244"/>
        <item x="534"/>
        <item x="526"/>
        <item x="242"/>
        <item x="189"/>
        <item x="765"/>
        <item x="582"/>
        <item x="607"/>
        <item x="160"/>
        <item x="467"/>
        <item x="832"/>
        <item x="565"/>
        <item x="713"/>
        <item x="307"/>
        <item x="621"/>
        <item x="475"/>
        <item x="548"/>
        <item x="568"/>
        <item x="227"/>
        <item x="104"/>
        <item x="72"/>
        <item x="655"/>
        <item x="829"/>
        <item x="742"/>
        <item x="188"/>
        <item x="545"/>
        <item x="371"/>
        <item x="555"/>
        <item x="681"/>
        <item x="711"/>
        <item x="626"/>
        <item x="208"/>
        <item x="206"/>
        <item x="350"/>
        <item x="578"/>
        <item x="370"/>
        <item x="114"/>
        <item x="280"/>
        <item x="165"/>
        <item x="328"/>
        <item x="663"/>
        <item x="59"/>
        <item x="477"/>
        <item x="533"/>
        <item x="258"/>
        <item x="675"/>
        <item x="516"/>
        <item x="288"/>
        <item x="261"/>
        <item x="110"/>
        <item x="794"/>
        <item x="492"/>
        <item x="308"/>
        <item x="574"/>
        <item x="312"/>
        <item x="310"/>
        <item x="481"/>
        <item x="782"/>
        <item x="606"/>
        <item x="721"/>
        <item x="725"/>
        <item x="337"/>
        <item x="178"/>
        <item x="519"/>
        <item x="268"/>
        <item x="285"/>
        <item x="248"/>
        <item x="331"/>
        <item x="381"/>
        <item x="440"/>
        <item x="115"/>
        <item x="706"/>
        <item x="594"/>
        <item x="550"/>
        <item x="374"/>
        <item x="517"/>
        <item x="570"/>
        <item x="689"/>
        <item x="433"/>
        <item x="179"/>
        <item x="560"/>
        <item x="734"/>
        <item x="543"/>
        <item x="405"/>
        <item x="776"/>
        <item x="473"/>
        <item x="615"/>
        <item x="316"/>
        <item x="118"/>
        <item x="132"/>
        <item x="521"/>
        <item x="91"/>
        <item x="635"/>
        <item x="660"/>
        <item x="506"/>
        <item x="823"/>
        <item x="576"/>
        <item x="797"/>
        <item x="714"/>
        <item x="436"/>
        <item x="622"/>
        <item x="451"/>
        <item x="741"/>
        <item x="67"/>
        <item x="217"/>
        <item x="811"/>
        <item x="736"/>
        <item x="50"/>
        <item x="301"/>
        <item x="13"/>
        <item x="503"/>
        <item x="837"/>
        <item x="57"/>
        <item x="267"/>
        <item x="123"/>
        <item x="795"/>
        <item x="79"/>
        <item x="54"/>
        <item x="317"/>
        <item x="678"/>
        <item x="783"/>
        <item x="182"/>
        <item x="136"/>
        <item x="195"/>
        <item x="720"/>
        <item x="513"/>
        <item x="456"/>
        <item x="485"/>
        <item x="815"/>
        <item x="686"/>
        <item x="771"/>
        <item x="760"/>
        <item x="294"/>
        <item x="245"/>
        <item x="96"/>
        <item x="659"/>
        <item x="291"/>
        <item x="515"/>
        <item x="552"/>
        <item x="472"/>
        <item x="608"/>
        <item x="362"/>
        <item x="311"/>
        <item x="752"/>
        <item x="486"/>
        <item x="799"/>
        <item x="269"/>
        <item x="409"/>
        <item x="562"/>
        <item x="442"/>
        <item x="323"/>
        <item x="762"/>
        <item x="207"/>
        <item x="490"/>
        <item x="169"/>
        <item x="432"/>
        <item x="321"/>
        <item x="215"/>
        <item x="75"/>
        <item x="586"/>
        <item x="246"/>
        <item x="386"/>
        <item x="204"/>
        <item x="645"/>
        <item x="628"/>
        <item x="40"/>
        <item x="303"/>
        <item x="19"/>
        <item x="637"/>
        <item x="580"/>
        <item x="498"/>
        <item x="151"/>
        <item x="632"/>
        <item x="556"/>
        <item x="724"/>
        <item x="501"/>
        <item x="613"/>
        <item x="567"/>
        <item x="84"/>
        <item x="462"/>
        <item x="385"/>
        <item x="530"/>
        <item x="388"/>
        <item x="235"/>
        <item x="588"/>
        <item x="566"/>
        <item x="315"/>
        <item x="801"/>
        <item x="238"/>
        <item x="175"/>
        <item x="573"/>
        <item x="452"/>
        <item x="389"/>
        <item x="397"/>
        <item x="254"/>
        <item x="487"/>
        <item x="468"/>
        <item x="200"/>
        <item x="333"/>
        <item x="369"/>
        <item x="56"/>
        <item x="16"/>
        <item x="12"/>
        <item x="278"/>
        <item x="286"/>
        <item x="181"/>
        <item x="361"/>
        <item x="34"/>
        <item x="532"/>
        <item x="134"/>
        <item x="364"/>
        <item x="701"/>
        <item x="226"/>
        <item x="196"/>
        <item x="81"/>
        <item x="250"/>
        <item x="493"/>
        <item x="551"/>
        <item x="263"/>
        <item x="260"/>
        <item x="651"/>
        <item x="88"/>
        <item x="239"/>
        <item x="343"/>
        <item x="774"/>
        <item x="257"/>
        <item x="687"/>
        <item x="83"/>
        <item x="55"/>
        <item x="32"/>
        <item x="146"/>
        <item x="643"/>
        <item x="373"/>
        <item x="463"/>
        <item x="375"/>
        <item x="92"/>
        <item x="156"/>
        <item x="190"/>
        <item x="71"/>
        <item x="338"/>
        <item x="121"/>
        <item x="322"/>
        <item x="636"/>
        <item x="38"/>
        <item x="251"/>
        <item x="172"/>
        <item t="default"/>
      </items>
    </pivotField>
    <pivotField showAll="0">
      <items count="13">
        <item x="5"/>
        <item x="11"/>
        <item x="9"/>
        <item x="10"/>
        <item x="2"/>
        <item x="0"/>
        <item x="6"/>
        <item x="3"/>
        <item x="4"/>
        <item x="8"/>
        <item x="7"/>
        <item x="1"/>
        <item t="default"/>
      </items>
    </pivotField>
    <pivotField showAll="0">
      <items count="5">
        <item x="1"/>
        <item x="2"/>
        <item x="0"/>
        <item x="3"/>
        <item t="default"/>
      </items>
    </pivotField>
    <pivotField numFmtId="14" showAll="0"/>
    <pivotField numFmtId="1" showAll="0"/>
    <pivotField showAll="0"/>
    <pivotField showAll="0"/>
    <pivotField showAll="0"/>
    <pivotField showAll="0"/>
    <pivotField showAll="0"/>
    <pivotField showAll="0"/>
    <pivotField numFmtId="2" showAll="0"/>
    <pivotField numFmtId="2" showAll="0"/>
    <pivotField dataField="1" numFmtId="2" showAll="0"/>
    <pivotField numFmtId="9" showAll="0"/>
    <pivotField showAll="0">
      <items count="15">
        <item x="0"/>
        <item x="1"/>
        <item x="2"/>
        <item x="3"/>
        <item x="4"/>
        <item x="5"/>
        <item x="6"/>
        <item x="7"/>
        <item x="8"/>
        <item x="9"/>
        <item x="10"/>
        <item x="11"/>
        <item x="12"/>
        <item x="13"/>
        <item t="default"/>
      </items>
    </pivotField>
    <pivotField showAll="0">
      <items count="8">
        <item x="0"/>
        <item x="1"/>
        <item x="2"/>
        <item x="3"/>
        <item x="4"/>
        <item x="5"/>
        <item x="6"/>
        <item t="default"/>
      </items>
    </pivotField>
  </pivotFields>
  <rowItems count="1">
    <i/>
  </rowItems>
  <colItems count="1">
    <i/>
  </colItems>
  <dataFields count="1">
    <dataField name="Sum of Profit" fld="14" baseField="0" baseItem="0" numFmtId="1"/>
  </dataFields>
  <formats count="2">
    <format dxfId="3">
      <pivotArea dataOnly="0" labelOnly="1" outline="0" axis="axisValues" fieldPosition="0"/>
    </format>
    <format dxfId="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68B9D18-AAF3-457A-B49C-C12D30C74B37}" name="PivotTable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multipleFieldFilters="0" chartFormat="8">
  <location ref="A66:C77" firstHeaderRow="0" firstDataRow="1" firstDataCol="1"/>
  <pivotFields count="18">
    <pivotField showAll="0"/>
    <pivotField numFmtId="14" showAll="0">
      <items count="846">
        <item x="571"/>
        <item x="538"/>
        <item x="575"/>
        <item x="587"/>
        <item x="605"/>
        <item x="810"/>
        <item x="447"/>
        <item x="413"/>
        <item x="233"/>
        <item x="205"/>
        <item x="209"/>
        <item x="816"/>
        <item x="61"/>
        <item x="834"/>
        <item x="715"/>
        <item x="785"/>
        <item x="728"/>
        <item x="592"/>
        <item x="24"/>
        <item x="792"/>
        <item x="540"/>
        <item x="282"/>
        <item x="770"/>
        <item x="252"/>
        <item x="641"/>
        <item x="363"/>
        <item x="429"/>
        <item x="740"/>
        <item x="818"/>
        <item x="482"/>
        <item x="780"/>
        <item x="569"/>
        <item x="296"/>
        <item x="184"/>
        <item x="839"/>
        <item x="214"/>
        <item x="546"/>
        <item x="448"/>
        <item x="514"/>
        <item x="357"/>
        <item x="733"/>
        <item x="428"/>
        <item x="512"/>
        <item x="683"/>
        <item x="163"/>
        <item x="817"/>
        <item x="494"/>
        <item x="336"/>
        <item x="778"/>
        <item x="757"/>
        <item x="177"/>
        <item x="119"/>
        <item x="561"/>
        <item x="3"/>
        <item x="743"/>
        <item x="392"/>
        <item x="670"/>
        <item x="222"/>
        <item x="106"/>
        <item x="603"/>
        <item x="102"/>
        <item x="232"/>
        <item x="354"/>
        <item x="1"/>
        <item x="247"/>
        <item x="680"/>
        <item x="835"/>
        <item x="344"/>
        <item x="60"/>
        <item x="819"/>
        <item x="153"/>
        <item x="395"/>
        <item x="101"/>
        <item x="677"/>
        <item x="446"/>
        <item x="682"/>
        <item x="648"/>
        <item x="767"/>
        <item x="48"/>
        <item x="510"/>
        <item x="379"/>
        <item x="283"/>
        <item x="598"/>
        <item x="627"/>
        <item x="249"/>
        <item x="703"/>
        <item x="52"/>
        <item x="327"/>
        <item x="449"/>
        <item x="453"/>
        <item x="557"/>
        <item x="289"/>
        <item x="31"/>
        <item x="186"/>
        <item x="28"/>
        <item x="90"/>
        <item x="237"/>
        <item x="167"/>
        <item x="769"/>
        <item x="836"/>
        <item x="697"/>
        <item x="672"/>
        <item x="382"/>
        <item x="624"/>
        <item x="29"/>
        <item x="4"/>
        <item x="225"/>
        <item x="422"/>
        <item x="162"/>
        <item x="669"/>
        <item x="772"/>
        <item x="105"/>
        <item x="723"/>
        <item x="652"/>
        <item x="439"/>
        <item x="457"/>
        <item x="45"/>
        <item x="112"/>
        <item x="53"/>
        <item x="768"/>
        <item x="412"/>
        <item x="51"/>
        <item x="698"/>
        <item x="180"/>
        <item x="407"/>
        <item x="159"/>
        <item x="387"/>
        <item x="791"/>
        <item x="401"/>
        <item x="306"/>
        <item x="349"/>
        <item x="679"/>
        <item x="66"/>
        <item x="824"/>
        <item x="509"/>
        <item x="465"/>
        <item x="10"/>
        <item x="117"/>
        <item x="620"/>
        <item x="700"/>
        <item x="220"/>
        <item x="650"/>
        <item x="380"/>
        <item x="638"/>
        <item x="488"/>
        <item x="450"/>
        <item x="275"/>
        <item x="116"/>
        <item x="722"/>
        <item x="814"/>
        <item x="352"/>
        <item x="673"/>
        <item x="524"/>
        <item x="609"/>
        <item x="64"/>
        <item x="399"/>
        <item x="137"/>
        <item x="314"/>
        <item x="544"/>
        <item x="541"/>
        <item x="403"/>
        <item x="318"/>
        <item x="747"/>
        <item x="504"/>
        <item x="461"/>
        <item x="218"/>
        <item x="142"/>
        <item x="266"/>
        <item x="224"/>
        <item x="589"/>
        <item x="497"/>
        <item x="812"/>
        <item x="279"/>
        <item x="9"/>
        <item x="376"/>
        <item x="705"/>
        <item x="434"/>
        <item x="124"/>
        <item x="629"/>
        <item x="168"/>
        <item x="324"/>
        <item x="597"/>
        <item x="394"/>
        <item x="798"/>
        <item x="396"/>
        <item x="600"/>
        <item x="639"/>
        <item x="170"/>
        <item x="43"/>
        <item x="164"/>
        <item x="843"/>
        <item x="469"/>
        <item x="441"/>
        <item x="786"/>
        <item x="480"/>
        <item x="735"/>
        <item x="531"/>
        <item x="272"/>
        <item x="802"/>
        <item x="820"/>
        <item x="348"/>
        <item x="255"/>
        <item x="211"/>
        <item x="404"/>
        <item x="299"/>
        <item x="763"/>
        <item x="479"/>
        <item x="351"/>
        <item x="718"/>
        <item x="784"/>
        <item x="15"/>
        <item x="305"/>
        <item x="559"/>
        <item x="270"/>
        <item x="813"/>
        <item x="537"/>
        <item x="212"/>
        <item x="216"/>
        <item x="796"/>
        <item x="614"/>
        <item x="754"/>
        <item x="716"/>
        <item x="838"/>
        <item x="617"/>
        <item x="98"/>
        <item x="474"/>
        <item x="612"/>
        <item x="730"/>
        <item x="100"/>
        <item x="425"/>
        <item x="717"/>
        <item x="844"/>
        <item x="276"/>
        <item x="830"/>
        <item x="355"/>
        <item x="523"/>
        <item x="649"/>
        <item x="122"/>
        <item x="744"/>
        <item x="417"/>
        <item x="666"/>
        <item x="192"/>
        <item x="444"/>
        <item x="265"/>
        <item x="781"/>
        <item x="826"/>
        <item x="359"/>
        <item x="674"/>
        <item x="805"/>
        <item x="572"/>
        <item x="761"/>
        <item x="406"/>
        <item x="171"/>
        <item x="710"/>
        <item x="23"/>
        <item x="130"/>
        <item x="22"/>
        <item x="828"/>
        <item x="243"/>
        <item x="313"/>
        <item x="602"/>
        <item x="145"/>
        <item x="455"/>
        <item x="273"/>
        <item x="499"/>
        <item x="353"/>
        <item x="49"/>
        <item x="219"/>
        <item x="470"/>
        <item x="695"/>
        <item x="751"/>
        <item x="558"/>
        <item x="398"/>
        <item x="320"/>
        <item x="746"/>
        <item x="329"/>
        <item x="356"/>
        <item x="616"/>
        <item x="193"/>
        <item x="360"/>
        <item x="131"/>
        <item x="39"/>
        <item x="203"/>
        <item x="518"/>
        <item x="502"/>
        <item x="372"/>
        <item x="671"/>
        <item x="410"/>
        <item x="339"/>
        <item x="332"/>
        <item x="822"/>
        <item x="109"/>
        <item x="737"/>
        <item x="342"/>
        <item x="140"/>
        <item x="758"/>
        <item x="108"/>
        <item x="47"/>
        <item x="236"/>
        <item x="483"/>
        <item x="240"/>
        <item x="293"/>
        <item x="20"/>
        <item x="547"/>
        <item x="87"/>
        <item x="408"/>
        <item x="806"/>
        <item x="840"/>
        <item x="185"/>
        <item x="144"/>
        <item x="86"/>
        <item x="642"/>
        <item x="777"/>
        <item x="304"/>
        <item x="133"/>
        <item x="536"/>
        <item x="5"/>
        <item x="42"/>
        <item x="694"/>
        <item x="300"/>
        <item x="191"/>
        <item x="274"/>
        <item x="391"/>
        <item x="173"/>
        <item x="646"/>
        <item x="591"/>
        <item x="522"/>
        <item x="745"/>
        <item x="415"/>
        <item x="821"/>
        <item x="585"/>
        <item x="759"/>
        <item x="454"/>
        <item x="658"/>
        <item x="495"/>
        <item x="281"/>
        <item x="653"/>
        <item x="437"/>
        <item x="30"/>
        <item x="358"/>
        <item x="41"/>
        <item x="199"/>
        <item x="549"/>
        <item x="141"/>
        <item x="74"/>
        <item x="302"/>
        <item x="693"/>
        <item x="37"/>
        <item x="345"/>
        <item x="14"/>
        <item x="604"/>
        <item x="478"/>
        <item x="618"/>
        <item x="438"/>
        <item x="148"/>
        <item x="414"/>
        <item x="528"/>
        <item x="8"/>
        <item x="113"/>
        <item x="809"/>
        <item x="419"/>
        <item x="732"/>
        <item x="194"/>
        <item x="793"/>
        <item x="511"/>
        <item x="435"/>
        <item x="152"/>
        <item x="82"/>
        <item x="727"/>
        <item x="656"/>
        <item x="527"/>
        <item x="111"/>
        <item x="127"/>
        <item x="297"/>
        <item x="62"/>
        <item x="685"/>
        <item x="803"/>
        <item x="466"/>
        <item x="223"/>
        <item x="491"/>
        <item x="143"/>
        <item x="183"/>
        <item x="634"/>
        <item x="231"/>
        <item x="630"/>
        <item x="253"/>
        <item x="390"/>
        <item x="287"/>
        <item x="400"/>
        <item x="520"/>
        <item x="6"/>
        <item x="365"/>
        <item x="347"/>
        <item x="709"/>
        <item x="787"/>
        <item x="367"/>
        <item x="542"/>
        <item x="775"/>
        <item x="633"/>
        <item x="764"/>
        <item x="807"/>
        <item x="800"/>
        <item x="103"/>
        <item x="726"/>
        <item x="377"/>
        <item x="581"/>
        <item x="459"/>
        <item x="525"/>
        <item x="335"/>
        <item x="234"/>
        <item x="631"/>
        <item x="625"/>
        <item x="21"/>
        <item x="484"/>
        <item x="731"/>
        <item x="773"/>
        <item x="295"/>
        <item x="89"/>
        <item x="228"/>
        <item x="383"/>
        <item x="804"/>
        <item x="702"/>
        <item x="97"/>
        <item x="107"/>
        <item x="126"/>
        <item x="213"/>
        <item x="505"/>
        <item x="610"/>
        <item x="739"/>
        <item x="58"/>
        <item x="78"/>
        <item x="690"/>
        <item x="464"/>
        <item x="221"/>
        <item x="756"/>
        <item x="63"/>
        <item x="46"/>
        <item x="402"/>
        <item x="149"/>
        <item x="330"/>
        <item x="334"/>
        <item x="831"/>
        <item x="529"/>
        <item x="68"/>
        <item x="662"/>
        <item x="25"/>
        <item x="699"/>
        <item x="708"/>
        <item x="458"/>
        <item x="229"/>
        <item x="325"/>
        <item x="95"/>
        <item x="73"/>
        <item x="779"/>
        <item x="176"/>
        <item x="667"/>
        <item x="748"/>
        <item x="418"/>
        <item x="70"/>
        <item x="704"/>
        <item x="842"/>
        <item x="593"/>
        <item x="808"/>
        <item x="431"/>
        <item x="259"/>
        <item x="80"/>
        <item x="601"/>
        <item x="0"/>
        <item x="154"/>
        <item x="476"/>
        <item x="210"/>
        <item x="128"/>
        <item x="120"/>
        <item x="692"/>
        <item x="427"/>
        <item x="292"/>
        <item x="460"/>
        <item x="640"/>
        <item x="489"/>
        <item x="719"/>
        <item x="161"/>
        <item x="430"/>
        <item x="500"/>
        <item x="241"/>
        <item x="264"/>
        <item x="76"/>
        <item x="65"/>
        <item x="77"/>
        <item x="298"/>
        <item x="7"/>
        <item x="166"/>
        <item x="707"/>
        <item x="661"/>
        <item x="157"/>
        <item x="69"/>
        <item x="691"/>
        <item x="750"/>
        <item x="766"/>
        <item x="738"/>
        <item x="564"/>
        <item x="471"/>
        <item x="623"/>
        <item x="665"/>
        <item x="424"/>
        <item x="577"/>
        <item x="94"/>
        <item x="341"/>
        <item x="411"/>
        <item x="684"/>
        <item x="535"/>
        <item x="393"/>
        <item x="138"/>
        <item x="346"/>
        <item x="654"/>
        <item x="135"/>
        <item x="584"/>
        <item x="841"/>
        <item x="426"/>
        <item x="271"/>
        <item x="378"/>
        <item x="789"/>
        <item x="36"/>
        <item x="44"/>
        <item x="508"/>
        <item x="696"/>
        <item x="11"/>
        <item x="619"/>
        <item x="284"/>
        <item x="416"/>
        <item x="827"/>
        <item x="563"/>
        <item x="309"/>
        <item x="187"/>
        <item x="340"/>
        <item x="688"/>
        <item x="230"/>
        <item x="147"/>
        <item x="507"/>
        <item x="749"/>
        <item x="729"/>
        <item x="420"/>
        <item x="590"/>
        <item x="712"/>
        <item x="755"/>
        <item x="18"/>
        <item x="198"/>
        <item x="290"/>
        <item x="201"/>
        <item x="368"/>
        <item x="668"/>
        <item x="155"/>
        <item x="664"/>
        <item x="554"/>
        <item x="599"/>
        <item x="496"/>
        <item x="33"/>
        <item x="647"/>
        <item x="833"/>
        <item x="445"/>
        <item x="85"/>
        <item x="99"/>
        <item x="319"/>
        <item x="17"/>
        <item x="27"/>
        <item x="788"/>
        <item x="125"/>
        <item x="366"/>
        <item x="150"/>
        <item x="139"/>
        <item x="326"/>
        <item x="256"/>
        <item x="26"/>
        <item x="553"/>
        <item x="539"/>
        <item x="825"/>
        <item x="579"/>
        <item x="384"/>
        <item x="202"/>
        <item x="790"/>
        <item x="277"/>
        <item x="262"/>
        <item x="421"/>
        <item x="197"/>
        <item x="583"/>
        <item x="611"/>
        <item x="2"/>
        <item x="158"/>
        <item x="423"/>
        <item x="676"/>
        <item x="35"/>
        <item x="93"/>
        <item x="596"/>
        <item x="129"/>
        <item x="753"/>
        <item x="657"/>
        <item x="644"/>
        <item x="443"/>
        <item x="174"/>
        <item x="595"/>
        <item x="244"/>
        <item x="534"/>
        <item x="526"/>
        <item x="242"/>
        <item x="189"/>
        <item x="765"/>
        <item x="582"/>
        <item x="607"/>
        <item x="160"/>
        <item x="467"/>
        <item x="832"/>
        <item x="565"/>
        <item x="713"/>
        <item x="307"/>
        <item x="621"/>
        <item x="475"/>
        <item x="548"/>
        <item x="568"/>
        <item x="227"/>
        <item x="104"/>
        <item x="72"/>
        <item x="655"/>
        <item x="829"/>
        <item x="742"/>
        <item x="188"/>
        <item x="545"/>
        <item x="371"/>
        <item x="555"/>
        <item x="681"/>
        <item x="711"/>
        <item x="626"/>
        <item x="208"/>
        <item x="206"/>
        <item x="350"/>
        <item x="578"/>
        <item x="370"/>
        <item x="114"/>
        <item x="280"/>
        <item x="165"/>
        <item x="328"/>
        <item x="663"/>
        <item x="59"/>
        <item x="477"/>
        <item x="533"/>
        <item x="258"/>
        <item x="675"/>
        <item x="516"/>
        <item x="288"/>
        <item x="261"/>
        <item x="110"/>
        <item x="794"/>
        <item x="492"/>
        <item x="308"/>
        <item x="574"/>
        <item x="312"/>
        <item x="310"/>
        <item x="481"/>
        <item x="782"/>
        <item x="606"/>
        <item x="721"/>
        <item x="725"/>
        <item x="337"/>
        <item x="178"/>
        <item x="519"/>
        <item x="268"/>
        <item x="285"/>
        <item x="248"/>
        <item x="331"/>
        <item x="381"/>
        <item x="440"/>
        <item x="115"/>
        <item x="706"/>
        <item x="594"/>
        <item x="550"/>
        <item x="374"/>
        <item x="517"/>
        <item x="570"/>
        <item x="689"/>
        <item x="433"/>
        <item x="179"/>
        <item x="560"/>
        <item x="734"/>
        <item x="543"/>
        <item x="405"/>
        <item x="776"/>
        <item x="473"/>
        <item x="615"/>
        <item x="316"/>
        <item x="118"/>
        <item x="132"/>
        <item x="521"/>
        <item x="91"/>
        <item x="635"/>
        <item x="660"/>
        <item x="506"/>
        <item x="823"/>
        <item x="576"/>
        <item x="797"/>
        <item x="714"/>
        <item x="436"/>
        <item x="622"/>
        <item x="451"/>
        <item x="741"/>
        <item x="67"/>
        <item x="217"/>
        <item x="811"/>
        <item x="736"/>
        <item x="50"/>
        <item x="301"/>
        <item x="13"/>
        <item x="503"/>
        <item x="837"/>
        <item x="57"/>
        <item x="267"/>
        <item x="123"/>
        <item x="795"/>
        <item x="79"/>
        <item x="54"/>
        <item x="317"/>
        <item x="678"/>
        <item x="783"/>
        <item x="182"/>
        <item x="136"/>
        <item x="195"/>
        <item x="720"/>
        <item x="513"/>
        <item x="456"/>
        <item x="485"/>
        <item x="815"/>
        <item x="686"/>
        <item x="771"/>
        <item x="760"/>
        <item x="294"/>
        <item x="245"/>
        <item x="96"/>
        <item x="659"/>
        <item x="291"/>
        <item x="515"/>
        <item x="552"/>
        <item x="472"/>
        <item x="608"/>
        <item x="362"/>
        <item x="311"/>
        <item x="752"/>
        <item x="486"/>
        <item x="799"/>
        <item x="269"/>
        <item x="409"/>
        <item x="562"/>
        <item x="442"/>
        <item x="323"/>
        <item x="762"/>
        <item x="207"/>
        <item x="490"/>
        <item x="169"/>
        <item x="432"/>
        <item x="321"/>
        <item x="215"/>
        <item x="75"/>
        <item x="586"/>
        <item x="246"/>
        <item x="386"/>
        <item x="204"/>
        <item x="645"/>
        <item x="628"/>
        <item x="40"/>
        <item x="303"/>
        <item x="19"/>
        <item x="637"/>
        <item x="580"/>
        <item x="498"/>
        <item x="151"/>
        <item x="632"/>
        <item x="556"/>
        <item x="724"/>
        <item x="501"/>
        <item x="613"/>
        <item x="567"/>
        <item x="84"/>
        <item x="462"/>
        <item x="385"/>
        <item x="530"/>
        <item x="388"/>
        <item x="235"/>
        <item x="588"/>
        <item x="566"/>
        <item x="315"/>
        <item x="801"/>
        <item x="238"/>
        <item x="175"/>
        <item x="573"/>
        <item x="452"/>
        <item x="389"/>
        <item x="397"/>
        <item x="254"/>
        <item x="487"/>
        <item x="468"/>
        <item x="200"/>
        <item x="333"/>
        <item x="369"/>
        <item x="56"/>
        <item x="16"/>
        <item x="12"/>
        <item x="278"/>
        <item x="286"/>
        <item x="181"/>
        <item x="361"/>
        <item x="34"/>
        <item x="532"/>
        <item x="134"/>
        <item x="364"/>
        <item x="701"/>
        <item x="226"/>
        <item x="196"/>
        <item x="81"/>
        <item x="250"/>
        <item x="493"/>
        <item x="551"/>
        <item x="263"/>
        <item x="260"/>
        <item x="651"/>
        <item x="88"/>
        <item x="239"/>
        <item x="343"/>
        <item x="774"/>
        <item x="257"/>
        <item x="687"/>
        <item x="83"/>
        <item x="55"/>
        <item x="32"/>
        <item x="146"/>
        <item x="643"/>
        <item x="373"/>
        <item x="463"/>
        <item x="375"/>
        <item x="92"/>
        <item x="156"/>
        <item x="190"/>
        <item x="71"/>
        <item x="338"/>
        <item x="121"/>
        <item x="322"/>
        <item x="636"/>
        <item x="38"/>
        <item x="251"/>
        <item x="172"/>
        <item t="default"/>
      </items>
    </pivotField>
    <pivotField showAll="0">
      <items count="13">
        <item x="5"/>
        <item x="11"/>
        <item x="9"/>
        <item x="10"/>
        <item x="2"/>
        <item x="0"/>
        <item x="6"/>
        <item x="3"/>
        <item x="4"/>
        <item x="8"/>
        <item x="7"/>
        <item x="1"/>
        <item t="default"/>
      </items>
    </pivotField>
    <pivotField showAll="0">
      <items count="5">
        <item x="1"/>
        <item x="2"/>
        <item x="0"/>
        <item x="3"/>
        <item t="default"/>
      </items>
    </pivotField>
    <pivotField numFmtId="14" showAll="0"/>
    <pivotField numFmtId="1" showAll="0"/>
    <pivotField showAll="0"/>
    <pivotField showAll="0" measureFilter="1"/>
    <pivotField showAll="0"/>
    <pivotField axis="axisRow" showAll="0">
      <items count="12">
        <item x="3"/>
        <item x="0"/>
        <item x="5"/>
        <item x="9"/>
        <item x="8"/>
        <item x="7"/>
        <item x="6"/>
        <item x="4"/>
        <item x="2"/>
        <item x="1"/>
        <item x="10"/>
        <item t="default"/>
      </items>
    </pivotField>
    <pivotField showAll="0"/>
    <pivotField showAll="0"/>
    <pivotField dataField="1" numFmtId="2" showAll="0"/>
    <pivotField numFmtId="2" showAll="0"/>
    <pivotField dataField="1" numFmtId="2" showAll="0"/>
    <pivotField numFmtId="9" showAll="0"/>
    <pivotField showAll="0">
      <items count="15">
        <item x="0"/>
        <item x="1"/>
        <item x="2"/>
        <item x="3"/>
        <item x="4"/>
        <item x="5"/>
        <item x="6"/>
        <item x="7"/>
        <item x="8"/>
        <item x="9"/>
        <item x="10"/>
        <item x="11"/>
        <item x="12"/>
        <item x="13"/>
        <item t="default"/>
      </items>
    </pivotField>
    <pivotField showAll="0">
      <items count="8">
        <item x="0"/>
        <item x="1"/>
        <item x="2"/>
        <item x="3"/>
        <item x="4"/>
        <item x="5"/>
        <item x="6"/>
        <item t="default"/>
      </items>
    </pivotField>
  </pivotFields>
  <rowFields count="1">
    <field x="9"/>
  </rowFields>
  <rowItems count="11">
    <i>
      <x/>
    </i>
    <i>
      <x v="1"/>
    </i>
    <i>
      <x v="2"/>
    </i>
    <i>
      <x v="3"/>
    </i>
    <i>
      <x v="4"/>
    </i>
    <i>
      <x v="5"/>
    </i>
    <i>
      <x v="6"/>
    </i>
    <i>
      <x v="7"/>
    </i>
    <i>
      <x v="8"/>
    </i>
    <i>
      <x v="9"/>
    </i>
    <i>
      <x v="10"/>
    </i>
  </rowItems>
  <colFields count="1">
    <field x="-2"/>
  </colFields>
  <colItems count="2">
    <i>
      <x/>
    </i>
    <i i="1">
      <x v="1"/>
    </i>
  </colItems>
  <dataFields count="2">
    <dataField name="Sum of Profit" fld="14" baseField="0" baseItem="0" numFmtId="2"/>
    <dataField name="Sum of Sales" fld="12" baseField="0" baseItem="0" numFmtId="2"/>
  </dataFields>
  <formats count="9">
    <format dxfId="12">
      <pivotArea dataOnly="0" labelOnly="1" outline="0" axis="axisValues" fieldPosition="0"/>
    </format>
    <format dxfId="11">
      <pivotArea type="all" dataOnly="0" outline="0" fieldPosition="0"/>
    </format>
    <format dxfId="10">
      <pivotArea outline="0" collapsedLevelsAreSubtotals="1" fieldPosition="0"/>
    </format>
    <format dxfId="9">
      <pivotArea field="2" type="button" dataOnly="0" labelOnly="1" outline="0"/>
    </format>
    <format dxfId="8">
      <pivotArea dataOnly="0" labelOnly="1" outline="0" axis="axisValues" fieldPosition="0"/>
    </format>
    <format dxfId="7">
      <pivotArea type="all" dataOnly="0" outline="0" fieldPosition="0"/>
    </format>
    <format dxfId="6">
      <pivotArea outline="0" collapsedLevelsAreSubtotals="1" fieldPosition="0"/>
    </format>
    <format dxfId="5">
      <pivotArea field="2" type="button" dataOnly="0" labelOnly="1" outline="0"/>
    </format>
    <format dxfId="4">
      <pivotArea dataOnly="0" labelOnly="1" outline="0" axis="axisValues" fieldPosition="0"/>
    </format>
  </formats>
  <chartFormats count="6">
    <chartFormat chart="3" format="2"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1"/>
          </reference>
        </references>
      </pivotArea>
    </chartFormat>
    <chartFormat chart="4"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1"/>
          </reference>
        </references>
      </pivotArea>
    </chartFormat>
    <chartFormat chart="7" format="4" series="1">
      <pivotArea type="data" outline="0" fieldPosition="0">
        <references count="1">
          <reference field="4294967294" count="1" selected="0">
            <x v="0"/>
          </reference>
        </references>
      </pivotArea>
    </chartFormat>
    <chartFormat chart="7" format="5" series="1">
      <pivotArea type="data" outline="0" fieldPosition="0">
        <references count="1">
          <reference field="4294967294" count="1" selected="0">
            <x v="1"/>
          </reference>
        </references>
      </pivotArea>
    </chartFormat>
  </chartFormats>
  <pivotTableStyleInfo name="PivotStyleLight17" showRowHeaders="1" showColHeaders="1" showRowStripes="0" showColStripes="0" showLastColumn="1"/>
  <filters count="1">
    <filter fld="7" type="count" evalOrder="-1" id="4"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E2212E0-B1EE-4DC2-8E6D-27A2FBDAF364}" name="Shipping Time Analysis"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multipleFieldFilters="0" chartFormat="13">
  <location ref="E52:F60" firstHeaderRow="1" firstDataRow="1" firstDataCol="1"/>
  <pivotFields count="18">
    <pivotField showAll="0"/>
    <pivotField numFmtId="14" showAll="0">
      <items count="846">
        <item x="571"/>
        <item x="538"/>
        <item x="575"/>
        <item x="587"/>
        <item x="605"/>
        <item x="810"/>
        <item x="447"/>
        <item x="413"/>
        <item x="233"/>
        <item x="205"/>
        <item x="209"/>
        <item x="816"/>
        <item x="61"/>
        <item x="834"/>
        <item x="715"/>
        <item x="785"/>
        <item x="728"/>
        <item x="592"/>
        <item x="24"/>
        <item x="792"/>
        <item x="540"/>
        <item x="282"/>
        <item x="770"/>
        <item x="252"/>
        <item x="641"/>
        <item x="363"/>
        <item x="429"/>
        <item x="740"/>
        <item x="818"/>
        <item x="482"/>
        <item x="780"/>
        <item x="569"/>
        <item x="296"/>
        <item x="184"/>
        <item x="839"/>
        <item x="214"/>
        <item x="546"/>
        <item x="448"/>
        <item x="514"/>
        <item x="357"/>
        <item x="733"/>
        <item x="428"/>
        <item x="512"/>
        <item x="683"/>
        <item x="163"/>
        <item x="817"/>
        <item x="494"/>
        <item x="336"/>
        <item x="778"/>
        <item x="757"/>
        <item x="177"/>
        <item x="119"/>
        <item x="561"/>
        <item x="3"/>
        <item x="743"/>
        <item x="392"/>
        <item x="670"/>
        <item x="222"/>
        <item x="106"/>
        <item x="603"/>
        <item x="102"/>
        <item x="232"/>
        <item x="354"/>
        <item x="1"/>
        <item x="247"/>
        <item x="680"/>
        <item x="835"/>
        <item x="344"/>
        <item x="60"/>
        <item x="819"/>
        <item x="153"/>
        <item x="395"/>
        <item x="101"/>
        <item x="677"/>
        <item x="446"/>
        <item x="682"/>
        <item x="648"/>
        <item x="767"/>
        <item x="48"/>
        <item x="510"/>
        <item x="379"/>
        <item x="283"/>
        <item x="598"/>
        <item x="627"/>
        <item x="249"/>
        <item x="703"/>
        <item x="52"/>
        <item x="327"/>
        <item x="449"/>
        <item x="453"/>
        <item x="557"/>
        <item x="289"/>
        <item x="31"/>
        <item x="186"/>
        <item x="28"/>
        <item x="90"/>
        <item x="237"/>
        <item x="167"/>
        <item x="769"/>
        <item x="836"/>
        <item x="697"/>
        <item x="672"/>
        <item x="382"/>
        <item x="624"/>
        <item x="29"/>
        <item x="4"/>
        <item x="225"/>
        <item x="422"/>
        <item x="162"/>
        <item x="669"/>
        <item x="772"/>
        <item x="105"/>
        <item x="723"/>
        <item x="652"/>
        <item x="439"/>
        <item x="457"/>
        <item x="45"/>
        <item x="112"/>
        <item x="53"/>
        <item x="768"/>
        <item x="412"/>
        <item x="51"/>
        <item x="698"/>
        <item x="180"/>
        <item x="407"/>
        <item x="159"/>
        <item x="387"/>
        <item x="791"/>
        <item x="401"/>
        <item x="306"/>
        <item x="349"/>
        <item x="679"/>
        <item x="66"/>
        <item x="824"/>
        <item x="509"/>
        <item x="465"/>
        <item x="10"/>
        <item x="117"/>
        <item x="620"/>
        <item x="700"/>
        <item x="220"/>
        <item x="650"/>
        <item x="380"/>
        <item x="638"/>
        <item x="488"/>
        <item x="450"/>
        <item x="275"/>
        <item x="116"/>
        <item x="722"/>
        <item x="814"/>
        <item x="352"/>
        <item x="673"/>
        <item x="524"/>
        <item x="609"/>
        <item x="64"/>
        <item x="399"/>
        <item x="137"/>
        <item x="314"/>
        <item x="544"/>
        <item x="541"/>
        <item x="403"/>
        <item x="318"/>
        <item x="747"/>
        <item x="504"/>
        <item x="461"/>
        <item x="218"/>
        <item x="142"/>
        <item x="266"/>
        <item x="224"/>
        <item x="589"/>
        <item x="497"/>
        <item x="812"/>
        <item x="279"/>
        <item x="9"/>
        <item x="376"/>
        <item x="705"/>
        <item x="434"/>
        <item x="124"/>
        <item x="629"/>
        <item x="168"/>
        <item x="324"/>
        <item x="597"/>
        <item x="394"/>
        <item x="798"/>
        <item x="396"/>
        <item x="600"/>
        <item x="639"/>
        <item x="170"/>
        <item x="43"/>
        <item x="164"/>
        <item x="843"/>
        <item x="469"/>
        <item x="441"/>
        <item x="786"/>
        <item x="480"/>
        <item x="735"/>
        <item x="531"/>
        <item x="272"/>
        <item x="802"/>
        <item x="820"/>
        <item x="348"/>
        <item x="255"/>
        <item x="211"/>
        <item x="404"/>
        <item x="299"/>
        <item x="763"/>
        <item x="479"/>
        <item x="351"/>
        <item x="718"/>
        <item x="784"/>
        <item x="15"/>
        <item x="305"/>
        <item x="559"/>
        <item x="270"/>
        <item x="813"/>
        <item x="537"/>
        <item x="212"/>
        <item x="216"/>
        <item x="796"/>
        <item x="614"/>
        <item x="754"/>
        <item x="716"/>
        <item x="838"/>
        <item x="617"/>
        <item x="98"/>
        <item x="474"/>
        <item x="612"/>
        <item x="730"/>
        <item x="100"/>
        <item x="425"/>
        <item x="717"/>
        <item x="844"/>
        <item x="276"/>
        <item x="830"/>
        <item x="355"/>
        <item x="523"/>
        <item x="649"/>
        <item x="122"/>
        <item x="744"/>
        <item x="417"/>
        <item x="666"/>
        <item x="192"/>
        <item x="444"/>
        <item x="265"/>
        <item x="781"/>
        <item x="826"/>
        <item x="359"/>
        <item x="674"/>
        <item x="805"/>
        <item x="572"/>
        <item x="761"/>
        <item x="406"/>
        <item x="171"/>
        <item x="710"/>
        <item x="23"/>
        <item x="130"/>
        <item x="22"/>
        <item x="828"/>
        <item x="243"/>
        <item x="313"/>
        <item x="602"/>
        <item x="145"/>
        <item x="455"/>
        <item x="273"/>
        <item x="499"/>
        <item x="353"/>
        <item x="49"/>
        <item x="219"/>
        <item x="470"/>
        <item x="695"/>
        <item x="751"/>
        <item x="558"/>
        <item x="398"/>
        <item x="320"/>
        <item x="746"/>
        <item x="329"/>
        <item x="356"/>
        <item x="616"/>
        <item x="193"/>
        <item x="360"/>
        <item x="131"/>
        <item x="39"/>
        <item x="203"/>
        <item x="518"/>
        <item x="502"/>
        <item x="372"/>
        <item x="671"/>
        <item x="410"/>
        <item x="339"/>
        <item x="332"/>
        <item x="822"/>
        <item x="109"/>
        <item x="737"/>
        <item x="342"/>
        <item x="140"/>
        <item x="758"/>
        <item x="108"/>
        <item x="47"/>
        <item x="236"/>
        <item x="483"/>
        <item x="240"/>
        <item x="293"/>
        <item x="20"/>
        <item x="547"/>
        <item x="87"/>
        <item x="408"/>
        <item x="806"/>
        <item x="840"/>
        <item x="185"/>
        <item x="144"/>
        <item x="86"/>
        <item x="642"/>
        <item x="777"/>
        <item x="304"/>
        <item x="133"/>
        <item x="536"/>
        <item x="5"/>
        <item x="42"/>
        <item x="694"/>
        <item x="300"/>
        <item x="191"/>
        <item x="274"/>
        <item x="391"/>
        <item x="173"/>
        <item x="646"/>
        <item x="591"/>
        <item x="522"/>
        <item x="745"/>
        <item x="415"/>
        <item x="821"/>
        <item x="585"/>
        <item x="759"/>
        <item x="454"/>
        <item x="658"/>
        <item x="495"/>
        <item x="281"/>
        <item x="653"/>
        <item x="437"/>
        <item x="30"/>
        <item x="358"/>
        <item x="41"/>
        <item x="199"/>
        <item x="549"/>
        <item x="141"/>
        <item x="74"/>
        <item x="302"/>
        <item x="693"/>
        <item x="37"/>
        <item x="345"/>
        <item x="14"/>
        <item x="604"/>
        <item x="478"/>
        <item x="618"/>
        <item x="438"/>
        <item x="148"/>
        <item x="414"/>
        <item x="528"/>
        <item x="8"/>
        <item x="113"/>
        <item x="809"/>
        <item x="419"/>
        <item x="732"/>
        <item x="194"/>
        <item x="793"/>
        <item x="511"/>
        <item x="435"/>
        <item x="152"/>
        <item x="82"/>
        <item x="727"/>
        <item x="656"/>
        <item x="527"/>
        <item x="111"/>
        <item x="127"/>
        <item x="297"/>
        <item x="62"/>
        <item x="685"/>
        <item x="803"/>
        <item x="466"/>
        <item x="223"/>
        <item x="491"/>
        <item x="143"/>
        <item x="183"/>
        <item x="634"/>
        <item x="231"/>
        <item x="630"/>
        <item x="253"/>
        <item x="390"/>
        <item x="287"/>
        <item x="400"/>
        <item x="520"/>
        <item x="6"/>
        <item x="365"/>
        <item x="347"/>
        <item x="709"/>
        <item x="787"/>
        <item x="367"/>
        <item x="542"/>
        <item x="775"/>
        <item x="633"/>
        <item x="764"/>
        <item x="807"/>
        <item x="800"/>
        <item x="103"/>
        <item x="726"/>
        <item x="377"/>
        <item x="581"/>
        <item x="459"/>
        <item x="525"/>
        <item x="335"/>
        <item x="234"/>
        <item x="631"/>
        <item x="625"/>
        <item x="21"/>
        <item x="484"/>
        <item x="731"/>
        <item x="773"/>
        <item x="295"/>
        <item x="89"/>
        <item x="228"/>
        <item x="383"/>
        <item x="804"/>
        <item x="702"/>
        <item x="97"/>
        <item x="107"/>
        <item x="126"/>
        <item x="213"/>
        <item x="505"/>
        <item x="610"/>
        <item x="739"/>
        <item x="58"/>
        <item x="78"/>
        <item x="690"/>
        <item x="464"/>
        <item x="221"/>
        <item x="756"/>
        <item x="63"/>
        <item x="46"/>
        <item x="402"/>
        <item x="149"/>
        <item x="330"/>
        <item x="334"/>
        <item x="831"/>
        <item x="529"/>
        <item x="68"/>
        <item x="662"/>
        <item x="25"/>
        <item x="699"/>
        <item x="708"/>
        <item x="458"/>
        <item x="229"/>
        <item x="325"/>
        <item x="95"/>
        <item x="73"/>
        <item x="779"/>
        <item x="176"/>
        <item x="667"/>
        <item x="748"/>
        <item x="418"/>
        <item x="70"/>
        <item x="704"/>
        <item x="842"/>
        <item x="593"/>
        <item x="808"/>
        <item x="431"/>
        <item x="259"/>
        <item x="80"/>
        <item x="601"/>
        <item x="0"/>
        <item x="154"/>
        <item x="476"/>
        <item x="210"/>
        <item x="128"/>
        <item x="120"/>
        <item x="692"/>
        <item x="427"/>
        <item x="292"/>
        <item x="460"/>
        <item x="640"/>
        <item x="489"/>
        <item x="719"/>
        <item x="161"/>
        <item x="430"/>
        <item x="500"/>
        <item x="241"/>
        <item x="264"/>
        <item x="76"/>
        <item x="65"/>
        <item x="77"/>
        <item x="298"/>
        <item x="7"/>
        <item x="166"/>
        <item x="707"/>
        <item x="661"/>
        <item x="157"/>
        <item x="69"/>
        <item x="691"/>
        <item x="750"/>
        <item x="766"/>
        <item x="738"/>
        <item x="564"/>
        <item x="471"/>
        <item x="623"/>
        <item x="665"/>
        <item x="424"/>
        <item x="577"/>
        <item x="94"/>
        <item x="341"/>
        <item x="411"/>
        <item x="684"/>
        <item x="535"/>
        <item x="393"/>
        <item x="138"/>
        <item x="346"/>
        <item x="654"/>
        <item x="135"/>
        <item x="584"/>
        <item x="841"/>
        <item x="426"/>
        <item x="271"/>
        <item x="378"/>
        <item x="789"/>
        <item x="36"/>
        <item x="44"/>
        <item x="508"/>
        <item x="696"/>
        <item x="11"/>
        <item x="619"/>
        <item x="284"/>
        <item x="416"/>
        <item x="827"/>
        <item x="563"/>
        <item x="309"/>
        <item x="187"/>
        <item x="340"/>
        <item x="688"/>
        <item x="230"/>
        <item x="147"/>
        <item x="507"/>
        <item x="749"/>
        <item x="729"/>
        <item x="420"/>
        <item x="590"/>
        <item x="712"/>
        <item x="755"/>
        <item x="18"/>
        <item x="198"/>
        <item x="290"/>
        <item x="201"/>
        <item x="368"/>
        <item x="668"/>
        <item x="155"/>
        <item x="664"/>
        <item x="554"/>
        <item x="599"/>
        <item x="496"/>
        <item x="33"/>
        <item x="647"/>
        <item x="833"/>
        <item x="445"/>
        <item x="85"/>
        <item x="99"/>
        <item x="319"/>
        <item x="17"/>
        <item x="27"/>
        <item x="788"/>
        <item x="125"/>
        <item x="366"/>
        <item x="150"/>
        <item x="139"/>
        <item x="326"/>
        <item x="256"/>
        <item x="26"/>
        <item x="553"/>
        <item x="539"/>
        <item x="825"/>
        <item x="579"/>
        <item x="384"/>
        <item x="202"/>
        <item x="790"/>
        <item x="277"/>
        <item x="262"/>
        <item x="421"/>
        <item x="197"/>
        <item x="583"/>
        <item x="611"/>
        <item x="2"/>
        <item x="158"/>
        <item x="423"/>
        <item x="676"/>
        <item x="35"/>
        <item x="93"/>
        <item x="596"/>
        <item x="129"/>
        <item x="753"/>
        <item x="657"/>
        <item x="644"/>
        <item x="443"/>
        <item x="174"/>
        <item x="595"/>
        <item x="244"/>
        <item x="534"/>
        <item x="526"/>
        <item x="242"/>
        <item x="189"/>
        <item x="765"/>
        <item x="582"/>
        <item x="607"/>
        <item x="160"/>
        <item x="467"/>
        <item x="832"/>
        <item x="565"/>
        <item x="713"/>
        <item x="307"/>
        <item x="621"/>
        <item x="475"/>
        <item x="548"/>
        <item x="568"/>
        <item x="227"/>
        <item x="104"/>
        <item x="72"/>
        <item x="655"/>
        <item x="829"/>
        <item x="742"/>
        <item x="188"/>
        <item x="545"/>
        <item x="371"/>
        <item x="555"/>
        <item x="681"/>
        <item x="711"/>
        <item x="626"/>
        <item x="208"/>
        <item x="206"/>
        <item x="350"/>
        <item x="578"/>
        <item x="370"/>
        <item x="114"/>
        <item x="280"/>
        <item x="165"/>
        <item x="328"/>
        <item x="663"/>
        <item x="59"/>
        <item x="477"/>
        <item x="533"/>
        <item x="258"/>
        <item x="675"/>
        <item x="516"/>
        <item x="288"/>
        <item x="261"/>
        <item x="110"/>
        <item x="794"/>
        <item x="492"/>
        <item x="308"/>
        <item x="574"/>
        <item x="312"/>
        <item x="310"/>
        <item x="481"/>
        <item x="782"/>
        <item x="606"/>
        <item x="721"/>
        <item x="725"/>
        <item x="337"/>
        <item x="178"/>
        <item x="519"/>
        <item x="268"/>
        <item x="285"/>
        <item x="248"/>
        <item x="331"/>
        <item x="381"/>
        <item x="440"/>
        <item x="115"/>
        <item x="706"/>
        <item x="594"/>
        <item x="550"/>
        <item x="374"/>
        <item x="517"/>
        <item x="570"/>
        <item x="689"/>
        <item x="433"/>
        <item x="179"/>
        <item x="560"/>
        <item x="734"/>
        <item x="543"/>
        <item x="405"/>
        <item x="776"/>
        <item x="473"/>
        <item x="615"/>
        <item x="316"/>
        <item x="118"/>
        <item x="132"/>
        <item x="521"/>
        <item x="91"/>
        <item x="635"/>
        <item x="660"/>
        <item x="506"/>
        <item x="823"/>
        <item x="576"/>
        <item x="797"/>
        <item x="714"/>
        <item x="436"/>
        <item x="622"/>
        <item x="451"/>
        <item x="741"/>
        <item x="67"/>
        <item x="217"/>
        <item x="811"/>
        <item x="736"/>
        <item x="50"/>
        <item x="301"/>
        <item x="13"/>
        <item x="503"/>
        <item x="837"/>
        <item x="57"/>
        <item x="267"/>
        <item x="123"/>
        <item x="795"/>
        <item x="79"/>
        <item x="54"/>
        <item x="317"/>
        <item x="678"/>
        <item x="783"/>
        <item x="182"/>
        <item x="136"/>
        <item x="195"/>
        <item x="720"/>
        <item x="513"/>
        <item x="456"/>
        <item x="485"/>
        <item x="815"/>
        <item x="686"/>
        <item x="771"/>
        <item x="760"/>
        <item x="294"/>
        <item x="245"/>
        <item x="96"/>
        <item x="659"/>
        <item x="291"/>
        <item x="515"/>
        <item x="552"/>
        <item x="472"/>
        <item x="608"/>
        <item x="362"/>
        <item x="311"/>
        <item x="752"/>
        <item x="486"/>
        <item x="799"/>
        <item x="269"/>
        <item x="409"/>
        <item x="562"/>
        <item x="442"/>
        <item x="323"/>
        <item x="762"/>
        <item x="207"/>
        <item x="490"/>
        <item x="169"/>
        <item x="432"/>
        <item x="321"/>
        <item x="215"/>
        <item x="75"/>
        <item x="586"/>
        <item x="246"/>
        <item x="386"/>
        <item x="204"/>
        <item x="645"/>
        <item x="628"/>
        <item x="40"/>
        <item x="303"/>
        <item x="19"/>
        <item x="637"/>
        <item x="580"/>
        <item x="498"/>
        <item x="151"/>
        <item x="632"/>
        <item x="556"/>
        <item x="724"/>
        <item x="501"/>
        <item x="613"/>
        <item x="567"/>
        <item x="84"/>
        <item x="462"/>
        <item x="385"/>
        <item x="530"/>
        <item x="388"/>
        <item x="235"/>
        <item x="588"/>
        <item x="566"/>
        <item x="315"/>
        <item x="801"/>
        <item x="238"/>
        <item x="175"/>
        <item x="573"/>
        <item x="452"/>
        <item x="389"/>
        <item x="397"/>
        <item x="254"/>
        <item x="487"/>
        <item x="468"/>
        <item x="200"/>
        <item x="333"/>
        <item x="369"/>
        <item x="56"/>
        <item x="16"/>
        <item x="12"/>
        <item x="278"/>
        <item x="286"/>
        <item x="181"/>
        <item x="361"/>
        <item x="34"/>
        <item x="532"/>
        <item x="134"/>
        <item x="364"/>
        <item x="701"/>
        <item x="226"/>
        <item x="196"/>
        <item x="81"/>
        <item x="250"/>
        <item x="493"/>
        <item x="551"/>
        <item x="263"/>
        <item x="260"/>
        <item x="651"/>
        <item x="88"/>
        <item x="239"/>
        <item x="343"/>
        <item x="774"/>
        <item x="257"/>
        <item x="687"/>
        <item x="83"/>
        <item x="55"/>
        <item x="32"/>
        <item x="146"/>
        <item x="643"/>
        <item x="373"/>
        <item x="463"/>
        <item x="375"/>
        <item x="92"/>
        <item x="156"/>
        <item x="190"/>
        <item x="71"/>
        <item x="338"/>
        <item x="121"/>
        <item x="322"/>
        <item x="636"/>
        <item x="38"/>
        <item x="251"/>
        <item x="172"/>
        <item t="default"/>
      </items>
    </pivotField>
    <pivotField showAll="0">
      <items count="13">
        <item x="5"/>
        <item x="11"/>
        <item x="9"/>
        <item x="10"/>
        <item x="2"/>
        <item x="0"/>
        <item x="6"/>
        <item x="3"/>
        <item x="4"/>
        <item x="8"/>
        <item x="7"/>
        <item x="1"/>
        <item t="default"/>
      </items>
    </pivotField>
    <pivotField showAll="0">
      <items count="5">
        <item x="1"/>
        <item x="2"/>
        <item x="0"/>
        <item x="3"/>
        <item t="default"/>
      </items>
    </pivotField>
    <pivotField numFmtId="14" showAll="0"/>
    <pivotField axis="axisRow" numFmtId="1" showAll="0">
      <items count="9">
        <item x="7"/>
        <item x="6"/>
        <item x="2"/>
        <item x="4"/>
        <item x="0"/>
        <item x="1"/>
        <item x="3"/>
        <item x="5"/>
        <item t="default"/>
      </items>
    </pivotField>
    <pivotField showAll="0"/>
    <pivotField showAll="0"/>
    <pivotField showAll="0"/>
    <pivotField showAll="0"/>
    <pivotField showAll="0"/>
    <pivotField showAll="0"/>
    <pivotField dataField="1" numFmtId="2" showAll="0"/>
    <pivotField numFmtId="2" showAll="0"/>
    <pivotField numFmtId="2" showAll="0"/>
    <pivotField numFmtId="9" showAll="0"/>
    <pivotField showAll="0">
      <items count="15">
        <item x="0"/>
        <item x="1"/>
        <item x="2"/>
        <item x="3"/>
        <item x="4"/>
        <item x="5"/>
        <item x="6"/>
        <item x="7"/>
        <item x="8"/>
        <item x="9"/>
        <item x="10"/>
        <item x="11"/>
        <item x="12"/>
        <item x="13"/>
        <item t="default"/>
      </items>
    </pivotField>
    <pivotField showAll="0">
      <items count="8">
        <item x="0"/>
        <item x="1"/>
        <item x="2"/>
        <item x="3"/>
        <item x="4"/>
        <item x="5"/>
        <item x="6"/>
        <item t="default"/>
      </items>
    </pivotField>
  </pivotFields>
  <rowFields count="1">
    <field x="5"/>
  </rowFields>
  <rowItems count="8">
    <i>
      <x/>
    </i>
    <i>
      <x v="1"/>
    </i>
    <i>
      <x v="2"/>
    </i>
    <i>
      <x v="3"/>
    </i>
    <i>
      <x v="4"/>
    </i>
    <i>
      <x v="5"/>
    </i>
    <i>
      <x v="6"/>
    </i>
    <i>
      <x v="7"/>
    </i>
  </rowItems>
  <colItems count="1">
    <i/>
  </colItems>
  <dataFields count="1">
    <dataField name="Sum of Sales" fld="12" baseField="0" baseItem="0" numFmtId="164"/>
  </dataFields>
  <formats count="10">
    <format dxfId="22">
      <pivotArea dataOnly="0" labelOnly="1" outline="0" axis="axisValues" fieldPosition="0"/>
    </format>
    <format dxfId="21">
      <pivotArea type="all" dataOnly="0" outline="0" fieldPosition="0"/>
    </format>
    <format dxfId="20">
      <pivotArea outline="0" collapsedLevelsAreSubtotals="1" fieldPosition="0"/>
    </format>
    <format dxfId="19">
      <pivotArea field="2" type="button" dataOnly="0" labelOnly="1" outline="0"/>
    </format>
    <format dxfId="18">
      <pivotArea dataOnly="0" labelOnly="1" outline="0" axis="axisValues" fieldPosition="0"/>
    </format>
    <format dxfId="17">
      <pivotArea type="all" dataOnly="0" outline="0" fieldPosition="0"/>
    </format>
    <format dxfId="16">
      <pivotArea outline="0" collapsedLevelsAreSubtotals="1" fieldPosition="0"/>
    </format>
    <format dxfId="15">
      <pivotArea field="2" type="button" dataOnly="0" labelOnly="1" outline="0"/>
    </format>
    <format dxfId="14">
      <pivotArea dataOnly="0" labelOnly="1" outline="0" axis="axisValues" fieldPosition="0"/>
    </format>
    <format dxfId="13">
      <pivotArea outline="0" collapsedLevelsAreSubtotals="1" fieldPosition="0"/>
    </format>
  </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71DA8D7-7F16-40E3-9974-C14B1048390F}" name="Max Of Month"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multipleFieldFilters="0" chartFormat="16">
  <location ref="C3:D15" firstHeaderRow="1" firstDataRow="1" firstDataCol="1"/>
  <pivotFields count="18">
    <pivotField showAll="0"/>
    <pivotField numFmtId="14" showAll="0">
      <items count="846">
        <item x="571"/>
        <item x="538"/>
        <item x="575"/>
        <item x="587"/>
        <item x="605"/>
        <item x="810"/>
        <item x="447"/>
        <item x="413"/>
        <item x="233"/>
        <item x="205"/>
        <item x="209"/>
        <item x="816"/>
        <item x="61"/>
        <item x="834"/>
        <item x="715"/>
        <item x="785"/>
        <item x="728"/>
        <item x="592"/>
        <item x="24"/>
        <item x="792"/>
        <item x="540"/>
        <item x="282"/>
        <item x="770"/>
        <item x="252"/>
        <item x="641"/>
        <item x="363"/>
        <item x="429"/>
        <item x="740"/>
        <item x="818"/>
        <item x="482"/>
        <item x="780"/>
        <item x="569"/>
        <item x="296"/>
        <item x="184"/>
        <item x="839"/>
        <item x="214"/>
        <item x="546"/>
        <item x="448"/>
        <item x="514"/>
        <item x="357"/>
        <item x="733"/>
        <item x="428"/>
        <item x="512"/>
        <item x="683"/>
        <item x="163"/>
        <item x="817"/>
        <item x="494"/>
        <item x="336"/>
        <item x="778"/>
        <item x="757"/>
        <item x="177"/>
        <item x="119"/>
        <item x="561"/>
        <item x="3"/>
        <item x="743"/>
        <item x="392"/>
        <item x="670"/>
        <item x="222"/>
        <item x="106"/>
        <item x="603"/>
        <item x="102"/>
        <item x="232"/>
        <item x="354"/>
        <item x="1"/>
        <item x="247"/>
        <item x="680"/>
        <item x="835"/>
        <item x="344"/>
        <item x="60"/>
        <item x="819"/>
        <item x="153"/>
        <item x="395"/>
        <item x="101"/>
        <item x="677"/>
        <item x="446"/>
        <item x="682"/>
        <item x="648"/>
        <item x="767"/>
        <item x="48"/>
        <item x="510"/>
        <item x="379"/>
        <item x="283"/>
        <item x="598"/>
        <item x="627"/>
        <item x="249"/>
        <item x="703"/>
        <item x="52"/>
        <item x="327"/>
        <item x="449"/>
        <item x="453"/>
        <item x="557"/>
        <item x="289"/>
        <item x="31"/>
        <item x="186"/>
        <item x="28"/>
        <item x="90"/>
        <item x="237"/>
        <item x="167"/>
        <item x="769"/>
        <item x="836"/>
        <item x="697"/>
        <item x="672"/>
        <item x="382"/>
        <item x="624"/>
        <item x="29"/>
        <item x="4"/>
        <item x="225"/>
        <item x="422"/>
        <item x="162"/>
        <item x="669"/>
        <item x="772"/>
        <item x="105"/>
        <item x="723"/>
        <item x="652"/>
        <item x="439"/>
        <item x="457"/>
        <item x="45"/>
        <item x="112"/>
        <item x="53"/>
        <item x="768"/>
        <item x="412"/>
        <item x="51"/>
        <item x="698"/>
        <item x="180"/>
        <item x="407"/>
        <item x="159"/>
        <item x="387"/>
        <item x="791"/>
        <item x="401"/>
        <item x="306"/>
        <item x="349"/>
        <item x="679"/>
        <item x="66"/>
        <item x="824"/>
        <item x="509"/>
        <item x="465"/>
        <item x="10"/>
        <item x="117"/>
        <item x="620"/>
        <item x="700"/>
        <item x="220"/>
        <item x="650"/>
        <item x="380"/>
        <item x="638"/>
        <item x="488"/>
        <item x="450"/>
        <item x="275"/>
        <item x="116"/>
        <item x="722"/>
        <item x="814"/>
        <item x="352"/>
        <item x="673"/>
        <item x="524"/>
        <item x="609"/>
        <item x="64"/>
        <item x="399"/>
        <item x="137"/>
        <item x="314"/>
        <item x="544"/>
        <item x="541"/>
        <item x="403"/>
        <item x="318"/>
        <item x="747"/>
        <item x="504"/>
        <item x="461"/>
        <item x="218"/>
        <item x="142"/>
        <item x="266"/>
        <item x="224"/>
        <item x="589"/>
        <item x="497"/>
        <item x="812"/>
        <item x="279"/>
        <item x="9"/>
        <item x="376"/>
        <item x="705"/>
        <item x="434"/>
        <item x="124"/>
        <item x="629"/>
        <item x="168"/>
        <item x="324"/>
        <item x="597"/>
        <item x="394"/>
        <item x="798"/>
        <item x="396"/>
        <item x="600"/>
        <item x="639"/>
        <item x="170"/>
        <item x="43"/>
        <item x="164"/>
        <item x="843"/>
        <item x="469"/>
        <item x="441"/>
        <item x="786"/>
        <item x="480"/>
        <item x="735"/>
        <item x="531"/>
        <item x="272"/>
        <item x="802"/>
        <item x="820"/>
        <item x="348"/>
        <item x="255"/>
        <item x="211"/>
        <item x="404"/>
        <item x="299"/>
        <item x="763"/>
        <item x="479"/>
        <item x="351"/>
        <item x="718"/>
        <item x="784"/>
        <item x="15"/>
        <item x="305"/>
        <item x="559"/>
        <item x="270"/>
        <item x="813"/>
        <item x="537"/>
        <item x="212"/>
        <item x="216"/>
        <item x="796"/>
        <item x="614"/>
        <item x="754"/>
        <item x="716"/>
        <item x="838"/>
        <item x="617"/>
        <item x="98"/>
        <item x="474"/>
        <item x="612"/>
        <item x="730"/>
        <item x="100"/>
        <item x="425"/>
        <item x="717"/>
        <item x="844"/>
        <item x="276"/>
        <item x="830"/>
        <item x="355"/>
        <item x="523"/>
        <item x="649"/>
        <item x="122"/>
        <item x="744"/>
        <item x="417"/>
        <item x="666"/>
        <item x="192"/>
        <item x="444"/>
        <item x="265"/>
        <item x="781"/>
        <item x="826"/>
        <item x="359"/>
        <item x="674"/>
        <item x="805"/>
        <item x="572"/>
        <item x="761"/>
        <item x="406"/>
        <item x="171"/>
        <item x="710"/>
        <item x="23"/>
        <item x="130"/>
        <item x="22"/>
        <item x="828"/>
        <item x="243"/>
        <item x="313"/>
        <item x="602"/>
        <item x="145"/>
        <item x="455"/>
        <item x="273"/>
        <item x="499"/>
        <item x="353"/>
        <item x="49"/>
        <item x="219"/>
        <item x="470"/>
        <item x="695"/>
        <item x="751"/>
        <item x="558"/>
        <item x="398"/>
        <item x="320"/>
        <item x="746"/>
        <item x="329"/>
        <item x="356"/>
        <item x="616"/>
        <item x="193"/>
        <item x="360"/>
        <item x="131"/>
        <item x="39"/>
        <item x="203"/>
        <item x="518"/>
        <item x="502"/>
        <item x="372"/>
        <item x="671"/>
        <item x="410"/>
        <item x="339"/>
        <item x="332"/>
        <item x="822"/>
        <item x="109"/>
        <item x="737"/>
        <item x="342"/>
        <item x="140"/>
        <item x="758"/>
        <item x="108"/>
        <item x="47"/>
        <item x="236"/>
        <item x="483"/>
        <item x="240"/>
        <item x="293"/>
        <item x="20"/>
        <item x="547"/>
        <item x="87"/>
        <item x="408"/>
        <item x="806"/>
        <item x="840"/>
        <item x="185"/>
        <item x="144"/>
        <item x="86"/>
        <item x="642"/>
        <item x="777"/>
        <item x="304"/>
        <item x="133"/>
        <item x="536"/>
        <item x="5"/>
        <item x="42"/>
        <item x="694"/>
        <item x="300"/>
        <item x="191"/>
        <item x="274"/>
        <item x="391"/>
        <item x="173"/>
        <item x="646"/>
        <item x="591"/>
        <item x="522"/>
        <item x="745"/>
        <item x="415"/>
        <item x="821"/>
        <item x="585"/>
        <item x="759"/>
        <item x="454"/>
        <item x="658"/>
        <item x="495"/>
        <item x="281"/>
        <item x="653"/>
        <item x="437"/>
        <item x="30"/>
        <item x="358"/>
        <item x="41"/>
        <item x="199"/>
        <item x="549"/>
        <item x="141"/>
        <item x="74"/>
        <item x="302"/>
        <item x="693"/>
        <item x="37"/>
        <item x="345"/>
        <item x="14"/>
        <item x="604"/>
        <item x="478"/>
        <item x="618"/>
        <item x="438"/>
        <item x="148"/>
        <item x="414"/>
        <item x="528"/>
        <item x="8"/>
        <item x="113"/>
        <item x="809"/>
        <item x="419"/>
        <item x="732"/>
        <item x="194"/>
        <item x="793"/>
        <item x="511"/>
        <item x="435"/>
        <item x="152"/>
        <item x="82"/>
        <item x="727"/>
        <item x="656"/>
        <item x="527"/>
        <item x="111"/>
        <item x="127"/>
        <item x="297"/>
        <item x="62"/>
        <item x="685"/>
        <item x="803"/>
        <item x="466"/>
        <item x="223"/>
        <item x="491"/>
        <item x="143"/>
        <item x="183"/>
        <item x="634"/>
        <item x="231"/>
        <item x="630"/>
        <item x="253"/>
        <item x="390"/>
        <item x="287"/>
        <item x="400"/>
        <item x="520"/>
        <item x="6"/>
        <item x="365"/>
        <item x="347"/>
        <item x="709"/>
        <item x="787"/>
        <item x="367"/>
        <item x="542"/>
        <item x="775"/>
        <item x="633"/>
        <item x="764"/>
        <item x="807"/>
        <item x="800"/>
        <item x="103"/>
        <item x="726"/>
        <item x="377"/>
        <item x="581"/>
        <item x="459"/>
        <item x="525"/>
        <item x="335"/>
        <item x="234"/>
        <item x="631"/>
        <item x="625"/>
        <item x="21"/>
        <item x="484"/>
        <item x="731"/>
        <item x="773"/>
        <item x="295"/>
        <item x="89"/>
        <item x="228"/>
        <item x="383"/>
        <item x="804"/>
        <item x="702"/>
        <item x="97"/>
        <item x="107"/>
        <item x="126"/>
        <item x="213"/>
        <item x="505"/>
        <item x="610"/>
        <item x="739"/>
        <item x="58"/>
        <item x="78"/>
        <item x="690"/>
        <item x="464"/>
        <item x="221"/>
        <item x="756"/>
        <item x="63"/>
        <item x="46"/>
        <item x="402"/>
        <item x="149"/>
        <item x="330"/>
        <item x="334"/>
        <item x="831"/>
        <item x="529"/>
        <item x="68"/>
        <item x="662"/>
        <item x="25"/>
        <item x="699"/>
        <item x="708"/>
        <item x="458"/>
        <item x="229"/>
        <item x="325"/>
        <item x="95"/>
        <item x="73"/>
        <item x="779"/>
        <item x="176"/>
        <item x="667"/>
        <item x="748"/>
        <item x="418"/>
        <item x="70"/>
        <item x="704"/>
        <item x="842"/>
        <item x="593"/>
        <item x="808"/>
        <item x="431"/>
        <item x="259"/>
        <item x="80"/>
        <item x="601"/>
        <item x="0"/>
        <item x="154"/>
        <item x="476"/>
        <item x="210"/>
        <item x="128"/>
        <item x="120"/>
        <item x="692"/>
        <item x="427"/>
        <item x="292"/>
        <item x="460"/>
        <item x="640"/>
        <item x="489"/>
        <item x="719"/>
        <item x="161"/>
        <item x="430"/>
        <item x="500"/>
        <item x="241"/>
        <item x="264"/>
        <item x="76"/>
        <item x="65"/>
        <item x="77"/>
        <item x="298"/>
        <item x="7"/>
        <item x="166"/>
        <item x="707"/>
        <item x="661"/>
        <item x="157"/>
        <item x="69"/>
        <item x="691"/>
        <item x="750"/>
        <item x="766"/>
        <item x="738"/>
        <item x="564"/>
        <item x="471"/>
        <item x="623"/>
        <item x="665"/>
        <item x="424"/>
        <item x="577"/>
        <item x="94"/>
        <item x="341"/>
        <item x="411"/>
        <item x="684"/>
        <item x="535"/>
        <item x="393"/>
        <item x="138"/>
        <item x="346"/>
        <item x="654"/>
        <item x="135"/>
        <item x="584"/>
        <item x="841"/>
        <item x="426"/>
        <item x="271"/>
        <item x="378"/>
        <item x="789"/>
        <item x="36"/>
        <item x="44"/>
        <item x="508"/>
        <item x="696"/>
        <item x="11"/>
        <item x="619"/>
        <item x="284"/>
        <item x="416"/>
        <item x="827"/>
        <item x="563"/>
        <item x="309"/>
        <item x="187"/>
        <item x="340"/>
        <item x="688"/>
        <item x="230"/>
        <item x="147"/>
        <item x="507"/>
        <item x="749"/>
        <item x="729"/>
        <item x="420"/>
        <item x="590"/>
        <item x="712"/>
        <item x="755"/>
        <item x="18"/>
        <item x="198"/>
        <item x="290"/>
        <item x="201"/>
        <item x="368"/>
        <item x="668"/>
        <item x="155"/>
        <item x="664"/>
        <item x="554"/>
        <item x="599"/>
        <item x="496"/>
        <item x="33"/>
        <item x="647"/>
        <item x="833"/>
        <item x="445"/>
        <item x="85"/>
        <item x="99"/>
        <item x="319"/>
        <item x="17"/>
        <item x="27"/>
        <item x="788"/>
        <item x="125"/>
        <item x="366"/>
        <item x="150"/>
        <item x="139"/>
        <item x="326"/>
        <item x="256"/>
        <item x="26"/>
        <item x="553"/>
        <item x="539"/>
        <item x="825"/>
        <item x="579"/>
        <item x="384"/>
        <item x="202"/>
        <item x="790"/>
        <item x="277"/>
        <item x="262"/>
        <item x="421"/>
        <item x="197"/>
        <item x="583"/>
        <item x="611"/>
        <item x="2"/>
        <item x="158"/>
        <item x="423"/>
        <item x="676"/>
        <item x="35"/>
        <item x="93"/>
        <item x="596"/>
        <item x="129"/>
        <item x="753"/>
        <item x="657"/>
        <item x="644"/>
        <item x="443"/>
        <item x="174"/>
        <item x="595"/>
        <item x="244"/>
        <item x="534"/>
        <item x="526"/>
        <item x="242"/>
        <item x="189"/>
        <item x="765"/>
        <item x="582"/>
        <item x="607"/>
        <item x="160"/>
        <item x="467"/>
        <item x="832"/>
        <item x="565"/>
        <item x="713"/>
        <item x="307"/>
        <item x="621"/>
        <item x="475"/>
        <item x="548"/>
        <item x="568"/>
        <item x="227"/>
        <item x="104"/>
        <item x="72"/>
        <item x="655"/>
        <item x="829"/>
        <item x="742"/>
        <item x="188"/>
        <item x="545"/>
        <item x="371"/>
        <item x="555"/>
        <item x="681"/>
        <item x="711"/>
        <item x="626"/>
        <item x="208"/>
        <item x="206"/>
        <item x="350"/>
        <item x="578"/>
        <item x="370"/>
        <item x="114"/>
        <item x="280"/>
        <item x="165"/>
        <item x="328"/>
        <item x="663"/>
        <item x="59"/>
        <item x="477"/>
        <item x="533"/>
        <item x="258"/>
        <item x="675"/>
        <item x="516"/>
        <item x="288"/>
        <item x="261"/>
        <item x="110"/>
        <item x="794"/>
        <item x="492"/>
        <item x="308"/>
        <item x="574"/>
        <item x="312"/>
        <item x="310"/>
        <item x="481"/>
        <item x="782"/>
        <item x="606"/>
        <item x="721"/>
        <item x="725"/>
        <item x="337"/>
        <item x="178"/>
        <item x="519"/>
        <item x="268"/>
        <item x="285"/>
        <item x="248"/>
        <item x="331"/>
        <item x="381"/>
        <item x="440"/>
        <item x="115"/>
        <item x="706"/>
        <item x="594"/>
        <item x="550"/>
        <item x="374"/>
        <item x="517"/>
        <item x="570"/>
        <item x="689"/>
        <item x="433"/>
        <item x="179"/>
        <item x="560"/>
        <item x="734"/>
        <item x="543"/>
        <item x="405"/>
        <item x="776"/>
        <item x="473"/>
        <item x="615"/>
        <item x="316"/>
        <item x="118"/>
        <item x="132"/>
        <item x="521"/>
        <item x="91"/>
        <item x="635"/>
        <item x="660"/>
        <item x="506"/>
        <item x="823"/>
        <item x="576"/>
        <item x="797"/>
        <item x="714"/>
        <item x="436"/>
        <item x="622"/>
        <item x="451"/>
        <item x="741"/>
        <item x="67"/>
        <item x="217"/>
        <item x="811"/>
        <item x="736"/>
        <item x="50"/>
        <item x="301"/>
        <item x="13"/>
        <item x="503"/>
        <item x="837"/>
        <item x="57"/>
        <item x="267"/>
        <item x="123"/>
        <item x="795"/>
        <item x="79"/>
        <item x="54"/>
        <item x="317"/>
        <item x="678"/>
        <item x="783"/>
        <item x="182"/>
        <item x="136"/>
        <item x="195"/>
        <item x="720"/>
        <item x="513"/>
        <item x="456"/>
        <item x="485"/>
        <item x="815"/>
        <item x="686"/>
        <item x="771"/>
        <item x="760"/>
        <item x="294"/>
        <item x="245"/>
        <item x="96"/>
        <item x="659"/>
        <item x="291"/>
        <item x="515"/>
        <item x="552"/>
        <item x="472"/>
        <item x="608"/>
        <item x="362"/>
        <item x="311"/>
        <item x="752"/>
        <item x="486"/>
        <item x="799"/>
        <item x="269"/>
        <item x="409"/>
        <item x="562"/>
        <item x="442"/>
        <item x="323"/>
        <item x="762"/>
        <item x="207"/>
        <item x="490"/>
        <item x="169"/>
        <item x="432"/>
        <item x="321"/>
        <item x="215"/>
        <item x="75"/>
        <item x="586"/>
        <item x="246"/>
        <item x="386"/>
        <item x="204"/>
        <item x="645"/>
        <item x="628"/>
        <item x="40"/>
        <item x="303"/>
        <item x="19"/>
        <item x="637"/>
        <item x="580"/>
        <item x="498"/>
        <item x="151"/>
        <item x="632"/>
        <item x="556"/>
        <item x="724"/>
        <item x="501"/>
        <item x="613"/>
        <item x="567"/>
        <item x="84"/>
        <item x="462"/>
        <item x="385"/>
        <item x="530"/>
        <item x="388"/>
        <item x="235"/>
        <item x="588"/>
        <item x="566"/>
        <item x="315"/>
        <item x="801"/>
        <item x="238"/>
        <item x="175"/>
        <item x="573"/>
        <item x="452"/>
        <item x="389"/>
        <item x="397"/>
        <item x="254"/>
        <item x="487"/>
        <item x="468"/>
        <item x="200"/>
        <item x="333"/>
        <item x="369"/>
        <item x="56"/>
        <item x="16"/>
        <item x="12"/>
        <item x="278"/>
        <item x="286"/>
        <item x="181"/>
        <item x="361"/>
        <item x="34"/>
        <item x="532"/>
        <item x="134"/>
        <item x="364"/>
        <item x="701"/>
        <item x="226"/>
        <item x="196"/>
        <item x="81"/>
        <item x="250"/>
        <item x="493"/>
        <item x="551"/>
        <item x="263"/>
        <item x="260"/>
        <item x="651"/>
        <item x="88"/>
        <item x="239"/>
        <item x="343"/>
        <item x="774"/>
        <item x="257"/>
        <item x="687"/>
        <item x="83"/>
        <item x="55"/>
        <item x="32"/>
        <item x="146"/>
        <item x="643"/>
        <item x="373"/>
        <item x="463"/>
        <item x="375"/>
        <item x="92"/>
        <item x="156"/>
        <item x="190"/>
        <item x="71"/>
        <item x="338"/>
        <item x="121"/>
        <item x="322"/>
        <item x="636"/>
        <item x="38"/>
        <item x="251"/>
        <item x="172"/>
        <item t="default"/>
      </items>
    </pivotField>
    <pivotField axis="axisRow" showAll="0">
      <items count="13">
        <item x="5"/>
        <item x="11"/>
        <item x="9"/>
        <item x="10"/>
        <item x="2"/>
        <item x="0"/>
        <item x="6"/>
        <item x="3"/>
        <item x="4"/>
        <item x="8"/>
        <item x="7"/>
        <item x="1"/>
        <item t="default"/>
      </items>
    </pivotField>
    <pivotField showAll="0">
      <items count="5">
        <item x="1"/>
        <item x="2"/>
        <item x="0"/>
        <item x="3"/>
        <item t="default"/>
      </items>
    </pivotField>
    <pivotField numFmtId="14" showAll="0"/>
    <pivotField numFmtId="1" showAll="0"/>
    <pivotField showAll="0"/>
    <pivotField showAll="0"/>
    <pivotField showAll="0"/>
    <pivotField showAll="0"/>
    <pivotField showAll="0"/>
    <pivotField showAll="0"/>
    <pivotField dataField="1" numFmtId="2" showAll="0"/>
    <pivotField numFmtId="2" showAll="0"/>
    <pivotField numFmtId="2" showAll="0"/>
    <pivotField numFmtId="9" showAll="0"/>
    <pivotField showAll="0">
      <items count="15">
        <item x="0"/>
        <item x="1"/>
        <item x="2"/>
        <item x="3"/>
        <item x="4"/>
        <item x="5"/>
        <item x="6"/>
        <item x="7"/>
        <item x="8"/>
        <item x="9"/>
        <item x="10"/>
        <item x="11"/>
        <item x="12"/>
        <item x="13"/>
        <item t="default"/>
      </items>
    </pivotField>
    <pivotField showAll="0">
      <items count="8">
        <item x="0"/>
        <item x="1"/>
        <item x="2"/>
        <item x="3"/>
        <item x="4"/>
        <item x="5"/>
        <item x="6"/>
        <item t="default"/>
      </items>
    </pivotField>
  </pivotFields>
  <rowFields count="1">
    <field x="2"/>
  </rowFields>
  <rowItems count="12">
    <i>
      <x/>
    </i>
    <i>
      <x v="1"/>
    </i>
    <i>
      <x v="2"/>
    </i>
    <i>
      <x v="3"/>
    </i>
    <i>
      <x v="4"/>
    </i>
    <i>
      <x v="5"/>
    </i>
    <i>
      <x v="6"/>
    </i>
    <i>
      <x v="7"/>
    </i>
    <i>
      <x v="8"/>
    </i>
    <i>
      <x v="9"/>
    </i>
    <i>
      <x v="10"/>
    </i>
    <i>
      <x v="11"/>
    </i>
  </rowItems>
  <colItems count="1">
    <i/>
  </colItems>
  <dataFields count="1">
    <dataField name="Sum of Sales" fld="12" baseField="0" baseItem="0" numFmtId="1"/>
  </dataFields>
  <formats count="13">
    <format dxfId="35">
      <pivotArea dataOnly="0" labelOnly="1" outline="0" axis="axisValues" fieldPosition="0"/>
    </format>
    <format dxfId="34">
      <pivotArea type="all" dataOnly="0" outline="0" fieldPosition="0"/>
    </format>
    <format dxfId="33">
      <pivotArea outline="0" collapsedLevelsAreSubtotals="1" fieldPosition="0"/>
    </format>
    <format dxfId="32">
      <pivotArea field="2" type="button" dataOnly="0" labelOnly="1" outline="0" axis="axisRow" fieldPosition="0"/>
    </format>
    <format dxfId="31">
      <pivotArea dataOnly="0" labelOnly="1" fieldPosition="0">
        <references count="1">
          <reference field="2" count="0"/>
        </references>
      </pivotArea>
    </format>
    <format dxfId="30">
      <pivotArea dataOnly="0" labelOnly="1" outline="0" axis="axisValues" fieldPosition="0"/>
    </format>
    <format dxfId="29">
      <pivotArea type="all" dataOnly="0" outline="0" fieldPosition="0"/>
    </format>
    <format dxfId="28">
      <pivotArea outline="0" collapsedLevelsAreSubtotals="1" fieldPosition="0"/>
    </format>
    <format dxfId="27">
      <pivotArea field="2" type="button" dataOnly="0" labelOnly="1" outline="0" axis="axisRow" fieldPosition="0"/>
    </format>
    <format dxfId="26">
      <pivotArea dataOnly="0" labelOnly="1" fieldPosition="0">
        <references count="1">
          <reference field="2" count="0"/>
        </references>
      </pivotArea>
    </format>
    <format dxfId="25">
      <pivotArea dataOnly="0" labelOnly="1" outline="0" axis="axisValues" fieldPosition="0"/>
    </format>
    <format dxfId="24">
      <pivotArea outline="0" fieldPosition="0">
        <references count="1">
          <reference field="4294967294" count="1">
            <x v="0"/>
          </reference>
        </references>
      </pivotArea>
    </format>
    <format dxfId="23">
      <pivotArea outline="0" collapsedLevelsAreSubtotals="1" fieldPosition="0"/>
    </format>
  </formats>
  <conditionalFormats count="1">
    <conditionalFormat priority="1">
      <pivotAreas count="1">
        <pivotArea type="data" outline="0" collapsedLevelsAreSubtotals="1" fieldPosition="0">
          <references count="1">
            <reference field="4294967294" count="1" selected="0">
              <x v="0"/>
            </reference>
          </references>
        </pivotArea>
      </pivotAreas>
    </conditionalFormat>
  </conditionalFormats>
  <chartFormats count="14">
    <chartFormat chart="7" format="2"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 chart="14" format="3">
      <pivotArea type="data" outline="0" fieldPosition="0">
        <references count="2">
          <reference field="4294967294" count="1" selected="0">
            <x v="0"/>
          </reference>
          <reference field="2" count="1" selected="0">
            <x v="1"/>
          </reference>
        </references>
      </pivotArea>
    </chartFormat>
    <chartFormat chart="14" format="4">
      <pivotArea type="data" outline="0" fieldPosition="0">
        <references count="2">
          <reference field="4294967294" count="1" selected="0">
            <x v="0"/>
          </reference>
          <reference field="2" count="1" selected="0">
            <x v="0"/>
          </reference>
        </references>
      </pivotArea>
    </chartFormat>
    <chartFormat chart="14" format="5">
      <pivotArea type="data" outline="0" fieldPosition="0">
        <references count="2">
          <reference field="4294967294" count="1" selected="0">
            <x v="0"/>
          </reference>
          <reference field="2" count="1" selected="0">
            <x v="2"/>
          </reference>
        </references>
      </pivotArea>
    </chartFormat>
    <chartFormat chart="14" format="6">
      <pivotArea type="data" outline="0" fieldPosition="0">
        <references count="2">
          <reference field="4294967294" count="1" selected="0">
            <x v="0"/>
          </reference>
          <reference field="2" count="1" selected="0">
            <x v="3"/>
          </reference>
        </references>
      </pivotArea>
    </chartFormat>
    <chartFormat chart="14" format="7">
      <pivotArea type="data" outline="0" fieldPosition="0">
        <references count="2">
          <reference field="4294967294" count="1" selected="0">
            <x v="0"/>
          </reference>
          <reference field="2" count="1" selected="0">
            <x v="5"/>
          </reference>
        </references>
      </pivotArea>
    </chartFormat>
    <chartFormat chart="14" format="8">
      <pivotArea type="data" outline="0" fieldPosition="0">
        <references count="2">
          <reference field="4294967294" count="1" selected="0">
            <x v="0"/>
          </reference>
          <reference field="2" count="1" selected="0">
            <x v="4"/>
          </reference>
        </references>
      </pivotArea>
    </chartFormat>
    <chartFormat chart="14" format="9">
      <pivotArea type="data" outline="0" fieldPosition="0">
        <references count="2">
          <reference field="4294967294" count="1" selected="0">
            <x v="0"/>
          </reference>
          <reference field="2" count="1" selected="0">
            <x v="6"/>
          </reference>
        </references>
      </pivotArea>
    </chartFormat>
    <chartFormat chart="14" format="10">
      <pivotArea type="data" outline="0" fieldPosition="0">
        <references count="2">
          <reference field="4294967294" count="1" selected="0">
            <x v="0"/>
          </reference>
          <reference field="2" count="1" selected="0">
            <x v="7"/>
          </reference>
        </references>
      </pivotArea>
    </chartFormat>
    <chartFormat chart="14" format="11">
      <pivotArea type="data" outline="0" fieldPosition="0">
        <references count="2">
          <reference field="4294967294" count="1" selected="0">
            <x v="0"/>
          </reference>
          <reference field="2" count="1" selected="0">
            <x v="8"/>
          </reference>
        </references>
      </pivotArea>
    </chartFormat>
    <chartFormat chart="14" format="12">
      <pivotArea type="data" outline="0" fieldPosition="0">
        <references count="2">
          <reference field="4294967294" count="1" selected="0">
            <x v="0"/>
          </reference>
          <reference field="2" count="1" selected="0">
            <x v="9"/>
          </reference>
        </references>
      </pivotArea>
    </chartFormat>
    <chartFormat chart="14" format="13">
      <pivotArea type="data" outline="0" fieldPosition="0">
        <references count="2">
          <reference field="4294967294" count="1" selected="0">
            <x v="0"/>
          </reference>
          <reference field="2" count="1" selected="0">
            <x v="11"/>
          </reference>
        </references>
      </pivotArea>
    </chartFormat>
    <chartFormat chart="14" format="14">
      <pivotArea type="data" outline="0" fieldPosition="0">
        <references count="2">
          <reference field="4294967294" count="1" selected="0">
            <x v="0"/>
          </reference>
          <reference field="2" count="1" selected="0">
            <x v="10"/>
          </reference>
        </references>
      </pivotArea>
    </chartFormat>
  </chart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9128989-BC2B-4669-8836-F8FA6935C3F7}" name="Sum Of Sales" cacheId="0" applyNumberFormats="0" applyBorderFormats="0" applyFontFormats="0" applyPatternFormats="0" applyAlignmentFormats="0" applyWidthHeightFormats="1" dataCaption="Values" updatedVersion="8" minRefreshableVersion="3" useAutoFormatting="1" itemPrintTitles="1" createdVersion="8" indent="0" multipleFieldFilters="0">
  <location ref="A3:A4" firstHeaderRow="1" firstDataRow="1" firstDataCol="0"/>
  <pivotFields count="18">
    <pivotField showAll="0"/>
    <pivotField numFmtId="14" showAll="0">
      <items count="846">
        <item x="571"/>
        <item x="538"/>
        <item x="575"/>
        <item x="587"/>
        <item x="605"/>
        <item x="810"/>
        <item x="447"/>
        <item x="413"/>
        <item x="233"/>
        <item x="205"/>
        <item x="209"/>
        <item x="816"/>
        <item x="61"/>
        <item x="834"/>
        <item x="715"/>
        <item x="785"/>
        <item x="728"/>
        <item x="592"/>
        <item x="24"/>
        <item x="792"/>
        <item x="540"/>
        <item x="282"/>
        <item x="770"/>
        <item x="252"/>
        <item x="641"/>
        <item x="363"/>
        <item x="429"/>
        <item x="740"/>
        <item x="818"/>
        <item x="482"/>
        <item x="780"/>
        <item x="569"/>
        <item x="296"/>
        <item x="184"/>
        <item x="839"/>
        <item x="214"/>
        <item x="546"/>
        <item x="448"/>
        <item x="514"/>
        <item x="357"/>
        <item x="733"/>
        <item x="428"/>
        <item x="512"/>
        <item x="683"/>
        <item x="163"/>
        <item x="817"/>
        <item x="494"/>
        <item x="336"/>
        <item x="778"/>
        <item x="757"/>
        <item x="177"/>
        <item x="119"/>
        <item x="561"/>
        <item x="3"/>
        <item x="743"/>
        <item x="392"/>
        <item x="670"/>
        <item x="222"/>
        <item x="106"/>
        <item x="603"/>
        <item x="102"/>
        <item x="232"/>
        <item x="354"/>
        <item x="1"/>
        <item x="247"/>
        <item x="680"/>
        <item x="835"/>
        <item x="344"/>
        <item x="60"/>
        <item x="819"/>
        <item x="153"/>
        <item x="395"/>
        <item x="101"/>
        <item x="677"/>
        <item x="446"/>
        <item x="682"/>
        <item x="648"/>
        <item x="767"/>
        <item x="48"/>
        <item x="510"/>
        <item x="379"/>
        <item x="283"/>
        <item x="598"/>
        <item x="627"/>
        <item x="249"/>
        <item x="703"/>
        <item x="52"/>
        <item x="327"/>
        <item x="449"/>
        <item x="453"/>
        <item x="557"/>
        <item x="289"/>
        <item x="31"/>
        <item x="186"/>
        <item x="28"/>
        <item x="90"/>
        <item x="237"/>
        <item x="167"/>
        <item x="769"/>
        <item x="836"/>
        <item x="697"/>
        <item x="672"/>
        <item x="382"/>
        <item x="624"/>
        <item x="29"/>
        <item x="4"/>
        <item x="225"/>
        <item x="422"/>
        <item x="162"/>
        <item x="669"/>
        <item x="772"/>
        <item x="105"/>
        <item x="723"/>
        <item x="652"/>
        <item x="439"/>
        <item x="457"/>
        <item x="45"/>
        <item x="112"/>
        <item x="53"/>
        <item x="768"/>
        <item x="412"/>
        <item x="51"/>
        <item x="698"/>
        <item x="180"/>
        <item x="407"/>
        <item x="159"/>
        <item x="387"/>
        <item x="791"/>
        <item x="401"/>
        <item x="306"/>
        <item x="349"/>
        <item x="679"/>
        <item x="66"/>
        <item x="824"/>
        <item x="509"/>
        <item x="465"/>
        <item x="10"/>
        <item x="117"/>
        <item x="620"/>
        <item x="700"/>
        <item x="220"/>
        <item x="650"/>
        <item x="380"/>
        <item x="638"/>
        <item x="488"/>
        <item x="450"/>
        <item x="275"/>
        <item x="116"/>
        <item x="722"/>
        <item x="814"/>
        <item x="352"/>
        <item x="673"/>
        <item x="524"/>
        <item x="609"/>
        <item x="64"/>
        <item x="399"/>
        <item x="137"/>
        <item x="314"/>
        <item x="544"/>
        <item x="541"/>
        <item x="403"/>
        <item x="318"/>
        <item x="747"/>
        <item x="504"/>
        <item x="461"/>
        <item x="218"/>
        <item x="142"/>
        <item x="266"/>
        <item x="224"/>
        <item x="589"/>
        <item x="497"/>
        <item x="812"/>
        <item x="279"/>
        <item x="9"/>
        <item x="376"/>
        <item x="705"/>
        <item x="434"/>
        <item x="124"/>
        <item x="629"/>
        <item x="168"/>
        <item x="324"/>
        <item x="597"/>
        <item x="394"/>
        <item x="798"/>
        <item x="396"/>
        <item x="600"/>
        <item x="639"/>
        <item x="170"/>
        <item x="43"/>
        <item x="164"/>
        <item x="843"/>
        <item x="469"/>
        <item x="441"/>
        <item x="786"/>
        <item x="480"/>
        <item x="735"/>
        <item x="531"/>
        <item x="272"/>
        <item x="802"/>
        <item x="820"/>
        <item x="348"/>
        <item x="255"/>
        <item x="211"/>
        <item x="404"/>
        <item x="299"/>
        <item x="763"/>
        <item x="479"/>
        <item x="351"/>
        <item x="718"/>
        <item x="784"/>
        <item x="15"/>
        <item x="305"/>
        <item x="559"/>
        <item x="270"/>
        <item x="813"/>
        <item x="537"/>
        <item x="212"/>
        <item x="216"/>
        <item x="796"/>
        <item x="614"/>
        <item x="754"/>
        <item x="716"/>
        <item x="838"/>
        <item x="617"/>
        <item x="98"/>
        <item x="474"/>
        <item x="612"/>
        <item x="730"/>
        <item x="100"/>
        <item x="425"/>
        <item x="717"/>
        <item x="844"/>
        <item x="276"/>
        <item x="830"/>
        <item x="355"/>
        <item x="523"/>
        <item x="649"/>
        <item x="122"/>
        <item x="744"/>
        <item x="417"/>
        <item x="666"/>
        <item x="192"/>
        <item x="444"/>
        <item x="265"/>
        <item x="781"/>
        <item x="826"/>
        <item x="359"/>
        <item x="674"/>
        <item x="805"/>
        <item x="572"/>
        <item x="761"/>
        <item x="406"/>
        <item x="171"/>
        <item x="710"/>
        <item x="23"/>
        <item x="130"/>
        <item x="22"/>
        <item x="828"/>
        <item x="243"/>
        <item x="313"/>
        <item x="602"/>
        <item x="145"/>
        <item x="455"/>
        <item x="273"/>
        <item x="499"/>
        <item x="353"/>
        <item x="49"/>
        <item x="219"/>
        <item x="470"/>
        <item x="695"/>
        <item x="751"/>
        <item x="558"/>
        <item x="398"/>
        <item x="320"/>
        <item x="746"/>
        <item x="329"/>
        <item x="356"/>
        <item x="616"/>
        <item x="193"/>
        <item x="360"/>
        <item x="131"/>
        <item x="39"/>
        <item x="203"/>
        <item x="518"/>
        <item x="502"/>
        <item x="372"/>
        <item x="671"/>
        <item x="410"/>
        <item x="339"/>
        <item x="332"/>
        <item x="822"/>
        <item x="109"/>
        <item x="737"/>
        <item x="342"/>
        <item x="140"/>
        <item x="758"/>
        <item x="108"/>
        <item x="47"/>
        <item x="236"/>
        <item x="483"/>
        <item x="240"/>
        <item x="293"/>
        <item x="20"/>
        <item x="547"/>
        <item x="87"/>
        <item x="408"/>
        <item x="806"/>
        <item x="840"/>
        <item x="185"/>
        <item x="144"/>
        <item x="86"/>
        <item x="642"/>
        <item x="777"/>
        <item x="304"/>
        <item x="133"/>
        <item x="536"/>
        <item x="5"/>
        <item x="42"/>
        <item x="694"/>
        <item x="300"/>
        <item x="191"/>
        <item x="274"/>
        <item x="391"/>
        <item x="173"/>
        <item x="646"/>
        <item x="591"/>
        <item x="522"/>
        <item x="745"/>
        <item x="415"/>
        <item x="821"/>
        <item x="585"/>
        <item x="759"/>
        <item x="454"/>
        <item x="658"/>
        <item x="495"/>
        <item x="281"/>
        <item x="653"/>
        <item x="437"/>
        <item x="30"/>
        <item x="358"/>
        <item x="41"/>
        <item x="199"/>
        <item x="549"/>
        <item x="141"/>
        <item x="74"/>
        <item x="302"/>
        <item x="693"/>
        <item x="37"/>
        <item x="345"/>
        <item x="14"/>
        <item x="604"/>
        <item x="478"/>
        <item x="618"/>
        <item x="438"/>
        <item x="148"/>
        <item x="414"/>
        <item x="528"/>
        <item x="8"/>
        <item x="113"/>
        <item x="809"/>
        <item x="419"/>
        <item x="732"/>
        <item x="194"/>
        <item x="793"/>
        <item x="511"/>
        <item x="435"/>
        <item x="152"/>
        <item x="82"/>
        <item x="727"/>
        <item x="656"/>
        <item x="527"/>
        <item x="111"/>
        <item x="127"/>
        <item x="297"/>
        <item x="62"/>
        <item x="685"/>
        <item x="803"/>
        <item x="466"/>
        <item x="223"/>
        <item x="491"/>
        <item x="143"/>
        <item x="183"/>
        <item x="634"/>
        <item x="231"/>
        <item x="630"/>
        <item x="253"/>
        <item x="390"/>
        <item x="287"/>
        <item x="400"/>
        <item x="520"/>
        <item x="6"/>
        <item x="365"/>
        <item x="347"/>
        <item x="709"/>
        <item x="787"/>
        <item x="367"/>
        <item x="542"/>
        <item x="775"/>
        <item x="633"/>
        <item x="764"/>
        <item x="807"/>
        <item x="800"/>
        <item x="103"/>
        <item x="726"/>
        <item x="377"/>
        <item x="581"/>
        <item x="459"/>
        <item x="525"/>
        <item x="335"/>
        <item x="234"/>
        <item x="631"/>
        <item x="625"/>
        <item x="21"/>
        <item x="484"/>
        <item x="731"/>
        <item x="773"/>
        <item x="295"/>
        <item x="89"/>
        <item x="228"/>
        <item x="383"/>
        <item x="804"/>
        <item x="702"/>
        <item x="97"/>
        <item x="107"/>
        <item x="126"/>
        <item x="213"/>
        <item x="505"/>
        <item x="610"/>
        <item x="739"/>
        <item x="58"/>
        <item x="78"/>
        <item x="690"/>
        <item x="464"/>
        <item x="221"/>
        <item x="756"/>
        <item x="63"/>
        <item x="46"/>
        <item x="402"/>
        <item x="149"/>
        <item x="330"/>
        <item x="334"/>
        <item x="831"/>
        <item x="529"/>
        <item x="68"/>
        <item x="662"/>
        <item x="25"/>
        <item x="699"/>
        <item x="708"/>
        <item x="458"/>
        <item x="229"/>
        <item x="325"/>
        <item x="95"/>
        <item x="73"/>
        <item x="779"/>
        <item x="176"/>
        <item x="667"/>
        <item x="748"/>
        <item x="418"/>
        <item x="70"/>
        <item x="704"/>
        <item x="842"/>
        <item x="593"/>
        <item x="808"/>
        <item x="431"/>
        <item x="259"/>
        <item x="80"/>
        <item x="601"/>
        <item x="0"/>
        <item x="154"/>
        <item x="476"/>
        <item x="210"/>
        <item x="128"/>
        <item x="120"/>
        <item x="692"/>
        <item x="427"/>
        <item x="292"/>
        <item x="460"/>
        <item x="640"/>
        <item x="489"/>
        <item x="719"/>
        <item x="161"/>
        <item x="430"/>
        <item x="500"/>
        <item x="241"/>
        <item x="264"/>
        <item x="76"/>
        <item x="65"/>
        <item x="77"/>
        <item x="298"/>
        <item x="7"/>
        <item x="166"/>
        <item x="707"/>
        <item x="661"/>
        <item x="157"/>
        <item x="69"/>
        <item x="691"/>
        <item x="750"/>
        <item x="766"/>
        <item x="738"/>
        <item x="564"/>
        <item x="471"/>
        <item x="623"/>
        <item x="665"/>
        <item x="424"/>
        <item x="577"/>
        <item x="94"/>
        <item x="341"/>
        <item x="411"/>
        <item x="684"/>
        <item x="535"/>
        <item x="393"/>
        <item x="138"/>
        <item x="346"/>
        <item x="654"/>
        <item x="135"/>
        <item x="584"/>
        <item x="841"/>
        <item x="426"/>
        <item x="271"/>
        <item x="378"/>
        <item x="789"/>
        <item x="36"/>
        <item x="44"/>
        <item x="508"/>
        <item x="696"/>
        <item x="11"/>
        <item x="619"/>
        <item x="284"/>
        <item x="416"/>
        <item x="827"/>
        <item x="563"/>
        <item x="309"/>
        <item x="187"/>
        <item x="340"/>
        <item x="688"/>
        <item x="230"/>
        <item x="147"/>
        <item x="507"/>
        <item x="749"/>
        <item x="729"/>
        <item x="420"/>
        <item x="590"/>
        <item x="712"/>
        <item x="755"/>
        <item x="18"/>
        <item x="198"/>
        <item x="290"/>
        <item x="201"/>
        <item x="368"/>
        <item x="668"/>
        <item x="155"/>
        <item x="664"/>
        <item x="554"/>
        <item x="599"/>
        <item x="496"/>
        <item x="33"/>
        <item x="647"/>
        <item x="833"/>
        <item x="445"/>
        <item x="85"/>
        <item x="99"/>
        <item x="319"/>
        <item x="17"/>
        <item x="27"/>
        <item x="788"/>
        <item x="125"/>
        <item x="366"/>
        <item x="150"/>
        <item x="139"/>
        <item x="326"/>
        <item x="256"/>
        <item x="26"/>
        <item x="553"/>
        <item x="539"/>
        <item x="825"/>
        <item x="579"/>
        <item x="384"/>
        <item x="202"/>
        <item x="790"/>
        <item x="277"/>
        <item x="262"/>
        <item x="421"/>
        <item x="197"/>
        <item x="583"/>
        <item x="611"/>
        <item x="2"/>
        <item x="158"/>
        <item x="423"/>
        <item x="676"/>
        <item x="35"/>
        <item x="93"/>
        <item x="596"/>
        <item x="129"/>
        <item x="753"/>
        <item x="657"/>
        <item x="644"/>
        <item x="443"/>
        <item x="174"/>
        <item x="595"/>
        <item x="244"/>
        <item x="534"/>
        <item x="526"/>
        <item x="242"/>
        <item x="189"/>
        <item x="765"/>
        <item x="582"/>
        <item x="607"/>
        <item x="160"/>
        <item x="467"/>
        <item x="832"/>
        <item x="565"/>
        <item x="713"/>
        <item x="307"/>
        <item x="621"/>
        <item x="475"/>
        <item x="548"/>
        <item x="568"/>
        <item x="227"/>
        <item x="104"/>
        <item x="72"/>
        <item x="655"/>
        <item x="829"/>
        <item x="742"/>
        <item x="188"/>
        <item x="545"/>
        <item x="371"/>
        <item x="555"/>
        <item x="681"/>
        <item x="711"/>
        <item x="626"/>
        <item x="208"/>
        <item x="206"/>
        <item x="350"/>
        <item x="578"/>
        <item x="370"/>
        <item x="114"/>
        <item x="280"/>
        <item x="165"/>
        <item x="328"/>
        <item x="663"/>
        <item x="59"/>
        <item x="477"/>
        <item x="533"/>
        <item x="258"/>
        <item x="675"/>
        <item x="516"/>
        <item x="288"/>
        <item x="261"/>
        <item x="110"/>
        <item x="794"/>
        <item x="492"/>
        <item x="308"/>
        <item x="574"/>
        <item x="312"/>
        <item x="310"/>
        <item x="481"/>
        <item x="782"/>
        <item x="606"/>
        <item x="721"/>
        <item x="725"/>
        <item x="337"/>
        <item x="178"/>
        <item x="519"/>
        <item x="268"/>
        <item x="285"/>
        <item x="248"/>
        <item x="331"/>
        <item x="381"/>
        <item x="440"/>
        <item x="115"/>
        <item x="706"/>
        <item x="594"/>
        <item x="550"/>
        <item x="374"/>
        <item x="517"/>
        <item x="570"/>
        <item x="689"/>
        <item x="433"/>
        <item x="179"/>
        <item x="560"/>
        <item x="734"/>
        <item x="543"/>
        <item x="405"/>
        <item x="776"/>
        <item x="473"/>
        <item x="615"/>
        <item x="316"/>
        <item x="118"/>
        <item x="132"/>
        <item x="521"/>
        <item x="91"/>
        <item x="635"/>
        <item x="660"/>
        <item x="506"/>
        <item x="823"/>
        <item x="576"/>
        <item x="797"/>
        <item x="714"/>
        <item x="436"/>
        <item x="622"/>
        <item x="451"/>
        <item x="741"/>
        <item x="67"/>
        <item x="217"/>
        <item x="811"/>
        <item x="736"/>
        <item x="50"/>
        <item x="301"/>
        <item x="13"/>
        <item x="503"/>
        <item x="837"/>
        <item x="57"/>
        <item x="267"/>
        <item x="123"/>
        <item x="795"/>
        <item x="79"/>
        <item x="54"/>
        <item x="317"/>
        <item x="678"/>
        <item x="783"/>
        <item x="182"/>
        <item x="136"/>
        <item x="195"/>
        <item x="720"/>
        <item x="513"/>
        <item x="456"/>
        <item x="485"/>
        <item x="815"/>
        <item x="686"/>
        <item x="771"/>
        <item x="760"/>
        <item x="294"/>
        <item x="245"/>
        <item x="96"/>
        <item x="659"/>
        <item x="291"/>
        <item x="515"/>
        <item x="552"/>
        <item x="472"/>
        <item x="608"/>
        <item x="362"/>
        <item x="311"/>
        <item x="752"/>
        <item x="486"/>
        <item x="799"/>
        <item x="269"/>
        <item x="409"/>
        <item x="562"/>
        <item x="442"/>
        <item x="323"/>
        <item x="762"/>
        <item x="207"/>
        <item x="490"/>
        <item x="169"/>
        <item x="432"/>
        <item x="321"/>
        <item x="215"/>
        <item x="75"/>
        <item x="586"/>
        <item x="246"/>
        <item x="386"/>
        <item x="204"/>
        <item x="645"/>
        <item x="628"/>
        <item x="40"/>
        <item x="303"/>
        <item x="19"/>
        <item x="637"/>
        <item x="580"/>
        <item x="498"/>
        <item x="151"/>
        <item x="632"/>
        <item x="556"/>
        <item x="724"/>
        <item x="501"/>
        <item x="613"/>
        <item x="567"/>
        <item x="84"/>
        <item x="462"/>
        <item x="385"/>
        <item x="530"/>
        <item x="388"/>
        <item x="235"/>
        <item x="588"/>
        <item x="566"/>
        <item x="315"/>
        <item x="801"/>
        <item x="238"/>
        <item x="175"/>
        <item x="573"/>
        <item x="452"/>
        <item x="389"/>
        <item x="397"/>
        <item x="254"/>
        <item x="487"/>
        <item x="468"/>
        <item x="200"/>
        <item x="333"/>
        <item x="369"/>
        <item x="56"/>
        <item x="16"/>
        <item x="12"/>
        <item x="278"/>
        <item x="286"/>
        <item x="181"/>
        <item x="361"/>
        <item x="34"/>
        <item x="532"/>
        <item x="134"/>
        <item x="364"/>
        <item x="701"/>
        <item x="226"/>
        <item x="196"/>
        <item x="81"/>
        <item x="250"/>
        <item x="493"/>
        <item x="551"/>
        <item x="263"/>
        <item x="260"/>
        <item x="651"/>
        <item x="88"/>
        <item x="239"/>
        <item x="343"/>
        <item x="774"/>
        <item x="257"/>
        <item x="687"/>
        <item x="83"/>
        <item x="55"/>
        <item x="32"/>
        <item x="146"/>
        <item x="643"/>
        <item x="373"/>
        <item x="463"/>
        <item x="375"/>
        <item x="92"/>
        <item x="156"/>
        <item x="190"/>
        <item x="71"/>
        <item x="338"/>
        <item x="121"/>
        <item x="322"/>
        <item x="636"/>
        <item x="38"/>
        <item x="251"/>
        <item x="172"/>
        <item t="default"/>
      </items>
    </pivotField>
    <pivotField showAll="0">
      <items count="13">
        <item x="5"/>
        <item x="11"/>
        <item x="9"/>
        <item x="10"/>
        <item x="2"/>
        <item x="0"/>
        <item x="6"/>
        <item x="3"/>
        <item x="4"/>
        <item x="8"/>
        <item x="7"/>
        <item x="1"/>
        <item t="default"/>
      </items>
    </pivotField>
    <pivotField showAll="0">
      <items count="5">
        <item x="1"/>
        <item x="2"/>
        <item x="0"/>
        <item x="3"/>
        <item t="default"/>
      </items>
    </pivotField>
    <pivotField numFmtId="14" showAll="0"/>
    <pivotField numFmtId="1" showAll="0"/>
    <pivotField showAll="0"/>
    <pivotField showAll="0"/>
    <pivotField showAll="0"/>
    <pivotField showAll="0"/>
    <pivotField showAll="0"/>
    <pivotField showAll="0"/>
    <pivotField dataField="1" numFmtId="2" showAll="0"/>
    <pivotField numFmtId="2" showAll="0"/>
    <pivotField numFmtId="2" showAll="0"/>
    <pivotField numFmtId="9" showAll="0"/>
    <pivotField showAll="0">
      <items count="15">
        <item x="0"/>
        <item x="1"/>
        <item x="2"/>
        <item x="3"/>
        <item x="4"/>
        <item x="5"/>
        <item x="6"/>
        <item x="7"/>
        <item x="8"/>
        <item x="9"/>
        <item x="10"/>
        <item x="11"/>
        <item x="12"/>
        <item x="13"/>
        <item t="default"/>
      </items>
    </pivotField>
    <pivotField showAll="0">
      <items count="8">
        <item x="0"/>
        <item x="1"/>
        <item x="2"/>
        <item x="3"/>
        <item x="4"/>
        <item x="5"/>
        <item x="6"/>
        <item t="default"/>
      </items>
    </pivotField>
  </pivotFields>
  <rowItems count="1">
    <i/>
  </rowItems>
  <colItems count="1">
    <i/>
  </colItems>
  <dataFields count="1">
    <dataField name="Sum of Sales" fld="12" baseField="0" baseItem="0" numFmtId="2"/>
  </dataFields>
  <formats count="1">
    <format dxfId="36">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FCF8520-BD8B-47E0-A10A-F915F751886B}" name="Profit Margin Per Product"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multipleFieldFilters="0" chartFormat="18">
  <location ref="E45:G49" firstHeaderRow="0" firstDataRow="1" firstDataCol="1"/>
  <pivotFields count="18">
    <pivotField showAll="0"/>
    <pivotField numFmtId="14" showAll="0">
      <items count="846">
        <item x="571"/>
        <item x="538"/>
        <item x="575"/>
        <item x="587"/>
        <item x="605"/>
        <item x="810"/>
        <item x="447"/>
        <item x="413"/>
        <item x="233"/>
        <item x="205"/>
        <item x="209"/>
        <item x="816"/>
        <item x="61"/>
        <item x="834"/>
        <item x="715"/>
        <item x="785"/>
        <item x="728"/>
        <item x="592"/>
        <item x="24"/>
        <item x="792"/>
        <item x="540"/>
        <item x="282"/>
        <item x="770"/>
        <item x="252"/>
        <item x="641"/>
        <item x="363"/>
        <item x="429"/>
        <item x="740"/>
        <item x="818"/>
        <item x="482"/>
        <item x="780"/>
        <item x="569"/>
        <item x="296"/>
        <item x="184"/>
        <item x="839"/>
        <item x="214"/>
        <item x="546"/>
        <item x="448"/>
        <item x="514"/>
        <item x="357"/>
        <item x="733"/>
        <item x="428"/>
        <item x="512"/>
        <item x="683"/>
        <item x="163"/>
        <item x="817"/>
        <item x="494"/>
        <item x="336"/>
        <item x="778"/>
        <item x="757"/>
        <item x="177"/>
        <item x="119"/>
        <item x="561"/>
        <item x="3"/>
        <item x="743"/>
        <item x="392"/>
        <item x="670"/>
        <item x="222"/>
        <item x="106"/>
        <item x="603"/>
        <item x="102"/>
        <item x="232"/>
        <item x="354"/>
        <item x="1"/>
        <item x="247"/>
        <item x="680"/>
        <item x="835"/>
        <item x="344"/>
        <item x="60"/>
        <item x="819"/>
        <item x="153"/>
        <item x="395"/>
        <item x="101"/>
        <item x="677"/>
        <item x="446"/>
        <item x="682"/>
        <item x="648"/>
        <item x="767"/>
        <item x="48"/>
        <item x="510"/>
        <item x="379"/>
        <item x="283"/>
        <item x="598"/>
        <item x="627"/>
        <item x="249"/>
        <item x="703"/>
        <item x="52"/>
        <item x="327"/>
        <item x="449"/>
        <item x="453"/>
        <item x="557"/>
        <item x="289"/>
        <item x="31"/>
        <item x="186"/>
        <item x="28"/>
        <item x="90"/>
        <item x="237"/>
        <item x="167"/>
        <item x="769"/>
        <item x="836"/>
        <item x="697"/>
        <item x="672"/>
        <item x="382"/>
        <item x="624"/>
        <item x="29"/>
        <item x="4"/>
        <item x="225"/>
        <item x="422"/>
        <item x="162"/>
        <item x="669"/>
        <item x="772"/>
        <item x="105"/>
        <item x="723"/>
        <item x="652"/>
        <item x="439"/>
        <item x="457"/>
        <item x="45"/>
        <item x="112"/>
        <item x="53"/>
        <item x="768"/>
        <item x="412"/>
        <item x="51"/>
        <item x="698"/>
        <item x="180"/>
        <item x="407"/>
        <item x="159"/>
        <item x="387"/>
        <item x="791"/>
        <item x="401"/>
        <item x="306"/>
        <item x="349"/>
        <item x="679"/>
        <item x="66"/>
        <item x="824"/>
        <item x="509"/>
        <item x="465"/>
        <item x="10"/>
        <item x="117"/>
        <item x="620"/>
        <item x="700"/>
        <item x="220"/>
        <item x="650"/>
        <item x="380"/>
        <item x="638"/>
        <item x="488"/>
        <item x="450"/>
        <item x="275"/>
        <item x="116"/>
        <item x="722"/>
        <item x="814"/>
        <item x="352"/>
        <item x="673"/>
        <item x="524"/>
        <item x="609"/>
        <item x="64"/>
        <item x="399"/>
        <item x="137"/>
        <item x="314"/>
        <item x="544"/>
        <item x="541"/>
        <item x="403"/>
        <item x="318"/>
        <item x="747"/>
        <item x="504"/>
        <item x="461"/>
        <item x="218"/>
        <item x="142"/>
        <item x="266"/>
        <item x="224"/>
        <item x="589"/>
        <item x="497"/>
        <item x="812"/>
        <item x="279"/>
        <item x="9"/>
        <item x="376"/>
        <item x="705"/>
        <item x="434"/>
        <item x="124"/>
        <item x="629"/>
        <item x="168"/>
        <item x="324"/>
        <item x="597"/>
        <item x="394"/>
        <item x="798"/>
        <item x="396"/>
        <item x="600"/>
        <item x="639"/>
        <item x="170"/>
        <item x="43"/>
        <item x="164"/>
        <item x="843"/>
        <item x="469"/>
        <item x="441"/>
        <item x="786"/>
        <item x="480"/>
        <item x="735"/>
        <item x="531"/>
        <item x="272"/>
        <item x="802"/>
        <item x="820"/>
        <item x="348"/>
        <item x="255"/>
        <item x="211"/>
        <item x="404"/>
        <item x="299"/>
        <item x="763"/>
        <item x="479"/>
        <item x="351"/>
        <item x="718"/>
        <item x="784"/>
        <item x="15"/>
        <item x="305"/>
        <item x="559"/>
        <item x="270"/>
        <item x="813"/>
        <item x="537"/>
        <item x="212"/>
        <item x="216"/>
        <item x="796"/>
        <item x="614"/>
        <item x="754"/>
        <item x="716"/>
        <item x="838"/>
        <item x="617"/>
        <item x="98"/>
        <item x="474"/>
        <item x="612"/>
        <item x="730"/>
        <item x="100"/>
        <item x="425"/>
        <item x="717"/>
        <item x="844"/>
        <item x="276"/>
        <item x="830"/>
        <item x="355"/>
        <item x="523"/>
        <item x="649"/>
        <item x="122"/>
        <item x="744"/>
        <item x="417"/>
        <item x="666"/>
        <item x="192"/>
        <item x="444"/>
        <item x="265"/>
        <item x="781"/>
        <item x="826"/>
        <item x="359"/>
        <item x="674"/>
        <item x="805"/>
        <item x="572"/>
        <item x="761"/>
        <item x="406"/>
        <item x="171"/>
        <item x="710"/>
        <item x="23"/>
        <item x="130"/>
        <item x="22"/>
        <item x="828"/>
        <item x="243"/>
        <item x="313"/>
        <item x="602"/>
        <item x="145"/>
        <item x="455"/>
        <item x="273"/>
        <item x="499"/>
        <item x="353"/>
        <item x="49"/>
        <item x="219"/>
        <item x="470"/>
        <item x="695"/>
        <item x="751"/>
        <item x="558"/>
        <item x="398"/>
        <item x="320"/>
        <item x="746"/>
        <item x="329"/>
        <item x="356"/>
        <item x="616"/>
        <item x="193"/>
        <item x="360"/>
        <item x="131"/>
        <item x="39"/>
        <item x="203"/>
        <item x="518"/>
        <item x="502"/>
        <item x="372"/>
        <item x="671"/>
        <item x="410"/>
        <item x="339"/>
        <item x="332"/>
        <item x="822"/>
        <item x="109"/>
        <item x="737"/>
        <item x="342"/>
        <item x="140"/>
        <item x="758"/>
        <item x="108"/>
        <item x="47"/>
        <item x="236"/>
        <item x="483"/>
        <item x="240"/>
        <item x="293"/>
        <item x="20"/>
        <item x="547"/>
        <item x="87"/>
        <item x="408"/>
        <item x="806"/>
        <item x="840"/>
        <item x="185"/>
        <item x="144"/>
        <item x="86"/>
        <item x="642"/>
        <item x="777"/>
        <item x="304"/>
        <item x="133"/>
        <item x="536"/>
        <item x="5"/>
        <item x="42"/>
        <item x="694"/>
        <item x="300"/>
        <item x="191"/>
        <item x="274"/>
        <item x="391"/>
        <item x="173"/>
        <item x="646"/>
        <item x="591"/>
        <item x="522"/>
        <item x="745"/>
        <item x="415"/>
        <item x="821"/>
        <item x="585"/>
        <item x="759"/>
        <item x="454"/>
        <item x="658"/>
        <item x="495"/>
        <item x="281"/>
        <item x="653"/>
        <item x="437"/>
        <item x="30"/>
        <item x="358"/>
        <item x="41"/>
        <item x="199"/>
        <item x="549"/>
        <item x="141"/>
        <item x="74"/>
        <item x="302"/>
        <item x="693"/>
        <item x="37"/>
        <item x="345"/>
        <item x="14"/>
        <item x="604"/>
        <item x="478"/>
        <item x="618"/>
        <item x="438"/>
        <item x="148"/>
        <item x="414"/>
        <item x="528"/>
        <item x="8"/>
        <item x="113"/>
        <item x="809"/>
        <item x="419"/>
        <item x="732"/>
        <item x="194"/>
        <item x="793"/>
        <item x="511"/>
        <item x="435"/>
        <item x="152"/>
        <item x="82"/>
        <item x="727"/>
        <item x="656"/>
        <item x="527"/>
        <item x="111"/>
        <item x="127"/>
        <item x="297"/>
        <item x="62"/>
        <item x="685"/>
        <item x="803"/>
        <item x="466"/>
        <item x="223"/>
        <item x="491"/>
        <item x="143"/>
        <item x="183"/>
        <item x="634"/>
        <item x="231"/>
        <item x="630"/>
        <item x="253"/>
        <item x="390"/>
        <item x="287"/>
        <item x="400"/>
        <item x="520"/>
        <item x="6"/>
        <item x="365"/>
        <item x="347"/>
        <item x="709"/>
        <item x="787"/>
        <item x="367"/>
        <item x="542"/>
        <item x="775"/>
        <item x="633"/>
        <item x="764"/>
        <item x="807"/>
        <item x="800"/>
        <item x="103"/>
        <item x="726"/>
        <item x="377"/>
        <item x="581"/>
        <item x="459"/>
        <item x="525"/>
        <item x="335"/>
        <item x="234"/>
        <item x="631"/>
        <item x="625"/>
        <item x="21"/>
        <item x="484"/>
        <item x="731"/>
        <item x="773"/>
        <item x="295"/>
        <item x="89"/>
        <item x="228"/>
        <item x="383"/>
        <item x="804"/>
        <item x="702"/>
        <item x="97"/>
        <item x="107"/>
        <item x="126"/>
        <item x="213"/>
        <item x="505"/>
        <item x="610"/>
        <item x="739"/>
        <item x="58"/>
        <item x="78"/>
        <item x="690"/>
        <item x="464"/>
        <item x="221"/>
        <item x="756"/>
        <item x="63"/>
        <item x="46"/>
        <item x="402"/>
        <item x="149"/>
        <item x="330"/>
        <item x="334"/>
        <item x="831"/>
        <item x="529"/>
        <item x="68"/>
        <item x="662"/>
        <item x="25"/>
        <item x="699"/>
        <item x="708"/>
        <item x="458"/>
        <item x="229"/>
        <item x="325"/>
        <item x="95"/>
        <item x="73"/>
        <item x="779"/>
        <item x="176"/>
        <item x="667"/>
        <item x="748"/>
        <item x="418"/>
        <item x="70"/>
        <item x="704"/>
        <item x="842"/>
        <item x="593"/>
        <item x="808"/>
        <item x="431"/>
        <item x="259"/>
        <item x="80"/>
        <item x="601"/>
        <item x="0"/>
        <item x="154"/>
        <item x="476"/>
        <item x="210"/>
        <item x="128"/>
        <item x="120"/>
        <item x="692"/>
        <item x="427"/>
        <item x="292"/>
        <item x="460"/>
        <item x="640"/>
        <item x="489"/>
        <item x="719"/>
        <item x="161"/>
        <item x="430"/>
        <item x="500"/>
        <item x="241"/>
        <item x="264"/>
        <item x="76"/>
        <item x="65"/>
        <item x="77"/>
        <item x="298"/>
        <item x="7"/>
        <item x="166"/>
        <item x="707"/>
        <item x="661"/>
        <item x="157"/>
        <item x="69"/>
        <item x="691"/>
        <item x="750"/>
        <item x="766"/>
        <item x="738"/>
        <item x="564"/>
        <item x="471"/>
        <item x="623"/>
        <item x="665"/>
        <item x="424"/>
        <item x="577"/>
        <item x="94"/>
        <item x="341"/>
        <item x="411"/>
        <item x="684"/>
        <item x="535"/>
        <item x="393"/>
        <item x="138"/>
        <item x="346"/>
        <item x="654"/>
        <item x="135"/>
        <item x="584"/>
        <item x="841"/>
        <item x="426"/>
        <item x="271"/>
        <item x="378"/>
        <item x="789"/>
        <item x="36"/>
        <item x="44"/>
        <item x="508"/>
        <item x="696"/>
        <item x="11"/>
        <item x="619"/>
        <item x="284"/>
        <item x="416"/>
        <item x="827"/>
        <item x="563"/>
        <item x="309"/>
        <item x="187"/>
        <item x="340"/>
        <item x="688"/>
        <item x="230"/>
        <item x="147"/>
        <item x="507"/>
        <item x="749"/>
        <item x="729"/>
        <item x="420"/>
        <item x="590"/>
        <item x="712"/>
        <item x="755"/>
        <item x="18"/>
        <item x="198"/>
        <item x="290"/>
        <item x="201"/>
        <item x="368"/>
        <item x="668"/>
        <item x="155"/>
        <item x="664"/>
        <item x="554"/>
        <item x="599"/>
        <item x="496"/>
        <item x="33"/>
        <item x="647"/>
        <item x="833"/>
        <item x="445"/>
        <item x="85"/>
        <item x="99"/>
        <item x="319"/>
        <item x="17"/>
        <item x="27"/>
        <item x="788"/>
        <item x="125"/>
        <item x="366"/>
        <item x="150"/>
        <item x="139"/>
        <item x="326"/>
        <item x="256"/>
        <item x="26"/>
        <item x="553"/>
        <item x="539"/>
        <item x="825"/>
        <item x="579"/>
        <item x="384"/>
        <item x="202"/>
        <item x="790"/>
        <item x="277"/>
        <item x="262"/>
        <item x="421"/>
        <item x="197"/>
        <item x="583"/>
        <item x="611"/>
        <item x="2"/>
        <item x="158"/>
        <item x="423"/>
        <item x="676"/>
        <item x="35"/>
        <item x="93"/>
        <item x="596"/>
        <item x="129"/>
        <item x="753"/>
        <item x="657"/>
        <item x="644"/>
        <item x="443"/>
        <item x="174"/>
        <item x="595"/>
        <item x="244"/>
        <item x="534"/>
        <item x="526"/>
        <item x="242"/>
        <item x="189"/>
        <item x="765"/>
        <item x="582"/>
        <item x="607"/>
        <item x="160"/>
        <item x="467"/>
        <item x="832"/>
        <item x="565"/>
        <item x="713"/>
        <item x="307"/>
        <item x="621"/>
        <item x="475"/>
        <item x="548"/>
        <item x="568"/>
        <item x="227"/>
        <item x="104"/>
        <item x="72"/>
        <item x="655"/>
        <item x="829"/>
        <item x="742"/>
        <item x="188"/>
        <item x="545"/>
        <item x="371"/>
        <item x="555"/>
        <item x="681"/>
        <item x="711"/>
        <item x="626"/>
        <item x="208"/>
        <item x="206"/>
        <item x="350"/>
        <item x="578"/>
        <item x="370"/>
        <item x="114"/>
        <item x="280"/>
        <item x="165"/>
        <item x="328"/>
        <item x="663"/>
        <item x="59"/>
        <item x="477"/>
        <item x="533"/>
        <item x="258"/>
        <item x="675"/>
        <item x="516"/>
        <item x="288"/>
        <item x="261"/>
        <item x="110"/>
        <item x="794"/>
        <item x="492"/>
        <item x="308"/>
        <item x="574"/>
        <item x="312"/>
        <item x="310"/>
        <item x="481"/>
        <item x="782"/>
        <item x="606"/>
        <item x="721"/>
        <item x="725"/>
        <item x="337"/>
        <item x="178"/>
        <item x="519"/>
        <item x="268"/>
        <item x="285"/>
        <item x="248"/>
        <item x="331"/>
        <item x="381"/>
        <item x="440"/>
        <item x="115"/>
        <item x="706"/>
        <item x="594"/>
        <item x="550"/>
        <item x="374"/>
        <item x="517"/>
        <item x="570"/>
        <item x="689"/>
        <item x="433"/>
        <item x="179"/>
        <item x="560"/>
        <item x="734"/>
        <item x="543"/>
        <item x="405"/>
        <item x="776"/>
        <item x="473"/>
        <item x="615"/>
        <item x="316"/>
        <item x="118"/>
        <item x="132"/>
        <item x="521"/>
        <item x="91"/>
        <item x="635"/>
        <item x="660"/>
        <item x="506"/>
        <item x="823"/>
        <item x="576"/>
        <item x="797"/>
        <item x="714"/>
        <item x="436"/>
        <item x="622"/>
        <item x="451"/>
        <item x="741"/>
        <item x="67"/>
        <item x="217"/>
        <item x="811"/>
        <item x="736"/>
        <item x="50"/>
        <item x="301"/>
        <item x="13"/>
        <item x="503"/>
        <item x="837"/>
        <item x="57"/>
        <item x="267"/>
        <item x="123"/>
        <item x="795"/>
        <item x="79"/>
        <item x="54"/>
        <item x="317"/>
        <item x="678"/>
        <item x="783"/>
        <item x="182"/>
        <item x="136"/>
        <item x="195"/>
        <item x="720"/>
        <item x="513"/>
        <item x="456"/>
        <item x="485"/>
        <item x="815"/>
        <item x="686"/>
        <item x="771"/>
        <item x="760"/>
        <item x="294"/>
        <item x="245"/>
        <item x="96"/>
        <item x="659"/>
        <item x="291"/>
        <item x="515"/>
        <item x="552"/>
        <item x="472"/>
        <item x="608"/>
        <item x="362"/>
        <item x="311"/>
        <item x="752"/>
        <item x="486"/>
        <item x="799"/>
        <item x="269"/>
        <item x="409"/>
        <item x="562"/>
        <item x="442"/>
        <item x="323"/>
        <item x="762"/>
        <item x="207"/>
        <item x="490"/>
        <item x="169"/>
        <item x="432"/>
        <item x="321"/>
        <item x="215"/>
        <item x="75"/>
        <item x="586"/>
        <item x="246"/>
        <item x="386"/>
        <item x="204"/>
        <item x="645"/>
        <item x="628"/>
        <item x="40"/>
        <item x="303"/>
        <item x="19"/>
        <item x="637"/>
        <item x="580"/>
        <item x="498"/>
        <item x="151"/>
        <item x="632"/>
        <item x="556"/>
        <item x="724"/>
        <item x="501"/>
        <item x="613"/>
        <item x="567"/>
        <item x="84"/>
        <item x="462"/>
        <item x="385"/>
        <item x="530"/>
        <item x="388"/>
        <item x="235"/>
        <item x="588"/>
        <item x="566"/>
        <item x="315"/>
        <item x="801"/>
        <item x="238"/>
        <item x="175"/>
        <item x="573"/>
        <item x="452"/>
        <item x="389"/>
        <item x="397"/>
        <item x="254"/>
        <item x="487"/>
        <item x="468"/>
        <item x="200"/>
        <item x="333"/>
        <item x="369"/>
        <item x="56"/>
        <item x="16"/>
        <item x="12"/>
        <item x="278"/>
        <item x="286"/>
        <item x="181"/>
        <item x="361"/>
        <item x="34"/>
        <item x="532"/>
        <item x="134"/>
        <item x="364"/>
        <item x="701"/>
        <item x="226"/>
        <item x="196"/>
        <item x="81"/>
        <item x="250"/>
        <item x="493"/>
        <item x="551"/>
        <item x="263"/>
        <item x="260"/>
        <item x="651"/>
        <item x="88"/>
        <item x="239"/>
        <item x="343"/>
        <item x="774"/>
        <item x="257"/>
        <item x="687"/>
        <item x="83"/>
        <item x="55"/>
        <item x="32"/>
        <item x="146"/>
        <item x="643"/>
        <item x="373"/>
        <item x="463"/>
        <item x="375"/>
        <item x="92"/>
        <item x="156"/>
        <item x="190"/>
        <item x="71"/>
        <item x="338"/>
        <item x="121"/>
        <item x="322"/>
        <item x="636"/>
        <item x="38"/>
        <item x="251"/>
        <item x="172"/>
        <item t="default"/>
      </items>
    </pivotField>
    <pivotField showAll="0">
      <items count="13">
        <item x="5"/>
        <item x="11"/>
        <item x="9"/>
        <item x="10"/>
        <item x="2"/>
        <item x="0"/>
        <item x="6"/>
        <item x="3"/>
        <item x="4"/>
        <item x="8"/>
        <item x="7"/>
        <item x="1"/>
        <item t="default"/>
      </items>
    </pivotField>
    <pivotField axis="axisRow" showAll="0">
      <items count="5">
        <item x="1"/>
        <item x="2"/>
        <item x="0"/>
        <item x="3"/>
        <item t="default"/>
      </items>
    </pivotField>
    <pivotField numFmtId="14" showAll="0"/>
    <pivotField numFmtId="1" showAll="0"/>
    <pivotField showAll="0"/>
    <pivotField showAll="0" measureFilter="1"/>
    <pivotField showAll="0"/>
    <pivotField showAll="0"/>
    <pivotField showAll="0"/>
    <pivotField showAll="0"/>
    <pivotField dataField="1" numFmtId="2" showAll="0"/>
    <pivotField numFmtId="2" showAll="0"/>
    <pivotField dataField="1" numFmtId="2" showAll="0"/>
    <pivotField numFmtId="9" showAll="0"/>
    <pivotField showAll="0">
      <items count="15">
        <item x="0"/>
        <item x="1"/>
        <item x="2"/>
        <item x="3"/>
        <item x="4"/>
        <item x="5"/>
        <item x="6"/>
        <item x="7"/>
        <item x="8"/>
        <item x="9"/>
        <item x="10"/>
        <item x="11"/>
        <item x="12"/>
        <item x="13"/>
        <item t="default"/>
      </items>
    </pivotField>
    <pivotField showAll="0">
      <items count="8">
        <item x="0"/>
        <item x="1"/>
        <item x="2"/>
        <item x="3"/>
        <item x="4"/>
        <item x="5"/>
        <item x="6"/>
        <item t="default"/>
      </items>
    </pivotField>
  </pivotFields>
  <rowFields count="1">
    <field x="3"/>
  </rowFields>
  <rowItems count="4">
    <i>
      <x/>
    </i>
    <i>
      <x v="1"/>
    </i>
    <i>
      <x v="2"/>
    </i>
    <i>
      <x v="3"/>
    </i>
  </rowItems>
  <colFields count="1">
    <field x="-2"/>
  </colFields>
  <colItems count="2">
    <i>
      <x/>
    </i>
    <i i="1">
      <x v="1"/>
    </i>
  </colItems>
  <dataFields count="2">
    <dataField name="Sum of Profit" fld="14" baseField="0" baseItem="0" numFmtId="2"/>
    <dataField name="Sum of Sales" fld="12" baseField="0" baseItem="0" numFmtId="2"/>
  </dataFields>
  <formats count="9">
    <format dxfId="45">
      <pivotArea dataOnly="0" labelOnly="1" outline="0" axis="axisValues" fieldPosition="0"/>
    </format>
    <format dxfId="44">
      <pivotArea type="all" dataOnly="0" outline="0" fieldPosition="0"/>
    </format>
    <format dxfId="43">
      <pivotArea outline="0" collapsedLevelsAreSubtotals="1" fieldPosition="0"/>
    </format>
    <format dxfId="42">
      <pivotArea field="2" type="button" dataOnly="0" labelOnly="1" outline="0"/>
    </format>
    <format dxfId="41">
      <pivotArea dataOnly="0" labelOnly="1" outline="0" axis="axisValues" fieldPosition="0"/>
    </format>
    <format dxfId="40">
      <pivotArea type="all" dataOnly="0" outline="0" fieldPosition="0"/>
    </format>
    <format dxfId="39">
      <pivotArea outline="0" collapsedLevelsAreSubtotals="1" fieldPosition="0"/>
    </format>
    <format dxfId="38">
      <pivotArea field="2" type="button" dataOnly="0" labelOnly="1" outline="0"/>
    </format>
    <format dxfId="37">
      <pivotArea dataOnly="0" labelOnly="1" outline="0" axis="axisValues" fieldPosition="0"/>
    </format>
  </formats>
  <chartFormats count="14">
    <chartFormat chart="3" format="2"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1"/>
          </reference>
        </references>
      </pivotArea>
    </chartFormat>
    <chartFormat chart="4"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1"/>
          </reference>
        </references>
      </pivotArea>
    </chartFormat>
    <chartFormat chart="12" format="4" series="1">
      <pivotArea type="data" outline="0" fieldPosition="0">
        <references count="1">
          <reference field="4294967294" count="1" selected="0">
            <x v="0"/>
          </reference>
        </references>
      </pivotArea>
    </chartFormat>
    <chartFormat chart="12" format="5" series="1">
      <pivotArea type="data" outline="0" fieldPosition="0">
        <references count="1">
          <reference field="4294967294" count="1" selected="0">
            <x v="1"/>
          </reference>
        </references>
      </pivotArea>
    </chartFormat>
    <chartFormat chart="12" format="6">
      <pivotArea type="data" outline="0" fieldPosition="0">
        <references count="2">
          <reference field="4294967294" count="1" selected="0">
            <x v="0"/>
          </reference>
          <reference field="3" count="1" selected="0">
            <x v="0"/>
          </reference>
        </references>
      </pivotArea>
    </chartFormat>
    <chartFormat chart="12" format="7">
      <pivotArea type="data" outline="0" fieldPosition="0">
        <references count="2">
          <reference field="4294967294" count="1" selected="0">
            <x v="0"/>
          </reference>
          <reference field="3" count="1" selected="0">
            <x v="3"/>
          </reference>
        </references>
      </pivotArea>
    </chartFormat>
    <chartFormat chart="12" format="8">
      <pivotArea type="data" outline="0" fieldPosition="0">
        <references count="2">
          <reference field="4294967294" count="1" selected="0">
            <x v="0"/>
          </reference>
          <reference field="3" count="1" selected="0">
            <x v="1"/>
          </reference>
        </references>
      </pivotArea>
    </chartFormat>
    <chartFormat chart="12" format="9">
      <pivotArea type="data" outline="0" fieldPosition="0">
        <references count="2">
          <reference field="4294967294" count="1" selected="0">
            <x v="0"/>
          </reference>
          <reference field="3" count="1" selected="0">
            <x v="2"/>
          </reference>
        </references>
      </pivotArea>
    </chartFormat>
    <chartFormat chart="12" format="10">
      <pivotArea type="data" outline="0" fieldPosition="0">
        <references count="2">
          <reference field="4294967294" count="1" selected="0">
            <x v="1"/>
          </reference>
          <reference field="3" count="1" selected="0">
            <x v="0"/>
          </reference>
        </references>
      </pivotArea>
    </chartFormat>
    <chartFormat chart="12" format="11">
      <pivotArea type="data" outline="0" fieldPosition="0">
        <references count="2">
          <reference field="4294967294" count="1" selected="0">
            <x v="1"/>
          </reference>
          <reference field="3" count="1" selected="0">
            <x v="1"/>
          </reference>
        </references>
      </pivotArea>
    </chartFormat>
    <chartFormat chart="12" format="12">
      <pivotArea type="data" outline="0" fieldPosition="0">
        <references count="2">
          <reference field="4294967294" count="1" selected="0">
            <x v="1"/>
          </reference>
          <reference field="3" count="1" selected="0">
            <x v="2"/>
          </reference>
        </references>
      </pivotArea>
    </chartFormat>
    <chartFormat chart="12" format="13">
      <pivotArea type="data" outline="0" fieldPosition="0">
        <references count="2">
          <reference field="4294967294" count="1" selected="0">
            <x v="1"/>
          </reference>
          <reference field="3" count="1" selected="0">
            <x v="3"/>
          </reference>
        </references>
      </pivotArea>
    </chartFormat>
  </chartFormats>
  <pivotTableStyleInfo name="PivotStyleLight17" showRowHeaders="1" showColHeaders="1" showRowStripes="0" showColStripes="0" showLastColumn="1"/>
  <filters count="1">
    <filter fld="7" type="count" evalOrder="-1" id="4"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177ADF6-7DFE-4418-B2D0-108122A64C77}" name="PivotTable15" cacheId="0" applyNumberFormats="0" applyBorderFormats="0" applyFontFormats="0" applyPatternFormats="0" applyAlignmentFormats="0" applyWidthHeightFormats="1" dataCaption="Values" updatedVersion="8" minRefreshableVersion="3" useAutoFormatting="1" itemPrintTitles="1" createdVersion="8" indent="0" multipleFieldFilters="0">
  <location ref="A12:A13" firstHeaderRow="1" firstDataRow="1" firstDataCol="0"/>
  <pivotFields count="18">
    <pivotField showAll="0"/>
    <pivotField numFmtId="14" showAll="0">
      <items count="846">
        <item x="571"/>
        <item x="538"/>
        <item x="575"/>
        <item x="587"/>
        <item x="605"/>
        <item x="810"/>
        <item x="447"/>
        <item x="413"/>
        <item x="233"/>
        <item x="205"/>
        <item x="209"/>
        <item x="816"/>
        <item x="61"/>
        <item x="834"/>
        <item x="715"/>
        <item x="785"/>
        <item x="728"/>
        <item x="592"/>
        <item x="24"/>
        <item x="792"/>
        <item x="540"/>
        <item x="282"/>
        <item x="770"/>
        <item x="252"/>
        <item x="641"/>
        <item x="363"/>
        <item x="429"/>
        <item x="740"/>
        <item x="818"/>
        <item x="482"/>
        <item x="780"/>
        <item x="569"/>
        <item x="296"/>
        <item x="184"/>
        <item x="839"/>
        <item x="214"/>
        <item x="546"/>
        <item x="448"/>
        <item x="514"/>
        <item x="357"/>
        <item x="733"/>
        <item x="428"/>
        <item x="512"/>
        <item x="683"/>
        <item x="163"/>
        <item x="817"/>
        <item x="494"/>
        <item x="336"/>
        <item x="778"/>
        <item x="757"/>
        <item x="177"/>
        <item x="119"/>
        <item x="561"/>
        <item x="3"/>
        <item x="743"/>
        <item x="392"/>
        <item x="670"/>
        <item x="222"/>
        <item x="106"/>
        <item x="603"/>
        <item x="102"/>
        <item x="232"/>
        <item x="354"/>
        <item x="1"/>
        <item x="247"/>
        <item x="680"/>
        <item x="835"/>
        <item x="344"/>
        <item x="60"/>
        <item x="819"/>
        <item x="153"/>
        <item x="395"/>
        <item x="101"/>
        <item x="677"/>
        <item x="446"/>
        <item x="682"/>
        <item x="648"/>
        <item x="767"/>
        <item x="48"/>
        <item x="510"/>
        <item x="379"/>
        <item x="283"/>
        <item x="598"/>
        <item x="627"/>
        <item x="249"/>
        <item x="703"/>
        <item x="52"/>
        <item x="327"/>
        <item x="449"/>
        <item x="453"/>
        <item x="557"/>
        <item x="289"/>
        <item x="31"/>
        <item x="186"/>
        <item x="28"/>
        <item x="90"/>
        <item x="237"/>
        <item x="167"/>
        <item x="769"/>
        <item x="836"/>
        <item x="697"/>
        <item x="672"/>
        <item x="382"/>
        <item x="624"/>
        <item x="29"/>
        <item x="4"/>
        <item x="225"/>
        <item x="422"/>
        <item x="162"/>
        <item x="669"/>
        <item x="772"/>
        <item x="105"/>
        <item x="723"/>
        <item x="652"/>
        <item x="439"/>
        <item x="457"/>
        <item x="45"/>
        <item x="112"/>
        <item x="53"/>
        <item x="768"/>
        <item x="412"/>
        <item x="51"/>
        <item x="698"/>
        <item x="180"/>
        <item x="407"/>
        <item x="159"/>
        <item x="387"/>
        <item x="791"/>
        <item x="401"/>
        <item x="306"/>
        <item x="349"/>
        <item x="679"/>
        <item x="66"/>
        <item x="824"/>
        <item x="509"/>
        <item x="465"/>
        <item x="10"/>
        <item x="117"/>
        <item x="620"/>
        <item x="700"/>
        <item x="220"/>
        <item x="650"/>
        <item x="380"/>
        <item x="638"/>
        <item x="488"/>
        <item x="450"/>
        <item x="275"/>
        <item x="116"/>
        <item x="722"/>
        <item x="814"/>
        <item x="352"/>
        <item x="673"/>
        <item x="524"/>
        <item x="609"/>
        <item x="64"/>
        <item x="399"/>
        <item x="137"/>
        <item x="314"/>
        <item x="544"/>
        <item x="541"/>
        <item x="403"/>
        <item x="318"/>
        <item x="747"/>
        <item x="504"/>
        <item x="461"/>
        <item x="218"/>
        <item x="142"/>
        <item x="266"/>
        <item x="224"/>
        <item x="589"/>
        <item x="497"/>
        <item x="812"/>
        <item x="279"/>
        <item x="9"/>
        <item x="376"/>
        <item x="705"/>
        <item x="434"/>
        <item x="124"/>
        <item x="629"/>
        <item x="168"/>
        <item x="324"/>
        <item x="597"/>
        <item x="394"/>
        <item x="798"/>
        <item x="396"/>
        <item x="600"/>
        <item x="639"/>
        <item x="170"/>
        <item x="43"/>
        <item x="164"/>
        <item x="843"/>
        <item x="469"/>
        <item x="441"/>
        <item x="786"/>
        <item x="480"/>
        <item x="735"/>
        <item x="531"/>
        <item x="272"/>
        <item x="802"/>
        <item x="820"/>
        <item x="348"/>
        <item x="255"/>
        <item x="211"/>
        <item x="404"/>
        <item x="299"/>
        <item x="763"/>
        <item x="479"/>
        <item x="351"/>
        <item x="718"/>
        <item x="784"/>
        <item x="15"/>
        <item x="305"/>
        <item x="559"/>
        <item x="270"/>
        <item x="813"/>
        <item x="537"/>
        <item x="212"/>
        <item x="216"/>
        <item x="796"/>
        <item x="614"/>
        <item x="754"/>
        <item x="716"/>
        <item x="838"/>
        <item x="617"/>
        <item x="98"/>
        <item x="474"/>
        <item x="612"/>
        <item x="730"/>
        <item x="100"/>
        <item x="425"/>
        <item x="717"/>
        <item x="844"/>
        <item x="276"/>
        <item x="830"/>
        <item x="355"/>
        <item x="523"/>
        <item x="649"/>
        <item x="122"/>
        <item x="744"/>
        <item x="417"/>
        <item x="666"/>
        <item x="192"/>
        <item x="444"/>
        <item x="265"/>
        <item x="781"/>
        <item x="826"/>
        <item x="359"/>
        <item x="674"/>
        <item x="805"/>
        <item x="572"/>
        <item x="761"/>
        <item x="406"/>
        <item x="171"/>
        <item x="710"/>
        <item x="23"/>
        <item x="130"/>
        <item x="22"/>
        <item x="828"/>
        <item x="243"/>
        <item x="313"/>
        <item x="602"/>
        <item x="145"/>
        <item x="455"/>
        <item x="273"/>
        <item x="499"/>
        <item x="353"/>
        <item x="49"/>
        <item x="219"/>
        <item x="470"/>
        <item x="695"/>
        <item x="751"/>
        <item x="558"/>
        <item x="398"/>
        <item x="320"/>
        <item x="746"/>
        <item x="329"/>
        <item x="356"/>
        <item x="616"/>
        <item x="193"/>
        <item x="360"/>
        <item x="131"/>
        <item x="39"/>
        <item x="203"/>
        <item x="518"/>
        <item x="502"/>
        <item x="372"/>
        <item x="671"/>
        <item x="410"/>
        <item x="339"/>
        <item x="332"/>
        <item x="822"/>
        <item x="109"/>
        <item x="737"/>
        <item x="342"/>
        <item x="140"/>
        <item x="758"/>
        <item x="108"/>
        <item x="47"/>
        <item x="236"/>
        <item x="483"/>
        <item x="240"/>
        <item x="293"/>
        <item x="20"/>
        <item x="547"/>
        <item x="87"/>
        <item x="408"/>
        <item x="806"/>
        <item x="840"/>
        <item x="185"/>
        <item x="144"/>
        <item x="86"/>
        <item x="642"/>
        <item x="777"/>
        <item x="304"/>
        <item x="133"/>
        <item x="536"/>
        <item x="5"/>
        <item x="42"/>
        <item x="694"/>
        <item x="300"/>
        <item x="191"/>
        <item x="274"/>
        <item x="391"/>
        <item x="173"/>
        <item x="646"/>
        <item x="591"/>
        <item x="522"/>
        <item x="745"/>
        <item x="415"/>
        <item x="821"/>
        <item x="585"/>
        <item x="759"/>
        <item x="454"/>
        <item x="658"/>
        <item x="495"/>
        <item x="281"/>
        <item x="653"/>
        <item x="437"/>
        <item x="30"/>
        <item x="358"/>
        <item x="41"/>
        <item x="199"/>
        <item x="549"/>
        <item x="141"/>
        <item x="74"/>
        <item x="302"/>
        <item x="693"/>
        <item x="37"/>
        <item x="345"/>
        <item x="14"/>
        <item x="604"/>
        <item x="478"/>
        <item x="618"/>
        <item x="438"/>
        <item x="148"/>
        <item x="414"/>
        <item x="528"/>
        <item x="8"/>
        <item x="113"/>
        <item x="809"/>
        <item x="419"/>
        <item x="732"/>
        <item x="194"/>
        <item x="793"/>
        <item x="511"/>
        <item x="435"/>
        <item x="152"/>
        <item x="82"/>
        <item x="727"/>
        <item x="656"/>
        <item x="527"/>
        <item x="111"/>
        <item x="127"/>
        <item x="297"/>
        <item x="62"/>
        <item x="685"/>
        <item x="803"/>
        <item x="466"/>
        <item x="223"/>
        <item x="491"/>
        <item x="143"/>
        <item x="183"/>
        <item x="634"/>
        <item x="231"/>
        <item x="630"/>
        <item x="253"/>
        <item x="390"/>
        <item x="287"/>
        <item x="400"/>
        <item x="520"/>
        <item x="6"/>
        <item x="365"/>
        <item x="347"/>
        <item x="709"/>
        <item x="787"/>
        <item x="367"/>
        <item x="542"/>
        <item x="775"/>
        <item x="633"/>
        <item x="764"/>
        <item x="807"/>
        <item x="800"/>
        <item x="103"/>
        <item x="726"/>
        <item x="377"/>
        <item x="581"/>
        <item x="459"/>
        <item x="525"/>
        <item x="335"/>
        <item x="234"/>
        <item x="631"/>
        <item x="625"/>
        <item x="21"/>
        <item x="484"/>
        <item x="731"/>
        <item x="773"/>
        <item x="295"/>
        <item x="89"/>
        <item x="228"/>
        <item x="383"/>
        <item x="804"/>
        <item x="702"/>
        <item x="97"/>
        <item x="107"/>
        <item x="126"/>
        <item x="213"/>
        <item x="505"/>
        <item x="610"/>
        <item x="739"/>
        <item x="58"/>
        <item x="78"/>
        <item x="690"/>
        <item x="464"/>
        <item x="221"/>
        <item x="756"/>
        <item x="63"/>
        <item x="46"/>
        <item x="402"/>
        <item x="149"/>
        <item x="330"/>
        <item x="334"/>
        <item x="831"/>
        <item x="529"/>
        <item x="68"/>
        <item x="662"/>
        <item x="25"/>
        <item x="699"/>
        <item x="708"/>
        <item x="458"/>
        <item x="229"/>
        <item x="325"/>
        <item x="95"/>
        <item x="73"/>
        <item x="779"/>
        <item x="176"/>
        <item x="667"/>
        <item x="748"/>
        <item x="418"/>
        <item x="70"/>
        <item x="704"/>
        <item x="842"/>
        <item x="593"/>
        <item x="808"/>
        <item x="431"/>
        <item x="259"/>
        <item x="80"/>
        <item x="601"/>
        <item x="0"/>
        <item x="154"/>
        <item x="476"/>
        <item x="210"/>
        <item x="128"/>
        <item x="120"/>
        <item x="692"/>
        <item x="427"/>
        <item x="292"/>
        <item x="460"/>
        <item x="640"/>
        <item x="489"/>
        <item x="719"/>
        <item x="161"/>
        <item x="430"/>
        <item x="500"/>
        <item x="241"/>
        <item x="264"/>
        <item x="76"/>
        <item x="65"/>
        <item x="77"/>
        <item x="298"/>
        <item x="7"/>
        <item x="166"/>
        <item x="707"/>
        <item x="661"/>
        <item x="157"/>
        <item x="69"/>
        <item x="691"/>
        <item x="750"/>
        <item x="766"/>
        <item x="738"/>
        <item x="564"/>
        <item x="471"/>
        <item x="623"/>
        <item x="665"/>
        <item x="424"/>
        <item x="577"/>
        <item x="94"/>
        <item x="341"/>
        <item x="411"/>
        <item x="684"/>
        <item x="535"/>
        <item x="393"/>
        <item x="138"/>
        <item x="346"/>
        <item x="654"/>
        <item x="135"/>
        <item x="584"/>
        <item x="841"/>
        <item x="426"/>
        <item x="271"/>
        <item x="378"/>
        <item x="789"/>
        <item x="36"/>
        <item x="44"/>
        <item x="508"/>
        <item x="696"/>
        <item x="11"/>
        <item x="619"/>
        <item x="284"/>
        <item x="416"/>
        <item x="827"/>
        <item x="563"/>
        <item x="309"/>
        <item x="187"/>
        <item x="340"/>
        <item x="688"/>
        <item x="230"/>
        <item x="147"/>
        <item x="507"/>
        <item x="749"/>
        <item x="729"/>
        <item x="420"/>
        <item x="590"/>
        <item x="712"/>
        <item x="755"/>
        <item x="18"/>
        <item x="198"/>
        <item x="290"/>
        <item x="201"/>
        <item x="368"/>
        <item x="668"/>
        <item x="155"/>
        <item x="664"/>
        <item x="554"/>
        <item x="599"/>
        <item x="496"/>
        <item x="33"/>
        <item x="647"/>
        <item x="833"/>
        <item x="445"/>
        <item x="85"/>
        <item x="99"/>
        <item x="319"/>
        <item x="17"/>
        <item x="27"/>
        <item x="788"/>
        <item x="125"/>
        <item x="366"/>
        <item x="150"/>
        <item x="139"/>
        <item x="326"/>
        <item x="256"/>
        <item x="26"/>
        <item x="553"/>
        <item x="539"/>
        <item x="825"/>
        <item x="579"/>
        <item x="384"/>
        <item x="202"/>
        <item x="790"/>
        <item x="277"/>
        <item x="262"/>
        <item x="421"/>
        <item x="197"/>
        <item x="583"/>
        <item x="611"/>
        <item x="2"/>
        <item x="158"/>
        <item x="423"/>
        <item x="676"/>
        <item x="35"/>
        <item x="93"/>
        <item x="596"/>
        <item x="129"/>
        <item x="753"/>
        <item x="657"/>
        <item x="644"/>
        <item x="443"/>
        <item x="174"/>
        <item x="595"/>
        <item x="244"/>
        <item x="534"/>
        <item x="526"/>
        <item x="242"/>
        <item x="189"/>
        <item x="765"/>
        <item x="582"/>
        <item x="607"/>
        <item x="160"/>
        <item x="467"/>
        <item x="832"/>
        <item x="565"/>
        <item x="713"/>
        <item x="307"/>
        <item x="621"/>
        <item x="475"/>
        <item x="548"/>
        <item x="568"/>
        <item x="227"/>
        <item x="104"/>
        <item x="72"/>
        <item x="655"/>
        <item x="829"/>
        <item x="742"/>
        <item x="188"/>
        <item x="545"/>
        <item x="371"/>
        <item x="555"/>
        <item x="681"/>
        <item x="711"/>
        <item x="626"/>
        <item x="208"/>
        <item x="206"/>
        <item x="350"/>
        <item x="578"/>
        <item x="370"/>
        <item x="114"/>
        <item x="280"/>
        <item x="165"/>
        <item x="328"/>
        <item x="663"/>
        <item x="59"/>
        <item x="477"/>
        <item x="533"/>
        <item x="258"/>
        <item x="675"/>
        <item x="516"/>
        <item x="288"/>
        <item x="261"/>
        <item x="110"/>
        <item x="794"/>
        <item x="492"/>
        <item x="308"/>
        <item x="574"/>
        <item x="312"/>
        <item x="310"/>
        <item x="481"/>
        <item x="782"/>
        <item x="606"/>
        <item x="721"/>
        <item x="725"/>
        <item x="337"/>
        <item x="178"/>
        <item x="519"/>
        <item x="268"/>
        <item x="285"/>
        <item x="248"/>
        <item x="331"/>
        <item x="381"/>
        <item x="440"/>
        <item x="115"/>
        <item x="706"/>
        <item x="594"/>
        <item x="550"/>
        <item x="374"/>
        <item x="517"/>
        <item x="570"/>
        <item x="689"/>
        <item x="433"/>
        <item x="179"/>
        <item x="560"/>
        <item x="734"/>
        <item x="543"/>
        <item x="405"/>
        <item x="776"/>
        <item x="473"/>
        <item x="615"/>
        <item x="316"/>
        <item x="118"/>
        <item x="132"/>
        <item x="521"/>
        <item x="91"/>
        <item x="635"/>
        <item x="660"/>
        <item x="506"/>
        <item x="823"/>
        <item x="576"/>
        <item x="797"/>
        <item x="714"/>
        <item x="436"/>
        <item x="622"/>
        <item x="451"/>
        <item x="741"/>
        <item x="67"/>
        <item x="217"/>
        <item x="811"/>
        <item x="736"/>
        <item x="50"/>
        <item x="301"/>
        <item x="13"/>
        <item x="503"/>
        <item x="837"/>
        <item x="57"/>
        <item x="267"/>
        <item x="123"/>
        <item x="795"/>
        <item x="79"/>
        <item x="54"/>
        <item x="317"/>
        <item x="678"/>
        <item x="783"/>
        <item x="182"/>
        <item x="136"/>
        <item x="195"/>
        <item x="720"/>
        <item x="513"/>
        <item x="456"/>
        <item x="485"/>
        <item x="815"/>
        <item x="686"/>
        <item x="771"/>
        <item x="760"/>
        <item x="294"/>
        <item x="245"/>
        <item x="96"/>
        <item x="659"/>
        <item x="291"/>
        <item x="515"/>
        <item x="552"/>
        <item x="472"/>
        <item x="608"/>
        <item x="362"/>
        <item x="311"/>
        <item x="752"/>
        <item x="486"/>
        <item x="799"/>
        <item x="269"/>
        <item x="409"/>
        <item x="562"/>
        <item x="442"/>
        <item x="323"/>
        <item x="762"/>
        <item x="207"/>
        <item x="490"/>
        <item x="169"/>
        <item x="432"/>
        <item x="321"/>
        <item x="215"/>
        <item x="75"/>
        <item x="586"/>
        <item x="246"/>
        <item x="386"/>
        <item x="204"/>
        <item x="645"/>
        <item x="628"/>
        <item x="40"/>
        <item x="303"/>
        <item x="19"/>
        <item x="637"/>
        <item x="580"/>
        <item x="498"/>
        <item x="151"/>
        <item x="632"/>
        <item x="556"/>
        <item x="724"/>
        <item x="501"/>
        <item x="613"/>
        <item x="567"/>
        <item x="84"/>
        <item x="462"/>
        <item x="385"/>
        <item x="530"/>
        <item x="388"/>
        <item x="235"/>
        <item x="588"/>
        <item x="566"/>
        <item x="315"/>
        <item x="801"/>
        <item x="238"/>
        <item x="175"/>
        <item x="573"/>
        <item x="452"/>
        <item x="389"/>
        <item x="397"/>
        <item x="254"/>
        <item x="487"/>
        <item x="468"/>
        <item x="200"/>
        <item x="333"/>
        <item x="369"/>
        <item x="56"/>
        <item x="16"/>
        <item x="12"/>
        <item x="278"/>
        <item x="286"/>
        <item x="181"/>
        <item x="361"/>
        <item x="34"/>
        <item x="532"/>
        <item x="134"/>
        <item x="364"/>
        <item x="701"/>
        <item x="226"/>
        <item x="196"/>
        <item x="81"/>
        <item x="250"/>
        <item x="493"/>
        <item x="551"/>
        <item x="263"/>
        <item x="260"/>
        <item x="651"/>
        <item x="88"/>
        <item x="239"/>
        <item x="343"/>
        <item x="774"/>
        <item x="257"/>
        <item x="687"/>
        <item x="83"/>
        <item x="55"/>
        <item x="32"/>
        <item x="146"/>
        <item x="643"/>
        <item x="373"/>
        <item x="463"/>
        <item x="375"/>
        <item x="92"/>
        <item x="156"/>
        <item x="190"/>
        <item x="71"/>
        <item x="338"/>
        <item x="121"/>
        <item x="322"/>
        <item x="636"/>
        <item x="38"/>
        <item x="251"/>
        <item x="172"/>
        <item t="default"/>
      </items>
    </pivotField>
    <pivotField showAll="0">
      <items count="13">
        <item x="5"/>
        <item x="11"/>
        <item x="9"/>
        <item x="10"/>
        <item x="2"/>
        <item x="0"/>
        <item x="6"/>
        <item x="3"/>
        <item x="4"/>
        <item x="8"/>
        <item x="7"/>
        <item x="1"/>
        <item t="default"/>
      </items>
    </pivotField>
    <pivotField showAll="0">
      <items count="5">
        <item x="1"/>
        <item x="2"/>
        <item x="0"/>
        <item x="3"/>
        <item t="default"/>
      </items>
    </pivotField>
    <pivotField numFmtId="14" showAll="0"/>
    <pivotField numFmtId="1" showAll="0"/>
    <pivotField showAll="0"/>
    <pivotField showAll="0"/>
    <pivotField showAll="0"/>
    <pivotField showAll="0"/>
    <pivotField showAll="0"/>
    <pivotField showAll="0"/>
    <pivotField numFmtId="2" showAll="0"/>
    <pivotField dataField="1" numFmtId="2" showAll="0"/>
    <pivotField numFmtId="2" showAll="0"/>
    <pivotField numFmtId="9" showAll="0"/>
    <pivotField showAll="0">
      <items count="15">
        <item x="0"/>
        <item x="1"/>
        <item x="2"/>
        <item x="3"/>
        <item x="4"/>
        <item x="5"/>
        <item x="6"/>
        <item x="7"/>
        <item x="8"/>
        <item x="9"/>
        <item x="10"/>
        <item x="11"/>
        <item x="12"/>
        <item x="13"/>
        <item t="default"/>
      </items>
    </pivotField>
    <pivotField showAll="0">
      <items count="8">
        <item x="0"/>
        <item x="1"/>
        <item x="2"/>
        <item x="3"/>
        <item x="4"/>
        <item x="5"/>
        <item x="6"/>
        <item t="default"/>
      </items>
    </pivotField>
  </pivotFields>
  <rowItems count="1">
    <i/>
  </rowItems>
  <colItems count="1">
    <i/>
  </colItems>
  <dataFields count="1">
    <dataField name="Sum of Quantity" fld="13" baseField="0" baseItem="0" numFmtId="2"/>
  </dataFields>
  <formats count="2">
    <format dxfId="47">
      <pivotArea dataOnly="0" labelOnly="1" outline="0" axis="axisValues" fieldPosition="0"/>
    </format>
    <format dxfId="46">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1C2855BC-93BD-4AB8-B057-FECC35DFA3AC}" name="Top 10  City per Profit"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multipleFieldFilters="0" chartFormat="9">
  <location ref="A17:C28" firstHeaderRow="0" firstDataRow="1" firstDataCol="1"/>
  <pivotFields count="18">
    <pivotField showAll="0"/>
    <pivotField numFmtId="14" showAll="0">
      <items count="846">
        <item x="571"/>
        <item x="538"/>
        <item x="575"/>
        <item x="587"/>
        <item x="605"/>
        <item x="810"/>
        <item x="447"/>
        <item x="413"/>
        <item x="233"/>
        <item x="205"/>
        <item x="209"/>
        <item x="816"/>
        <item x="61"/>
        <item x="834"/>
        <item x="715"/>
        <item x="785"/>
        <item x="728"/>
        <item x="592"/>
        <item x="24"/>
        <item x="792"/>
        <item x="540"/>
        <item x="282"/>
        <item x="770"/>
        <item x="252"/>
        <item x="641"/>
        <item x="363"/>
        <item x="429"/>
        <item x="740"/>
        <item x="818"/>
        <item x="482"/>
        <item x="780"/>
        <item x="569"/>
        <item x="296"/>
        <item x="184"/>
        <item x="839"/>
        <item x="214"/>
        <item x="546"/>
        <item x="448"/>
        <item x="514"/>
        <item x="357"/>
        <item x="733"/>
        <item x="428"/>
        <item x="512"/>
        <item x="683"/>
        <item x="163"/>
        <item x="817"/>
        <item x="494"/>
        <item x="336"/>
        <item x="778"/>
        <item x="757"/>
        <item x="177"/>
        <item x="119"/>
        <item x="561"/>
        <item x="3"/>
        <item x="743"/>
        <item x="392"/>
        <item x="670"/>
        <item x="222"/>
        <item x="106"/>
        <item x="603"/>
        <item x="102"/>
        <item x="232"/>
        <item x="354"/>
        <item x="1"/>
        <item x="247"/>
        <item x="680"/>
        <item x="835"/>
        <item x="344"/>
        <item x="60"/>
        <item x="819"/>
        <item x="153"/>
        <item x="395"/>
        <item x="101"/>
        <item x="677"/>
        <item x="446"/>
        <item x="682"/>
        <item x="648"/>
        <item x="767"/>
        <item x="48"/>
        <item x="510"/>
        <item x="379"/>
        <item x="283"/>
        <item x="598"/>
        <item x="627"/>
        <item x="249"/>
        <item x="703"/>
        <item x="52"/>
        <item x="327"/>
        <item x="449"/>
        <item x="453"/>
        <item x="557"/>
        <item x="289"/>
        <item x="31"/>
        <item x="186"/>
        <item x="28"/>
        <item x="90"/>
        <item x="237"/>
        <item x="167"/>
        <item x="769"/>
        <item x="836"/>
        <item x="697"/>
        <item x="672"/>
        <item x="382"/>
        <item x="624"/>
        <item x="29"/>
        <item x="4"/>
        <item x="225"/>
        <item x="422"/>
        <item x="162"/>
        <item x="669"/>
        <item x="772"/>
        <item x="105"/>
        <item x="723"/>
        <item x="652"/>
        <item x="439"/>
        <item x="457"/>
        <item x="45"/>
        <item x="112"/>
        <item x="53"/>
        <item x="768"/>
        <item x="412"/>
        <item x="51"/>
        <item x="698"/>
        <item x="180"/>
        <item x="407"/>
        <item x="159"/>
        <item x="387"/>
        <item x="791"/>
        <item x="401"/>
        <item x="306"/>
        <item x="349"/>
        <item x="679"/>
        <item x="66"/>
        <item x="824"/>
        <item x="509"/>
        <item x="465"/>
        <item x="10"/>
        <item x="117"/>
        <item x="620"/>
        <item x="700"/>
        <item x="220"/>
        <item x="650"/>
        <item x="380"/>
        <item x="638"/>
        <item x="488"/>
        <item x="450"/>
        <item x="275"/>
        <item x="116"/>
        <item x="722"/>
        <item x="814"/>
        <item x="352"/>
        <item x="673"/>
        <item x="524"/>
        <item x="609"/>
        <item x="64"/>
        <item x="399"/>
        <item x="137"/>
        <item x="314"/>
        <item x="544"/>
        <item x="541"/>
        <item x="403"/>
        <item x="318"/>
        <item x="747"/>
        <item x="504"/>
        <item x="461"/>
        <item x="218"/>
        <item x="142"/>
        <item x="266"/>
        <item x="224"/>
        <item x="589"/>
        <item x="497"/>
        <item x="812"/>
        <item x="279"/>
        <item x="9"/>
        <item x="376"/>
        <item x="705"/>
        <item x="434"/>
        <item x="124"/>
        <item x="629"/>
        <item x="168"/>
        <item x="324"/>
        <item x="597"/>
        <item x="394"/>
        <item x="798"/>
        <item x="396"/>
        <item x="600"/>
        <item x="639"/>
        <item x="170"/>
        <item x="43"/>
        <item x="164"/>
        <item x="843"/>
        <item x="469"/>
        <item x="441"/>
        <item x="786"/>
        <item x="480"/>
        <item x="735"/>
        <item x="531"/>
        <item x="272"/>
        <item x="802"/>
        <item x="820"/>
        <item x="348"/>
        <item x="255"/>
        <item x="211"/>
        <item x="404"/>
        <item x="299"/>
        <item x="763"/>
        <item x="479"/>
        <item x="351"/>
        <item x="718"/>
        <item x="784"/>
        <item x="15"/>
        <item x="305"/>
        <item x="559"/>
        <item x="270"/>
        <item x="813"/>
        <item x="537"/>
        <item x="212"/>
        <item x="216"/>
        <item x="796"/>
        <item x="614"/>
        <item x="754"/>
        <item x="716"/>
        <item x="838"/>
        <item x="617"/>
        <item x="98"/>
        <item x="474"/>
        <item x="612"/>
        <item x="730"/>
        <item x="100"/>
        <item x="425"/>
        <item x="717"/>
        <item x="844"/>
        <item x="276"/>
        <item x="830"/>
        <item x="355"/>
        <item x="523"/>
        <item x="649"/>
        <item x="122"/>
        <item x="744"/>
        <item x="417"/>
        <item x="666"/>
        <item x="192"/>
        <item x="444"/>
        <item x="265"/>
        <item x="781"/>
        <item x="826"/>
        <item x="359"/>
        <item x="674"/>
        <item x="805"/>
        <item x="572"/>
        <item x="761"/>
        <item x="406"/>
        <item x="171"/>
        <item x="710"/>
        <item x="23"/>
        <item x="130"/>
        <item x="22"/>
        <item x="828"/>
        <item x="243"/>
        <item x="313"/>
        <item x="602"/>
        <item x="145"/>
        <item x="455"/>
        <item x="273"/>
        <item x="499"/>
        <item x="353"/>
        <item x="49"/>
        <item x="219"/>
        <item x="470"/>
        <item x="695"/>
        <item x="751"/>
        <item x="558"/>
        <item x="398"/>
        <item x="320"/>
        <item x="746"/>
        <item x="329"/>
        <item x="356"/>
        <item x="616"/>
        <item x="193"/>
        <item x="360"/>
        <item x="131"/>
        <item x="39"/>
        <item x="203"/>
        <item x="518"/>
        <item x="502"/>
        <item x="372"/>
        <item x="671"/>
        <item x="410"/>
        <item x="339"/>
        <item x="332"/>
        <item x="822"/>
        <item x="109"/>
        <item x="737"/>
        <item x="342"/>
        <item x="140"/>
        <item x="758"/>
        <item x="108"/>
        <item x="47"/>
        <item x="236"/>
        <item x="483"/>
        <item x="240"/>
        <item x="293"/>
        <item x="20"/>
        <item x="547"/>
        <item x="87"/>
        <item x="408"/>
        <item x="806"/>
        <item x="840"/>
        <item x="185"/>
        <item x="144"/>
        <item x="86"/>
        <item x="642"/>
        <item x="777"/>
        <item x="304"/>
        <item x="133"/>
        <item x="536"/>
        <item x="5"/>
        <item x="42"/>
        <item x="694"/>
        <item x="300"/>
        <item x="191"/>
        <item x="274"/>
        <item x="391"/>
        <item x="173"/>
        <item x="646"/>
        <item x="591"/>
        <item x="522"/>
        <item x="745"/>
        <item x="415"/>
        <item x="821"/>
        <item x="585"/>
        <item x="759"/>
        <item x="454"/>
        <item x="658"/>
        <item x="495"/>
        <item x="281"/>
        <item x="653"/>
        <item x="437"/>
        <item x="30"/>
        <item x="358"/>
        <item x="41"/>
        <item x="199"/>
        <item x="549"/>
        <item x="141"/>
        <item x="74"/>
        <item x="302"/>
        <item x="693"/>
        <item x="37"/>
        <item x="345"/>
        <item x="14"/>
        <item x="604"/>
        <item x="478"/>
        <item x="618"/>
        <item x="438"/>
        <item x="148"/>
        <item x="414"/>
        <item x="528"/>
        <item x="8"/>
        <item x="113"/>
        <item x="809"/>
        <item x="419"/>
        <item x="732"/>
        <item x="194"/>
        <item x="793"/>
        <item x="511"/>
        <item x="435"/>
        <item x="152"/>
        <item x="82"/>
        <item x="727"/>
        <item x="656"/>
        <item x="527"/>
        <item x="111"/>
        <item x="127"/>
        <item x="297"/>
        <item x="62"/>
        <item x="685"/>
        <item x="803"/>
        <item x="466"/>
        <item x="223"/>
        <item x="491"/>
        <item x="143"/>
        <item x="183"/>
        <item x="634"/>
        <item x="231"/>
        <item x="630"/>
        <item x="253"/>
        <item x="390"/>
        <item x="287"/>
        <item x="400"/>
        <item x="520"/>
        <item x="6"/>
        <item x="365"/>
        <item x="347"/>
        <item x="709"/>
        <item x="787"/>
        <item x="367"/>
        <item x="542"/>
        <item x="775"/>
        <item x="633"/>
        <item x="764"/>
        <item x="807"/>
        <item x="800"/>
        <item x="103"/>
        <item x="726"/>
        <item x="377"/>
        <item x="581"/>
        <item x="459"/>
        <item x="525"/>
        <item x="335"/>
        <item x="234"/>
        <item x="631"/>
        <item x="625"/>
        <item x="21"/>
        <item x="484"/>
        <item x="731"/>
        <item x="773"/>
        <item x="295"/>
        <item x="89"/>
        <item x="228"/>
        <item x="383"/>
        <item x="804"/>
        <item x="702"/>
        <item x="97"/>
        <item x="107"/>
        <item x="126"/>
        <item x="213"/>
        <item x="505"/>
        <item x="610"/>
        <item x="739"/>
        <item x="58"/>
        <item x="78"/>
        <item x="690"/>
        <item x="464"/>
        <item x="221"/>
        <item x="756"/>
        <item x="63"/>
        <item x="46"/>
        <item x="402"/>
        <item x="149"/>
        <item x="330"/>
        <item x="334"/>
        <item x="831"/>
        <item x="529"/>
        <item x="68"/>
        <item x="662"/>
        <item x="25"/>
        <item x="699"/>
        <item x="708"/>
        <item x="458"/>
        <item x="229"/>
        <item x="325"/>
        <item x="95"/>
        <item x="73"/>
        <item x="779"/>
        <item x="176"/>
        <item x="667"/>
        <item x="748"/>
        <item x="418"/>
        <item x="70"/>
        <item x="704"/>
        <item x="842"/>
        <item x="593"/>
        <item x="808"/>
        <item x="431"/>
        <item x="259"/>
        <item x="80"/>
        <item x="601"/>
        <item x="0"/>
        <item x="154"/>
        <item x="476"/>
        <item x="210"/>
        <item x="128"/>
        <item x="120"/>
        <item x="692"/>
        <item x="427"/>
        <item x="292"/>
        <item x="460"/>
        <item x="640"/>
        <item x="489"/>
        <item x="719"/>
        <item x="161"/>
        <item x="430"/>
        <item x="500"/>
        <item x="241"/>
        <item x="264"/>
        <item x="76"/>
        <item x="65"/>
        <item x="77"/>
        <item x="298"/>
        <item x="7"/>
        <item x="166"/>
        <item x="707"/>
        <item x="661"/>
        <item x="157"/>
        <item x="69"/>
        <item x="691"/>
        <item x="750"/>
        <item x="766"/>
        <item x="738"/>
        <item x="564"/>
        <item x="471"/>
        <item x="623"/>
        <item x="665"/>
        <item x="424"/>
        <item x="577"/>
        <item x="94"/>
        <item x="341"/>
        <item x="411"/>
        <item x="684"/>
        <item x="535"/>
        <item x="393"/>
        <item x="138"/>
        <item x="346"/>
        <item x="654"/>
        <item x="135"/>
        <item x="584"/>
        <item x="841"/>
        <item x="426"/>
        <item x="271"/>
        <item x="378"/>
        <item x="789"/>
        <item x="36"/>
        <item x="44"/>
        <item x="508"/>
        <item x="696"/>
        <item x="11"/>
        <item x="619"/>
        <item x="284"/>
        <item x="416"/>
        <item x="827"/>
        <item x="563"/>
        <item x="309"/>
        <item x="187"/>
        <item x="340"/>
        <item x="688"/>
        <item x="230"/>
        <item x="147"/>
        <item x="507"/>
        <item x="749"/>
        <item x="729"/>
        <item x="420"/>
        <item x="590"/>
        <item x="712"/>
        <item x="755"/>
        <item x="18"/>
        <item x="198"/>
        <item x="290"/>
        <item x="201"/>
        <item x="368"/>
        <item x="668"/>
        <item x="155"/>
        <item x="664"/>
        <item x="554"/>
        <item x="599"/>
        <item x="496"/>
        <item x="33"/>
        <item x="647"/>
        <item x="833"/>
        <item x="445"/>
        <item x="85"/>
        <item x="99"/>
        <item x="319"/>
        <item x="17"/>
        <item x="27"/>
        <item x="788"/>
        <item x="125"/>
        <item x="366"/>
        <item x="150"/>
        <item x="139"/>
        <item x="326"/>
        <item x="256"/>
        <item x="26"/>
        <item x="553"/>
        <item x="539"/>
        <item x="825"/>
        <item x="579"/>
        <item x="384"/>
        <item x="202"/>
        <item x="790"/>
        <item x="277"/>
        <item x="262"/>
        <item x="421"/>
        <item x="197"/>
        <item x="583"/>
        <item x="611"/>
        <item x="2"/>
        <item x="158"/>
        <item x="423"/>
        <item x="676"/>
        <item x="35"/>
        <item x="93"/>
        <item x="596"/>
        <item x="129"/>
        <item x="753"/>
        <item x="657"/>
        <item x="644"/>
        <item x="443"/>
        <item x="174"/>
        <item x="595"/>
        <item x="244"/>
        <item x="534"/>
        <item x="526"/>
        <item x="242"/>
        <item x="189"/>
        <item x="765"/>
        <item x="582"/>
        <item x="607"/>
        <item x="160"/>
        <item x="467"/>
        <item x="832"/>
        <item x="565"/>
        <item x="713"/>
        <item x="307"/>
        <item x="621"/>
        <item x="475"/>
        <item x="548"/>
        <item x="568"/>
        <item x="227"/>
        <item x="104"/>
        <item x="72"/>
        <item x="655"/>
        <item x="829"/>
        <item x="742"/>
        <item x="188"/>
        <item x="545"/>
        <item x="371"/>
        <item x="555"/>
        <item x="681"/>
        <item x="711"/>
        <item x="626"/>
        <item x="208"/>
        <item x="206"/>
        <item x="350"/>
        <item x="578"/>
        <item x="370"/>
        <item x="114"/>
        <item x="280"/>
        <item x="165"/>
        <item x="328"/>
        <item x="663"/>
        <item x="59"/>
        <item x="477"/>
        <item x="533"/>
        <item x="258"/>
        <item x="675"/>
        <item x="516"/>
        <item x="288"/>
        <item x="261"/>
        <item x="110"/>
        <item x="794"/>
        <item x="492"/>
        <item x="308"/>
        <item x="574"/>
        <item x="312"/>
        <item x="310"/>
        <item x="481"/>
        <item x="782"/>
        <item x="606"/>
        <item x="721"/>
        <item x="725"/>
        <item x="337"/>
        <item x="178"/>
        <item x="519"/>
        <item x="268"/>
        <item x="285"/>
        <item x="248"/>
        <item x="331"/>
        <item x="381"/>
        <item x="440"/>
        <item x="115"/>
        <item x="706"/>
        <item x="594"/>
        <item x="550"/>
        <item x="374"/>
        <item x="517"/>
        <item x="570"/>
        <item x="689"/>
        <item x="433"/>
        <item x="179"/>
        <item x="560"/>
        <item x="734"/>
        <item x="543"/>
        <item x="405"/>
        <item x="776"/>
        <item x="473"/>
        <item x="615"/>
        <item x="316"/>
        <item x="118"/>
        <item x="132"/>
        <item x="521"/>
        <item x="91"/>
        <item x="635"/>
        <item x="660"/>
        <item x="506"/>
        <item x="823"/>
        <item x="576"/>
        <item x="797"/>
        <item x="714"/>
        <item x="436"/>
        <item x="622"/>
        <item x="451"/>
        <item x="741"/>
        <item x="67"/>
        <item x="217"/>
        <item x="811"/>
        <item x="736"/>
        <item x="50"/>
        <item x="301"/>
        <item x="13"/>
        <item x="503"/>
        <item x="837"/>
        <item x="57"/>
        <item x="267"/>
        <item x="123"/>
        <item x="795"/>
        <item x="79"/>
        <item x="54"/>
        <item x="317"/>
        <item x="678"/>
        <item x="783"/>
        <item x="182"/>
        <item x="136"/>
        <item x="195"/>
        <item x="720"/>
        <item x="513"/>
        <item x="456"/>
        <item x="485"/>
        <item x="815"/>
        <item x="686"/>
        <item x="771"/>
        <item x="760"/>
        <item x="294"/>
        <item x="245"/>
        <item x="96"/>
        <item x="659"/>
        <item x="291"/>
        <item x="515"/>
        <item x="552"/>
        <item x="472"/>
        <item x="608"/>
        <item x="362"/>
        <item x="311"/>
        <item x="752"/>
        <item x="486"/>
        <item x="799"/>
        <item x="269"/>
        <item x="409"/>
        <item x="562"/>
        <item x="442"/>
        <item x="323"/>
        <item x="762"/>
        <item x="207"/>
        <item x="490"/>
        <item x="169"/>
        <item x="432"/>
        <item x="321"/>
        <item x="215"/>
        <item x="75"/>
        <item x="586"/>
        <item x="246"/>
        <item x="386"/>
        <item x="204"/>
        <item x="645"/>
        <item x="628"/>
        <item x="40"/>
        <item x="303"/>
        <item x="19"/>
        <item x="637"/>
        <item x="580"/>
        <item x="498"/>
        <item x="151"/>
        <item x="632"/>
        <item x="556"/>
        <item x="724"/>
        <item x="501"/>
        <item x="613"/>
        <item x="567"/>
        <item x="84"/>
        <item x="462"/>
        <item x="385"/>
        <item x="530"/>
        <item x="388"/>
        <item x="235"/>
        <item x="588"/>
        <item x="566"/>
        <item x="315"/>
        <item x="801"/>
        <item x="238"/>
        <item x="175"/>
        <item x="573"/>
        <item x="452"/>
        <item x="389"/>
        <item x="397"/>
        <item x="254"/>
        <item x="487"/>
        <item x="468"/>
        <item x="200"/>
        <item x="333"/>
        <item x="369"/>
        <item x="56"/>
        <item x="16"/>
        <item x="12"/>
        <item x="278"/>
        <item x="286"/>
        <item x="181"/>
        <item x="361"/>
        <item x="34"/>
        <item x="532"/>
        <item x="134"/>
        <item x="364"/>
        <item x="701"/>
        <item x="226"/>
        <item x="196"/>
        <item x="81"/>
        <item x="250"/>
        <item x="493"/>
        <item x="551"/>
        <item x="263"/>
        <item x="260"/>
        <item x="651"/>
        <item x="88"/>
        <item x="239"/>
        <item x="343"/>
        <item x="774"/>
        <item x="257"/>
        <item x="687"/>
        <item x="83"/>
        <item x="55"/>
        <item x="32"/>
        <item x="146"/>
        <item x="643"/>
        <item x="373"/>
        <item x="463"/>
        <item x="375"/>
        <item x="92"/>
        <item x="156"/>
        <item x="190"/>
        <item x="71"/>
        <item x="338"/>
        <item x="121"/>
        <item x="322"/>
        <item x="636"/>
        <item x="38"/>
        <item x="251"/>
        <item x="172"/>
        <item t="default"/>
      </items>
    </pivotField>
    <pivotField showAll="0">
      <items count="13">
        <item x="5"/>
        <item x="11"/>
        <item x="9"/>
        <item x="10"/>
        <item x="2"/>
        <item x="0"/>
        <item x="6"/>
        <item x="3"/>
        <item x="4"/>
        <item x="8"/>
        <item x="7"/>
        <item x="1"/>
        <item t="default"/>
      </items>
    </pivotField>
    <pivotField showAll="0">
      <items count="5">
        <item x="1"/>
        <item x="2"/>
        <item x="0"/>
        <item x="3"/>
        <item t="default"/>
      </items>
    </pivotField>
    <pivotField numFmtId="14" showAll="0"/>
    <pivotField numFmtId="1" showAll="0"/>
    <pivotField showAll="0"/>
    <pivotField showAll="0" measureFilter="1"/>
    <pivotField showAll="0"/>
    <pivotField axis="axisRow" showAll="0">
      <items count="12">
        <item x="3"/>
        <item x="0"/>
        <item x="5"/>
        <item x="9"/>
        <item x="8"/>
        <item x="7"/>
        <item x="6"/>
        <item x="4"/>
        <item x="2"/>
        <item x="1"/>
        <item x="10"/>
        <item t="default"/>
      </items>
    </pivotField>
    <pivotField showAll="0"/>
    <pivotField showAll="0"/>
    <pivotField dataField="1" numFmtId="2" showAll="0"/>
    <pivotField numFmtId="2" showAll="0"/>
    <pivotField dataField="1" numFmtId="2" showAll="0"/>
    <pivotField numFmtId="9" showAll="0"/>
    <pivotField showAll="0">
      <items count="15">
        <item x="0"/>
        <item x="1"/>
        <item x="2"/>
        <item x="3"/>
        <item x="4"/>
        <item x="5"/>
        <item x="6"/>
        <item x="7"/>
        <item x="8"/>
        <item x="9"/>
        <item x="10"/>
        <item x="11"/>
        <item x="12"/>
        <item x="13"/>
        <item t="default"/>
      </items>
    </pivotField>
    <pivotField showAll="0">
      <items count="8">
        <item x="0"/>
        <item x="1"/>
        <item x="2"/>
        <item x="3"/>
        <item x="4"/>
        <item x="5"/>
        <item x="6"/>
        <item t="default"/>
      </items>
    </pivotField>
  </pivotFields>
  <rowFields count="1">
    <field x="9"/>
  </rowFields>
  <rowItems count="11">
    <i>
      <x/>
    </i>
    <i>
      <x v="1"/>
    </i>
    <i>
      <x v="2"/>
    </i>
    <i>
      <x v="3"/>
    </i>
    <i>
      <x v="4"/>
    </i>
    <i>
      <x v="5"/>
    </i>
    <i>
      <x v="6"/>
    </i>
    <i>
      <x v="7"/>
    </i>
    <i>
      <x v="8"/>
    </i>
    <i>
      <x v="9"/>
    </i>
    <i>
      <x v="10"/>
    </i>
  </rowItems>
  <colFields count="1">
    <field x="-2"/>
  </colFields>
  <colItems count="2">
    <i>
      <x/>
    </i>
    <i i="1">
      <x v="1"/>
    </i>
  </colItems>
  <dataFields count="2">
    <dataField name="Sum of Profit" fld="14" baseField="0" baseItem="0" numFmtId="2"/>
    <dataField name="Sum of Sales" fld="12" baseField="0" baseItem="0" numFmtId="2"/>
  </dataFields>
  <formats count="9">
    <format dxfId="56">
      <pivotArea dataOnly="0" labelOnly="1" outline="0" axis="axisValues" fieldPosition="0"/>
    </format>
    <format dxfId="55">
      <pivotArea type="all" dataOnly="0" outline="0" fieldPosition="0"/>
    </format>
    <format dxfId="54">
      <pivotArea outline="0" collapsedLevelsAreSubtotals="1" fieldPosition="0"/>
    </format>
    <format dxfId="53">
      <pivotArea field="2" type="button" dataOnly="0" labelOnly="1" outline="0"/>
    </format>
    <format dxfId="52">
      <pivotArea dataOnly="0" labelOnly="1" outline="0" axis="axisValues" fieldPosition="0"/>
    </format>
    <format dxfId="51">
      <pivotArea type="all" dataOnly="0" outline="0" fieldPosition="0"/>
    </format>
    <format dxfId="50">
      <pivotArea outline="0" collapsedLevelsAreSubtotals="1" fieldPosition="0"/>
    </format>
    <format dxfId="49">
      <pivotArea field="2" type="button" dataOnly="0" labelOnly="1" outline="0"/>
    </format>
    <format dxfId="48">
      <pivotArea dataOnly="0" labelOnly="1" outline="0" axis="axisValues" fieldPosition="0"/>
    </format>
  </formats>
  <chartFormats count="4">
    <chartFormat chart="3" format="2"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1"/>
          </reference>
        </references>
      </pivotArea>
    </chartFormat>
    <chartFormat chart="4"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1"/>
          </reference>
        </references>
      </pivotArea>
    </chartFormat>
  </chartFormats>
  <pivotTableStyleInfo name="PivotStyleLight17" showRowHeaders="1" showColHeaders="1" showRowStripes="0" showColStripes="0" showLastColumn="1"/>
  <filters count="1">
    <filter fld="7" type="count" evalOrder="-1" id="4"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Year" xr10:uid="{71B2F433-4E34-46D4-AB90-B64EBB2ED09E}" sourceName="Order Year">
  <pivotTables>
    <pivotTable tabId="4" name="Count Of Order Per Month and Year"/>
    <pivotTable tabId="4" name="Count Of Order Per Shipping Delay "/>
    <pivotTable tabId="4" name="Count order "/>
    <pivotTable tabId="4" name="Max Of Month"/>
    <pivotTable tabId="4" name="PivotTable1"/>
    <pivotTable tabId="4" name="PivotTable14"/>
    <pivotTable tabId="4" name="PivotTable15"/>
    <pivotTable tabId="4" name="PivotTable16"/>
    <pivotTable tabId="4" name="Sum of profit per category"/>
    <pivotTable tabId="4" name="Sum Of Sales"/>
    <pivotTable tabId="4" name="Top 10  City per Profit"/>
    <pivotTable tabId="4" name="Top 10 Product per Sales"/>
    <pivotTable tabId="4" name="Profit Margin Per Product"/>
    <pivotTable tabId="4" name="Shipping Time Analysis"/>
    <pivotTable tabId="4" name="Year Over Year"/>
    <pivotTable tabId="4" name="Year Over Year Groth"/>
    <pivotTable tabId="4" name="PivotTable27"/>
  </pivotTables>
  <data>
    <tabular pivotCacheId="1758320398">
      <items count="4">
        <i x="1" s="1"/>
        <i x="2" s="1"/>
        <i x="0"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Month" xr10:uid="{4C520C4E-481A-4C43-8894-165E0C4A2BEC}" sourceName="Order Month">
  <pivotTables>
    <pivotTable tabId="4" name="Max Of Month"/>
    <pivotTable tabId="4" name="Count Of Order Per Month and Year"/>
    <pivotTable tabId="4" name="Count Of Order Per Shipping Delay "/>
    <pivotTable tabId="4" name="Count order "/>
    <pivotTable tabId="4" name="PivotTable1"/>
    <pivotTable tabId="4" name="PivotTable14"/>
    <pivotTable tabId="4" name="PivotTable15"/>
    <pivotTable tabId="4" name="PivotTable16"/>
    <pivotTable tabId="4" name="PivotTable27"/>
    <pivotTable tabId="4" name="Profit Margin Per Product"/>
    <pivotTable tabId="4" name="Shipping Time Analysis"/>
    <pivotTable tabId="4" name="Sum of profit per category"/>
    <pivotTable tabId="4" name="Sum Of Sales"/>
    <pivotTable tabId="4" name="Top 10  City per Profit"/>
    <pivotTable tabId="4" name="Top 10 Product per Sales"/>
    <pivotTable tabId="4" name="Year Over Year"/>
    <pivotTable tabId="4" name="Year Over Year Groth"/>
  </pivotTables>
  <data>
    <tabular pivotCacheId="1758320398">
      <items count="12">
        <i x="5" s="1"/>
        <i x="11" s="1"/>
        <i x="9" s="1"/>
        <i x="10" s="1"/>
        <i x="2" s="1"/>
        <i x="0" s="1"/>
        <i x="6" s="1"/>
        <i x="3" s="1"/>
        <i x="4" s="1"/>
        <i x="8" s="1"/>
        <i x="7"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rder Year" xr10:uid="{CB2471CB-7E83-4912-886D-A9992997AF91}" cache="Slicer_Order_Year" caption="Order Year" columnCount="2" style="SlicerStyleDark2" rowHeight="324000"/>
  <slicer name="Order Month" xr10:uid="{B2E78D5E-32C9-482C-901A-54E544B6DFA7}" cache="Slicer_Order_Month" caption="Order Month" columnCount="5" style="SlicerStyleDark2" rowHeight="241300"/>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openxmlformats.org/officeDocument/2006/relationships/pivotTable" Target="../pivotTables/pivotTable17.xml"/><Relationship Id="rId2" Type="http://schemas.openxmlformats.org/officeDocument/2006/relationships/pivotTable" Target="../pivotTables/pivotTable2.xml"/><Relationship Id="rId16" Type="http://schemas.openxmlformats.org/officeDocument/2006/relationships/pivotTable" Target="../pivotTables/pivotTable16.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ivotTable" Target="../pivotTables/pivotTable1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3204"/>
  <sheetViews>
    <sheetView workbookViewId="0">
      <selection activeCell="I1" sqref="I1:J1"/>
    </sheetView>
  </sheetViews>
  <sheetFormatPr defaultColWidth="14.42578125" defaultRowHeight="15" customHeight="1" x14ac:dyDescent="0.25"/>
  <cols>
    <col min="1" max="1" width="15" style="5" bestFit="1" customWidth="1"/>
    <col min="2" max="2" width="10.7109375" style="5" bestFit="1" customWidth="1"/>
    <col min="3" max="4" width="15.5703125" style="11" customWidth="1"/>
    <col min="5" max="5" width="10.7109375" style="5" bestFit="1" customWidth="1"/>
    <col min="6" max="6" width="13.5703125" style="11" customWidth="1"/>
    <col min="7" max="7" width="33.5703125" style="5" bestFit="1" customWidth="1"/>
    <col min="8" max="8" width="40.5703125" style="5" bestFit="1" customWidth="1"/>
    <col min="9" max="9" width="13" style="11" bestFit="1" customWidth="1"/>
    <col min="10" max="10" width="13" style="11" customWidth="1"/>
    <col min="11" max="11" width="11.28515625" style="5" bestFit="1" customWidth="1"/>
    <col min="12" max="12" width="99.140625" style="5" bestFit="1" customWidth="1"/>
    <col min="13" max="13" width="8.5703125" style="6" bestFit="1" customWidth="1"/>
    <col min="14" max="14" width="8.7109375" style="6" bestFit="1" customWidth="1"/>
    <col min="15" max="15" width="8.28515625" style="6" bestFit="1" customWidth="1"/>
    <col min="16" max="16" width="14.42578125" style="11"/>
    <col min="17" max="16384" width="14.42578125" style="5"/>
  </cols>
  <sheetData>
    <row r="1" spans="1:16" s="8" customFormat="1" ht="14.25" customHeight="1" x14ac:dyDescent="0.25">
      <c r="A1" s="7" t="s">
        <v>0</v>
      </c>
      <c r="B1" s="8" t="s">
        <v>1</v>
      </c>
      <c r="C1" s="12" t="s">
        <v>3988</v>
      </c>
      <c r="D1" s="12" t="s">
        <v>3989</v>
      </c>
      <c r="E1" s="8" t="s">
        <v>2</v>
      </c>
      <c r="F1" s="12" t="s">
        <v>3990</v>
      </c>
      <c r="G1" s="8" t="s">
        <v>3987</v>
      </c>
      <c r="H1" s="8" t="s">
        <v>3130</v>
      </c>
      <c r="I1" s="12" t="s">
        <v>4009</v>
      </c>
      <c r="J1" s="12" t="s">
        <v>4010</v>
      </c>
      <c r="K1" s="8" t="s">
        <v>3</v>
      </c>
      <c r="L1" s="8" t="s">
        <v>4</v>
      </c>
      <c r="M1" s="9" t="s">
        <v>5</v>
      </c>
      <c r="N1" s="9" t="s">
        <v>6</v>
      </c>
      <c r="O1" s="9" t="s">
        <v>7</v>
      </c>
      <c r="P1" s="12" t="s">
        <v>3991</v>
      </c>
    </row>
    <row r="2" spans="1:16" ht="14.25" customHeight="1" x14ac:dyDescent="0.25">
      <c r="A2" s="2" t="s">
        <v>8</v>
      </c>
      <c r="B2" s="3">
        <v>41438</v>
      </c>
      <c r="C2" s="10" t="str">
        <f t="shared" ref="C2:C66" si="0">TEXT(B2,"mmmm")</f>
        <v>June</v>
      </c>
      <c r="D2" s="10" t="str">
        <f>TEXT(B2,"yyyy")</f>
        <v>2013</v>
      </c>
      <c r="E2" s="3">
        <v>41442</v>
      </c>
      <c r="F2" s="13">
        <f>E2-B2</f>
        <v>4</v>
      </c>
      <c r="G2" s="2" t="s">
        <v>3301</v>
      </c>
      <c r="H2" s="2" t="s">
        <v>3131</v>
      </c>
      <c r="I2" s="22" t="str">
        <f>LEFT(H2,FIND(",",H2)-1)</f>
        <v>United States</v>
      </c>
      <c r="J2" s="22" t="str">
        <f>TRIM(RIGHT(H2,LEN(H2)-FIND("@",SUBSTITUTE(H2,",","@",LEN(H2)-LEN(SUBSTITUTE(H2,",",""))))))</f>
        <v>California</v>
      </c>
      <c r="K2" s="2" t="s">
        <v>9</v>
      </c>
      <c r="L2" s="2" t="s">
        <v>10</v>
      </c>
      <c r="M2" s="4">
        <v>14.62</v>
      </c>
      <c r="N2" s="4">
        <v>2</v>
      </c>
      <c r="O2" s="4">
        <v>6.8714000000000004</v>
      </c>
      <c r="P2" s="14">
        <f>IF(M2=0,0,O2/M2)</f>
        <v>0.47000000000000003</v>
      </c>
    </row>
    <row r="3" spans="1:16" ht="14.25" customHeight="1" x14ac:dyDescent="0.25">
      <c r="A3" s="2" t="s">
        <v>11</v>
      </c>
      <c r="B3" s="3">
        <v>40703</v>
      </c>
      <c r="C3" s="10" t="str">
        <f t="shared" si="0"/>
        <v>June</v>
      </c>
      <c r="D3" s="10" t="str">
        <f t="shared" ref="D3:D66" si="1">TEXT(B3,"yyyy")</f>
        <v>2011</v>
      </c>
      <c r="E3" s="3">
        <v>40708</v>
      </c>
      <c r="F3" s="13">
        <f t="shared" ref="F3:F66" si="2">E3-B3</f>
        <v>5</v>
      </c>
      <c r="G3" s="2" t="s">
        <v>3302</v>
      </c>
      <c r="H3" s="2" t="s">
        <v>3131</v>
      </c>
      <c r="I3" s="22" t="str">
        <f t="shared" ref="I3:I66" si="3">LEFT(H3,FIND(",",H3)-1)</f>
        <v>United States</v>
      </c>
      <c r="J3" s="22" t="str">
        <f t="shared" ref="J3:J66" si="4">TRIM(RIGHT(H3,LEN(H3)-FIND("@",SUBSTITUTE(H3,",","@",LEN(H3)-LEN(SUBSTITUTE(H3,",",""))))))</f>
        <v>California</v>
      </c>
      <c r="K3" s="2" t="s">
        <v>12</v>
      </c>
      <c r="L3" s="2" t="s">
        <v>13</v>
      </c>
      <c r="M3" s="4">
        <v>48.86</v>
      </c>
      <c r="N3" s="4">
        <v>7</v>
      </c>
      <c r="O3" s="4">
        <v>14.1694</v>
      </c>
      <c r="P3" s="14">
        <f t="shared" ref="P3:P66" si="5">IF(M3=0,0,O3/M3)</f>
        <v>0.28999999999999998</v>
      </c>
    </row>
    <row r="4" spans="1:16" ht="14.25" customHeight="1" x14ac:dyDescent="0.25">
      <c r="A4" s="2" t="s">
        <v>11</v>
      </c>
      <c r="B4" s="3">
        <v>40703</v>
      </c>
      <c r="C4" s="10" t="str">
        <f t="shared" si="0"/>
        <v>June</v>
      </c>
      <c r="D4" s="10" t="str">
        <f t="shared" si="1"/>
        <v>2011</v>
      </c>
      <c r="E4" s="3">
        <v>40708</v>
      </c>
      <c r="F4" s="13">
        <f t="shared" si="2"/>
        <v>5</v>
      </c>
      <c r="G4" s="2" t="s">
        <v>3302</v>
      </c>
      <c r="H4" s="2" t="s">
        <v>3131</v>
      </c>
      <c r="I4" s="22" t="str">
        <f t="shared" si="3"/>
        <v>United States</v>
      </c>
      <c r="J4" s="22" t="str">
        <f t="shared" si="4"/>
        <v>California</v>
      </c>
      <c r="K4" s="2" t="s">
        <v>14</v>
      </c>
      <c r="L4" s="2" t="s">
        <v>15</v>
      </c>
      <c r="M4" s="4">
        <v>7.28</v>
      </c>
      <c r="N4" s="4">
        <v>4</v>
      </c>
      <c r="O4" s="4">
        <v>1.9656</v>
      </c>
      <c r="P4" s="14">
        <f t="shared" si="5"/>
        <v>0.27</v>
      </c>
    </row>
    <row r="5" spans="1:16" ht="14.25" customHeight="1" x14ac:dyDescent="0.25">
      <c r="A5" s="2" t="s">
        <v>11</v>
      </c>
      <c r="B5" s="3">
        <v>40703</v>
      </c>
      <c r="C5" s="10" t="str">
        <f t="shared" si="0"/>
        <v>June</v>
      </c>
      <c r="D5" s="10" t="str">
        <f t="shared" si="1"/>
        <v>2011</v>
      </c>
      <c r="E5" s="3">
        <v>40708</v>
      </c>
      <c r="F5" s="13">
        <f t="shared" si="2"/>
        <v>5</v>
      </c>
      <c r="G5" s="2" t="s">
        <v>3302</v>
      </c>
      <c r="H5" s="2" t="s">
        <v>3131</v>
      </c>
      <c r="I5" s="22" t="str">
        <f t="shared" si="3"/>
        <v>United States</v>
      </c>
      <c r="J5" s="22" t="str">
        <f t="shared" si="4"/>
        <v>California</v>
      </c>
      <c r="K5" s="2" t="s">
        <v>16</v>
      </c>
      <c r="L5" s="2" t="s">
        <v>17</v>
      </c>
      <c r="M5" s="4">
        <v>907.15200000000004</v>
      </c>
      <c r="N5" s="4">
        <v>4</v>
      </c>
      <c r="O5" s="4">
        <v>90.715199999999996</v>
      </c>
      <c r="P5" s="14">
        <f t="shared" si="5"/>
        <v>9.9999999999999992E-2</v>
      </c>
    </row>
    <row r="6" spans="1:16" ht="14.25" customHeight="1" x14ac:dyDescent="0.25">
      <c r="A6" s="2" t="s">
        <v>11</v>
      </c>
      <c r="B6" s="3">
        <v>40703</v>
      </c>
      <c r="C6" s="10" t="str">
        <f t="shared" si="0"/>
        <v>June</v>
      </c>
      <c r="D6" s="10" t="str">
        <f t="shared" si="1"/>
        <v>2011</v>
      </c>
      <c r="E6" s="3">
        <v>40708</v>
      </c>
      <c r="F6" s="13">
        <f t="shared" si="2"/>
        <v>5</v>
      </c>
      <c r="G6" s="2" t="s">
        <v>3302</v>
      </c>
      <c r="H6" s="2" t="s">
        <v>3131</v>
      </c>
      <c r="I6" s="22" t="str">
        <f t="shared" si="3"/>
        <v>United States</v>
      </c>
      <c r="J6" s="22" t="str">
        <f t="shared" si="4"/>
        <v>California</v>
      </c>
      <c r="K6" s="2" t="s">
        <v>18</v>
      </c>
      <c r="L6" s="2" t="s">
        <v>19</v>
      </c>
      <c r="M6" s="4">
        <v>18.504000000000001</v>
      </c>
      <c r="N6" s="4">
        <v>3</v>
      </c>
      <c r="O6" s="4">
        <v>5.7824999999999998</v>
      </c>
      <c r="P6" s="14">
        <f t="shared" si="5"/>
        <v>0.31249999999999994</v>
      </c>
    </row>
    <row r="7" spans="1:16" ht="14.25" customHeight="1" x14ac:dyDescent="0.25">
      <c r="A7" s="2" t="s">
        <v>11</v>
      </c>
      <c r="B7" s="3">
        <v>40703</v>
      </c>
      <c r="C7" s="10" t="str">
        <f t="shared" si="0"/>
        <v>June</v>
      </c>
      <c r="D7" s="10" t="str">
        <f t="shared" si="1"/>
        <v>2011</v>
      </c>
      <c r="E7" s="3">
        <v>40708</v>
      </c>
      <c r="F7" s="13">
        <f t="shared" si="2"/>
        <v>5</v>
      </c>
      <c r="G7" s="2" t="s">
        <v>3302</v>
      </c>
      <c r="H7" s="2" t="s">
        <v>3131</v>
      </c>
      <c r="I7" s="22" t="str">
        <f t="shared" si="3"/>
        <v>United States</v>
      </c>
      <c r="J7" s="22" t="str">
        <f t="shared" si="4"/>
        <v>California</v>
      </c>
      <c r="K7" s="2" t="s">
        <v>20</v>
      </c>
      <c r="L7" s="2" t="s">
        <v>21</v>
      </c>
      <c r="M7" s="4">
        <v>114.9</v>
      </c>
      <c r="N7" s="4">
        <v>5</v>
      </c>
      <c r="O7" s="4">
        <v>34.47</v>
      </c>
      <c r="P7" s="14">
        <f t="shared" si="5"/>
        <v>0.3</v>
      </c>
    </row>
    <row r="8" spans="1:16" ht="14.25" customHeight="1" x14ac:dyDescent="0.25">
      <c r="A8" s="2" t="s">
        <v>11</v>
      </c>
      <c r="B8" s="3">
        <v>40703</v>
      </c>
      <c r="C8" s="10" t="str">
        <f t="shared" si="0"/>
        <v>June</v>
      </c>
      <c r="D8" s="10" t="str">
        <f t="shared" si="1"/>
        <v>2011</v>
      </c>
      <c r="E8" s="3">
        <v>40708</v>
      </c>
      <c r="F8" s="13">
        <f t="shared" si="2"/>
        <v>5</v>
      </c>
      <c r="G8" s="2" t="s">
        <v>3302</v>
      </c>
      <c r="H8" s="2" t="s">
        <v>3131</v>
      </c>
      <c r="I8" s="22" t="str">
        <f t="shared" si="3"/>
        <v>United States</v>
      </c>
      <c r="J8" s="22" t="str">
        <f t="shared" si="4"/>
        <v>California</v>
      </c>
      <c r="K8" s="2" t="s">
        <v>22</v>
      </c>
      <c r="L8" s="2" t="s">
        <v>23</v>
      </c>
      <c r="M8" s="4">
        <v>1706.184</v>
      </c>
      <c r="N8" s="4">
        <v>9</v>
      </c>
      <c r="O8" s="4">
        <v>85.309200000000004</v>
      </c>
      <c r="P8" s="14">
        <f t="shared" si="5"/>
        <v>0.05</v>
      </c>
    </row>
    <row r="9" spans="1:16" ht="14.25" customHeight="1" x14ac:dyDescent="0.25">
      <c r="A9" s="2" t="s">
        <v>11</v>
      </c>
      <c r="B9" s="3">
        <v>40703</v>
      </c>
      <c r="C9" s="10" t="str">
        <f t="shared" si="0"/>
        <v>June</v>
      </c>
      <c r="D9" s="10" t="str">
        <f t="shared" si="1"/>
        <v>2011</v>
      </c>
      <c r="E9" s="3">
        <v>40708</v>
      </c>
      <c r="F9" s="13">
        <f t="shared" si="2"/>
        <v>5</v>
      </c>
      <c r="G9" s="2" t="s">
        <v>3302</v>
      </c>
      <c r="H9" s="2" t="s">
        <v>3131</v>
      </c>
      <c r="I9" s="22" t="str">
        <f t="shared" si="3"/>
        <v>United States</v>
      </c>
      <c r="J9" s="22" t="str">
        <f t="shared" si="4"/>
        <v>California</v>
      </c>
      <c r="K9" s="2" t="s">
        <v>16</v>
      </c>
      <c r="L9" s="2" t="s">
        <v>24</v>
      </c>
      <c r="M9" s="4">
        <v>911.42399999999998</v>
      </c>
      <c r="N9" s="4">
        <v>4</v>
      </c>
      <c r="O9" s="4">
        <v>68.356800000000007</v>
      </c>
      <c r="P9" s="14">
        <f t="shared" si="5"/>
        <v>7.5000000000000011E-2</v>
      </c>
    </row>
    <row r="10" spans="1:16" ht="14.25" customHeight="1" x14ac:dyDescent="0.25">
      <c r="A10" s="2" t="s">
        <v>25</v>
      </c>
      <c r="B10" s="3">
        <v>41614</v>
      </c>
      <c r="C10" s="10" t="str">
        <f t="shared" si="0"/>
        <v>December</v>
      </c>
      <c r="D10" s="10" t="str">
        <f t="shared" si="1"/>
        <v>2013</v>
      </c>
      <c r="E10" s="3">
        <v>41619</v>
      </c>
      <c r="F10" s="13">
        <f t="shared" si="2"/>
        <v>5</v>
      </c>
      <c r="G10" s="2" t="s">
        <v>3303</v>
      </c>
      <c r="H10" s="2" t="s">
        <v>3132</v>
      </c>
      <c r="I10" s="22" t="str">
        <f t="shared" si="3"/>
        <v>United States</v>
      </c>
      <c r="J10" s="22" t="str">
        <f t="shared" si="4"/>
        <v>Washington</v>
      </c>
      <c r="K10" s="2" t="s">
        <v>18</v>
      </c>
      <c r="L10" s="2" t="s">
        <v>26</v>
      </c>
      <c r="M10" s="4">
        <v>407.976</v>
      </c>
      <c r="N10" s="4">
        <v>3</v>
      </c>
      <c r="O10" s="4">
        <v>132.59219999999999</v>
      </c>
      <c r="P10" s="14">
        <f t="shared" si="5"/>
        <v>0.32499999999999996</v>
      </c>
    </row>
    <row r="11" spans="1:16" ht="14.25" customHeight="1" x14ac:dyDescent="0.25">
      <c r="A11" s="2" t="s">
        <v>27</v>
      </c>
      <c r="B11" s="3">
        <v>40676</v>
      </c>
      <c r="C11" s="10" t="str">
        <f t="shared" si="0"/>
        <v>May</v>
      </c>
      <c r="D11" s="10" t="str">
        <f t="shared" si="1"/>
        <v>2011</v>
      </c>
      <c r="E11" s="3">
        <v>40678</v>
      </c>
      <c r="F11" s="13">
        <f t="shared" si="2"/>
        <v>2</v>
      </c>
      <c r="G11" s="2" t="s">
        <v>3304</v>
      </c>
      <c r="H11" s="2" t="s">
        <v>3133</v>
      </c>
      <c r="I11" s="22" t="str">
        <f t="shared" si="3"/>
        <v>United States</v>
      </c>
      <c r="J11" s="22" t="str">
        <f t="shared" si="4"/>
        <v>Utah</v>
      </c>
      <c r="K11" s="2" t="s">
        <v>28</v>
      </c>
      <c r="L11" s="2" t="s">
        <v>29</v>
      </c>
      <c r="M11" s="4">
        <v>55.5</v>
      </c>
      <c r="N11" s="4">
        <v>2</v>
      </c>
      <c r="O11" s="4">
        <v>9.99</v>
      </c>
      <c r="P11" s="14">
        <f t="shared" si="5"/>
        <v>0.18</v>
      </c>
    </row>
    <row r="12" spans="1:16" ht="14.25" customHeight="1" x14ac:dyDescent="0.25">
      <c r="A12" s="2" t="s">
        <v>30</v>
      </c>
      <c r="B12" s="3">
        <v>40782</v>
      </c>
      <c r="C12" s="10" t="str">
        <f t="shared" si="0"/>
        <v>August</v>
      </c>
      <c r="D12" s="10" t="str">
        <f t="shared" si="1"/>
        <v>2011</v>
      </c>
      <c r="E12" s="3">
        <v>40787</v>
      </c>
      <c r="F12" s="13">
        <f t="shared" si="2"/>
        <v>5</v>
      </c>
      <c r="G12" s="2" t="s">
        <v>3305</v>
      </c>
      <c r="H12" s="2" t="s">
        <v>3134</v>
      </c>
      <c r="I12" s="22" t="str">
        <f t="shared" si="3"/>
        <v>United States</v>
      </c>
      <c r="J12" s="22" t="str">
        <f t="shared" si="4"/>
        <v>California</v>
      </c>
      <c r="K12" s="2" t="s">
        <v>14</v>
      </c>
      <c r="L12" s="2" t="s">
        <v>31</v>
      </c>
      <c r="M12" s="4">
        <v>8.56</v>
      </c>
      <c r="N12" s="4">
        <v>2</v>
      </c>
      <c r="O12" s="4">
        <v>2.4824000000000002</v>
      </c>
      <c r="P12" s="14">
        <f t="shared" si="5"/>
        <v>0.28999999999999998</v>
      </c>
    </row>
    <row r="13" spans="1:16" ht="14.25" customHeight="1" x14ac:dyDescent="0.25">
      <c r="A13" s="2" t="s">
        <v>30</v>
      </c>
      <c r="B13" s="3">
        <v>40782</v>
      </c>
      <c r="C13" s="10" t="str">
        <f t="shared" si="0"/>
        <v>August</v>
      </c>
      <c r="D13" s="10" t="str">
        <f t="shared" si="1"/>
        <v>2011</v>
      </c>
      <c r="E13" s="3">
        <v>40787</v>
      </c>
      <c r="F13" s="13">
        <f t="shared" si="2"/>
        <v>5</v>
      </c>
      <c r="G13" s="2" t="s">
        <v>3305</v>
      </c>
      <c r="H13" s="2" t="s">
        <v>3134</v>
      </c>
      <c r="I13" s="22" t="str">
        <f t="shared" si="3"/>
        <v>United States</v>
      </c>
      <c r="J13" s="22" t="str">
        <f t="shared" si="4"/>
        <v>California</v>
      </c>
      <c r="K13" s="2" t="s">
        <v>16</v>
      </c>
      <c r="L13" s="2" t="s">
        <v>32</v>
      </c>
      <c r="M13" s="4">
        <v>213.48</v>
      </c>
      <c r="N13" s="4">
        <v>3</v>
      </c>
      <c r="O13" s="4">
        <v>16.010999999999999</v>
      </c>
      <c r="P13" s="14">
        <f t="shared" si="5"/>
        <v>7.4999999999999997E-2</v>
      </c>
    </row>
    <row r="14" spans="1:16" ht="14.25" customHeight="1" x14ac:dyDescent="0.25">
      <c r="A14" s="2" t="s">
        <v>30</v>
      </c>
      <c r="B14" s="3">
        <v>40782</v>
      </c>
      <c r="C14" s="10" t="str">
        <f t="shared" si="0"/>
        <v>August</v>
      </c>
      <c r="D14" s="10" t="str">
        <f t="shared" si="1"/>
        <v>2011</v>
      </c>
      <c r="E14" s="3">
        <v>40787</v>
      </c>
      <c r="F14" s="13">
        <f t="shared" si="2"/>
        <v>5</v>
      </c>
      <c r="G14" s="2" t="s">
        <v>3305</v>
      </c>
      <c r="H14" s="2" t="s">
        <v>3134</v>
      </c>
      <c r="I14" s="22" t="str">
        <f t="shared" si="3"/>
        <v>United States</v>
      </c>
      <c r="J14" s="22" t="str">
        <f t="shared" si="4"/>
        <v>California</v>
      </c>
      <c r="K14" s="2" t="s">
        <v>18</v>
      </c>
      <c r="L14" s="2" t="s">
        <v>33</v>
      </c>
      <c r="M14" s="4">
        <v>22.72</v>
      </c>
      <c r="N14" s="4">
        <v>4</v>
      </c>
      <c r="O14" s="4">
        <v>7.3840000000000003</v>
      </c>
      <c r="P14" s="14">
        <f t="shared" si="5"/>
        <v>0.32500000000000001</v>
      </c>
    </row>
    <row r="15" spans="1:16" ht="14.25" customHeight="1" x14ac:dyDescent="0.25">
      <c r="A15" s="2" t="s">
        <v>34</v>
      </c>
      <c r="B15" s="3">
        <v>41177</v>
      </c>
      <c r="C15" s="10" t="str">
        <f t="shared" si="0"/>
        <v>September</v>
      </c>
      <c r="D15" s="10" t="str">
        <f t="shared" si="1"/>
        <v>2012</v>
      </c>
      <c r="E15" s="3">
        <v>41182</v>
      </c>
      <c r="F15" s="13">
        <f t="shared" si="2"/>
        <v>5</v>
      </c>
      <c r="G15" s="2" t="s">
        <v>3306</v>
      </c>
      <c r="H15" s="2" t="s">
        <v>3135</v>
      </c>
      <c r="I15" s="22" t="str">
        <f t="shared" si="3"/>
        <v>United States</v>
      </c>
      <c r="J15" s="22" t="str">
        <f t="shared" si="4"/>
        <v>Utah</v>
      </c>
      <c r="K15" s="2" t="s">
        <v>22</v>
      </c>
      <c r="L15" s="2" t="s">
        <v>35</v>
      </c>
      <c r="M15" s="4">
        <v>1044.6300000000001</v>
      </c>
      <c r="N15" s="4">
        <v>3</v>
      </c>
      <c r="O15" s="4">
        <v>240.26490000000001</v>
      </c>
      <c r="P15" s="14">
        <f t="shared" si="5"/>
        <v>0.22999999999999998</v>
      </c>
    </row>
    <row r="16" spans="1:16" ht="14.25" customHeight="1" x14ac:dyDescent="0.25">
      <c r="A16" s="2" t="s">
        <v>36</v>
      </c>
      <c r="B16" s="3">
        <v>41290</v>
      </c>
      <c r="C16" s="10" t="str">
        <f t="shared" si="0"/>
        <v>January</v>
      </c>
      <c r="D16" s="10" t="str">
        <f t="shared" si="1"/>
        <v>2013</v>
      </c>
      <c r="E16" s="3">
        <v>41294</v>
      </c>
      <c r="F16" s="13">
        <f t="shared" si="2"/>
        <v>4</v>
      </c>
      <c r="G16" s="2" t="s">
        <v>3307</v>
      </c>
      <c r="H16" s="2" t="s">
        <v>3131</v>
      </c>
      <c r="I16" s="22" t="str">
        <f t="shared" si="3"/>
        <v>United States</v>
      </c>
      <c r="J16" s="22" t="str">
        <f t="shared" si="4"/>
        <v>California</v>
      </c>
      <c r="K16" s="2" t="s">
        <v>18</v>
      </c>
      <c r="L16" s="2" t="s">
        <v>37</v>
      </c>
      <c r="M16" s="4">
        <v>11.648</v>
      </c>
      <c r="N16" s="4">
        <v>2</v>
      </c>
      <c r="O16" s="4">
        <v>4.2224000000000004</v>
      </c>
      <c r="P16" s="14">
        <f t="shared" si="5"/>
        <v>0.36250000000000004</v>
      </c>
    </row>
    <row r="17" spans="1:16" ht="14.25" customHeight="1" x14ac:dyDescent="0.25">
      <c r="A17" s="2" t="s">
        <v>36</v>
      </c>
      <c r="B17" s="3">
        <v>41290</v>
      </c>
      <c r="C17" s="10" t="str">
        <f t="shared" si="0"/>
        <v>January</v>
      </c>
      <c r="D17" s="10" t="str">
        <f t="shared" si="1"/>
        <v>2013</v>
      </c>
      <c r="E17" s="3">
        <v>41294</v>
      </c>
      <c r="F17" s="13">
        <f t="shared" si="2"/>
        <v>4</v>
      </c>
      <c r="G17" s="2" t="s">
        <v>3307</v>
      </c>
      <c r="H17" s="2" t="s">
        <v>3131</v>
      </c>
      <c r="I17" s="22" t="str">
        <f t="shared" si="3"/>
        <v>United States</v>
      </c>
      <c r="J17" s="22" t="str">
        <f t="shared" si="4"/>
        <v>California</v>
      </c>
      <c r="K17" s="2" t="s">
        <v>38</v>
      </c>
      <c r="L17" s="2" t="s">
        <v>39</v>
      </c>
      <c r="M17" s="4">
        <v>90.57</v>
      </c>
      <c r="N17" s="4">
        <v>3</v>
      </c>
      <c r="O17" s="4">
        <v>11.774100000000001</v>
      </c>
      <c r="P17" s="14">
        <f t="shared" si="5"/>
        <v>0.13</v>
      </c>
    </row>
    <row r="18" spans="1:16" ht="14.25" customHeight="1" x14ac:dyDescent="0.25">
      <c r="A18" s="2" t="s">
        <v>40</v>
      </c>
      <c r="B18" s="3">
        <v>41473</v>
      </c>
      <c r="C18" s="10" t="str">
        <f t="shared" si="0"/>
        <v>July</v>
      </c>
      <c r="D18" s="10" t="str">
        <f t="shared" si="1"/>
        <v>2013</v>
      </c>
      <c r="E18" s="3">
        <v>41478</v>
      </c>
      <c r="F18" s="13">
        <f t="shared" si="2"/>
        <v>5</v>
      </c>
      <c r="G18" s="2" t="s">
        <v>3308</v>
      </c>
      <c r="H18" s="2" t="s">
        <v>3131</v>
      </c>
      <c r="I18" s="22" t="str">
        <f t="shared" si="3"/>
        <v>United States</v>
      </c>
      <c r="J18" s="22" t="str">
        <f t="shared" si="4"/>
        <v>California</v>
      </c>
      <c r="K18" s="2" t="s">
        <v>28</v>
      </c>
      <c r="L18" s="2" t="s">
        <v>41</v>
      </c>
      <c r="M18" s="4">
        <v>77.88</v>
      </c>
      <c r="N18" s="4">
        <v>2</v>
      </c>
      <c r="O18" s="4">
        <v>3.8940000000000001</v>
      </c>
      <c r="P18" s="14">
        <f t="shared" si="5"/>
        <v>0.05</v>
      </c>
    </row>
    <row r="19" spans="1:16" ht="14.25" customHeight="1" x14ac:dyDescent="0.25">
      <c r="A19" s="2" t="s">
        <v>42</v>
      </c>
      <c r="B19" s="3">
        <v>41237</v>
      </c>
      <c r="C19" s="10" t="str">
        <f t="shared" si="0"/>
        <v>November</v>
      </c>
      <c r="D19" s="10" t="str">
        <f t="shared" si="1"/>
        <v>2012</v>
      </c>
      <c r="E19" s="3">
        <v>41243</v>
      </c>
      <c r="F19" s="13">
        <f t="shared" si="2"/>
        <v>6</v>
      </c>
      <c r="G19" s="2" t="s">
        <v>3309</v>
      </c>
      <c r="H19" s="2" t="s">
        <v>3131</v>
      </c>
      <c r="I19" s="22" t="str">
        <f t="shared" si="3"/>
        <v>United States</v>
      </c>
      <c r="J19" s="22" t="str">
        <f t="shared" si="4"/>
        <v>California</v>
      </c>
      <c r="K19" s="2" t="s">
        <v>38</v>
      </c>
      <c r="L19" s="2" t="s">
        <v>43</v>
      </c>
      <c r="M19" s="4">
        <v>13.98</v>
      </c>
      <c r="N19" s="4">
        <v>2</v>
      </c>
      <c r="O19" s="4">
        <v>6.1512000000000002</v>
      </c>
      <c r="P19" s="14">
        <f t="shared" si="5"/>
        <v>0.44</v>
      </c>
    </row>
    <row r="20" spans="1:16" ht="14.25" customHeight="1" x14ac:dyDescent="0.25">
      <c r="A20" s="2" t="s">
        <v>42</v>
      </c>
      <c r="B20" s="3">
        <v>41237</v>
      </c>
      <c r="C20" s="10" t="str">
        <f t="shared" si="0"/>
        <v>November</v>
      </c>
      <c r="D20" s="10" t="str">
        <f t="shared" si="1"/>
        <v>2012</v>
      </c>
      <c r="E20" s="3">
        <v>41243</v>
      </c>
      <c r="F20" s="13">
        <f t="shared" si="2"/>
        <v>6</v>
      </c>
      <c r="G20" s="2" t="s">
        <v>3309</v>
      </c>
      <c r="H20" s="2" t="s">
        <v>3131</v>
      </c>
      <c r="I20" s="22" t="str">
        <f t="shared" si="3"/>
        <v>United States</v>
      </c>
      <c r="J20" s="22" t="str">
        <f t="shared" si="4"/>
        <v>California</v>
      </c>
      <c r="K20" s="2" t="s">
        <v>18</v>
      </c>
      <c r="L20" s="2" t="s">
        <v>44</v>
      </c>
      <c r="M20" s="4">
        <v>25.824000000000002</v>
      </c>
      <c r="N20" s="4">
        <v>6</v>
      </c>
      <c r="O20" s="4">
        <v>9.3612000000000002</v>
      </c>
      <c r="P20" s="14">
        <f t="shared" si="5"/>
        <v>0.36249999999999999</v>
      </c>
    </row>
    <row r="21" spans="1:16" ht="14.25" customHeight="1" x14ac:dyDescent="0.25">
      <c r="A21" s="2" t="s">
        <v>42</v>
      </c>
      <c r="B21" s="3">
        <v>41237</v>
      </c>
      <c r="C21" s="10" t="str">
        <f t="shared" si="0"/>
        <v>November</v>
      </c>
      <c r="D21" s="10" t="str">
        <f t="shared" si="1"/>
        <v>2012</v>
      </c>
      <c r="E21" s="3">
        <v>41243</v>
      </c>
      <c r="F21" s="13">
        <f t="shared" si="2"/>
        <v>6</v>
      </c>
      <c r="G21" s="2" t="s">
        <v>3309</v>
      </c>
      <c r="H21" s="2" t="s">
        <v>3131</v>
      </c>
      <c r="I21" s="22" t="str">
        <f t="shared" si="3"/>
        <v>United States</v>
      </c>
      <c r="J21" s="22" t="str">
        <f t="shared" si="4"/>
        <v>California</v>
      </c>
      <c r="K21" s="2" t="s">
        <v>45</v>
      </c>
      <c r="L21" s="2" t="s">
        <v>46</v>
      </c>
      <c r="M21" s="4">
        <v>146.72999999999999</v>
      </c>
      <c r="N21" s="4">
        <v>3</v>
      </c>
      <c r="O21" s="4">
        <v>68.963099999999997</v>
      </c>
      <c r="P21" s="14">
        <f t="shared" si="5"/>
        <v>0.47000000000000003</v>
      </c>
    </row>
    <row r="22" spans="1:16" ht="14.25" customHeight="1" x14ac:dyDescent="0.25">
      <c r="A22" s="2" t="s">
        <v>42</v>
      </c>
      <c r="B22" s="3">
        <v>41237</v>
      </c>
      <c r="C22" s="10" t="str">
        <f t="shared" si="0"/>
        <v>November</v>
      </c>
      <c r="D22" s="10" t="str">
        <f t="shared" si="1"/>
        <v>2012</v>
      </c>
      <c r="E22" s="3">
        <v>41243</v>
      </c>
      <c r="F22" s="13">
        <f t="shared" si="2"/>
        <v>6</v>
      </c>
      <c r="G22" s="2" t="s">
        <v>3309</v>
      </c>
      <c r="H22" s="2" t="s">
        <v>3131</v>
      </c>
      <c r="I22" s="22" t="str">
        <f t="shared" si="3"/>
        <v>United States</v>
      </c>
      <c r="J22" s="22" t="str">
        <f t="shared" si="4"/>
        <v>California</v>
      </c>
      <c r="K22" s="2" t="s">
        <v>12</v>
      </c>
      <c r="L22" s="2" t="s">
        <v>47</v>
      </c>
      <c r="M22" s="4">
        <v>79.760000000000005</v>
      </c>
      <c r="N22" s="4">
        <v>4</v>
      </c>
      <c r="O22" s="4">
        <v>22.332799999999999</v>
      </c>
      <c r="P22" s="14">
        <f t="shared" si="5"/>
        <v>0.27999999999999997</v>
      </c>
    </row>
    <row r="23" spans="1:16" ht="14.25" customHeight="1" x14ac:dyDescent="0.25">
      <c r="A23" s="2" t="s">
        <v>48</v>
      </c>
      <c r="B23" s="3">
        <v>40882</v>
      </c>
      <c r="C23" s="10" t="str">
        <f t="shared" si="0"/>
        <v>December</v>
      </c>
      <c r="D23" s="10" t="str">
        <f t="shared" si="1"/>
        <v>2011</v>
      </c>
      <c r="E23" s="3">
        <v>40887</v>
      </c>
      <c r="F23" s="13">
        <f t="shared" si="2"/>
        <v>5</v>
      </c>
      <c r="G23" s="2" t="s">
        <v>3310</v>
      </c>
      <c r="H23" s="2" t="s">
        <v>3136</v>
      </c>
      <c r="I23" s="22" t="str">
        <f t="shared" si="3"/>
        <v>United States</v>
      </c>
      <c r="J23" s="22" t="str">
        <f t="shared" si="4"/>
        <v>Arizona</v>
      </c>
      <c r="K23" s="2" t="s">
        <v>14</v>
      </c>
      <c r="L23" s="2" t="s">
        <v>49</v>
      </c>
      <c r="M23" s="4">
        <v>1113.0239999999999</v>
      </c>
      <c r="N23" s="4">
        <v>8</v>
      </c>
      <c r="O23" s="4">
        <v>111.30240000000001</v>
      </c>
      <c r="P23" s="14">
        <f t="shared" si="5"/>
        <v>0.10000000000000002</v>
      </c>
    </row>
    <row r="24" spans="1:16" ht="14.25" customHeight="1" x14ac:dyDescent="0.25">
      <c r="A24" s="2" t="s">
        <v>48</v>
      </c>
      <c r="B24" s="3">
        <v>40882</v>
      </c>
      <c r="C24" s="10" t="str">
        <f t="shared" si="0"/>
        <v>December</v>
      </c>
      <c r="D24" s="10" t="str">
        <f t="shared" si="1"/>
        <v>2011</v>
      </c>
      <c r="E24" s="3">
        <v>40887</v>
      </c>
      <c r="F24" s="13">
        <f t="shared" si="2"/>
        <v>5</v>
      </c>
      <c r="G24" s="2" t="s">
        <v>3310</v>
      </c>
      <c r="H24" s="2" t="s">
        <v>3136</v>
      </c>
      <c r="I24" s="22" t="str">
        <f t="shared" si="3"/>
        <v>United States</v>
      </c>
      <c r="J24" s="22" t="str">
        <f t="shared" si="4"/>
        <v>Arizona</v>
      </c>
      <c r="K24" s="2" t="s">
        <v>16</v>
      </c>
      <c r="L24" s="2" t="s">
        <v>50</v>
      </c>
      <c r="M24" s="4">
        <v>167.96799999999999</v>
      </c>
      <c r="N24" s="4">
        <v>4</v>
      </c>
      <c r="O24" s="4">
        <v>62.988</v>
      </c>
      <c r="P24" s="14">
        <f t="shared" si="5"/>
        <v>0.375</v>
      </c>
    </row>
    <row r="25" spans="1:16" ht="14.25" customHeight="1" x14ac:dyDescent="0.25">
      <c r="A25" s="2" t="s">
        <v>51</v>
      </c>
      <c r="B25" s="3">
        <v>40828</v>
      </c>
      <c r="C25" s="10" t="str">
        <f t="shared" si="0"/>
        <v>October</v>
      </c>
      <c r="D25" s="10" t="str">
        <f t="shared" si="1"/>
        <v>2011</v>
      </c>
      <c r="E25" s="3">
        <v>40832</v>
      </c>
      <c r="F25" s="13">
        <f t="shared" si="2"/>
        <v>4</v>
      </c>
      <c r="G25" s="2" t="s">
        <v>3311</v>
      </c>
      <c r="H25" s="2" t="s">
        <v>3134</v>
      </c>
      <c r="I25" s="22" t="str">
        <f t="shared" si="3"/>
        <v>United States</v>
      </c>
      <c r="J25" s="22" t="str">
        <f t="shared" si="4"/>
        <v>California</v>
      </c>
      <c r="K25" s="2" t="s">
        <v>14</v>
      </c>
      <c r="L25" s="2" t="s">
        <v>52</v>
      </c>
      <c r="M25" s="4">
        <v>14.9</v>
      </c>
      <c r="N25" s="4">
        <v>5</v>
      </c>
      <c r="O25" s="4">
        <v>4.1719999999999997</v>
      </c>
      <c r="P25" s="14">
        <f t="shared" si="5"/>
        <v>0.27999999999999997</v>
      </c>
    </row>
    <row r="26" spans="1:16" ht="14.25" customHeight="1" x14ac:dyDescent="0.25">
      <c r="A26" s="2" t="s">
        <v>51</v>
      </c>
      <c r="B26" s="3">
        <v>40828</v>
      </c>
      <c r="C26" s="10" t="str">
        <f t="shared" si="0"/>
        <v>October</v>
      </c>
      <c r="D26" s="10" t="str">
        <f t="shared" si="1"/>
        <v>2011</v>
      </c>
      <c r="E26" s="3">
        <v>40832</v>
      </c>
      <c r="F26" s="13">
        <f t="shared" si="2"/>
        <v>4</v>
      </c>
      <c r="G26" s="2" t="s">
        <v>3311</v>
      </c>
      <c r="H26" s="2" t="s">
        <v>3134</v>
      </c>
      <c r="I26" s="22" t="str">
        <f t="shared" si="3"/>
        <v>United States</v>
      </c>
      <c r="J26" s="22" t="str">
        <f t="shared" si="4"/>
        <v>California</v>
      </c>
      <c r="K26" s="2" t="s">
        <v>28</v>
      </c>
      <c r="L26" s="2" t="s">
        <v>53</v>
      </c>
      <c r="M26" s="4">
        <v>21.39</v>
      </c>
      <c r="N26" s="4">
        <v>1</v>
      </c>
      <c r="O26" s="4">
        <v>6.2031000000000001</v>
      </c>
      <c r="P26" s="14">
        <f t="shared" si="5"/>
        <v>0.28999999999999998</v>
      </c>
    </row>
    <row r="27" spans="1:16" ht="14.25" customHeight="1" x14ac:dyDescent="0.25">
      <c r="A27" s="2" t="s">
        <v>54</v>
      </c>
      <c r="B27" s="3">
        <v>41535</v>
      </c>
      <c r="C27" s="10" t="str">
        <f t="shared" si="0"/>
        <v>September</v>
      </c>
      <c r="D27" s="10" t="str">
        <f t="shared" si="1"/>
        <v>2013</v>
      </c>
      <c r="E27" s="3">
        <v>41540</v>
      </c>
      <c r="F27" s="13">
        <f t="shared" si="2"/>
        <v>5</v>
      </c>
      <c r="G27" s="2" t="s">
        <v>3312</v>
      </c>
      <c r="H27" s="2" t="s">
        <v>3131</v>
      </c>
      <c r="I27" s="22" t="str">
        <f t="shared" si="3"/>
        <v>United States</v>
      </c>
      <c r="J27" s="22" t="str">
        <f t="shared" si="4"/>
        <v>California</v>
      </c>
      <c r="K27" s="2" t="s">
        <v>14</v>
      </c>
      <c r="L27" s="2" t="s">
        <v>55</v>
      </c>
      <c r="M27" s="4">
        <v>20.100000000000001</v>
      </c>
      <c r="N27" s="4">
        <v>3</v>
      </c>
      <c r="O27" s="4">
        <v>6.633</v>
      </c>
      <c r="P27" s="14">
        <f t="shared" si="5"/>
        <v>0.32999999999999996</v>
      </c>
    </row>
    <row r="28" spans="1:16" ht="14.25" customHeight="1" x14ac:dyDescent="0.25">
      <c r="A28" s="2" t="s">
        <v>54</v>
      </c>
      <c r="B28" s="3">
        <v>41535</v>
      </c>
      <c r="C28" s="10" t="str">
        <f t="shared" si="0"/>
        <v>September</v>
      </c>
      <c r="D28" s="10" t="str">
        <f t="shared" si="1"/>
        <v>2013</v>
      </c>
      <c r="E28" s="3">
        <v>41540</v>
      </c>
      <c r="F28" s="13">
        <f t="shared" si="2"/>
        <v>5</v>
      </c>
      <c r="G28" s="2" t="s">
        <v>3312</v>
      </c>
      <c r="H28" s="2" t="s">
        <v>3131</v>
      </c>
      <c r="I28" s="22" t="str">
        <f t="shared" si="3"/>
        <v>United States</v>
      </c>
      <c r="J28" s="22" t="str">
        <f t="shared" si="4"/>
        <v>California</v>
      </c>
      <c r="K28" s="2" t="s">
        <v>16</v>
      </c>
      <c r="L28" s="2" t="s">
        <v>56</v>
      </c>
      <c r="M28" s="4">
        <v>73.584000000000003</v>
      </c>
      <c r="N28" s="4">
        <v>2</v>
      </c>
      <c r="O28" s="4">
        <v>8.2782</v>
      </c>
      <c r="P28" s="14">
        <f t="shared" si="5"/>
        <v>0.11249999999999999</v>
      </c>
    </row>
    <row r="29" spans="1:16" ht="14.25" customHeight="1" x14ac:dyDescent="0.25">
      <c r="A29" s="2" t="s">
        <v>54</v>
      </c>
      <c r="B29" s="3">
        <v>41535</v>
      </c>
      <c r="C29" s="10" t="str">
        <f t="shared" si="0"/>
        <v>September</v>
      </c>
      <c r="D29" s="10" t="str">
        <f t="shared" si="1"/>
        <v>2013</v>
      </c>
      <c r="E29" s="3">
        <v>41540</v>
      </c>
      <c r="F29" s="13">
        <f t="shared" si="2"/>
        <v>5</v>
      </c>
      <c r="G29" s="2" t="s">
        <v>3312</v>
      </c>
      <c r="H29" s="2" t="s">
        <v>3131</v>
      </c>
      <c r="I29" s="22" t="str">
        <f t="shared" si="3"/>
        <v>United States</v>
      </c>
      <c r="J29" s="22" t="str">
        <f t="shared" si="4"/>
        <v>California</v>
      </c>
      <c r="K29" s="2" t="s">
        <v>45</v>
      </c>
      <c r="L29" s="2" t="s">
        <v>57</v>
      </c>
      <c r="M29" s="4">
        <v>6.48</v>
      </c>
      <c r="N29" s="4">
        <v>1</v>
      </c>
      <c r="O29" s="4">
        <v>3.1103999999999998</v>
      </c>
      <c r="P29" s="14">
        <f t="shared" si="5"/>
        <v>0.47999999999999993</v>
      </c>
    </row>
    <row r="30" spans="1:16" ht="14.25" customHeight="1" x14ac:dyDescent="0.25">
      <c r="A30" s="2" t="s">
        <v>58</v>
      </c>
      <c r="B30" s="3">
        <v>41950</v>
      </c>
      <c r="C30" s="10" t="str">
        <f t="shared" si="0"/>
        <v>November</v>
      </c>
      <c r="D30" s="10" t="str">
        <f t="shared" si="1"/>
        <v>2014</v>
      </c>
      <c r="E30" s="3">
        <v>41956</v>
      </c>
      <c r="F30" s="13">
        <f t="shared" si="2"/>
        <v>6</v>
      </c>
      <c r="G30" s="2" t="s">
        <v>3313</v>
      </c>
      <c r="H30" s="2" t="s">
        <v>3137</v>
      </c>
      <c r="I30" s="22" t="str">
        <f t="shared" si="3"/>
        <v>United States</v>
      </c>
      <c r="J30" s="22" t="str">
        <f t="shared" si="4"/>
        <v>Oregon</v>
      </c>
      <c r="K30" s="2" t="s">
        <v>18</v>
      </c>
      <c r="L30" s="2" t="s">
        <v>59</v>
      </c>
      <c r="M30" s="4">
        <v>5.6820000000000004</v>
      </c>
      <c r="N30" s="4">
        <v>1</v>
      </c>
      <c r="O30" s="4">
        <v>-3.7879999999999998</v>
      </c>
      <c r="P30" s="14">
        <f t="shared" si="5"/>
        <v>-0.66666666666666663</v>
      </c>
    </row>
    <row r="31" spans="1:16" ht="14.25" customHeight="1" x14ac:dyDescent="0.25">
      <c r="A31" s="2" t="s">
        <v>60</v>
      </c>
      <c r="B31" s="3">
        <v>41808</v>
      </c>
      <c r="C31" s="10" t="str">
        <f t="shared" si="0"/>
        <v>June</v>
      </c>
      <c r="D31" s="10" t="str">
        <f t="shared" si="1"/>
        <v>2014</v>
      </c>
      <c r="E31" s="3">
        <v>41811</v>
      </c>
      <c r="F31" s="13">
        <f t="shared" si="2"/>
        <v>3</v>
      </c>
      <c r="G31" s="2" t="s">
        <v>3314</v>
      </c>
      <c r="H31" s="2" t="s">
        <v>3134</v>
      </c>
      <c r="I31" s="22" t="str">
        <f t="shared" si="3"/>
        <v>United States</v>
      </c>
      <c r="J31" s="22" t="str">
        <f t="shared" si="4"/>
        <v>California</v>
      </c>
      <c r="K31" s="2" t="s">
        <v>18</v>
      </c>
      <c r="L31" s="2" t="s">
        <v>61</v>
      </c>
      <c r="M31" s="4">
        <v>51.311999999999998</v>
      </c>
      <c r="N31" s="4">
        <v>3</v>
      </c>
      <c r="O31" s="4">
        <v>17.959199999999999</v>
      </c>
      <c r="P31" s="14">
        <f t="shared" si="5"/>
        <v>0.35</v>
      </c>
    </row>
    <row r="32" spans="1:16" ht="14.25" customHeight="1" x14ac:dyDescent="0.25">
      <c r="A32" s="2" t="s">
        <v>62</v>
      </c>
      <c r="B32" s="3">
        <v>41226</v>
      </c>
      <c r="C32" s="10" t="str">
        <f t="shared" si="0"/>
        <v>November</v>
      </c>
      <c r="D32" s="10" t="str">
        <f t="shared" si="1"/>
        <v>2012</v>
      </c>
      <c r="E32" s="3">
        <v>41230</v>
      </c>
      <c r="F32" s="13">
        <f t="shared" si="2"/>
        <v>4</v>
      </c>
      <c r="G32" s="2" t="s">
        <v>3315</v>
      </c>
      <c r="H32" s="2" t="s">
        <v>3138</v>
      </c>
      <c r="I32" s="22" t="str">
        <f t="shared" si="3"/>
        <v>United States</v>
      </c>
      <c r="J32" s="22" t="str">
        <f t="shared" si="4"/>
        <v>Colorado</v>
      </c>
      <c r="K32" s="2" t="s">
        <v>38</v>
      </c>
      <c r="L32" s="2" t="s">
        <v>63</v>
      </c>
      <c r="M32" s="4">
        <v>238.89599999999999</v>
      </c>
      <c r="N32" s="4">
        <v>6</v>
      </c>
      <c r="O32" s="4">
        <v>-26.875800000000002</v>
      </c>
      <c r="P32" s="14">
        <f t="shared" si="5"/>
        <v>-0.11250000000000002</v>
      </c>
    </row>
    <row r="33" spans="1:16" ht="14.25" customHeight="1" x14ac:dyDescent="0.25">
      <c r="A33" s="2" t="s">
        <v>62</v>
      </c>
      <c r="B33" s="3">
        <v>41226</v>
      </c>
      <c r="C33" s="10" t="str">
        <f t="shared" si="0"/>
        <v>November</v>
      </c>
      <c r="D33" s="10" t="str">
        <f t="shared" si="1"/>
        <v>2012</v>
      </c>
      <c r="E33" s="3">
        <v>41230</v>
      </c>
      <c r="F33" s="13">
        <f t="shared" si="2"/>
        <v>4</v>
      </c>
      <c r="G33" s="2" t="s">
        <v>3315</v>
      </c>
      <c r="H33" s="2" t="s">
        <v>3138</v>
      </c>
      <c r="I33" s="22" t="str">
        <f t="shared" si="3"/>
        <v>United States</v>
      </c>
      <c r="J33" s="22" t="str">
        <f t="shared" si="4"/>
        <v>Colorado</v>
      </c>
      <c r="K33" s="2" t="s">
        <v>12</v>
      </c>
      <c r="L33" s="2" t="s">
        <v>64</v>
      </c>
      <c r="M33" s="4">
        <v>102.36</v>
      </c>
      <c r="N33" s="4">
        <v>3</v>
      </c>
      <c r="O33" s="4">
        <v>-3.8384999999999998</v>
      </c>
      <c r="P33" s="14">
        <f t="shared" si="5"/>
        <v>-3.7499999999999999E-2</v>
      </c>
    </row>
    <row r="34" spans="1:16" ht="14.25" customHeight="1" x14ac:dyDescent="0.25">
      <c r="A34" s="2" t="s">
        <v>62</v>
      </c>
      <c r="B34" s="3">
        <v>41226</v>
      </c>
      <c r="C34" s="10" t="str">
        <f t="shared" si="0"/>
        <v>November</v>
      </c>
      <c r="D34" s="10" t="str">
        <f t="shared" si="1"/>
        <v>2012</v>
      </c>
      <c r="E34" s="3">
        <v>41230</v>
      </c>
      <c r="F34" s="13">
        <f t="shared" si="2"/>
        <v>4</v>
      </c>
      <c r="G34" s="2" t="s">
        <v>3315</v>
      </c>
      <c r="H34" s="2" t="s">
        <v>3138</v>
      </c>
      <c r="I34" s="22" t="str">
        <f t="shared" si="3"/>
        <v>United States</v>
      </c>
      <c r="J34" s="22" t="str">
        <f t="shared" si="4"/>
        <v>Colorado</v>
      </c>
      <c r="K34" s="2" t="s">
        <v>18</v>
      </c>
      <c r="L34" s="2" t="s">
        <v>65</v>
      </c>
      <c r="M34" s="4">
        <v>36.881999999999998</v>
      </c>
      <c r="N34" s="4">
        <v>3</v>
      </c>
      <c r="O34" s="4">
        <v>-25.817399999999999</v>
      </c>
      <c r="P34" s="14">
        <f t="shared" si="5"/>
        <v>-0.70000000000000007</v>
      </c>
    </row>
    <row r="35" spans="1:16" ht="14.25" customHeight="1" x14ac:dyDescent="0.25">
      <c r="A35" s="2" t="s">
        <v>66</v>
      </c>
      <c r="B35" s="3">
        <v>40970</v>
      </c>
      <c r="C35" s="10" t="str">
        <f t="shared" si="0"/>
        <v>March</v>
      </c>
      <c r="D35" s="10" t="str">
        <f t="shared" si="1"/>
        <v>2012</v>
      </c>
      <c r="E35" s="3">
        <v>40974</v>
      </c>
      <c r="F35" s="13">
        <f t="shared" si="2"/>
        <v>4</v>
      </c>
      <c r="G35" s="2" t="s">
        <v>3316</v>
      </c>
      <c r="H35" s="2" t="s">
        <v>3132</v>
      </c>
      <c r="I35" s="22" t="str">
        <f t="shared" si="3"/>
        <v>United States</v>
      </c>
      <c r="J35" s="22" t="str">
        <f t="shared" si="4"/>
        <v>Washington</v>
      </c>
      <c r="K35" s="2" t="s">
        <v>22</v>
      </c>
      <c r="L35" s="2" t="s">
        <v>67</v>
      </c>
      <c r="M35" s="4">
        <v>787.53</v>
      </c>
      <c r="N35" s="4">
        <v>3</v>
      </c>
      <c r="O35" s="4">
        <v>165.38130000000001</v>
      </c>
      <c r="P35" s="14">
        <f t="shared" si="5"/>
        <v>0.21000000000000002</v>
      </c>
    </row>
    <row r="36" spans="1:16" ht="14.25" customHeight="1" x14ac:dyDescent="0.25">
      <c r="A36" s="2" t="s">
        <v>68</v>
      </c>
      <c r="B36" s="3">
        <v>41949</v>
      </c>
      <c r="C36" s="10" t="str">
        <f t="shared" si="0"/>
        <v>November</v>
      </c>
      <c r="D36" s="10" t="str">
        <f t="shared" si="1"/>
        <v>2014</v>
      </c>
      <c r="E36" s="3">
        <v>41956</v>
      </c>
      <c r="F36" s="13">
        <f t="shared" si="2"/>
        <v>7</v>
      </c>
      <c r="G36" s="2" t="s">
        <v>3317</v>
      </c>
      <c r="H36" s="2" t="s">
        <v>3139</v>
      </c>
      <c r="I36" s="22" t="str">
        <f t="shared" si="3"/>
        <v>United States</v>
      </c>
      <c r="J36" s="22" t="str">
        <f t="shared" si="4"/>
        <v>Arizona</v>
      </c>
      <c r="K36" s="2" t="s">
        <v>18</v>
      </c>
      <c r="L36" s="2" t="s">
        <v>69</v>
      </c>
      <c r="M36" s="4">
        <v>2.3879999999999999</v>
      </c>
      <c r="N36" s="4">
        <v>2</v>
      </c>
      <c r="O36" s="4">
        <v>-1.8308</v>
      </c>
      <c r="P36" s="14">
        <f t="shared" si="5"/>
        <v>-0.76666666666666672</v>
      </c>
    </row>
    <row r="37" spans="1:16" ht="14.25" customHeight="1" x14ac:dyDescent="0.25">
      <c r="A37" s="2" t="s">
        <v>68</v>
      </c>
      <c r="B37" s="3">
        <v>41949</v>
      </c>
      <c r="C37" s="10" t="str">
        <f t="shared" si="0"/>
        <v>November</v>
      </c>
      <c r="D37" s="10" t="str">
        <f t="shared" si="1"/>
        <v>2014</v>
      </c>
      <c r="E37" s="3">
        <v>41956</v>
      </c>
      <c r="F37" s="13">
        <f t="shared" si="2"/>
        <v>7</v>
      </c>
      <c r="G37" s="2" t="s">
        <v>3317</v>
      </c>
      <c r="H37" s="2" t="s">
        <v>3139</v>
      </c>
      <c r="I37" s="22" t="str">
        <f t="shared" si="3"/>
        <v>United States</v>
      </c>
      <c r="J37" s="22" t="str">
        <f t="shared" si="4"/>
        <v>Arizona</v>
      </c>
      <c r="K37" s="2" t="s">
        <v>28</v>
      </c>
      <c r="L37" s="2" t="s">
        <v>70</v>
      </c>
      <c r="M37" s="4">
        <v>243.99199999999999</v>
      </c>
      <c r="N37" s="4">
        <v>7</v>
      </c>
      <c r="O37" s="4">
        <v>30.498999999999999</v>
      </c>
      <c r="P37" s="14">
        <f t="shared" si="5"/>
        <v>0.125</v>
      </c>
    </row>
    <row r="38" spans="1:16" ht="14.25" customHeight="1" x14ac:dyDescent="0.25">
      <c r="A38" s="2" t="s">
        <v>71</v>
      </c>
      <c r="B38" s="3">
        <v>41585</v>
      </c>
      <c r="C38" s="10" t="str">
        <f t="shared" si="0"/>
        <v>November</v>
      </c>
      <c r="D38" s="10" t="str">
        <f t="shared" si="1"/>
        <v>2013</v>
      </c>
      <c r="E38" s="3">
        <v>41589</v>
      </c>
      <c r="F38" s="13">
        <f t="shared" si="2"/>
        <v>4</v>
      </c>
      <c r="G38" s="2" t="s">
        <v>3318</v>
      </c>
      <c r="H38" s="2" t="s">
        <v>3131</v>
      </c>
      <c r="I38" s="22" t="str">
        <f t="shared" si="3"/>
        <v>United States</v>
      </c>
      <c r="J38" s="22" t="str">
        <f t="shared" si="4"/>
        <v>California</v>
      </c>
      <c r="K38" s="2" t="s">
        <v>72</v>
      </c>
      <c r="L38" s="2" t="s">
        <v>73</v>
      </c>
      <c r="M38" s="4">
        <v>81.424000000000007</v>
      </c>
      <c r="N38" s="4">
        <v>2</v>
      </c>
      <c r="O38" s="4">
        <v>-9.1601999999999997</v>
      </c>
      <c r="P38" s="14">
        <f t="shared" si="5"/>
        <v>-0.11249999999999999</v>
      </c>
    </row>
    <row r="39" spans="1:16" ht="14.25" customHeight="1" x14ac:dyDescent="0.25">
      <c r="A39" s="2" t="s">
        <v>71</v>
      </c>
      <c r="B39" s="3">
        <v>41585</v>
      </c>
      <c r="C39" s="10" t="str">
        <f t="shared" si="0"/>
        <v>November</v>
      </c>
      <c r="D39" s="10" t="str">
        <f t="shared" si="1"/>
        <v>2013</v>
      </c>
      <c r="E39" s="3">
        <v>41589</v>
      </c>
      <c r="F39" s="13">
        <f t="shared" si="2"/>
        <v>4</v>
      </c>
      <c r="G39" s="2" t="s">
        <v>3318</v>
      </c>
      <c r="H39" s="2" t="s">
        <v>3131</v>
      </c>
      <c r="I39" s="22" t="str">
        <f t="shared" si="3"/>
        <v>United States</v>
      </c>
      <c r="J39" s="22" t="str">
        <f t="shared" si="4"/>
        <v>California</v>
      </c>
      <c r="K39" s="2" t="s">
        <v>12</v>
      </c>
      <c r="L39" s="2" t="s">
        <v>74</v>
      </c>
      <c r="M39" s="4">
        <v>238.56</v>
      </c>
      <c r="N39" s="4">
        <v>3</v>
      </c>
      <c r="O39" s="4">
        <v>26.241599999999998</v>
      </c>
      <c r="P39" s="14">
        <f t="shared" si="5"/>
        <v>0.10999999999999999</v>
      </c>
    </row>
    <row r="40" spans="1:16" ht="14.25" customHeight="1" x14ac:dyDescent="0.25">
      <c r="A40" s="2" t="s">
        <v>75</v>
      </c>
      <c r="B40" s="3">
        <v>41561</v>
      </c>
      <c r="C40" s="10" t="str">
        <f t="shared" si="0"/>
        <v>October</v>
      </c>
      <c r="D40" s="10" t="str">
        <f t="shared" si="1"/>
        <v>2013</v>
      </c>
      <c r="E40" s="3">
        <v>41567</v>
      </c>
      <c r="F40" s="13">
        <f t="shared" si="2"/>
        <v>6</v>
      </c>
      <c r="G40" s="2" t="s">
        <v>3319</v>
      </c>
      <c r="H40" s="2" t="s">
        <v>3140</v>
      </c>
      <c r="I40" s="22" t="str">
        <f t="shared" si="3"/>
        <v>United States</v>
      </c>
      <c r="J40" s="22" t="str">
        <f t="shared" si="4"/>
        <v>California</v>
      </c>
      <c r="K40" s="2" t="s">
        <v>45</v>
      </c>
      <c r="L40" s="2" t="s">
        <v>76</v>
      </c>
      <c r="M40" s="4">
        <v>20.04</v>
      </c>
      <c r="N40" s="4">
        <v>3</v>
      </c>
      <c r="O40" s="4">
        <v>9.6191999999999993</v>
      </c>
      <c r="P40" s="14">
        <f t="shared" si="5"/>
        <v>0.48</v>
      </c>
    </row>
    <row r="41" spans="1:16" ht="14.25" customHeight="1" x14ac:dyDescent="0.25">
      <c r="A41" s="2" t="s">
        <v>75</v>
      </c>
      <c r="B41" s="3">
        <v>41561</v>
      </c>
      <c r="C41" s="10" t="str">
        <f t="shared" si="0"/>
        <v>October</v>
      </c>
      <c r="D41" s="10" t="str">
        <f t="shared" si="1"/>
        <v>2013</v>
      </c>
      <c r="E41" s="3">
        <v>41567</v>
      </c>
      <c r="F41" s="13">
        <f t="shared" si="2"/>
        <v>6</v>
      </c>
      <c r="G41" s="2" t="s">
        <v>3319</v>
      </c>
      <c r="H41" s="2" t="s">
        <v>3140</v>
      </c>
      <c r="I41" s="22" t="str">
        <f t="shared" si="3"/>
        <v>United States</v>
      </c>
      <c r="J41" s="22" t="str">
        <f t="shared" si="4"/>
        <v>California</v>
      </c>
      <c r="K41" s="2" t="s">
        <v>45</v>
      </c>
      <c r="L41" s="2" t="s">
        <v>77</v>
      </c>
      <c r="M41" s="4">
        <v>35.44</v>
      </c>
      <c r="N41" s="4">
        <v>1</v>
      </c>
      <c r="O41" s="4">
        <v>16.6568</v>
      </c>
      <c r="P41" s="14">
        <f t="shared" si="5"/>
        <v>0.47000000000000003</v>
      </c>
    </row>
    <row r="42" spans="1:16" ht="14.25" customHeight="1" x14ac:dyDescent="0.25">
      <c r="A42" s="2" t="s">
        <v>75</v>
      </c>
      <c r="B42" s="3">
        <v>41561</v>
      </c>
      <c r="C42" s="10" t="str">
        <f t="shared" si="0"/>
        <v>October</v>
      </c>
      <c r="D42" s="10" t="str">
        <f t="shared" si="1"/>
        <v>2013</v>
      </c>
      <c r="E42" s="3">
        <v>41567</v>
      </c>
      <c r="F42" s="13">
        <f t="shared" si="2"/>
        <v>6</v>
      </c>
      <c r="G42" s="2" t="s">
        <v>3319</v>
      </c>
      <c r="H42" s="2" t="s">
        <v>3140</v>
      </c>
      <c r="I42" s="22" t="str">
        <f t="shared" si="3"/>
        <v>United States</v>
      </c>
      <c r="J42" s="22" t="str">
        <f t="shared" si="4"/>
        <v>California</v>
      </c>
      <c r="K42" s="2" t="s">
        <v>14</v>
      </c>
      <c r="L42" s="2" t="s">
        <v>78</v>
      </c>
      <c r="M42" s="4">
        <v>11.52</v>
      </c>
      <c r="N42" s="4">
        <v>4</v>
      </c>
      <c r="O42" s="4">
        <v>3.456</v>
      </c>
      <c r="P42" s="14">
        <f t="shared" si="5"/>
        <v>0.3</v>
      </c>
    </row>
    <row r="43" spans="1:16" ht="14.25" customHeight="1" x14ac:dyDescent="0.25">
      <c r="A43" s="2" t="s">
        <v>75</v>
      </c>
      <c r="B43" s="3">
        <v>41561</v>
      </c>
      <c r="C43" s="10" t="str">
        <f t="shared" si="0"/>
        <v>October</v>
      </c>
      <c r="D43" s="10" t="str">
        <f t="shared" si="1"/>
        <v>2013</v>
      </c>
      <c r="E43" s="3">
        <v>41567</v>
      </c>
      <c r="F43" s="13">
        <f t="shared" si="2"/>
        <v>6</v>
      </c>
      <c r="G43" s="2" t="s">
        <v>3319</v>
      </c>
      <c r="H43" s="2" t="s">
        <v>3140</v>
      </c>
      <c r="I43" s="22" t="str">
        <f t="shared" si="3"/>
        <v>United States</v>
      </c>
      <c r="J43" s="22" t="str">
        <f t="shared" si="4"/>
        <v>California</v>
      </c>
      <c r="K43" s="2" t="s">
        <v>79</v>
      </c>
      <c r="L43" s="2" t="s">
        <v>80</v>
      </c>
      <c r="M43" s="4">
        <v>4.0199999999999996</v>
      </c>
      <c r="N43" s="4">
        <v>2</v>
      </c>
      <c r="O43" s="4">
        <v>1.9698</v>
      </c>
      <c r="P43" s="14">
        <f t="shared" si="5"/>
        <v>0.49000000000000005</v>
      </c>
    </row>
    <row r="44" spans="1:16" ht="14.25" customHeight="1" x14ac:dyDescent="0.25">
      <c r="A44" s="2" t="s">
        <v>75</v>
      </c>
      <c r="B44" s="3">
        <v>41561</v>
      </c>
      <c r="C44" s="10" t="str">
        <f t="shared" si="0"/>
        <v>October</v>
      </c>
      <c r="D44" s="10" t="str">
        <f t="shared" si="1"/>
        <v>2013</v>
      </c>
      <c r="E44" s="3">
        <v>41567</v>
      </c>
      <c r="F44" s="13">
        <f t="shared" si="2"/>
        <v>6</v>
      </c>
      <c r="G44" s="2" t="s">
        <v>3319</v>
      </c>
      <c r="H44" s="2" t="s">
        <v>3140</v>
      </c>
      <c r="I44" s="22" t="str">
        <f t="shared" si="3"/>
        <v>United States</v>
      </c>
      <c r="J44" s="22" t="str">
        <f t="shared" si="4"/>
        <v>California</v>
      </c>
      <c r="K44" s="2" t="s">
        <v>18</v>
      </c>
      <c r="L44" s="2" t="s">
        <v>81</v>
      </c>
      <c r="M44" s="4">
        <v>76.176000000000002</v>
      </c>
      <c r="N44" s="4">
        <v>3</v>
      </c>
      <c r="O44" s="4">
        <v>26.6616</v>
      </c>
      <c r="P44" s="14">
        <f t="shared" si="5"/>
        <v>0.35</v>
      </c>
    </row>
    <row r="45" spans="1:16" ht="14.25" customHeight="1" x14ac:dyDescent="0.25">
      <c r="A45" s="2" t="s">
        <v>75</v>
      </c>
      <c r="B45" s="3">
        <v>41561</v>
      </c>
      <c r="C45" s="10" t="str">
        <f t="shared" si="0"/>
        <v>October</v>
      </c>
      <c r="D45" s="10" t="str">
        <f t="shared" si="1"/>
        <v>2013</v>
      </c>
      <c r="E45" s="3">
        <v>41567</v>
      </c>
      <c r="F45" s="13">
        <f t="shared" si="2"/>
        <v>6</v>
      </c>
      <c r="G45" s="2" t="s">
        <v>3319</v>
      </c>
      <c r="H45" s="2" t="s">
        <v>3140</v>
      </c>
      <c r="I45" s="22" t="str">
        <f t="shared" si="3"/>
        <v>United States</v>
      </c>
      <c r="J45" s="22" t="str">
        <f t="shared" si="4"/>
        <v>California</v>
      </c>
      <c r="K45" s="2" t="s">
        <v>82</v>
      </c>
      <c r="L45" s="2" t="s">
        <v>83</v>
      </c>
      <c r="M45" s="4">
        <v>65.88</v>
      </c>
      <c r="N45" s="4">
        <v>6</v>
      </c>
      <c r="O45" s="4">
        <v>18.446400000000001</v>
      </c>
      <c r="P45" s="14">
        <f t="shared" si="5"/>
        <v>0.28000000000000003</v>
      </c>
    </row>
    <row r="46" spans="1:16" ht="14.25" customHeight="1" x14ac:dyDescent="0.25">
      <c r="A46" s="2" t="s">
        <v>75</v>
      </c>
      <c r="B46" s="3">
        <v>41561</v>
      </c>
      <c r="C46" s="10" t="str">
        <f t="shared" si="0"/>
        <v>October</v>
      </c>
      <c r="D46" s="10" t="str">
        <f t="shared" si="1"/>
        <v>2013</v>
      </c>
      <c r="E46" s="3">
        <v>41567</v>
      </c>
      <c r="F46" s="13">
        <f t="shared" si="2"/>
        <v>6</v>
      </c>
      <c r="G46" s="2" t="s">
        <v>3319</v>
      </c>
      <c r="H46" s="2" t="s">
        <v>3140</v>
      </c>
      <c r="I46" s="22" t="str">
        <f t="shared" si="3"/>
        <v>United States</v>
      </c>
      <c r="J46" s="22" t="str">
        <f t="shared" si="4"/>
        <v>California</v>
      </c>
      <c r="K46" s="2" t="s">
        <v>12</v>
      </c>
      <c r="L46" s="2" t="s">
        <v>84</v>
      </c>
      <c r="M46" s="4">
        <v>43.12</v>
      </c>
      <c r="N46" s="4">
        <v>14</v>
      </c>
      <c r="O46" s="4">
        <v>20.697600000000001</v>
      </c>
      <c r="P46" s="14">
        <f t="shared" si="5"/>
        <v>0.48000000000000004</v>
      </c>
    </row>
    <row r="47" spans="1:16" ht="14.25" customHeight="1" x14ac:dyDescent="0.25">
      <c r="A47" s="2" t="s">
        <v>85</v>
      </c>
      <c r="B47" s="3">
        <v>41901</v>
      </c>
      <c r="C47" s="10" t="str">
        <f t="shared" si="0"/>
        <v>September</v>
      </c>
      <c r="D47" s="10" t="str">
        <f t="shared" si="1"/>
        <v>2014</v>
      </c>
      <c r="E47" s="3">
        <v>41906</v>
      </c>
      <c r="F47" s="13">
        <f t="shared" si="2"/>
        <v>5</v>
      </c>
      <c r="G47" s="2" t="s">
        <v>3320</v>
      </c>
      <c r="H47" s="2" t="s">
        <v>3134</v>
      </c>
      <c r="I47" s="22" t="str">
        <f t="shared" si="3"/>
        <v>United States</v>
      </c>
      <c r="J47" s="22" t="str">
        <f t="shared" si="4"/>
        <v>California</v>
      </c>
      <c r="K47" s="2" t="s">
        <v>14</v>
      </c>
      <c r="L47" s="2" t="s">
        <v>86</v>
      </c>
      <c r="M47" s="4">
        <v>8.82</v>
      </c>
      <c r="N47" s="4">
        <v>3</v>
      </c>
      <c r="O47" s="4">
        <v>2.3814000000000002</v>
      </c>
      <c r="P47" s="14">
        <f t="shared" si="5"/>
        <v>0.27</v>
      </c>
    </row>
    <row r="48" spans="1:16" ht="14.25" customHeight="1" x14ac:dyDescent="0.25">
      <c r="A48" s="2" t="s">
        <v>85</v>
      </c>
      <c r="B48" s="3">
        <v>41901</v>
      </c>
      <c r="C48" s="10" t="str">
        <f t="shared" si="0"/>
        <v>September</v>
      </c>
      <c r="D48" s="10" t="str">
        <f t="shared" si="1"/>
        <v>2014</v>
      </c>
      <c r="E48" s="3">
        <v>41906</v>
      </c>
      <c r="F48" s="13">
        <f t="shared" si="2"/>
        <v>5</v>
      </c>
      <c r="G48" s="2" t="s">
        <v>3320</v>
      </c>
      <c r="H48" s="2" t="s">
        <v>3134</v>
      </c>
      <c r="I48" s="22" t="str">
        <f t="shared" si="3"/>
        <v>United States</v>
      </c>
      <c r="J48" s="22" t="str">
        <f t="shared" si="4"/>
        <v>California</v>
      </c>
      <c r="K48" s="2" t="s">
        <v>87</v>
      </c>
      <c r="L48" s="2" t="s">
        <v>88</v>
      </c>
      <c r="M48" s="4">
        <v>10.86</v>
      </c>
      <c r="N48" s="4">
        <v>3</v>
      </c>
      <c r="O48" s="4">
        <v>5.1041999999999996</v>
      </c>
      <c r="P48" s="14">
        <f t="shared" si="5"/>
        <v>0.47</v>
      </c>
    </row>
    <row r="49" spans="1:16" ht="14.25" customHeight="1" x14ac:dyDescent="0.25">
      <c r="A49" s="2" t="s">
        <v>85</v>
      </c>
      <c r="B49" s="3">
        <v>41901</v>
      </c>
      <c r="C49" s="10" t="str">
        <f t="shared" si="0"/>
        <v>September</v>
      </c>
      <c r="D49" s="10" t="str">
        <f t="shared" si="1"/>
        <v>2014</v>
      </c>
      <c r="E49" s="3">
        <v>41906</v>
      </c>
      <c r="F49" s="13">
        <f t="shared" si="2"/>
        <v>5</v>
      </c>
      <c r="G49" s="2" t="s">
        <v>3320</v>
      </c>
      <c r="H49" s="2" t="s">
        <v>3134</v>
      </c>
      <c r="I49" s="22" t="str">
        <f t="shared" si="3"/>
        <v>United States</v>
      </c>
      <c r="J49" s="22" t="str">
        <f t="shared" si="4"/>
        <v>California</v>
      </c>
      <c r="K49" s="2" t="s">
        <v>45</v>
      </c>
      <c r="L49" s="2" t="s">
        <v>89</v>
      </c>
      <c r="M49" s="4">
        <v>143.69999999999999</v>
      </c>
      <c r="N49" s="4">
        <v>3</v>
      </c>
      <c r="O49" s="4">
        <v>68.975999999999999</v>
      </c>
      <c r="P49" s="14">
        <f t="shared" si="5"/>
        <v>0.48000000000000004</v>
      </c>
    </row>
    <row r="50" spans="1:16" ht="14.25" customHeight="1" x14ac:dyDescent="0.25">
      <c r="A50" s="2" t="s">
        <v>90</v>
      </c>
      <c r="B50" s="3">
        <v>41159</v>
      </c>
      <c r="C50" s="10" t="str">
        <f t="shared" si="0"/>
        <v>September</v>
      </c>
      <c r="D50" s="10" t="str">
        <f t="shared" si="1"/>
        <v>2012</v>
      </c>
      <c r="E50" s="3">
        <v>41164</v>
      </c>
      <c r="F50" s="13">
        <f t="shared" si="2"/>
        <v>5</v>
      </c>
      <c r="G50" s="2" t="s">
        <v>3321</v>
      </c>
      <c r="H50" s="2" t="s">
        <v>3141</v>
      </c>
      <c r="I50" s="22" t="str">
        <f t="shared" si="3"/>
        <v>United States</v>
      </c>
      <c r="J50" s="22" t="str">
        <f t="shared" si="4"/>
        <v>California</v>
      </c>
      <c r="K50" s="2" t="s">
        <v>28</v>
      </c>
      <c r="L50" s="2" t="s">
        <v>91</v>
      </c>
      <c r="M50" s="4">
        <v>671.93</v>
      </c>
      <c r="N50" s="4">
        <v>7</v>
      </c>
      <c r="O50" s="4">
        <v>20.157900000000001</v>
      </c>
      <c r="P50" s="14">
        <f t="shared" si="5"/>
        <v>3.0000000000000006E-2</v>
      </c>
    </row>
    <row r="51" spans="1:16" ht="14.25" customHeight="1" x14ac:dyDescent="0.25">
      <c r="A51" s="2" t="s">
        <v>92</v>
      </c>
      <c r="B51" s="3">
        <v>41347</v>
      </c>
      <c r="C51" s="10" t="str">
        <f t="shared" si="0"/>
        <v>March</v>
      </c>
      <c r="D51" s="10" t="str">
        <f t="shared" si="1"/>
        <v>2013</v>
      </c>
      <c r="E51" s="3">
        <v>41350</v>
      </c>
      <c r="F51" s="13">
        <f t="shared" si="2"/>
        <v>3</v>
      </c>
      <c r="G51" s="2" t="s">
        <v>3322</v>
      </c>
      <c r="H51" s="2" t="s">
        <v>3142</v>
      </c>
      <c r="I51" s="22" t="str">
        <f t="shared" si="3"/>
        <v>United States</v>
      </c>
      <c r="J51" s="22" t="str">
        <f t="shared" si="4"/>
        <v>Arizona</v>
      </c>
      <c r="K51" s="2" t="s">
        <v>20</v>
      </c>
      <c r="L51" s="2" t="s">
        <v>93</v>
      </c>
      <c r="M51" s="4">
        <v>157.91999999999999</v>
      </c>
      <c r="N51" s="4">
        <v>5</v>
      </c>
      <c r="O51" s="4">
        <v>17.765999999999998</v>
      </c>
      <c r="P51" s="14">
        <f t="shared" si="5"/>
        <v>0.1125</v>
      </c>
    </row>
    <row r="52" spans="1:16" ht="14.25" customHeight="1" x14ac:dyDescent="0.25">
      <c r="A52" s="2" t="s">
        <v>92</v>
      </c>
      <c r="B52" s="3">
        <v>41347</v>
      </c>
      <c r="C52" s="10" t="str">
        <f t="shared" si="0"/>
        <v>March</v>
      </c>
      <c r="D52" s="10" t="str">
        <f t="shared" si="1"/>
        <v>2013</v>
      </c>
      <c r="E52" s="3">
        <v>41350</v>
      </c>
      <c r="F52" s="13">
        <f t="shared" si="2"/>
        <v>3</v>
      </c>
      <c r="G52" s="2" t="s">
        <v>3322</v>
      </c>
      <c r="H52" s="2" t="s">
        <v>3142</v>
      </c>
      <c r="I52" s="22" t="str">
        <f t="shared" si="3"/>
        <v>United States</v>
      </c>
      <c r="J52" s="22" t="str">
        <f t="shared" si="4"/>
        <v>Arizona</v>
      </c>
      <c r="K52" s="2" t="s">
        <v>16</v>
      </c>
      <c r="L52" s="2" t="s">
        <v>94</v>
      </c>
      <c r="M52" s="4">
        <v>203.184</v>
      </c>
      <c r="N52" s="4">
        <v>2</v>
      </c>
      <c r="O52" s="4">
        <v>15.238799999999999</v>
      </c>
      <c r="P52" s="14">
        <f t="shared" si="5"/>
        <v>7.4999999999999997E-2</v>
      </c>
    </row>
    <row r="53" spans="1:16" ht="14.25" customHeight="1" x14ac:dyDescent="0.25">
      <c r="A53" s="2" t="s">
        <v>95</v>
      </c>
      <c r="B53" s="3">
        <v>41060</v>
      </c>
      <c r="C53" s="10" t="str">
        <f t="shared" si="0"/>
        <v>May</v>
      </c>
      <c r="D53" s="10" t="str">
        <f t="shared" si="1"/>
        <v>2012</v>
      </c>
      <c r="E53" s="3">
        <v>41062</v>
      </c>
      <c r="F53" s="13">
        <f t="shared" si="2"/>
        <v>2</v>
      </c>
      <c r="G53" s="2" t="s">
        <v>3323</v>
      </c>
      <c r="H53" s="2" t="s">
        <v>3143</v>
      </c>
      <c r="I53" s="22" t="str">
        <f t="shared" si="3"/>
        <v>United States</v>
      </c>
      <c r="J53" s="22" t="str">
        <f t="shared" si="4"/>
        <v>California</v>
      </c>
      <c r="K53" s="2" t="s">
        <v>45</v>
      </c>
      <c r="L53" s="2" t="s">
        <v>96</v>
      </c>
      <c r="M53" s="4">
        <v>58.38</v>
      </c>
      <c r="N53" s="4">
        <v>7</v>
      </c>
      <c r="O53" s="4">
        <v>26.271000000000001</v>
      </c>
      <c r="P53" s="14">
        <f t="shared" si="5"/>
        <v>0.45</v>
      </c>
    </row>
    <row r="54" spans="1:16" ht="14.25" customHeight="1" x14ac:dyDescent="0.25">
      <c r="A54" s="2" t="s">
        <v>95</v>
      </c>
      <c r="B54" s="3">
        <v>41060</v>
      </c>
      <c r="C54" s="10" t="str">
        <f t="shared" si="0"/>
        <v>May</v>
      </c>
      <c r="D54" s="10" t="str">
        <f t="shared" si="1"/>
        <v>2012</v>
      </c>
      <c r="E54" s="3">
        <v>41062</v>
      </c>
      <c r="F54" s="13">
        <f t="shared" si="2"/>
        <v>2</v>
      </c>
      <c r="G54" s="2" t="s">
        <v>3323</v>
      </c>
      <c r="H54" s="2" t="s">
        <v>3143</v>
      </c>
      <c r="I54" s="22" t="str">
        <f t="shared" si="3"/>
        <v>United States</v>
      </c>
      <c r="J54" s="22" t="str">
        <f t="shared" si="4"/>
        <v>California</v>
      </c>
      <c r="K54" s="2" t="s">
        <v>45</v>
      </c>
      <c r="L54" s="2" t="s">
        <v>97</v>
      </c>
      <c r="M54" s="4">
        <v>105.52</v>
      </c>
      <c r="N54" s="4">
        <v>4</v>
      </c>
      <c r="O54" s="4">
        <v>48.539200000000001</v>
      </c>
      <c r="P54" s="14">
        <f t="shared" si="5"/>
        <v>0.46</v>
      </c>
    </row>
    <row r="55" spans="1:16" ht="14.25" customHeight="1" x14ac:dyDescent="0.25">
      <c r="A55" s="2" t="s">
        <v>95</v>
      </c>
      <c r="B55" s="3">
        <v>41060</v>
      </c>
      <c r="C55" s="10" t="str">
        <f t="shared" si="0"/>
        <v>May</v>
      </c>
      <c r="D55" s="10" t="str">
        <f t="shared" si="1"/>
        <v>2012</v>
      </c>
      <c r="E55" s="3">
        <v>41062</v>
      </c>
      <c r="F55" s="13">
        <f t="shared" si="2"/>
        <v>2</v>
      </c>
      <c r="G55" s="2" t="s">
        <v>3323</v>
      </c>
      <c r="H55" s="2" t="s">
        <v>3143</v>
      </c>
      <c r="I55" s="22" t="str">
        <f t="shared" si="3"/>
        <v>United States</v>
      </c>
      <c r="J55" s="22" t="str">
        <f t="shared" si="4"/>
        <v>California</v>
      </c>
      <c r="K55" s="2" t="s">
        <v>28</v>
      </c>
      <c r="L55" s="2" t="s">
        <v>98</v>
      </c>
      <c r="M55" s="4">
        <v>80.88</v>
      </c>
      <c r="N55" s="4">
        <v>6</v>
      </c>
      <c r="O55" s="4">
        <v>21.0288</v>
      </c>
      <c r="P55" s="14">
        <f t="shared" si="5"/>
        <v>0.26</v>
      </c>
    </row>
    <row r="56" spans="1:16" ht="14.25" customHeight="1" x14ac:dyDescent="0.25">
      <c r="A56" s="2" t="s">
        <v>99</v>
      </c>
      <c r="B56" s="3">
        <v>41057</v>
      </c>
      <c r="C56" s="10" t="str">
        <f t="shared" si="0"/>
        <v>May</v>
      </c>
      <c r="D56" s="10" t="str">
        <f t="shared" si="1"/>
        <v>2012</v>
      </c>
      <c r="E56" s="3">
        <v>41063</v>
      </c>
      <c r="F56" s="13">
        <f t="shared" si="2"/>
        <v>6</v>
      </c>
      <c r="G56" s="2" t="s">
        <v>3324</v>
      </c>
      <c r="H56" s="2" t="s">
        <v>3132</v>
      </c>
      <c r="I56" s="22" t="str">
        <f t="shared" si="3"/>
        <v>United States</v>
      </c>
      <c r="J56" s="22" t="str">
        <f t="shared" si="4"/>
        <v>Washington</v>
      </c>
      <c r="K56" s="2" t="s">
        <v>14</v>
      </c>
      <c r="L56" s="2" t="s">
        <v>100</v>
      </c>
      <c r="M56" s="4">
        <v>6.63</v>
      </c>
      <c r="N56" s="4">
        <v>3</v>
      </c>
      <c r="O56" s="4">
        <v>1.7901</v>
      </c>
      <c r="P56" s="14">
        <f t="shared" si="5"/>
        <v>0.27</v>
      </c>
    </row>
    <row r="57" spans="1:16" ht="14.25" customHeight="1" x14ac:dyDescent="0.25">
      <c r="A57" s="2" t="s">
        <v>101</v>
      </c>
      <c r="B57" s="3">
        <v>40603</v>
      </c>
      <c r="C57" s="10" t="str">
        <f t="shared" si="0"/>
        <v>March</v>
      </c>
      <c r="D57" s="10" t="str">
        <f t="shared" si="1"/>
        <v>2011</v>
      </c>
      <c r="E57" s="3">
        <v>40608</v>
      </c>
      <c r="F57" s="13">
        <f t="shared" si="2"/>
        <v>5</v>
      </c>
      <c r="G57" s="2" t="s">
        <v>3325</v>
      </c>
      <c r="H57" s="2" t="s">
        <v>3132</v>
      </c>
      <c r="I57" s="22" t="str">
        <f t="shared" si="3"/>
        <v>United States</v>
      </c>
      <c r="J57" s="22" t="str">
        <f t="shared" si="4"/>
        <v>Washington</v>
      </c>
      <c r="K57" s="2" t="s">
        <v>72</v>
      </c>
      <c r="L57" s="2" t="s">
        <v>102</v>
      </c>
      <c r="M57" s="4">
        <v>457.56799999999998</v>
      </c>
      <c r="N57" s="4">
        <v>2</v>
      </c>
      <c r="O57" s="4">
        <v>51.476399999999998</v>
      </c>
      <c r="P57" s="14">
        <f t="shared" si="5"/>
        <v>0.1125</v>
      </c>
    </row>
    <row r="58" spans="1:16" ht="14.25" customHeight="1" x14ac:dyDescent="0.25">
      <c r="A58" s="2" t="s">
        <v>103</v>
      </c>
      <c r="B58" s="3">
        <v>41406</v>
      </c>
      <c r="C58" s="10" t="str">
        <f t="shared" si="0"/>
        <v>May</v>
      </c>
      <c r="D58" s="10" t="str">
        <f t="shared" si="1"/>
        <v>2013</v>
      </c>
      <c r="E58" s="3">
        <v>41407</v>
      </c>
      <c r="F58" s="13">
        <f t="shared" si="2"/>
        <v>1</v>
      </c>
      <c r="G58" s="2" t="s">
        <v>3326</v>
      </c>
      <c r="H58" s="2" t="s">
        <v>3131</v>
      </c>
      <c r="I58" s="22" t="str">
        <f t="shared" si="3"/>
        <v>United States</v>
      </c>
      <c r="J58" s="22" t="str">
        <f t="shared" si="4"/>
        <v>California</v>
      </c>
      <c r="K58" s="2" t="s">
        <v>45</v>
      </c>
      <c r="L58" s="2" t="s">
        <v>104</v>
      </c>
      <c r="M58" s="4">
        <v>5.98</v>
      </c>
      <c r="N58" s="4">
        <v>1</v>
      </c>
      <c r="O58" s="4">
        <v>2.6909999999999998</v>
      </c>
      <c r="P58" s="14">
        <f t="shared" si="5"/>
        <v>0.44999999999999996</v>
      </c>
    </row>
    <row r="59" spans="1:16" ht="14.25" customHeight="1" x14ac:dyDescent="0.25">
      <c r="A59" s="2" t="s">
        <v>105</v>
      </c>
      <c r="B59" s="3">
        <v>41595</v>
      </c>
      <c r="C59" s="10" t="str">
        <f t="shared" si="0"/>
        <v>November</v>
      </c>
      <c r="D59" s="10" t="str">
        <f t="shared" si="1"/>
        <v>2013</v>
      </c>
      <c r="E59" s="3">
        <v>41599</v>
      </c>
      <c r="F59" s="13">
        <f t="shared" si="2"/>
        <v>4</v>
      </c>
      <c r="G59" s="2" t="s">
        <v>3327</v>
      </c>
      <c r="H59" s="2" t="s">
        <v>3144</v>
      </c>
      <c r="I59" s="22" t="str">
        <f t="shared" si="3"/>
        <v>United States</v>
      </c>
      <c r="J59" s="22" t="str">
        <f t="shared" si="4"/>
        <v>New Mexico</v>
      </c>
      <c r="K59" s="2" t="s">
        <v>87</v>
      </c>
      <c r="L59" s="2" t="s">
        <v>106</v>
      </c>
      <c r="M59" s="4">
        <v>28.4</v>
      </c>
      <c r="N59" s="4">
        <v>5</v>
      </c>
      <c r="O59" s="4">
        <v>13.348000000000001</v>
      </c>
      <c r="P59" s="14">
        <f t="shared" si="5"/>
        <v>0.47000000000000003</v>
      </c>
    </row>
    <row r="60" spans="1:16" ht="14.25" customHeight="1" x14ac:dyDescent="0.25">
      <c r="A60" s="2" t="s">
        <v>107</v>
      </c>
      <c r="B60" s="3">
        <v>41586</v>
      </c>
      <c r="C60" s="10" t="str">
        <f t="shared" si="0"/>
        <v>November</v>
      </c>
      <c r="D60" s="10" t="str">
        <f t="shared" si="1"/>
        <v>2013</v>
      </c>
      <c r="E60" s="3">
        <v>41590</v>
      </c>
      <c r="F60" s="13">
        <f t="shared" si="2"/>
        <v>4</v>
      </c>
      <c r="G60" s="2" t="s">
        <v>3328</v>
      </c>
      <c r="H60" s="2" t="s">
        <v>3132</v>
      </c>
      <c r="I60" s="22" t="str">
        <f t="shared" si="3"/>
        <v>United States</v>
      </c>
      <c r="J60" s="22" t="str">
        <f t="shared" si="4"/>
        <v>Washington</v>
      </c>
      <c r="K60" s="2" t="s">
        <v>18</v>
      </c>
      <c r="L60" s="2" t="s">
        <v>108</v>
      </c>
      <c r="M60" s="4">
        <v>27.68</v>
      </c>
      <c r="N60" s="4">
        <v>2</v>
      </c>
      <c r="O60" s="4">
        <v>9.6880000000000006</v>
      </c>
      <c r="P60" s="14">
        <f t="shared" si="5"/>
        <v>0.35000000000000003</v>
      </c>
    </row>
    <row r="61" spans="1:16" ht="14.25" customHeight="1" x14ac:dyDescent="0.25">
      <c r="A61" s="2" t="s">
        <v>109</v>
      </c>
      <c r="B61" s="3">
        <v>40760</v>
      </c>
      <c r="C61" s="10" t="str">
        <f t="shared" si="0"/>
        <v>August</v>
      </c>
      <c r="D61" s="10" t="str">
        <f t="shared" si="1"/>
        <v>2011</v>
      </c>
      <c r="E61" s="3">
        <v>40764</v>
      </c>
      <c r="F61" s="13">
        <f t="shared" si="2"/>
        <v>4</v>
      </c>
      <c r="G61" s="2" t="s">
        <v>3329</v>
      </c>
      <c r="H61" s="2" t="s">
        <v>3131</v>
      </c>
      <c r="I61" s="22" t="str">
        <f t="shared" si="3"/>
        <v>United States</v>
      </c>
      <c r="J61" s="22" t="str">
        <f t="shared" si="4"/>
        <v>California</v>
      </c>
      <c r="K61" s="2" t="s">
        <v>45</v>
      </c>
      <c r="L61" s="2" t="s">
        <v>110</v>
      </c>
      <c r="M61" s="4">
        <v>20.94</v>
      </c>
      <c r="N61" s="4">
        <v>3</v>
      </c>
      <c r="O61" s="4">
        <v>9.8417999999999992</v>
      </c>
      <c r="P61" s="14">
        <f t="shared" si="5"/>
        <v>0.46999999999999992</v>
      </c>
    </row>
    <row r="62" spans="1:16" ht="14.25" customHeight="1" x14ac:dyDescent="0.25">
      <c r="A62" s="2" t="s">
        <v>109</v>
      </c>
      <c r="B62" s="3">
        <v>40760</v>
      </c>
      <c r="C62" s="10" t="str">
        <f t="shared" si="0"/>
        <v>August</v>
      </c>
      <c r="D62" s="10" t="str">
        <f t="shared" si="1"/>
        <v>2011</v>
      </c>
      <c r="E62" s="3">
        <v>40764</v>
      </c>
      <c r="F62" s="13">
        <f t="shared" si="2"/>
        <v>4</v>
      </c>
      <c r="G62" s="2" t="s">
        <v>3329</v>
      </c>
      <c r="H62" s="2" t="s">
        <v>3131</v>
      </c>
      <c r="I62" s="22" t="str">
        <f t="shared" si="3"/>
        <v>United States</v>
      </c>
      <c r="J62" s="22" t="str">
        <f t="shared" si="4"/>
        <v>California</v>
      </c>
      <c r="K62" s="2" t="s">
        <v>45</v>
      </c>
      <c r="L62" s="2" t="s">
        <v>111</v>
      </c>
      <c r="M62" s="4">
        <v>110.96</v>
      </c>
      <c r="N62" s="4">
        <v>2</v>
      </c>
      <c r="O62" s="4">
        <v>53.260800000000003</v>
      </c>
      <c r="P62" s="14">
        <f t="shared" si="5"/>
        <v>0.48000000000000004</v>
      </c>
    </row>
    <row r="63" spans="1:16" ht="14.25" customHeight="1" x14ac:dyDescent="0.25">
      <c r="A63" s="2" t="s">
        <v>109</v>
      </c>
      <c r="B63" s="3">
        <v>40760</v>
      </c>
      <c r="C63" s="10" t="str">
        <f t="shared" si="0"/>
        <v>August</v>
      </c>
      <c r="D63" s="10" t="str">
        <f t="shared" si="1"/>
        <v>2011</v>
      </c>
      <c r="E63" s="3">
        <v>40764</v>
      </c>
      <c r="F63" s="13">
        <f t="shared" si="2"/>
        <v>4</v>
      </c>
      <c r="G63" s="2" t="s">
        <v>3329</v>
      </c>
      <c r="H63" s="2" t="s">
        <v>3131</v>
      </c>
      <c r="I63" s="22" t="str">
        <f t="shared" si="3"/>
        <v>United States</v>
      </c>
      <c r="J63" s="22" t="str">
        <f t="shared" si="4"/>
        <v>California</v>
      </c>
      <c r="K63" s="2" t="s">
        <v>72</v>
      </c>
      <c r="L63" s="2" t="s">
        <v>112</v>
      </c>
      <c r="M63" s="4">
        <v>340.14400000000001</v>
      </c>
      <c r="N63" s="4">
        <v>7</v>
      </c>
      <c r="O63" s="4">
        <v>21.259</v>
      </c>
      <c r="P63" s="14">
        <f t="shared" si="5"/>
        <v>6.25E-2</v>
      </c>
    </row>
    <row r="64" spans="1:16" ht="14.25" customHeight="1" x14ac:dyDescent="0.25">
      <c r="A64" s="2" t="s">
        <v>113</v>
      </c>
      <c r="B64" s="3">
        <v>40781</v>
      </c>
      <c r="C64" s="10" t="str">
        <f t="shared" si="0"/>
        <v>August</v>
      </c>
      <c r="D64" s="10" t="str">
        <f t="shared" si="1"/>
        <v>2011</v>
      </c>
      <c r="E64" s="3">
        <v>40785</v>
      </c>
      <c r="F64" s="13">
        <f t="shared" si="2"/>
        <v>4</v>
      </c>
      <c r="G64" s="2" t="s">
        <v>3330</v>
      </c>
      <c r="H64" s="2" t="s">
        <v>3131</v>
      </c>
      <c r="I64" s="22" t="str">
        <f t="shared" si="3"/>
        <v>United States</v>
      </c>
      <c r="J64" s="22" t="str">
        <f t="shared" si="4"/>
        <v>California</v>
      </c>
      <c r="K64" s="2" t="s">
        <v>38</v>
      </c>
      <c r="L64" s="2" t="s">
        <v>114</v>
      </c>
      <c r="M64" s="4">
        <v>176.8</v>
      </c>
      <c r="N64" s="4">
        <v>8</v>
      </c>
      <c r="O64" s="4">
        <v>22.984000000000002</v>
      </c>
      <c r="P64" s="14">
        <f t="shared" si="5"/>
        <v>0.13</v>
      </c>
    </row>
    <row r="65" spans="1:16" ht="14.25" customHeight="1" x14ac:dyDescent="0.25">
      <c r="A65" s="2" t="s">
        <v>115</v>
      </c>
      <c r="B65" s="3">
        <v>41213</v>
      </c>
      <c r="C65" s="10" t="str">
        <f t="shared" si="0"/>
        <v>October</v>
      </c>
      <c r="D65" s="10" t="str">
        <f t="shared" si="1"/>
        <v>2012</v>
      </c>
      <c r="E65" s="3">
        <v>41219</v>
      </c>
      <c r="F65" s="13">
        <f t="shared" si="2"/>
        <v>6</v>
      </c>
      <c r="G65" s="2" t="s">
        <v>3331</v>
      </c>
      <c r="H65" s="2" t="s">
        <v>3145</v>
      </c>
      <c r="I65" s="22" t="str">
        <f t="shared" si="3"/>
        <v>United States</v>
      </c>
      <c r="J65" s="22" t="str">
        <f t="shared" si="4"/>
        <v>California</v>
      </c>
      <c r="K65" s="2" t="s">
        <v>87</v>
      </c>
      <c r="L65" s="2" t="s">
        <v>116</v>
      </c>
      <c r="M65" s="4">
        <v>14.28</v>
      </c>
      <c r="N65" s="4">
        <v>7</v>
      </c>
      <c r="O65" s="4">
        <v>6.7115999999999998</v>
      </c>
      <c r="P65" s="14">
        <f t="shared" si="5"/>
        <v>0.47000000000000003</v>
      </c>
    </row>
    <row r="66" spans="1:16" ht="14.25" customHeight="1" x14ac:dyDescent="0.25">
      <c r="A66" s="2" t="s">
        <v>117</v>
      </c>
      <c r="B66" s="3">
        <v>40758</v>
      </c>
      <c r="C66" s="10" t="str">
        <f t="shared" si="0"/>
        <v>August</v>
      </c>
      <c r="D66" s="10" t="str">
        <f t="shared" si="1"/>
        <v>2011</v>
      </c>
      <c r="E66" s="3">
        <v>40760</v>
      </c>
      <c r="F66" s="13">
        <f t="shared" si="2"/>
        <v>2</v>
      </c>
      <c r="G66" s="2" t="s">
        <v>3332</v>
      </c>
      <c r="H66" s="2" t="s">
        <v>3146</v>
      </c>
      <c r="I66" s="22" t="str">
        <f t="shared" si="3"/>
        <v>United States</v>
      </c>
      <c r="J66" s="22" t="str">
        <f t="shared" si="4"/>
        <v>Colorado</v>
      </c>
      <c r="K66" s="2" t="s">
        <v>22</v>
      </c>
      <c r="L66" s="2" t="s">
        <v>118</v>
      </c>
      <c r="M66" s="4">
        <v>218.75</v>
      </c>
      <c r="N66" s="4">
        <v>2</v>
      </c>
      <c r="O66" s="4">
        <v>-161.875</v>
      </c>
      <c r="P66" s="14">
        <f t="shared" si="5"/>
        <v>-0.74</v>
      </c>
    </row>
    <row r="67" spans="1:16" ht="14.25" customHeight="1" x14ac:dyDescent="0.25">
      <c r="A67" s="2" t="s">
        <v>117</v>
      </c>
      <c r="B67" s="3">
        <v>40758</v>
      </c>
      <c r="C67" s="10" t="str">
        <f t="shared" ref="C67:C130" si="6">TEXT(B67,"mmmm")</f>
        <v>August</v>
      </c>
      <c r="D67" s="10" t="str">
        <f t="shared" ref="D67:D130" si="7">TEXT(B67,"yyyy")</f>
        <v>2011</v>
      </c>
      <c r="E67" s="3">
        <v>40760</v>
      </c>
      <c r="F67" s="13">
        <f t="shared" ref="F67:F130" si="8">E67-B67</f>
        <v>2</v>
      </c>
      <c r="G67" s="2" t="s">
        <v>3332</v>
      </c>
      <c r="H67" s="2" t="s">
        <v>3146</v>
      </c>
      <c r="I67" s="22" t="str">
        <f t="shared" ref="I67:I130" si="9">LEFT(H67,FIND(",",H67)-1)</f>
        <v>United States</v>
      </c>
      <c r="J67" s="22" t="str">
        <f t="shared" ref="J67:J130" si="10">TRIM(RIGHT(H67,LEN(H67)-FIND("@",SUBSTITUTE(H67,",","@",LEN(H67)-LEN(SUBSTITUTE(H67,",",""))))))</f>
        <v>Colorado</v>
      </c>
      <c r="K67" s="2" t="s">
        <v>20</v>
      </c>
      <c r="L67" s="2" t="s">
        <v>119</v>
      </c>
      <c r="M67" s="4">
        <v>2.6</v>
      </c>
      <c r="N67" s="4">
        <v>1</v>
      </c>
      <c r="O67" s="4">
        <v>0.29249999999999998</v>
      </c>
      <c r="P67" s="14">
        <f t="shared" ref="P67:P130" si="11">IF(M67=0,0,O67/M67)</f>
        <v>0.11249999999999999</v>
      </c>
    </row>
    <row r="68" spans="1:16" ht="14.25" customHeight="1" x14ac:dyDescent="0.25">
      <c r="A68" s="2" t="s">
        <v>120</v>
      </c>
      <c r="B68" s="3">
        <v>41983</v>
      </c>
      <c r="C68" s="10" t="str">
        <f t="shared" si="6"/>
        <v>December</v>
      </c>
      <c r="D68" s="10" t="str">
        <f t="shared" si="7"/>
        <v>2014</v>
      </c>
      <c r="E68" s="3">
        <v>41988</v>
      </c>
      <c r="F68" s="13">
        <f t="shared" si="8"/>
        <v>5</v>
      </c>
      <c r="G68" s="2" t="s">
        <v>3333</v>
      </c>
      <c r="H68" s="2" t="s">
        <v>3147</v>
      </c>
      <c r="I68" s="22" t="str">
        <f t="shared" si="9"/>
        <v>United States</v>
      </c>
      <c r="J68" s="22" t="str">
        <f t="shared" si="10"/>
        <v>California</v>
      </c>
      <c r="K68" s="2" t="s">
        <v>16</v>
      </c>
      <c r="L68" s="2" t="s">
        <v>121</v>
      </c>
      <c r="M68" s="4">
        <v>444.76799999999997</v>
      </c>
      <c r="N68" s="4">
        <v>4</v>
      </c>
      <c r="O68" s="4">
        <v>44.476799999999997</v>
      </c>
      <c r="P68" s="14">
        <f t="shared" si="11"/>
        <v>0.1</v>
      </c>
    </row>
    <row r="69" spans="1:16" ht="14.25" customHeight="1" x14ac:dyDescent="0.25">
      <c r="A69" s="2" t="s">
        <v>122</v>
      </c>
      <c r="B69" s="3">
        <v>41576</v>
      </c>
      <c r="C69" s="10" t="str">
        <f t="shared" si="6"/>
        <v>October</v>
      </c>
      <c r="D69" s="10" t="str">
        <f t="shared" si="7"/>
        <v>2013</v>
      </c>
      <c r="E69" s="3">
        <v>41580</v>
      </c>
      <c r="F69" s="13">
        <f t="shared" si="8"/>
        <v>4</v>
      </c>
      <c r="G69" s="2" t="s">
        <v>3334</v>
      </c>
      <c r="H69" s="2" t="s">
        <v>3131</v>
      </c>
      <c r="I69" s="22" t="str">
        <f t="shared" si="9"/>
        <v>United States</v>
      </c>
      <c r="J69" s="22" t="str">
        <f t="shared" si="10"/>
        <v>California</v>
      </c>
      <c r="K69" s="2" t="s">
        <v>28</v>
      </c>
      <c r="L69" s="2" t="s">
        <v>123</v>
      </c>
      <c r="M69" s="4">
        <v>93.06</v>
      </c>
      <c r="N69" s="4">
        <v>6</v>
      </c>
      <c r="O69" s="4">
        <v>26.056799999999999</v>
      </c>
      <c r="P69" s="14">
        <f t="shared" si="11"/>
        <v>0.27999999999999997</v>
      </c>
    </row>
    <row r="70" spans="1:16" ht="14.25" customHeight="1" x14ac:dyDescent="0.25">
      <c r="A70" s="2" t="s">
        <v>122</v>
      </c>
      <c r="B70" s="3">
        <v>41576</v>
      </c>
      <c r="C70" s="10" t="str">
        <f t="shared" si="6"/>
        <v>October</v>
      </c>
      <c r="D70" s="10" t="str">
        <f t="shared" si="7"/>
        <v>2013</v>
      </c>
      <c r="E70" s="3">
        <v>41580</v>
      </c>
      <c r="F70" s="13">
        <f t="shared" si="8"/>
        <v>4</v>
      </c>
      <c r="G70" s="2" t="s">
        <v>3334</v>
      </c>
      <c r="H70" s="2" t="s">
        <v>3131</v>
      </c>
      <c r="I70" s="22" t="str">
        <f t="shared" si="9"/>
        <v>United States</v>
      </c>
      <c r="J70" s="22" t="str">
        <f t="shared" si="10"/>
        <v>California</v>
      </c>
      <c r="K70" s="2" t="s">
        <v>16</v>
      </c>
      <c r="L70" s="2" t="s">
        <v>124</v>
      </c>
      <c r="M70" s="4">
        <v>302.37599999999998</v>
      </c>
      <c r="N70" s="4">
        <v>3</v>
      </c>
      <c r="O70" s="4">
        <v>22.6782</v>
      </c>
      <c r="P70" s="14">
        <f t="shared" si="11"/>
        <v>7.5000000000000011E-2</v>
      </c>
    </row>
    <row r="71" spans="1:16" ht="14.25" customHeight="1" x14ac:dyDescent="0.25">
      <c r="A71" s="2" t="s">
        <v>125</v>
      </c>
      <c r="B71" s="3">
        <v>41956</v>
      </c>
      <c r="C71" s="10" t="str">
        <f t="shared" si="6"/>
        <v>November</v>
      </c>
      <c r="D71" s="10" t="str">
        <f t="shared" si="7"/>
        <v>2014</v>
      </c>
      <c r="E71" s="3">
        <v>41960</v>
      </c>
      <c r="F71" s="13">
        <f t="shared" si="8"/>
        <v>4</v>
      </c>
      <c r="G71" s="2" t="s">
        <v>3335</v>
      </c>
      <c r="H71" s="2" t="s">
        <v>3148</v>
      </c>
      <c r="I71" s="22" t="str">
        <f t="shared" si="9"/>
        <v>United States</v>
      </c>
      <c r="J71" s="22" t="str">
        <f t="shared" si="10"/>
        <v>California</v>
      </c>
      <c r="K71" s="2" t="s">
        <v>45</v>
      </c>
      <c r="L71" s="2" t="s">
        <v>126</v>
      </c>
      <c r="M71" s="4">
        <v>10.56</v>
      </c>
      <c r="N71" s="4">
        <v>2</v>
      </c>
      <c r="O71" s="4">
        <v>4.7519999999999998</v>
      </c>
      <c r="P71" s="14">
        <f t="shared" si="11"/>
        <v>0.44999999999999996</v>
      </c>
    </row>
    <row r="72" spans="1:16" ht="14.25" customHeight="1" x14ac:dyDescent="0.25">
      <c r="A72" s="2" t="s">
        <v>127</v>
      </c>
      <c r="B72" s="3">
        <v>41619</v>
      </c>
      <c r="C72" s="10" t="str">
        <f t="shared" si="6"/>
        <v>December</v>
      </c>
      <c r="D72" s="10" t="str">
        <f t="shared" si="7"/>
        <v>2013</v>
      </c>
      <c r="E72" s="3">
        <v>41624</v>
      </c>
      <c r="F72" s="13">
        <f t="shared" si="8"/>
        <v>5</v>
      </c>
      <c r="G72" s="2" t="s">
        <v>3336</v>
      </c>
      <c r="H72" s="2" t="s">
        <v>3134</v>
      </c>
      <c r="I72" s="22" t="str">
        <f t="shared" si="9"/>
        <v>United States</v>
      </c>
      <c r="J72" s="22" t="str">
        <f t="shared" si="10"/>
        <v>California</v>
      </c>
      <c r="K72" s="2" t="s">
        <v>72</v>
      </c>
      <c r="L72" s="2" t="s">
        <v>128</v>
      </c>
      <c r="M72" s="4">
        <v>321.56799999999998</v>
      </c>
      <c r="N72" s="4">
        <v>2</v>
      </c>
      <c r="O72" s="4">
        <v>28.1372</v>
      </c>
      <c r="P72" s="14">
        <f t="shared" si="11"/>
        <v>8.7500000000000008E-2</v>
      </c>
    </row>
    <row r="73" spans="1:16" ht="14.25" customHeight="1" x14ac:dyDescent="0.25">
      <c r="A73" s="2" t="s">
        <v>129</v>
      </c>
      <c r="B73" s="3">
        <v>41529</v>
      </c>
      <c r="C73" s="10" t="str">
        <f t="shared" si="6"/>
        <v>September</v>
      </c>
      <c r="D73" s="10" t="str">
        <f t="shared" si="7"/>
        <v>2013</v>
      </c>
      <c r="E73" s="3">
        <v>41535</v>
      </c>
      <c r="F73" s="13">
        <f t="shared" si="8"/>
        <v>6</v>
      </c>
      <c r="G73" s="2" t="s">
        <v>3337</v>
      </c>
      <c r="H73" s="2" t="s">
        <v>3149</v>
      </c>
      <c r="I73" s="22" t="str">
        <f t="shared" si="9"/>
        <v>United States</v>
      </c>
      <c r="J73" s="22" t="str">
        <f t="shared" si="10"/>
        <v>California</v>
      </c>
      <c r="K73" s="2" t="s">
        <v>45</v>
      </c>
      <c r="L73" s="2" t="s">
        <v>130</v>
      </c>
      <c r="M73" s="4">
        <v>7.61</v>
      </c>
      <c r="N73" s="4">
        <v>1</v>
      </c>
      <c r="O73" s="4">
        <v>3.5767000000000002</v>
      </c>
      <c r="P73" s="14">
        <f t="shared" si="11"/>
        <v>0.47000000000000003</v>
      </c>
    </row>
    <row r="74" spans="1:16" ht="14.25" customHeight="1" x14ac:dyDescent="0.25">
      <c r="A74" s="2" t="s">
        <v>129</v>
      </c>
      <c r="B74" s="3">
        <v>41529</v>
      </c>
      <c r="C74" s="10" t="str">
        <f t="shared" si="6"/>
        <v>September</v>
      </c>
      <c r="D74" s="10" t="str">
        <f t="shared" si="7"/>
        <v>2013</v>
      </c>
      <c r="E74" s="3">
        <v>41535</v>
      </c>
      <c r="F74" s="13">
        <f t="shared" si="8"/>
        <v>6</v>
      </c>
      <c r="G74" s="2" t="s">
        <v>3337</v>
      </c>
      <c r="H74" s="2" t="s">
        <v>3149</v>
      </c>
      <c r="I74" s="22" t="str">
        <f t="shared" si="9"/>
        <v>United States</v>
      </c>
      <c r="J74" s="22" t="str">
        <f t="shared" si="10"/>
        <v>California</v>
      </c>
      <c r="K74" s="2" t="s">
        <v>38</v>
      </c>
      <c r="L74" s="2" t="s">
        <v>131</v>
      </c>
      <c r="M74" s="4">
        <v>3347.37</v>
      </c>
      <c r="N74" s="4">
        <v>13</v>
      </c>
      <c r="O74" s="4">
        <v>636.00030000000004</v>
      </c>
      <c r="P74" s="14">
        <f t="shared" si="11"/>
        <v>0.19000000000000003</v>
      </c>
    </row>
    <row r="75" spans="1:16" ht="14.25" customHeight="1" x14ac:dyDescent="0.25">
      <c r="A75" s="2" t="s">
        <v>132</v>
      </c>
      <c r="B75" s="3">
        <v>41223</v>
      </c>
      <c r="C75" s="10" t="str">
        <f t="shared" si="6"/>
        <v>November</v>
      </c>
      <c r="D75" s="10" t="str">
        <f t="shared" si="7"/>
        <v>2012</v>
      </c>
      <c r="E75" s="3">
        <v>41228</v>
      </c>
      <c r="F75" s="13">
        <f t="shared" si="8"/>
        <v>5</v>
      </c>
      <c r="G75" s="2" t="s">
        <v>3338</v>
      </c>
      <c r="H75" s="2" t="s">
        <v>3150</v>
      </c>
      <c r="I75" s="22" t="str">
        <f t="shared" si="9"/>
        <v>United States</v>
      </c>
      <c r="J75" s="22" t="str">
        <f t="shared" si="10"/>
        <v>California</v>
      </c>
      <c r="K75" s="2" t="s">
        <v>38</v>
      </c>
      <c r="L75" s="2" t="s">
        <v>133</v>
      </c>
      <c r="M75" s="4">
        <v>79.900000000000006</v>
      </c>
      <c r="N75" s="4">
        <v>2</v>
      </c>
      <c r="O75" s="4">
        <v>35.155999999999999</v>
      </c>
      <c r="P75" s="14">
        <f t="shared" si="11"/>
        <v>0.43999999999999995</v>
      </c>
    </row>
    <row r="76" spans="1:16" ht="14.25" customHeight="1" x14ac:dyDescent="0.25">
      <c r="A76" s="2" t="s">
        <v>134</v>
      </c>
      <c r="B76" s="3">
        <v>42002</v>
      </c>
      <c r="C76" s="10" t="str">
        <f t="shared" si="6"/>
        <v>December</v>
      </c>
      <c r="D76" s="10" t="str">
        <f t="shared" si="7"/>
        <v>2014</v>
      </c>
      <c r="E76" s="3">
        <v>42007</v>
      </c>
      <c r="F76" s="13">
        <f t="shared" si="8"/>
        <v>5</v>
      </c>
      <c r="G76" s="2" t="s">
        <v>3339</v>
      </c>
      <c r="H76" s="2" t="s">
        <v>3134</v>
      </c>
      <c r="I76" s="22" t="str">
        <f t="shared" si="9"/>
        <v>United States</v>
      </c>
      <c r="J76" s="22" t="str">
        <f t="shared" si="10"/>
        <v>California</v>
      </c>
      <c r="K76" s="2" t="s">
        <v>28</v>
      </c>
      <c r="L76" s="2" t="s">
        <v>135</v>
      </c>
      <c r="M76" s="4">
        <v>725.84</v>
      </c>
      <c r="N76" s="4">
        <v>4</v>
      </c>
      <c r="O76" s="4">
        <v>210.49359999999999</v>
      </c>
      <c r="P76" s="14">
        <f t="shared" si="11"/>
        <v>0.28999999999999998</v>
      </c>
    </row>
    <row r="77" spans="1:16" ht="14.25" customHeight="1" x14ac:dyDescent="0.25">
      <c r="A77" s="2" t="s">
        <v>136</v>
      </c>
      <c r="B77" s="3">
        <v>41120</v>
      </c>
      <c r="C77" s="10" t="str">
        <f t="shared" si="6"/>
        <v>July</v>
      </c>
      <c r="D77" s="10" t="str">
        <f t="shared" si="7"/>
        <v>2012</v>
      </c>
      <c r="E77" s="3">
        <v>41121</v>
      </c>
      <c r="F77" s="13">
        <f t="shared" si="8"/>
        <v>1</v>
      </c>
      <c r="G77" s="2" t="s">
        <v>3321</v>
      </c>
      <c r="H77" s="2" t="s">
        <v>3134</v>
      </c>
      <c r="I77" s="22" t="str">
        <f t="shared" si="9"/>
        <v>United States</v>
      </c>
      <c r="J77" s="22" t="str">
        <f t="shared" si="10"/>
        <v>California</v>
      </c>
      <c r="K77" s="2" t="s">
        <v>38</v>
      </c>
      <c r="L77" s="2" t="s">
        <v>137</v>
      </c>
      <c r="M77" s="4">
        <v>209.93</v>
      </c>
      <c r="N77" s="4">
        <v>7</v>
      </c>
      <c r="O77" s="4">
        <v>92.369200000000006</v>
      </c>
      <c r="P77" s="14">
        <f t="shared" si="11"/>
        <v>0.44</v>
      </c>
    </row>
    <row r="78" spans="1:16" ht="14.25" customHeight="1" x14ac:dyDescent="0.25">
      <c r="A78" s="2" t="s">
        <v>136</v>
      </c>
      <c r="B78" s="3">
        <v>41120</v>
      </c>
      <c r="C78" s="10" t="str">
        <f t="shared" si="6"/>
        <v>July</v>
      </c>
      <c r="D78" s="10" t="str">
        <f t="shared" si="7"/>
        <v>2012</v>
      </c>
      <c r="E78" s="3">
        <v>41121</v>
      </c>
      <c r="F78" s="13">
        <f t="shared" si="8"/>
        <v>1</v>
      </c>
      <c r="G78" s="2" t="s">
        <v>3321</v>
      </c>
      <c r="H78" s="2" t="s">
        <v>3134</v>
      </c>
      <c r="I78" s="22" t="str">
        <f t="shared" si="9"/>
        <v>United States</v>
      </c>
      <c r="J78" s="22" t="str">
        <f t="shared" si="10"/>
        <v>California</v>
      </c>
      <c r="K78" s="2" t="s">
        <v>12</v>
      </c>
      <c r="L78" s="2" t="s">
        <v>138</v>
      </c>
      <c r="M78" s="4">
        <v>5.28</v>
      </c>
      <c r="N78" s="4">
        <v>3</v>
      </c>
      <c r="O78" s="4">
        <v>2.3231999999999999</v>
      </c>
      <c r="P78" s="14">
        <f t="shared" si="11"/>
        <v>0.43999999999999995</v>
      </c>
    </row>
    <row r="79" spans="1:16" ht="14.25" customHeight="1" x14ac:dyDescent="0.25">
      <c r="A79" s="2" t="s">
        <v>136</v>
      </c>
      <c r="B79" s="3">
        <v>41120</v>
      </c>
      <c r="C79" s="10" t="str">
        <f t="shared" si="6"/>
        <v>July</v>
      </c>
      <c r="D79" s="10" t="str">
        <f t="shared" si="7"/>
        <v>2012</v>
      </c>
      <c r="E79" s="3">
        <v>41121</v>
      </c>
      <c r="F79" s="13">
        <f t="shared" si="8"/>
        <v>1</v>
      </c>
      <c r="G79" s="2" t="s">
        <v>3321</v>
      </c>
      <c r="H79" s="2" t="s">
        <v>3134</v>
      </c>
      <c r="I79" s="22" t="str">
        <f t="shared" si="9"/>
        <v>United States</v>
      </c>
      <c r="J79" s="22" t="str">
        <f t="shared" si="10"/>
        <v>California</v>
      </c>
      <c r="K79" s="2" t="s">
        <v>18</v>
      </c>
      <c r="L79" s="2" t="s">
        <v>139</v>
      </c>
      <c r="M79" s="4">
        <v>10.92</v>
      </c>
      <c r="N79" s="4">
        <v>3</v>
      </c>
      <c r="O79" s="4">
        <v>4.0949999999999998</v>
      </c>
      <c r="P79" s="14">
        <f t="shared" si="11"/>
        <v>0.375</v>
      </c>
    </row>
    <row r="80" spans="1:16" ht="14.25" customHeight="1" x14ac:dyDescent="0.25">
      <c r="A80" s="2" t="s">
        <v>140</v>
      </c>
      <c r="B80" s="3">
        <v>41899</v>
      </c>
      <c r="C80" s="10" t="str">
        <f t="shared" si="6"/>
        <v>September</v>
      </c>
      <c r="D80" s="10" t="str">
        <f t="shared" si="7"/>
        <v>2014</v>
      </c>
      <c r="E80" s="3">
        <v>41900</v>
      </c>
      <c r="F80" s="13">
        <f t="shared" si="8"/>
        <v>1</v>
      </c>
      <c r="G80" s="2" t="s">
        <v>3340</v>
      </c>
      <c r="H80" s="2" t="s">
        <v>3151</v>
      </c>
      <c r="I80" s="22" t="str">
        <f t="shared" si="9"/>
        <v>United States</v>
      </c>
      <c r="J80" s="22" t="str">
        <f t="shared" si="10"/>
        <v>California</v>
      </c>
      <c r="K80" s="2" t="s">
        <v>45</v>
      </c>
      <c r="L80" s="2" t="s">
        <v>141</v>
      </c>
      <c r="M80" s="4">
        <v>8.82</v>
      </c>
      <c r="N80" s="4">
        <v>2</v>
      </c>
      <c r="O80" s="4">
        <v>4.0571999999999999</v>
      </c>
      <c r="P80" s="14">
        <f t="shared" si="11"/>
        <v>0.45999999999999996</v>
      </c>
    </row>
    <row r="81" spans="1:16" ht="14.25" customHeight="1" x14ac:dyDescent="0.25">
      <c r="A81" s="2" t="s">
        <v>140</v>
      </c>
      <c r="B81" s="3">
        <v>41899</v>
      </c>
      <c r="C81" s="10" t="str">
        <f t="shared" si="6"/>
        <v>September</v>
      </c>
      <c r="D81" s="10" t="str">
        <f t="shared" si="7"/>
        <v>2014</v>
      </c>
      <c r="E81" s="3">
        <v>41900</v>
      </c>
      <c r="F81" s="13">
        <f t="shared" si="8"/>
        <v>1</v>
      </c>
      <c r="G81" s="2" t="s">
        <v>3340</v>
      </c>
      <c r="H81" s="2" t="s">
        <v>3151</v>
      </c>
      <c r="I81" s="22" t="str">
        <f t="shared" si="9"/>
        <v>United States</v>
      </c>
      <c r="J81" s="22" t="str">
        <f t="shared" si="10"/>
        <v>California</v>
      </c>
      <c r="K81" s="2" t="s">
        <v>14</v>
      </c>
      <c r="L81" s="2" t="s">
        <v>142</v>
      </c>
      <c r="M81" s="4">
        <v>5.98</v>
      </c>
      <c r="N81" s="4">
        <v>1</v>
      </c>
      <c r="O81" s="4">
        <v>1.5548</v>
      </c>
      <c r="P81" s="14">
        <f t="shared" si="11"/>
        <v>0.25999999999999995</v>
      </c>
    </row>
    <row r="82" spans="1:16" ht="14.25" customHeight="1" x14ac:dyDescent="0.25">
      <c r="A82" s="2" t="s">
        <v>143</v>
      </c>
      <c r="B82" s="3">
        <v>41215</v>
      </c>
      <c r="C82" s="10" t="str">
        <f t="shared" si="6"/>
        <v>November</v>
      </c>
      <c r="D82" s="10" t="str">
        <f t="shared" si="7"/>
        <v>2012</v>
      </c>
      <c r="E82" s="3">
        <v>41219</v>
      </c>
      <c r="F82" s="13">
        <f t="shared" si="8"/>
        <v>4</v>
      </c>
      <c r="G82" s="2" t="s">
        <v>3341</v>
      </c>
      <c r="H82" s="2" t="s">
        <v>3131</v>
      </c>
      <c r="I82" s="22" t="str">
        <f t="shared" si="9"/>
        <v>United States</v>
      </c>
      <c r="J82" s="22" t="str">
        <f t="shared" si="10"/>
        <v>California</v>
      </c>
      <c r="K82" s="2" t="s">
        <v>22</v>
      </c>
      <c r="L82" s="2" t="s">
        <v>144</v>
      </c>
      <c r="M82" s="4">
        <v>1038.8399999999999</v>
      </c>
      <c r="N82" s="4">
        <v>5</v>
      </c>
      <c r="O82" s="4">
        <v>51.942</v>
      </c>
      <c r="P82" s="14">
        <f t="shared" si="11"/>
        <v>0.05</v>
      </c>
    </row>
    <row r="83" spans="1:16" ht="14.25" customHeight="1" x14ac:dyDescent="0.25">
      <c r="A83" s="2" t="s">
        <v>145</v>
      </c>
      <c r="B83" s="3">
        <v>41178</v>
      </c>
      <c r="C83" s="10" t="str">
        <f t="shared" si="6"/>
        <v>September</v>
      </c>
      <c r="D83" s="10" t="str">
        <f t="shared" si="7"/>
        <v>2012</v>
      </c>
      <c r="E83" s="3">
        <v>41184</v>
      </c>
      <c r="F83" s="13">
        <f t="shared" si="8"/>
        <v>6</v>
      </c>
      <c r="G83" s="2" t="s">
        <v>3342</v>
      </c>
      <c r="H83" s="2" t="s">
        <v>3137</v>
      </c>
      <c r="I83" s="22" t="str">
        <f t="shared" si="9"/>
        <v>United States</v>
      </c>
      <c r="J83" s="22" t="str">
        <f t="shared" si="10"/>
        <v>Oregon</v>
      </c>
      <c r="K83" s="2" t="s">
        <v>45</v>
      </c>
      <c r="L83" s="2" t="s">
        <v>106</v>
      </c>
      <c r="M83" s="4">
        <v>141.76</v>
      </c>
      <c r="N83" s="4">
        <v>5</v>
      </c>
      <c r="O83" s="4">
        <v>47.844000000000001</v>
      </c>
      <c r="P83" s="14">
        <f t="shared" si="11"/>
        <v>0.33750000000000002</v>
      </c>
    </row>
    <row r="84" spans="1:16" ht="14.25" customHeight="1" x14ac:dyDescent="0.25">
      <c r="A84" s="2" t="s">
        <v>145</v>
      </c>
      <c r="B84" s="3">
        <v>41178</v>
      </c>
      <c r="C84" s="10" t="str">
        <f t="shared" si="6"/>
        <v>September</v>
      </c>
      <c r="D84" s="10" t="str">
        <f t="shared" si="7"/>
        <v>2012</v>
      </c>
      <c r="E84" s="3">
        <v>41184</v>
      </c>
      <c r="F84" s="13">
        <f t="shared" si="8"/>
        <v>6</v>
      </c>
      <c r="G84" s="2" t="s">
        <v>3342</v>
      </c>
      <c r="H84" s="2" t="s">
        <v>3137</v>
      </c>
      <c r="I84" s="22" t="str">
        <f t="shared" si="9"/>
        <v>United States</v>
      </c>
      <c r="J84" s="22" t="str">
        <f t="shared" si="10"/>
        <v>Oregon</v>
      </c>
      <c r="K84" s="2" t="s">
        <v>38</v>
      </c>
      <c r="L84" s="2" t="s">
        <v>146</v>
      </c>
      <c r="M84" s="4">
        <v>239.8</v>
      </c>
      <c r="N84" s="4">
        <v>5</v>
      </c>
      <c r="O84" s="4">
        <v>47.96</v>
      </c>
      <c r="P84" s="14">
        <f t="shared" si="11"/>
        <v>0.19999999999999998</v>
      </c>
    </row>
    <row r="85" spans="1:16" ht="14.25" customHeight="1" x14ac:dyDescent="0.25">
      <c r="A85" s="2" t="s">
        <v>145</v>
      </c>
      <c r="B85" s="3">
        <v>41178</v>
      </c>
      <c r="C85" s="10" t="str">
        <f t="shared" si="6"/>
        <v>September</v>
      </c>
      <c r="D85" s="10" t="str">
        <f t="shared" si="7"/>
        <v>2012</v>
      </c>
      <c r="E85" s="3">
        <v>41184</v>
      </c>
      <c r="F85" s="13">
        <f t="shared" si="8"/>
        <v>6</v>
      </c>
      <c r="G85" s="2" t="s">
        <v>3342</v>
      </c>
      <c r="H85" s="2" t="s">
        <v>3137</v>
      </c>
      <c r="I85" s="22" t="str">
        <f t="shared" si="9"/>
        <v>United States</v>
      </c>
      <c r="J85" s="22" t="str">
        <f t="shared" si="10"/>
        <v>Oregon</v>
      </c>
      <c r="K85" s="2" t="s">
        <v>45</v>
      </c>
      <c r="L85" s="2" t="s">
        <v>147</v>
      </c>
      <c r="M85" s="4">
        <v>31.103999999999999</v>
      </c>
      <c r="N85" s="4">
        <v>6</v>
      </c>
      <c r="O85" s="4">
        <v>10.8864</v>
      </c>
      <c r="P85" s="14">
        <f t="shared" si="11"/>
        <v>0.35000000000000003</v>
      </c>
    </row>
    <row r="86" spans="1:16" ht="14.25" customHeight="1" x14ac:dyDescent="0.25">
      <c r="A86" s="2" t="s">
        <v>148</v>
      </c>
      <c r="B86" s="3">
        <v>40903</v>
      </c>
      <c r="C86" s="10" t="str">
        <f t="shared" si="6"/>
        <v>December</v>
      </c>
      <c r="D86" s="10" t="str">
        <f t="shared" si="7"/>
        <v>2011</v>
      </c>
      <c r="E86" s="3">
        <v>40905</v>
      </c>
      <c r="F86" s="13">
        <f t="shared" si="8"/>
        <v>2</v>
      </c>
      <c r="G86" s="2" t="s">
        <v>3343</v>
      </c>
      <c r="H86" s="2" t="s">
        <v>3152</v>
      </c>
      <c r="I86" s="22" t="str">
        <f t="shared" si="9"/>
        <v>United States</v>
      </c>
      <c r="J86" s="22" t="str">
        <f t="shared" si="10"/>
        <v>Colorado</v>
      </c>
      <c r="K86" s="2" t="s">
        <v>12</v>
      </c>
      <c r="L86" s="2" t="s">
        <v>149</v>
      </c>
      <c r="M86" s="4">
        <v>300.416</v>
      </c>
      <c r="N86" s="4">
        <v>8</v>
      </c>
      <c r="O86" s="4">
        <v>78.859200000000001</v>
      </c>
      <c r="P86" s="14">
        <f t="shared" si="11"/>
        <v>0.26250000000000001</v>
      </c>
    </row>
    <row r="87" spans="1:16" ht="14.25" customHeight="1" x14ac:dyDescent="0.25">
      <c r="A87" s="2" t="s">
        <v>148</v>
      </c>
      <c r="B87" s="3">
        <v>40903</v>
      </c>
      <c r="C87" s="10" t="str">
        <f t="shared" si="6"/>
        <v>December</v>
      </c>
      <c r="D87" s="10" t="str">
        <f t="shared" si="7"/>
        <v>2011</v>
      </c>
      <c r="E87" s="3">
        <v>40905</v>
      </c>
      <c r="F87" s="13">
        <f t="shared" si="8"/>
        <v>2</v>
      </c>
      <c r="G87" s="2" t="s">
        <v>3343</v>
      </c>
      <c r="H87" s="2" t="s">
        <v>3152</v>
      </c>
      <c r="I87" s="22" t="str">
        <f t="shared" si="9"/>
        <v>United States</v>
      </c>
      <c r="J87" s="22" t="str">
        <f t="shared" si="10"/>
        <v>Colorado</v>
      </c>
      <c r="K87" s="2" t="s">
        <v>72</v>
      </c>
      <c r="L87" s="2" t="s">
        <v>150</v>
      </c>
      <c r="M87" s="4">
        <v>230.352</v>
      </c>
      <c r="N87" s="4">
        <v>3</v>
      </c>
      <c r="O87" s="4">
        <v>20.155799999999999</v>
      </c>
      <c r="P87" s="14">
        <f t="shared" si="11"/>
        <v>8.7499999999999994E-2</v>
      </c>
    </row>
    <row r="88" spans="1:16" ht="14.25" customHeight="1" x14ac:dyDescent="0.25">
      <c r="A88" s="2" t="s">
        <v>148</v>
      </c>
      <c r="B88" s="3">
        <v>40903</v>
      </c>
      <c r="C88" s="10" t="str">
        <f t="shared" si="6"/>
        <v>December</v>
      </c>
      <c r="D88" s="10" t="str">
        <f t="shared" si="7"/>
        <v>2011</v>
      </c>
      <c r="E88" s="3">
        <v>40905</v>
      </c>
      <c r="F88" s="13">
        <f t="shared" si="8"/>
        <v>2</v>
      </c>
      <c r="G88" s="2" t="s">
        <v>3343</v>
      </c>
      <c r="H88" s="2" t="s">
        <v>3152</v>
      </c>
      <c r="I88" s="22" t="str">
        <f t="shared" si="9"/>
        <v>United States</v>
      </c>
      <c r="J88" s="22" t="str">
        <f t="shared" si="10"/>
        <v>Colorado</v>
      </c>
      <c r="K88" s="2" t="s">
        <v>12</v>
      </c>
      <c r="L88" s="2" t="s">
        <v>151</v>
      </c>
      <c r="M88" s="4">
        <v>218.352</v>
      </c>
      <c r="N88" s="4">
        <v>3</v>
      </c>
      <c r="O88" s="4">
        <v>-24.564599999999999</v>
      </c>
      <c r="P88" s="14">
        <f t="shared" si="11"/>
        <v>-0.11249999999999999</v>
      </c>
    </row>
    <row r="89" spans="1:16" ht="14.25" customHeight="1" x14ac:dyDescent="0.25">
      <c r="A89" s="2" t="s">
        <v>148</v>
      </c>
      <c r="B89" s="3">
        <v>40903</v>
      </c>
      <c r="C89" s="10" t="str">
        <f t="shared" si="6"/>
        <v>December</v>
      </c>
      <c r="D89" s="10" t="str">
        <f t="shared" si="7"/>
        <v>2011</v>
      </c>
      <c r="E89" s="3">
        <v>40905</v>
      </c>
      <c r="F89" s="13">
        <f t="shared" si="8"/>
        <v>2</v>
      </c>
      <c r="G89" s="2" t="s">
        <v>3343</v>
      </c>
      <c r="H89" s="2" t="s">
        <v>3152</v>
      </c>
      <c r="I89" s="22" t="str">
        <f t="shared" si="9"/>
        <v>United States</v>
      </c>
      <c r="J89" s="22" t="str">
        <f t="shared" si="10"/>
        <v>Colorado</v>
      </c>
      <c r="K89" s="2" t="s">
        <v>18</v>
      </c>
      <c r="L89" s="2" t="s">
        <v>152</v>
      </c>
      <c r="M89" s="4">
        <v>78.599999999999994</v>
      </c>
      <c r="N89" s="4">
        <v>5</v>
      </c>
      <c r="O89" s="4">
        <v>-62.88</v>
      </c>
      <c r="P89" s="14">
        <f t="shared" si="11"/>
        <v>-0.8</v>
      </c>
    </row>
    <row r="90" spans="1:16" ht="14.25" customHeight="1" x14ac:dyDescent="0.25">
      <c r="A90" s="2" t="s">
        <v>148</v>
      </c>
      <c r="B90" s="3">
        <v>40903</v>
      </c>
      <c r="C90" s="10" t="str">
        <f t="shared" si="6"/>
        <v>December</v>
      </c>
      <c r="D90" s="10" t="str">
        <f t="shared" si="7"/>
        <v>2011</v>
      </c>
      <c r="E90" s="3">
        <v>40905</v>
      </c>
      <c r="F90" s="13">
        <f t="shared" si="8"/>
        <v>2</v>
      </c>
      <c r="G90" s="2" t="s">
        <v>3343</v>
      </c>
      <c r="H90" s="2" t="s">
        <v>3152</v>
      </c>
      <c r="I90" s="22" t="str">
        <f t="shared" si="9"/>
        <v>United States</v>
      </c>
      <c r="J90" s="22" t="str">
        <f t="shared" si="10"/>
        <v>Colorado</v>
      </c>
      <c r="K90" s="2" t="s">
        <v>79</v>
      </c>
      <c r="L90" s="2" t="s">
        <v>153</v>
      </c>
      <c r="M90" s="4">
        <v>27.552</v>
      </c>
      <c r="N90" s="4">
        <v>3</v>
      </c>
      <c r="O90" s="4">
        <v>9.2988</v>
      </c>
      <c r="P90" s="14">
        <f t="shared" si="11"/>
        <v>0.33750000000000002</v>
      </c>
    </row>
    <row r="91" spans="1:16" ht="14.25" customHeight="1" x14ac:dyDescent="0.25">
      <c r="A91" s="2" t="s">
        <v>154</v>
      </c>
      <c r="B91" s="3">
        <v>41530</v>
      </c>
      <c r="C91" s="10" t="str">
        <f t="shared" si="6"/>
        <v>September</v>
      </c>
      <c r="D91" s="10" t="str">
        <f t="shared" si="7"/>
        <v>2013</v>
      </c>
      <c r="E91" s="3">
        <v>41532</v>
      </c>
      <c r="F91" s="13">
        <f t="shared" si="8"/>
        <v>2</v>
      </c>
      <c r="G91" s="2" t="s">
        <v>3344</v>
      </c>
      <c r="H91" s="2" t="s">
        <v>3153</v>
      </c>
      <c r="I91" s="22" t="str">
        <f t="shared" si="9"/>
        <v>United States</v>
      </c>
      <c r="J91" s="22" t="str">
        <f t="shared" si="10"/>
        <v>Colorado</v>
      </c>
      <c r="K91" s="2" t="s">
        <v>12</v>
      </c>
      <c r="L91" s="2" t="s">
        <v>155</v>
      </c>
      <c r="M91" s="4">
        <v>15.135999999999999</v>
      </c>
      <c r="N91" s="4">
        <v>4</v>
      </c>
      <c r="O91" s="4">
        <v>3.5948000000000002</v>
      </c>
      <c r="P91" s="14">
        <f t="shared" si="11"/>
        <v>0.23750000000000002</v>
      </c>
    </row>
    <row r="92" spans="1:16" ht="14.25" customHeight="1" x14ac:dyDescent="0.25">
      <c r="A92" s="2" t="s">
        <v>154</v>
      </c>
      <c r="B92" s="3">
        <v>41530</v>
      </c>
      <c r="C92" s="10" t="str">
        <f t="shared" si="6"/>
        <v>September</v>
      </c>
      <c r="D92" s="10" t="str">
        <f t="shared" si="7"/>
        <v>2013</v>
      </c>
      <c r="E92" s="3">
        <v>41532</v>
      </c>
      <c r="F92" s="13">
        <f t="shared" si="8"/>
        <v>2</v>
      </c>
      <c r="G92" s="2" t="s">
        <v>3344</v>
      </c>
      <c r="H92" s="2" t="s">
        <v>3153</v>
      </c>
      <c r="I92" s="22" t="str">
        <f t="shared" si="9"/>
        <v>United States</v>
      </c>
      <c r="J92" s="22" t="str">
        <f t="shared" si="10"/>
        <v>Colorado</v>
      </c>
      <c r="K92" s="2" t="s">
        <v>72</v>
      </c>
      <c r="L92" s="2" t="s">
        <v>156</v>
      </c>
      <c r="M92" s="4">
        <v>466.76799999999997</v>
      </c>
      <c r="N92" s="4">
        <v>2</v>
      </c>
      <c r="O92" s="4">
        <v>52.511400000000002</v>
      </c>
      <c r="P92" s="14">
        <f t="shared" si="11"/>
        <v>0.11250000000000002</v>
      </c>
    </row>
    <row r="93" spans="1:16" ht="14.25" customHeight="1" x14ac:dyDescent="0.25">
      <c r="A93" s="2" t="s">
        <v>154</v>
      </c>
      <c r="B93" s="3">
        <v>41530</v>
      </c>
      <c r="C93" s="10" t="str">
        <f t="shared" si="6"/>
        <v>September</v>
      </c>
      <c r="D93" s="10" t="str">
        <f t="shared" si="7"/>
        <v>2013</v>
      </c>
      <c r="E93" s="3">
        <v>41532</v>
      </c>
      <c r="F93" s="13">
        <f t="shared" si="8"/>
        <v>2</v>
      </c>
      <c r="G93" s="2" t="s">
        <v>3344</v>
      </c>
      <c r="H93" s="2" t="s">
        <v>3153</v>
      </c>
      <c r="I93" s="22" t="str">
        <f t="shared" si="9"/>
        <v>United States</v>
      </c>
      <c r="J93" s="22" t="str">
        <f t="shared" si="10"/>
        <v>Colorado</v>
      </c>
      <c r="K93" s="2" t="s">
        <v>12</v>
      </c>
      <c r="L93" s="2" t="s">
        <v>157</v>
      </c>
      <c r="M93" s="4">
        <v>15.231999999999999</v>
      </c>
      <c r="N93" s="4">
        <v>1</v>
      </c>
      <c r="O93" s="4">
        <v>1.7136</v>
      </c>
      <c r="P93" s="14">
        <f t="shared" si="11"/>
        <v>0.1125</v>
      </c>
    </row>
    <row r="94" spans="1:16" ht="14.25" customHeight="1" x14ac:dyDescent="0.25">
      <c r="A94" s="2" t="s">
        <v>154</v>
      </c>
      <c r="B94" s="3">
        <v>41530</v>
      </c>
      <c r="C94" s="10" t="str">
        <f t="shared" si="6"/>
        <v>September</v>
      </c>
      <c r="D94" s="10" t="str">
        <f t="shared" si="7"/>
        <v>2013</v>
      </c>
      <c r="E94" s="3">
        <v>41532</v>
      </c>
      <c r="F94" s="13">
        <f t="shared" si="8"/>
        <v>2</v>
      </c>
      <c r="G94" s="2" t="s">
        <v>3344</v>
      </c>
      <c r="H94" s="2" t="s">
        <v>3153</v>
      </c>
      <c r="I94" s="22" t="str">
        <f t="shared" si="9"/>
        <v>United States</v>
      </c>
      <c r="J94" s="22" t="str">
        <f t="shared" si="10"/>
        <v>Colorado</v>
      </c>
      <c r="K94" s="2" t="s">
        <v>9</v>
      </c>
      <c r="L94" s="2" t="s">
        <v>158</v>
      </c>
      <c r="M94" s="4">
        <v>6.2640000000000002</v>
      </c>
      <c r="N94" s="4">
        <v>3</v>
      </c>
      <c r="O94" s="4">
        <v>2.0358000000000001</v>
      </c>
      <c r="P94" s="14">
        <f t="shared" si="11"/>
        <v>0.32500000000000001</v>
      </c>
    </row>
    <row r="95" spans="1:16" ht="14.25" customHeight="1" x14ac:dyDescent="0.25">
      <c r="A95" s="2" t="s">
        <v>159</v>
      </c>
      <c r="B95" s="3">
        <v>40805</v>
      </c>
      <c r="C95" s="10" t="str">
        <f t="shared" si="6"/>
        <v>September</v>
      </c>
      <c r="D95" s="10" t="str">
        <f t="shared" si="7"/>
        <v>2011</v>
      </c>
      <c r="E95" s="3">
        <v>40810</v>
      </c>
      <c r="F95" s="13">
        <f t="shared" si="8"/>
        <v>5</v>
      </c>
      <c r="G95" s="2" t="s">
        <v>3345</v>
      </c>
      <c r="H95" s="2" t="s">
        <v>3154</v>
      </c>
      <c r="I95" s="22" t="str">
        <f t="shared" si="9"/>
        <v>United States</v>
      </c>
      <c r="J95" s="22" t="str">
        <f t="shared" si="10"/>
        <v>California</v>
      </c>
      <c r="K95" s="2" t="s">
        <v>79</v>
      </c>
      <c r="L95" s="2" t="s">
        <v>160</v>
      </c>
      <c r="M95" s="4">
        <v>7.16</v>
      </c>
      <c r="N95" s="4">
        <v>2</v>
      </c>
      <c r="O95" s="4">
        <v>3.58</v>
      </c>
      <c r="P95" s="14">
        <f t="shared" si="11"/>
        <v>0.5</v>
      </c>
    </row>
    <row r="96" spans="1:16" ht="14.25" customHeight="1" x14ac:dyDescent="0.25">
      <c r="A96" s="2" t="s">
        <v>161</v>
      </c>
      <c r="B96" s="3">
        <v>41388</v>
      </c>
      <c r="C96" s="10" t="str">
        <f t="shared" si="6"/>
        <v>April</v>
      </c>
      <c r="D96" s="10" t="str">
        <f t="shared" si="7"/>
        <v>2013</v>
      </c>
      <c r="E96" s="3">
        <v>41392</v>
      </c>
      <c r="F96" s="13">
        <f t="shared" si="8"/>
        <v>4</v>
      </c>
      <c r="G96" s="2" t="s">
        <v>3346</v>
      </c>
      <c r="H96" s="2" t="s">
        <v>3155</v>
      </c>
      <c r="I96" s="22" t="str">
        <f t="shared" si="9"/>
        <v>United States</v>
      </c>
      <c r="J96" s="22" t="str">
        <f t="shared" si="10"/>
        <v>California</v>
      </c>
      <c r="K96" s="2" t="s">
        <v>18</v>
      </c>
      <c r="L96" s="2" t="s">
        <v>152</v>
      </c>
      <c r="M96" s="4">
        <v>251.52</v>
      </c>
      <c r="N96" s="4">
        <v>6</v>
      </c>
      <c r="O96" s="4">
        <v>81.744</v>
      </c>
      <c r="P96" s="14">
        <f t="shared" si="11"/>
        <v>0.32500000000000001</v>
      </c>
    </row>
    <row r="97" spans="1:16" ht="14.25" customHeight="1" x14ac:dyDescent="0.25">
      <c r="A97" s="2" t="s">
        <v>161</v>
      </c>
      <c r="B97" s="3">
        <v>41388</v>
      </c>
      <c r="C97" s="10" t="str">
        <f t="shared" si="6"/>
        <v>April</v>
      </c>
      <c r="D97" s="10" t="str">
        <f t="shared" si="7"/>
        <v>2013</v>
      </c>
      <c r="E97" s="3">
        <v>41392</v>
      </c>
      <c r="F97" s="13">
        <f t="shared" si="8"/>
        <v>4</v>
      </c>
      <c r="G97" s="2" t="s">
        <v>3346</v>
      </c>
      <c r="H97" s="2" t="s">
        <v>3155</v>
      </c>
      <c r="I97" s="22" t="str">
        <f t="shared" si="9"/>
        <v>United States</v>
      </c>
      <c r="J97" s="22" t="str">
        <f t="shared" si="10"/>
        <v>California</v>
      </c>
      <c r="K97" s="2" t="s">
        <v>38</v>
      </c>
      <c r="L97" s="2" t="s">
        <v>162</v>
      </c>
      <c r="M97" s="4">
        <v>99.99</v>
      </c>
      <c r="N97" s="4">
        <v>1</v>
      </c>
      <c r="O97" s="4">
        <v>34.996499999999997</v>
      </c>
      <c r="P97" s="14">
        <f t="shared" si="11"/>
        <v>0.35</v>
      </c>
    </row>
    <row r="98" spans="1:16" ht="14.25" customHeight="1" x14ac:dyDescent="0.25">
      <c r="A98" s="2" t="s">
        <v>163</v>
      </c>
      <c r="B98" s="3">
        <v>41153</v>
      </c>
      <c r="C98" s="10" t="str">
        <f t="shared" si="6"/>
        <v>September</v>
      </c>
      <c r="D98" s="10" t="str">
        <f t="shared" si="7"/>
        <v>2012</v>
      </c>
      <c r="E98" s="3">
        <v>41156</v>
      </c>
      <c r="F98" s="13">
        <f t="shared" si="8"/>
        <v>3</v>
      </c>
      <c r="G98" s="2" t="s">
        <v>3347</v>
      </c>
      <c r="H98" s="2" t="s">
        <v>3131</v>
      </c>
      <c r="I98" s="22" t="str">
        <f t="shared" si="9"/>
        <v>United States</v>
      </c>
      <c r="J98" s="22" t="str">
        <f t="shared" si="10"/>
        <v>California</v>
      </c>
      <c r="K98" s="2" t="s">
        <v>18</v>
      </c>
      <c r="L98" s="2" t="s">
        <v>164</v>
      </c>
      <c r="M98" s="4">
        <v>4.7519999999999998</v>
      </c>
      <c r="N98" s="4">
        <v>1</v>
      </c>
      <c r="O98" s="4">
        <v>1.6037999999999999</v>
      </c>
      <c r="P98" s="14">
        <f t="shared" si="11"/>
        <v>0.33749999999999997</v>
      </c>
    </row>
    <row r="99" spans="1:16" ht="14.25" customHeight="1" x14ac:dyDescent="0.25">
      <c r="A99" s="2" t="s">
        <v>163</v>
      </c>
      <c r="B99" s="3">
        <v>41153</v>
      </c>
      <c r="C99" s="10" t="str">
        <f t="shared" si="6"/>
        <v>September</v>
      </c>
      <c r="D99" s="10" t="str">
        <f t="shared" si="7"/>
        <v>2012</v>
      </c>
      <c r="E99" s="3">
        <v>41156</v>
      </c>
      <c r="F99" s="13">
        <f t="shared" si="8"/>
        <v>3</v>
      </c>
      <c r="G99" s="2" t="s">
        <v>3347</v>
      </c>
      <c r="H99" s="2" t="s">
        <v>3131</v>
      </c>
      <c r="I99" s="22" t="str">
        <f t="shared" si="9"/>
        <v>United States</v>
      </c>
      <c r="J99" s="22" t="str">
        <f t="shared" si="10"/>
        <v>California</v>
      </c>
      <c r="K99" s="2" t="s">
        <v>165</v>
      </c>
      <c r="L99" s="2" t="s">
        <v>166</v>
      </c>
      <c r="M99" s="4">
        <v>959.98400000000004</v>
      </c>
      <c r="N99" s="4">
        <v>2</v>
      </c>
      <c r="O99" s="4">
        <v>335.99439999999998</v>
      </c>
      <c r="P99" s="14">
        <f t="shared" si="11"/>
        <v>0.35</v>
      </c>
    </row>
    <row r="100" spans="1:16" ht="14.25" customHeight="1" x14ac:dyDescent="0.25">
      <c r="A100" s="2" t="s">
        <v>163</v>
      </c>
      <c r="B100" s="3">
        <v>41153</v>
      </c>
      <c r="C100" s="10" t="str">
        <f t="shared" si="6"/>
        <v>September</v>
      </c>
      <c r="D100" s="10" t="str">
        <f t="shared" si="7"/>
        <v>2012</v>
      </c>
      <c r="E100" s="3">
        <v>41156</v>
      </c>
      <c r="F100" s="13">
        <f t="shared" si="8"/>
        <v>3</v>
      </c>
      <c r="G100" s="2" t="s">
        <v>3347</v>
      </c>
      <c r="H100" s="2" t="s">
        <v>3131</v>
      </c>
      <c r="I100" s="22" t="str">
        <f t="shared" si="9"/>
        <v>United States</v>
      </c>
      <c r="J100" s="22" t="str">
        <f t="shared" si="10"/>
        <v>California</v>
      </c>
      <c r="K100" s="2" t="s">
        <v>18</v>
      </c>
      <c r="L100" s="2" t="s">
        <v>167</v>
      </c>
      <c r="M100" s="4">
        <v>14.368</v>
      </c>
      <c r="N100" s="4">
        <v>4</v>
      </c>
      <c r="O100" s="4">
        <v>4.49</v>
      </c>
      <c r="P100" s="14">
        <f t="shared" si="11"/>
        <v>0.3125</v>
      </c>
    </row>
    <row r="101" spans="1:16" ht="14.25" customHeight="1" x14ac:dyDescent="0.25">
      <c r="A101" s="2" t="s">
        <v>168</v>
      </c>
      <c r="B101" s="3">
        <v>40736</v>
      </c>
      <c r="C101" s="10" t="str">
        <f t="shared" si="6"/>
        <v>July</v>
      </c>
      <c r="D101" s="10" t="str">
        <f t="shared" si="7"/>
        <v>2011</v>
      </c>
      <c r="E101" s="3">
        <v>40741</v>
      </c>
      <c r="F101" s="13">
        <f t="shared" si="8"/>
        <v>5</v>
      </c>
      <c r="G101" s="2" t="s">
        <v>3348</v>
      </c>
      <c r="H101" s="2" t="s">
        <v>3134</v>
      </c>
      <c r="I101" s="22" t="str">
        <f t="shared" si="9"/>
        <v>United States</v>
      </c>
      <c r="J101" s="22" t="str">
        <f t="shared" si="10"/>
        <v>California</v>
      </c>
      <c r="K101" s="2" t="s">
        <v>18</v>
      </c>
      <c r="L101" s="2" t="s">
        <v>169</v>
      </c>
      <c r="M101" s="4">
        <v>7.7119999999999997</v>
      </c>
      <c r="N101" s="4">
        <v>2</v>
      </c>
      <c r="O101" s="4">
        <v>2.7955999999999999</v>
      </c>
      <c r="P101" s="14">
        <f t="shared" si="11"/>
        <v>0.36249999999999999</v>
      </c>
    </row>
    <row r="102" spans="1:16" ht="14.25" customHeight="1" x14ac:dyDescent="0.25">
      <c r="A102" s="2" t="s">
        <v>168</v>
      </c>
      <c r="B102" s="3">
        <v>40736</v>
      </c>
      <c r="C102" s="10" t="str">
        <f t="shared" si="6"/>
        <v>July</v>
      </c>
      <c r="D102" s="10" t="str">
        <f t="shared" si="7"/>
        <v>2011</v>
      </c>
      <c r="E102" s="3">
        <v>40741</v>
      </c>
      <c r="F102" s="13">
        <f t="shared" si="8"/>
        <v>5</v>
      </c>
      <c r="G102" s="2" t="s">
        <v>3348</v>
      </c>
      <c r="H102" s="2" t="s">
        <v>3134</v>
      </c>
      <c r="I102" s="22" t="str">
        <f t="shared" si="9"/>
        <v>United States</v>
      </c>
      <c r="J102" s="22" t="str">
        <f t="shared" si="10"/>
        <v>California</v>
      </c>
      <c r="K102" s="2" t="s">
        <v>22</v>
      </c>
      <c r="L102" s="2" t="s">
        <v>170</v>
      </c>
      <c r="M102" s="4">
        <v>698.35199999999998</v>
      </c>
      <c r="N102" s="4">
        <v>3</v>
      </c>
      <c r="O102" s="4">
        <v>-17.4588</v>
      </c>
      <c r="P102" s="14">
        <f t="shared" si="11"/>
        <v>-2.5000000000000001E-2</v>
      </c>
    </row>
    <row r="103" spans="1:16" ht="14.25" customHeight="1" x14ac:dyDescent="0.25">
      <c r="A103" s="2" t="s">
        <v>171</v>
      </c>
      <c r="B103" s="3">
        <v>41082</v>
      </c>
      <c r="C103" s="10" t="str">
        <f t="shared" si="6"/>
        <v>June</v>
      </c>
      <c r="D103" s="10" t="str">
        <f t="shared" si="7"/>
        <v>2012</v>
      </c>
      <c r="E103" s="3">
        <v>41086</v>
      </c>
      <c r="F103" s="13">
        <f t="shared" si="8"/>
        <v>4</v>
      </c>
      <c r="G103" s="2" t="s">
        <v>3349</v>
      </c>
      <c r="H103" s="2" t="s">
        <v>3156</v>
      </c>
      <c r="I103" s="22" t="str">
        <f t="shared" si="9"/>
        <v>United States</v>
      </c>
      <c r="J103" s="22" t="str">
        <f t="shared" si="10"/>
        <v>Utah</v>
      </c>
      <c r="K103" s="2" t="s">
        <v>79</v>
      </c>
      <c r="L103" s="2" t="s">
        <v>172</v>
      </c>
      <c r="M103" s="4">
        <v>4.96</v>
      </c>
      <c r="N103" s="4">
        <v>4</v>
      </c>
      <c r="O103" s="4">
        <v>2.3311999999999999</v>
      </c>
      <c r="P103" s="14">
        <f t="shared" si="11"/>
        <v>0.47</v>
      </c>
    </row>
    <row r="104" spans="1:16" ht="14.25" customHeight="1" x14ac:dyDescent="0.25">
      <c r="A104" s="2" t="s">
        <v>173</v>
      </c>
      <c r="B104" s="3">
        <v>41806</v>
      </c>
      <c r="C104" s="10" t="str">
        <f t="shared" si="6"/>
        <v>June</v>
      </c>
      <c r="D104" s="10" t="str">
        <f t="shared" si="7"/>
        <v>2014</v>
      </c>
      <c r="E104" s="3">
        <v>41810</v>
      </c>
      <c r="F104" s="13">
        <f t="shared" si="8"/>
        <v>4</v>
      </c>
      <c r="G104" s="2" t="s">
        <v>3350</v>
      </c>
      <c r="H104" s="2" t="s">
        <v>3134</v>
      </c>
      <c r="I104" s="22" t="str">
        <f t="shared" si="9"/>
        <v>United States</v>
      </c>
      <c r="J104" s="22" t="str">
        <f t="shared" si="10"/>
        <v>California</v>
      </c>
      <c r="K104" s="2" t="s">
        <v>16</v>
      </c>
      <c r="L104" s="2" t="s">
        <v>174</v>
      </c>
      <c r="M104" s="4">
        <v>47.975999999999999</v>
      </c>
      <c r="N104" s="4">
        <v>3</v>
      </c>
      <c r="O104" s="4">
        <v>4.7976000000000001</v>
      </c>
      <c r="P104" s="14">
        <f t="shared" si="11"/>
        <v>0.1</v>
      </c>
    </row>
    <row r="105" spans="1:16" ht="14.25" customHeight="1" x14ac:dyDescent="0.25">
      <c r="A105" s="2" t="s">
        <v>175</v>
      </c>
      <c r="B105" s="3">
        <v>40810</v>
      </c>
      <c r="C105" s="10" t="str">
        <f t="shared" si="6"/>
        <v>September</v>
      </c>
      <c r="D105" s="10" t="str">
        <f t="shared" si="7"/>
        <v>2011</v>
      </c>
      <c r="E105" s="3">
        <v>40815</v>
      </c>
      <c r="F105" s="13">
        <f t="shared" si="8"/>
        <v>5</v>
      </c>
      <c r="G105" s="2" t="s">
        <v>3351</v>
      </c>
      <c r="H105" s="2" t="s">
        <v>3134</v>
      </c>
      <c r="I105" s="22" t="str">
        <f t="shared" si="9"/>
        <v>United States</v>
      </c>
      <c r="J105" s="22" t="str">
        <f t="shared" si="10"/>
        <v>California</v>
      </c>
      <c r="K105" s="2" t="s">
        <v>28</v>
      </c>
      <c r="L105" s="2" t="s">
        <v>176</v>
      </c>
      <c r="M105" s="4">
        <v>211.96</v>
      </c>
      <c r="N105" s="4">
        <v>4</v>
      </c>
      <c r="O105" s="4">
        <v>8.4784000000000006</v>
      </c>
      <c r="P105" s="14">
        <f t="shared" si="11"/>
        <v>0.04</v>
      </c>
    </row>
    <row r="106" spans="1:16" ht="14.25" customHeight="1" x14ac:dyDescent="0.25">
      <c r="A106" s="2" t="s">
        <v>177</v>
      </c>
      <c r="B106" s="3">
        <v>40747</v>
      </c>
      <c r="C106" s="10" t="str">
        <f t="shared" si="6"/>
        <v>July</v>
      </c>
      <c r="D106" s="10" t="str">
        <f t="shared" si="7"/>
        <v>2011</v>
      </c>
      <c r="E106" s="3">
        <v>40751</v>
      </c>
      <c r="F106" s="13">
        <f t="shared" si="8"/>
        <v>4</v>
      </c>
      <c r="G106" s="2" t="s">
        <v>3352</v>
      </c>
      <c r="H106" s="2" t="s">
        <v>3157</v>
      </c>
      <c r="I106" s="22" t="str">
        <f t="shared" si="9"/>
        <v>United States</v>
      </c>
      <c r="J106" s="22" t="str">
        <f t="shared" si="10"/>
        <v>Arizona</v>
      </c>
      <c r="K106" s="2" t="s">
        <v>18</v>
      </c>
      <c r="L106" s="2" t="s">
        <v>178</v>
      </c>
      <c r="M106" s="4">
        <v>8.16</v>
      </c>
      <c r="N106" s="4">
        <v>5</v>
      </c>
      <c r="O106" s="4">
        <v>-5.7119999999999997</v>
      </c>
      <c r="P106" s="14">
        <f t="shared" si="11"/>
        <v>-0.7</v>
      </c>
    </row>
    <row r="107" spans="1:16" ht="14.25" customHeight="1" x14ac:dyDescent="0.25">
      <c r="A107" s="2" t="s">
        <v>177</v>
      </c>
      <c r="B107" s="3">
        <v>40747</v>
      </c>
      <c r="C107" s="10" t="str">
        <f t="shared" si="6"/>
        <v>July</v>
      </c>
      <c r="D107" s="10" t="str">
        <f t="shared" si="7"/>
        <v>2011</v>
      </c>
      <c r="E107" s="3">
        <v>40751</v>
      </c>
      <c r="F107" s="13">
        <f t="shared" si="8"/>
        <v>4</v>
      </c>
      <c r="G107" s="2" t="s">
        <v>3352</v>
      </c>
      <c r="H107" s="2" t="s">
        <v>3157</v>
      </c>
      <c r="I107" s="22" t="str">
        <f t="shared" si="9"/>
        <v>United States</v>
      </c>
      <c r="J107" s="22" t="str">
        <f t="shared" si="10"/>
        <v>Arizona</v>
      </c>
      <c r="K107" s="2" t="s">
        <v>38</v>
      </c>
      <c r="L107" s="2" t="s">
        <v>179</v>
      </c>
      <c r="M107" s="4">
        <v>1023.936</v>
      </c>
      <c r="N107" s="4">
        <v>8</v>
      </c>
      <c r="O107" s="4">
        <v>179.18879999999999</v>
      </c>
      <c r="P107" s="14">
        <f t="shared" si="11"/>
        <v>0.17499999999999999</v>
      </c>
    </row>
    <row r="108" spans="1:16" ht="14.25" customHeight="1" x14ac:dyDescent="0.25">
      <c r="A108" s="2" t="s">
        <v>177</v>
      </c>
      <c r="B108" s="3">
        <v>40747</v>
      </c>
      <c r="C108" s="10" t="str">
        <f t="shared" si="6"/>
        <v>July</v>
      </c>
      <c r="D108" s="10" t="str">
        <f t="shared" si="7"/>
        <v>2011</v>
      </c>
      <c r="E108" s="3">
        <v>40751</v>
      </c>
      <c r="F108" s="13">
        <f t="shared" si="8"/>
        <v>4</v>
      </c>
      <c r="G108" s="2" t="s">
        <v>3352</v>
      </c>
      <c r="H108" s="2" t="s">
        <v>3157</v>
      </c>
      <c r="I108" s="22" t="str">
        <f t="shared" si="9"/>
        <v>United States</v>
      </c>
      <c r="J108" s="22" t="str">
        <f t="shared" si="10"/>
        <v>Arizona</v>
      </c>
      <c r="K108" s="2" t="s">
        <v>14</v>
      </c>
      <c r="L108" s="2" t="s">
        <v>180</v>
      </c>
      <c r="M108" s="4">
        <v>9.24</v>
      </c>
      <c r="N108" s="4">
        <v>1</v>
      </c>
      <c r="O108" s="4">
        <v>0.92400000000000004</v>
      </c>
      <c r="P108" s="14">
        <f t="shared" si="11"/>
        <v>0.1</v>
      </c>
    </row>
    <row r="109" spans="1:16" ht="14.25" customHeight="1" x14ac:dyDescent="0.25">
      <c r="A109" s="2" t="s">
        <v>177</v>
      </c>
      <c r="B109" s="3">
        <v>40747</v>
      </c>
      <c r="C109" s="10" t="str">
        <f t="shared" si="6"/>
        <v>July</v>
      </c>
      <c r="D109" s="10" t="str">
        <f t="shared" si="7"/>
        <v>2011</v>
      </c>
      <c r="E109" s="3">
        <v>40751</v>
      </c>
      <c r="F109" s="13">
        <f t="shared" si="8"/>
        <v>4</v>
      </c>
      <c r="G109" s="2" t="s">
        <v>3352</v>
      </c>
      <c r="H109" s="2" t="s">
        <v>3157</v>
      </c>
      <c r="I109" s="22" t="str">
        <f t="shared" si="9"/>
        <v>United States</v>
      </c>
      <c r="J109" s="22" t="str">
        <f t="shared" si="10"/>
        <v>Arizona</v>
      </c>
      <c r="K109" s="2" t="s">
        <v>38</v>
      </c>
      <c r="L109" s="2" t="s">
        <v>181</v>
      </c>
      <c r="M109" s="4">
        <v>479.04</v>
      </c>
      <c r="N109" s="4">
        <v>10</v>
      </c>
      <c r="O109" s="4">
        <v>-29.94</v>
      </c>
      <c r="P109" s="14">
        <f t="shared" si="11"/>
        <v>-6.25E-2</v>
      </c>
    </row>
    <row r="110" spans="1:16" ht="14.25" customHeight="1" x14ac:dyDescent="0.25">
      <c r="A110" s="2" t="s">
        <v>182</v>
      </c>
      <c r="B110" s="3">
        <v>41576</v>
      </c>
      <c r="C110" s="10" t="str">
        <f t="shared" si="6"/>
        <v>October</v>
      </c>
      <c r="D110" s="10" t="str">
        <f t="shared" si="7"/>
        <v>2013</v>
      </c>
      <c r="E110" s="3">
        <v>41577</v>
      </c>
      <c r="F110" s="13">
        <f t="shared" si="8"/>
        <v>1</v>
      </c>
      <c r="G110" s="2" t="s">
        <v>3353</v>
      </c>
      <c r="H110" s="2" t="s">
        <v>3134</v>
      </c>
      <c r="I110" s="22" t="str">
        <f t="shared" si="9"/>
        <v>United States</v>
      </c>
      <c r="J110" s="22" t="str">
        <f t="shared" si="10"/>
        <v>California</v>
      </c>
      <c r="K110" s="2" t="s">
        <v>45</v>
      </c>
      <c r="L110" s="2" t="s">
        <v>183</v>
      </c>
      <c r="M110" s="4">
        <v>50.96</v>
      </c>
      <c r="N110" s="4">
        <v>7</v>
      </c>
      <c r="O110" s="4">
        <v>25.48</v>
      </c>
      <c r="P110" s="14">
        <f t="shared" si="11"/>
        <v>0.5</v>
      </c>
    </row>
    <row r="111" spans="1:16" ht="14.25" customHeight="1" x14ac:dyDescent="0.25">
      <c r="A111" s="2" t="s">
        <v>182</v>
      </c>
      <c r="B111" s="3">
        <v>41576</v>
      </c>
      <c r="C111" s="10" t="str">
        <f t="shared" si="6"/>
        <v>October</v>
      </c>
      <c r="D111" s="10" t="str">
        <f t="shared" si="7"/>
        <v>2013</v>
      </c>
      <c r="E111" s="3">
        <v>41577</v>
      </c>
      <c r="F111" s="13">
        <f t="shared" si="8"/>
        <v>1</v>
      </c>
      <c r="G111" s="2" t="s">
        <v>3353</v>
      </c>
      <c r="H111" s="2" t="s">
        <v>3134</v>
      </c>
      <c r="I111" s="22" t="str">
        <f t="shared" si="9"/>
        <v>United States</v>
      </c>
      <c r="J111" s="22" t="str">
        <f t="shared" si="10"/>
        <v>California</v>
      </c>
      <c r="K111" s="2" t="s">
        <v>18</v>
      </c>
      <c r="L111" s="2" t="s">
        <v>184</v>
      </c>
      <c r="M111" s="4">
        <v>49.536000000000001</v>
      </c>
      <c r="N111" s="4">
        <v>3</v>
      </c>
      <c r="O111" s="4">
        <v>17.337599999999998</v>
      </c>
      <c r="P111" s="14">
        <f t="shared" si="11"/>
        <v>0.35</v>
      </c>
    </row>
    <row r="112" spans="1:16" ht="14.25" customHeight="1" x14ac:dyDescent="0.25">
      <c r="A112" s="2" t="s">
        <v>185</v>
      </c>
      <c r="B112" s="3">
        <v>40807</v>
      </c>
      <c r="C112" s="10" t="str">
        <f t="shared" si="6"/>
        <v>September</v>
      </c>
      <c r="D112" s="10" t="str">
        <f t="shared" si="7"/>
        <v>2011</v>
      </c>
      <c r="E112" s="3">
        <v>40809</v>
      </c>
      <c r="F112" s="13">
        <f t="shared" si="8"/>
        <v>2</v>
      </c>
      <c r="G112" s="2" t="s">
        <v>3354</v>
      </c>
      <c r="H112" s="2" t="s">
        <v>3158</v>
      </c>
      <c r="I112" s="22" t="str">
        <f t="shared" si="9"/>
        <v>United States</v>
      </c>
      <c r="J112" s="22" t="str">
        <f t="shared" si="10"/>
        <v>Washington</v>
      </c>
      <c r="K112" s="2" t="s">
        <v>16</v>
      </c>
      <c r="L112" s="2" t="s">
        <v>186</v>
      </c>
      <c r="M112" s="4">
        <v>246.38399999999999</v>
      </c>
      <c r="N112" s="4">
        <v>2</v>
      </c>
      <c r="O112" s="4">
        <v>27.7182</v>
      </c>
      <c r="P112" s="14">
        <f t="shared" si="11"/>
        <v>0.1125</v>
      </c>
    </row>
    <row r="113" spans="1:16" ht="14.25" customHeight="1" x14ac:dyDescent="0.25">
      <c r="A113" s="2" t="s">
        <v>185</v>
      </c>
      <c r="B113" s="3">
        <v>40807</v>
      </c>
      <c r="C113" s="10" t="str">
        <f t="shared" si="6"/>
        <v>September</v>
      </c>
      <c r="D113" s="10" t="str">
        <f t="shared" si="7"/>
        <v>2011</v>
      </c>
      <c r="E113" s="3">
        <v>40809</v>
      </c>
      <c r="F113" s="13">
        <f t="shared" si="8"/>
        <v>2</v>
      </c>
      <c r="G113" s="2" t="s">
        <v>3354</v>
      </c>
      <c r="H113" s="2" t="s">
        <v>3158</v>
      </c>
      <c r="I113" s="22" t="str">
        <f t="shared" si="9"/>
        <v>United States</v>
      </c>
      <c r="J113" s="22" t="str">
        <f t="shared" si="10"/>
        <v>Washington</v>
      </c>
      <c r="K113" s="2" t="s">
        <v>165</v>
      </c>
      <c r="L113" s="2" t="s">
        <v>187</v>
      </c>
      <c r="M113" s="4">
        <v>1799.97</v>
      </c>
      <c r="N113" s="4">
        <v>3</v>
      </c>
      <c r="O113" s="4">
        <v>701.98829999999998</v>
      </c>
      <c r="P113" s="14">
        <f t="shared" si="11"/>
        <v>0.38999999999999996</v>
      </c>
    </row>
    <row r="114" spans="1:16" ht="14.25" customHeight="1" x14ac:dyDescent="0.25">
      <c r="A114" s="2" t="s">
        <v>188</v>
      </c>
      <c r="B114" s="3">
        <v>41821</v>
      </c>
      <c r="C114" s="10" t="str">
        <f t="shared" si="6"/>
        <v>July</v>
      </c>
      <c r="D114" s="10" t="str">
        <f t="shared" si="7"/>
        <v>2014</v>
      </c>
      <c r="E114" s="3">
        <v>41826</v>
      </c>
      <c r="F114" s="13">
        <f t="shared" si="8"/>
        <v>5</v>
      </c>
      <c r="G114" s="2" t="s">
        <v>3355</v>
      </c>
      <c r="H114" s="2" t="s">
        <v>3159</v>
      </c>
      <c r="I114" s="22" t="str">
        <f t="shared" si="9"/>
        <v>United States</v>
      </c>
      <c r="J114" s="22" t="str">
        <f t="shared" si="10"/>
        <v>Nevada</v>
      </c>
      <c r="K114" s="2" t="s">
        <v>18</v>
      </c>
      <c r="L114" s="2" t="s">
        <v>189</v>
      </c>
      <c r="M114" s="4">
        <v>75.792000000000002</v>
      </c>
      <c r="N114" s="4">
        <v>3</v>
      </c>
      <c r="O114" s="4">
        <v>25.579799999999999</v>
      </c>
      <c r="P114" s="14">
        <f t="shared" si="11"/>
        <v>0.33749999999999997</v>
      </c>
    </row>
    <row r="115" spans="1:16" ht="14.25" customHeight="1" x14ac:dyDescent="0.25">
      <c r="A115" s="2" t="s">
        <v>190</v>
      </c>
      <c r="B115" s="3">
        <v>41982</v>
      </c>
      <c r="C115" s="10" t="str">
        <f t="shared" si="6"/>
        <v>December</v>
      </c>
      <c r="D115" s="10" t="str">
        <f t="shared" si="7"/>
        <v>2014</v>
      </c>
      <c r="E115" s="3">
        <v>41986</v>
      </c>
      <c r="F115" s="13">
        <f t="shared" si="8"/>
        <v>4</v>
      </c>
      <c r="G115" s="2" t="s">
        <v>3356</v>
      </c>
      <c r="H115" s="2" t="s">
        <v>3134</v>
      </c>
      <c r="I115" s="22" t="str">
        <f t="shared" si="9"/>
        <v>United States</v>
      </c>
      <c r="J115" s="22" t="str">
        <f t="shared" si="10"/>
        <v>California</v>
      </c>
      <c r="K115" s="2" t="s">
        <v>38</v>
      </c>
      <c r="L115" s="2" t="s">
        <v>191</v>
      </c>
      <c r="M115" s="4">
        <v>179.95</v>
      </c>
      <c r="N115" s="4">
        <v>5</v>
      </c>
      <c r="O115" s="4">
        <v>37.789499999999997</v>
      </c>
      <c r="P115" s="14">
        <f t="shared" si="11"/>
        <v>0.21</v>
      </c>
    </row>
    <row r="116" spans="1:16" ht="14.25" customHeight="1" x14ac:dyDescent="0.25">
      <c r="A116" s="2" t="s">
        <v>190</v>
      </c>
      <c r="B116" s="3">
        <v>41982</v>
      </c>
      <c r="C116" s="10" t="str">
        <f t="shared" si="6"/>
        <v>December</v>
      </c>
      <c r="D116" s="10" t="str">
        <f t="shared" si="7"/>
        <v>2014</v>
      </c>
      <c r="E116" s="3">
        <v>41986</v>
      </c>
      <c r="F116" s="13">
        <f t="shared" si="8"/>
        <v>4</v>
      </c>
      <c r="G116" s="2" t="s">
        <v>3356</v>
      </c>
      <c r="H116" s="2" t="s">
        <v>3134</v>
      </c>
      <c r="I116" s="22" t="str">
        <f t="shared" si="9"/>
        <v>United States</v>
      </c>
      <c r="J116" s="22" t="str">
        <f t="shared" si="10"/>
        <v>California</v>
      </c>
      <c r="K116" s="2" t="s">
        <v>165</v>
      </c>
      <c r="L116" s="2" t="s">
        <v>192</v>
      </c>
      <c r="M116" s="4">
        <v>1199.9760000000001</v>
      </c>
      <c r="N116" s="4">
        <v>3</v>
      </c>
      <c r="O116" s="4">
        <v>434.99130000000002</v>
      </c>
      <c r="P116" s="14">
        <f t="shared" si="11"/>
        <v>0.36249999999999999</v>
      </c>
    </row>
    <row r="117" spans="1:16" ht="14.25" customHeight="1" x14ac:dyDescent="0.25">
      <c r="A117" s="2" t="s">
        <v>190</v>
      </c>
      <c r="B117" s="3">
        <v>41982</v>
      </c>
      <c r="C117" s="10" t="str">
        <f t="shared" si="6"/>
        <v>December</v>
      </c>
      <c r="D117" s="10" t="str">
        <f t="shared" si="7"/>
        <v>2014</v>
      </c>
      <c r="E117" s="3">
        <v>41986</v>
      </c>
      <c r="F117" s="13">
        <f t="shared" si="8"/>
        <v>4</v>
      </c>
      <c r="G117" s="2" t="s">
        <v>3356</v>
      </c>
      <c r="H117" s="2" t="s">
        <v>3134</v>
      </c>
      <c r="I117" s="22" t="str">
        <f t="shared" si="9"/>
        <v>United States</v>
      </c>
      <c r="J117" s="22" t="str">
        <f t="shared" si="10"/>
        <v>California</v>
      </c>
      <c r="K117" s="2" t="s">
        <v>45</v>
      </c>
      <c r="L117" s="2" t="s">
        <v>193</v>
      </c>
      <c r="M117" s="4">
        <v>27.15</v>
      </c>
      <c r="N117" s="4">
        <v>5</v>
      </c>
      <c r="O117" s="4">
        <v>13.3035</v>
      </c>
      <c r="P117" s="14">
        <f t="shared" si="11"/>
        <v>0.49</v>
      </c>
    </row>
    <row r="118" spans="1:16" ht="14.25" customHeight="1" x14ac:dyDescent="0.25">
      <c r="A118" s="2" t="s">
        <v>190</v>
      </c>
      <c r="B118" s="3">
        <v>41982</v>
      </c>
      <c r="C118" s="10" t="str">
        <f t="shared" si="6"/>
        <v>December</v>
      </c>
      <c r="D118" s="10" t="str">
        <f t="shared" si="7"/>
        <v>2014</v>
      </c>
      <c r="E118" s="3">
        <v>41986</v>
      </c>
      <c r="F118" s="13">
        <f t="shared" si="8"/>
        <v>4</v>
      </c>
      <c r="G118" s="2" t="s">
        <v>3356</v>
      </c>
      <c r="H118" s="2" t="s">
        <v>3134</v>
      </c>
      <c r="I118" s="22" t="str">
        <f t="shared" si="9"/>
        <v>United States</v>
      </c>
      <c r="J118" s="22" t="str">
        <f t="shared" si="10"/>
        <v>California</v>
      </c>
      <c r="K118" s="2" t="s">
        <v>22</v>
      </c>
      <c r="L118" s="2" t="s">
        <v>194</v>
      </c>
      <c r="M118" s="4">
        <v>1004.024</v>
      </c>
      <c r="N118" s="4">
        <v>7</v>
      </c>
      <c r="O118" s="4">
        <v>-112.95269999999999</v>
      </c>
      <c r="P118" s="14">
        <f t="shared" si="11"/>
        <v>-0.11249999999999999</v>
      </c>
    </row>
    <row r="119" spans="1:16" ht="14.25" customHeight="1" x14ac:dyDescent="0.25">
      <c r="A119" s="2" t="s">
        <v>190</v>
      </c>
      <c r="B119" s="3">
        <v>41982</v>
      </c>
      <c r="C119" s="10" t="str">
        <f t="shared" si="6"/>
        <v>December</v>
      </c>
      <c r="D119" s="10" t="str">
        <f t="shared" si="7"/>
        <v>2014</v>
      </c>
      <c r="E119" s="3">
        <v>41986</v>
      </c>
      <c r="F119" s="13">
        <f t="shared" si="8"/>
        <v>4</v>
      </c>
      <c r="G119" s="2" t="s">
        <v>3356</v>
      </c>
      <c r="H119" s="2" t="s">
        <v>3134</v>
      </c>
      <c r="I119" s="22" t="str">
        <f t="shared" si="9"/>
        <v>United States</v>
      </c>
      <c r="J119" s="22" t="str">
        <f t="shared" si="10"/>
        <v>California</v>
      </c>
      <c r="K119" s="2" t="s">
        <v>45</v>
      </c>
      <c r="L119" s="2" t="s">
        <v>195</v>
      </c>
      <c r="M119" s="4">
        <v>9.68</v>
      </c>
      <c r="N119" s="4">
        <v>1</v>
      </c>
      <c r="O119" s="4">
        <v>4.6463999999999999</v>
      </c>
      <c r="P119" s="14">
        <f t="shared" si="11"/>
        <v>0.48</v>
      </c>
    </row>
    <row r="120" spans="1:16" ht="14.25" customHeight="1" x14ac:dyDescent="0.25">
      <c r="A120" s="2" t="s">
        <v>190</v>
      </c>
      <c r="B120" s="3">
        <v>41982</v>
      </c>
      <c r="C120" s="10" t="str">
        <f t="shared" si="6"/>
        <v>December</v>
      </c>
      <c r="D120" s="10" t="str">
        <f t="shared" si="7"/>
        <v>2014</v>
      </c>
      <c r="E120" s="3">
        <v>41986</v>
      </c>
      <c r="F120" s="13">
        <f t="shared" si="8"/>
        <v>4</v>
      </c>
      <c r="G120" s="2" t="s">
        <v>3356</v>
      </c>
      <c r="H120" s="2" t="s">
        <v>3134</v>
      </c>
      <c r="I120" s="22" t="str">
        <f t="shared" si="9"/>
        <v>United States</v>
      </c>
      <c r="J120" s="22" t="str">
        <f t="shared" si="10"/>
        <v>California</v>
      </c>
      <c r="K120" s="2" t="s">
        <v>9</v>
      </c>
      <c r="L120" s="2" t="s">
        <v>196</v>
      </c>
      <c r="M120" s="4">
        <v>28.35</v>
      </c>
      <c r="N120" s="4">
        <v>9</v>
      </c>
      <c r="O120" s="4">
        <v>13.608000000000001</v>
      </c>
      <c r="P120" s="14">
        <f t="shared" si="11"/>
        <v>0.48</v>
      </c>
    </row>
    <row r="121" spans="1:16" ht="14.25" customHeight="1" x14ac:dyDescent="0.25">
      <c r="A121" s="2" t="s">
        <v>190</v>
      </c>
      <c r="B121" s="3">
        <v>41982</v>
      </c>
      <c r="C121" s="10" t="str">
        <f t="shared" si="6"/>
        <v>December</v>
      </c>
      <c r="D121" s="10" t="str">
        <f t="shared" si="7"/>
        <v>2014</v>
      </c>
      <c r="E121" s="3">
        <v>41986</v>
      </c>
      <c r="F121" s="13">
        <f t="shared" si="8"/>
        <v>4</v>
      </c>
      <c r="G121" s="2" t="s">
        <v>3356</v>
      </c>
      <c r="H121" s="2" t="s">
        <v>3134</v>
      </c>
      <c r="I121" s="22" t="str">
        <f t="shared" si="9"/>
        <v>United States</v>
      </c>
      <c r="J121" s="22" t="str">
        <f t="shared" si="10"/>
        <v>California</v>
      </c>
      <c r="K121" s="2" t="s">
        <v>45</v>
      </c>
      <c r="L121" s="2" t="s">
        <v>197</v>
      </c>
      <c r="M121" s="4">
        <v>55.98</v>
      </c>
      <c r="N121" s="4">
        <v>1</v>
      </c>
      <c r="O121" s="4">
        <v>27.430199999999999</v>
      </c>
      <c r="P121" s="14">
        <f t="shared" si="11"/>
        <v>0.49</v>
      </c>
    </row>
    <row r="122" spans="1:16" ht="14.25" customHeight="1" x14ac:dyDescent="0.25">
      <c r="A122" s="2" t="s">
        <v>190</v>
      </c>
      <c r="B122" s="3">
        <v>41982</v>
      </c>
      <c r="C122" s="10" t="str">
        <f t="shared" si="6"/>
        <v>December</v>
      </c>
      <c r="D122" s="10" t="str">
        <f t="shared" si="7"/>
        <v>2014</v>
      </c>
      <c r="E122" s="3">
        <v>41986</v>
      </c>
      <c r="F122" s="13">
        <f t="shared" si="8"/>
        <v>4</v>
      </c>
      <c r="G122" s="2" t="s">
        <v>3356</v>
      </c>
      <c r="H122" s="2" t="s">
        <v>3134</v>
      </c>
      <c r="I122" s="22" t="str">
        <f t="shared" si="9"/>
        <v>United States</v>
      </c>
      <c r="J122" s="22" t="str">
        <f t="shared" si="10"/>
        <v>California</v>
      </c>
      <c r="K122" s="2" t="s">
        <v>198</v>
      </c>
      <c r="L122" s="2" t="s">
        <v>199</v>
      </c>
      <c r="M122" s="4">
        <v>1336.829</v>
      </c>
      <c r="N122" s="4">
        <v>13</v>
      </c>
      <c r="O122" s="4">
        <v>31.454799999999999</v>
      </c>
      <c r="P122" s="14">
        <f t="shared" si="11"/>
        <v>2.3529411764705882E-2</v>
      </c>
    </row>
    <row r="123" spans="1:16" ht="14.25" customHeight="1" x14ac:dyDescent="0.25">
      <c r="A123" s="2" t="s">
        <v>190</v>
      </c>
      <c r="B123" s="3">
        <v>41982</v>
      </c>
      <c r="C123" s="10" t="str">
        <f t="shared" si="6"/>
        <v>December</v>
      </c>
      <c r="D123" s="10" t="str">
        <f t="shared" si="7"/>
        <v>2014</v>
      </c>
      <c r="E123" s="3">
        <v>41986</v>
      </c>
      <c r="F123" s="13">
        <f t="shared" si="8"/>
        <v>4</v>
      </c>
      <c r="G123" s="2" t="s">
        <v>3356</v>
      </c>
      <c r="H123" s="2" t="s">
        <v>3134</v>
      </c>
      <c r="I123" s="22" t="str">
        <f t="shared" si="9"/>
        <v>United States</v>
      </c>
      <c r="J123" s="22" t="str">
        <f t="shared" si="10"/>
        <v>California</v>
      </c>
      <c r="K123" s="2" t="s">
        <v>72</v>
      </c>
      <c r="L123" s="2" t="s">
        <v>200</v>
      </c>
      <c r="M123" s="4">
        <v>113.568</v>
      </c>
      <c r="N123" s="4">
        <v>2</v>
      </c>
      <c r="O123" s="4">
        <v>-18.454799999999999</v>
      </c>
      <c r="P123" s="14">
        <f t="shared" si="11"/>
        <v>-0.16250000000000001</v>
      </c>
    </row>
    <row r="124" spans="1:16" ht="14.25" customHeight="1" x14ac:dyDescent="0.25">
      <c r="A124" s="2" t="s">
        <v>201</v>
      </c>
      <c r="B124" s="3">
        <v>41947</v>
      </c>
      <c r="C124" s="10" t="str">
        <f t="shared" si="6"/>
        <v>November</v>
      </c>
      <c r="D124" s="10" t="str">
        <f t="shared" si="7"/>
        <v>2014</v>
      </c>
      <c r="E124" s="3">
        <v>41951</v>
      </c>
      <c r="F124" s="13">
        <f t="shared" si="8"/>
        <v>4</v>
      </c>
      <c r="G124" s="2" t="s">
        <v>3357</v>
      </c>
      <c r="H124" s="2" t="s">
        <v>3132</v>
      </c>
      <c r="I124" s="22" t="str">
        <f t="shared" si="9"/>
        <v>United States</v>
      </c>
      <c r="J124" s="22" t="str">
        <f t="shared" si="10"/>
        <v>Washington</v>
      </c>
      <c r="K124" s="2" t="s">
        <v>45</v>
      </c>
      <c r="L124" s="2" t="s">
        <v>202</v>
      </c>
      <c r="M124" s="4">
        <v>139.86000000000001</v>
      </c>
      <c r="N124" s="4">
        <v>7</v>
      </c>
      <c r="O124" s="4">
        <v>65.734200000000001</v>
      </c>
      <c r="P124" s="14">
        <f t="shared" si="11"/>
        <v>0.47</v>
      </c>
    </row>
    <row r="125" spans="1:16" ht="14.25" customHeight="1" x14ac:dyDescent="0.25">
      <c r="A125" s="2" t="s">
        <v>201</v>
      </c>
      <c r="B125" s="3">
        <v>41947</v>
      </c>
      <c r="C125" s="10" t="str">
        <f t="shared" si="6"/>
        <v>November</v>
      </c>
      <c r="D125" s="10" t="str">
        <f t="shared" si="7"/>
        <v>2014</v>
      </c>
      <c r="E125" s="3">
        <v>41951</v>
      </c>
      <c r="F125" s="13">
        <f t="shared" si="8"/>
        <v>4</v>
      </c>
      <c r="G125" s="2" t="s">
        <v>3357</v>
      </c>
      <c r="H125" s="2" t="s">
        <v>3132</v>
      </c>
      <c r="I125" s="22" t="str">
        <f t="shared" si="9"/>
        <v>United States</v>
      </c>
      <c r="J125" s="22" t="str">
        <f t="shared" si="10"/>
        <v>Washington</v>
      </c>
      <c r="K125" s="2" t="s">
        <v>72</v>
      </c>
      <c r="L125" s="2" t="s">
        <v>150</v>
      </c>
      <c r="M125" s="4">
        <v>307.13600000000002</v>
      </c>
      <c r="N125" s="4">
        <v>4</v>
      </c>
      <c r="O125" s="4">
        <v>26.874400000000001</v>
      </c>
      <c r="P125" s="14">
        <f t="shared" si="11"/>
        <v>8.7499999999999994E-2</v>
      </c>
    </row>
    <row r="126" spans="1:16" ht="14.25" customHeight="1" x14ac:dyDescent="0.25">
      <c r="A126" s="2" t="s">
        <v>203</v>
      </c>
      <c r="B126" s="3">
        <v>41815</v>
      </c>
      <c r="C126" s="10" t="str">
        <f t="shared" si="6"/>
        <v>June</v>
      </c>
      <c r="D126" s="10" t="str">
        <f t="shared" si="7"/>
        <v>2014</v>
      </c>
      <c r="E126" s="3">
        <v>41819</v>
      </c>
      <c r="F126" s="13">
        <f t="shared" si="8"/>
        <v>4</v>
      </c>
      <c r="G126" s="2" t="s">
        <v>3358</v>
      </c>
      <c r="H126" s="2" t="s">
        <v>3160</v>
      </c>
      <c r="I126" s="22" t="str">
        <f t="shared" si="9"/>
        <v>United States</v>
      </c>
      <c r="J126" s="22" t="str">
        <f t="shared" si="10"/>
        <v>California</v>
      </c>
      <c r="K126" s="2" t="s">
        <v>14</v>
      </c>
      <c r="L126" s="2" t="s">
        <v>204</v>
      </c>
      <c r="M126" s="4">
        <v>95.92</v>
      </c>
      <c r="N126" s="4">
        <v>8</v>
      </c>
      <c r="O126" s="4">
        <v>25.898399999999999</v>
      </c>
      <c r="P126" s="14">
        <f t="shared" si="11"/>
        <v>0.26999999999999996</v>
      </c>
    </row>
    <row r="127" spans="1:16" ht="14.25" customHeight="1" x14ac:dyDescent="0.25">
      <c r="A127" s="2" t="s">
        <v>205</v>
      </c>
      <c r="B127" s="3">
        <v>41379</v>
      </c>
      <c r="C127" s="10" t="str">
        <f t="shared" si="6"/>
        <v>April</v>
      </c>
      <c r="D127" s="10" t="str">
        <f t="shared" si="7"/>
        <v>2013</v>
      </c>
      <c r="E127" s="3">
        <v>41383</v>
      </c>
      <c r="F127" s="13">
        <f t="shared" si="8"/>
        <v>4</v>
      </c>
      <c r="G127" s="2" t="s">
        <v>3359</v>
      </c>
      <c r="H127" s="2" t="s">
        <v>3131</v>
      </c>
      <c r="I127" s="22" t="str">
        <f t="shared" si="9"/>
        <v>United States</v>
      </c>
      <c r="J127" s="22" t="str">
        <f t="shared" si="10"/>
        <v>California</v>
      </c>
      <c r="K127" s="2" t="s">
        <v>72</v>
      </c>
      <c r="L127" s="2" t="s">
        <v>206</v>
      </c>
      <c r="M127" s="4">
        <v>383.8</v>
      </c>
      <c r="N127" s="4">
        <v>5</v>
      </c>
      <c r="O127" s="4">
        <v>38.380000000000003</v>
      </c>
      <c r="P127" s="14">
        <f t="shared" si="11"/>
        <v>0.1</v>
      </c>
    </row>
    <row r="128" spans="1:16" ht="14.25" customHeight="1" x14ac:dyDescent="0.25">
      <c r="A128" s="2" t="s">
        <v>207</v>
      </c>
      <c r="B128" s="3">
        <v>41703</v>
      </c>
      <c r="C128" s="10" t="str">
        <f t="shared" si="6"/>
        <v>March</v>
      </c>
      <c r="D128" s="10" t="str">
        <f t="shared" si="7"/>
        <v>2014</v>
      </c>
      <c r="E128" s="3">
        <v>41708</v>
      </c>
      <c r="F128" s="13">
        <f t="shared" si="8"/>
        <v>5</v>
      </c>
      <c r="G128" s="2" t="s">
        <v>3360</v>
      </c>
      <c r="H128" s="2" t="s">
        <v>3131</v>
      </c>
      <c r="I128" s="22" t="str">
        <f t="shared" si="9"/>
        <v>United States</v>
      </c>
      <c r="J128" s="22" t="str">
        <f t="shared" si="10"/>
        <v>California</v>
      </c>
      <c r="K128" s="2" t="s">
        <v>14</v>
      </c>
      <c r="L128" s="2" t="s">
        <v>208</v>
      </c>
      <c r="M128" s="4">
        <v>9.32</v>
      </c>
      <c r="N128" s="4">
        <v>4</v>
      </c>
      <c r="O128" s="4">
        <v>2.7027999999999999</v>
      </c>
      <c r="P128" s="14">
        <f t="shared" si="11"/>
        <v>0.28999999999999998</v>
      </c>
    </row>
    <row r="129" spans="1:16" ht="14.25" customHeight="1" x14ac:dyDescent="0.25">
      <c r="A129" s="2" t="s">
        <v>207</v>
      </c>
      <c r="B129" s="3">
        <v>41703</v>
      </c>
      <c r="C129" s="10" t="str">
        <f t="shared" si="6"/>
        <v>March</v>
      </c>
      <c r="D129" s="10" t="str">
        <f t="shared" si="7"/>
        <v>2014</v>
      </c>
      <c r="E129" s="3">
        <v>41708</v>
      </c>
      <c r="F129" s="13">
        <f t="shared" si="8"/>
        <v>5</v>
      </c>
      <c r="G129" s="2" t="s">
        <v>3360</v>
      </c>
      <c r="H129" s="2" t="s">
        <v>3131</v>
      </c>
      <c r="I129" s="22" t="str">
        <f t="shared" si="9"/>
        <v>United States</v>
      </c>
      <c r="J129" s="22" t="str">
        <f t="shared" si="10"/>
        <v>California</v>
      </c>
      <c r="K129" s="2" t="s">
        <v>87</v>
      </c>
      <c r="L129" s="2" t="s">
        <v>209</v>
      </c>
      <c r="M129" s="4">
        <v>15.25</v>
      </c>
      <c r="N129" s="4">
        <v>1</v>
      </c>
      <c r="O129" s="4">
        <v>7.0149999999999997</v>
      </c>
      <c r="P129" s="14">
        <f t="shared" si="11"/>
        <v>0.45999999999999996</v>
      </c>
    </row>
    <row r="130" spans="1:16" ht="14.25" customHeight="1" x14ac:dyDescent="0.25">
      <c r="A130" s="2" t="s">
        <v>210</v>
      </c>
      <c r="B130" s="3">
        <v>40716</v>
      </c>
      <c r="C130" s="10" t="str">
        <f t="shared" si="6"/>
        <v>June</v>
      </c>
      <c r="D130" s="10" t="str">
        <f t="shared" si="7"/>
        <v>2011</v>
      </c>
      <c r="E130" s="3">
        <v>40719</v>
      </c>
      <c r="F130" s="13">
        <f t="shared" si="8"/>
        <v>3</v>
      </c>
      <c r="G130" s="2" t="s">
        <v>3361</v>
      </c>
      <c r="H130" s="2" t="s">
        <v>3161</v>
      </c>
      <c r="I130" s="22" t="str">
        <f t="shared" si="9"/>
        <v>United States</v>
      </c>
      <c r="J130" s="22" t="str">
        <f t="shared" si="10"/>
        <v>Colorado</v>
      </c>
      <c r="K130" s="2" t="s">
        <v>38</v>
      </c>
      <c r="L130" s="2" t="s">
        <v>211</v>
      </c>
      <c r="M130" s="4">
        <v>196.75200000000001</v>
      </c>
      <c r="N130" s="4">
        <v>6</v>
      </c>
      <c r="O130" s="4">
        <v>56.566200000000002</v>
      </c>
      <c r="P130" s="14">
        <f t="shared" si="11"/>
        <v>0.28749999999999998</v>
      </c>
    </row>
    <row r="131" spans="1:16" ht="14.25" customHeight="1" x14ac:dyDescent="0.25">
      <c r="A131" s="2" t="s">
        <v>212</v>
      </c>
      <c r="B131" s="3">
        <v>40587</v>
      </c>
      <c r="C131" s="10" t="str">
        <f t="shared" ref="C131:C194" si="12">TEXT(B131,"mmmm")</f>
        <v>February</v>
      </c>
      <c r="D131" s="10" t="str">
        <f t="shared" ref="D131:D194" si="13">TEXT(B131,"yyyy")</f>
        <v>2011</v>
      </c>
      <c r="E131" s="3">
        <v>40593</v>
      </c>
      <c r="F131" s="13">
        <f t="shared" ref="F131:F194" si="14">E131-B131</f>
        <v>6</v>
      </c>
      <c r="G131" s="2" t="s">
        <v>3362</v>
      </c>
      <c r="H131" s="2" t="s">
        <v>3162</v>
      </c>
      <c r="I131" s="22" t="str">
        <f t="shared" ref="I131:I194" si="15">LEFT(H131,FIND(",",H131)-1)</f>
        <v>United States</v>
      </c>
      <c r="J131" s="22" t="str">
        <f t="shared" ref="J131:J194" si="16">TRIM(RIGHT(H131,LEN(H131)-FIND("@",SUBSTITUTE(H131,",","@",LEN(H131)-LEN(SUBSTITUTE(H131,",",""))))))</f>
        <v>California</v>
      </c>
      <c r="K131" s="2" t="s">
        <v>72</v>
      </c>
      <c r="L131" s="2" t="s">
        <v>213</v>
      </c>
      <c r="M131" s="4">
        <v>129.56800000000001</v>
      </c>
      <c r="N131" s="4">
        <v>2</v>
      </c>
      <c r="O131" s="4">
        <v>-24.294</v>
      </c>
      <c r="P131" s="14">
        <f t="shared" ref="P131:P194" si="17">IF(M131=0,0,O131/M131)</f>
        <v>-0.1875</v>
      </c>
    </row>
    <row r="132" spans="1:16" ht="14.25" customHeight="1" x14ac:dyDescent="0.25">
      <c r="A132" s="2" t="s">
        <v>214</v>
      </c>
      <c r="B132" s="3">
        <v>41258</v>
      </c>
      <c r="C132" s="10" t="str">
        <f t="shared" si="12"/>
        <v>December</v>
      </c>
      <c r="D132" s="10" t="str">
        <f t="shared" si="13"/>
        <v>2012</v>
      </c>
      <c r="E132" s="3">
        <v>41265</v>
      </c>
      <c r="F132" s="13">
        <f t="shared" si="14"/>
        <v>7</v>
      </c>
      <c r="G132" s="2" t="s">
        <v>3363</v>
      </c>
      <c r="H132" s="2" t="s">
        <v>3132</v>
      </c>
      <c r="I132" s="22" t="str">
        <f t="shared" si="15"/>
        <v>United States</v>
      </c>
      <c r="J132" s="22" t="str">
        <f t="shared" si="16"/>
        <v>Washington</v>
      </c>
      <c r="K132" s="2" t="s">
        <v>20</v>
      </c>
      <c r="L132" s="2" t="s">
        <v>215</v>
      </c>
      <c r="M132" s="4">
        <v>103.92</v>
      </c>
      <c r="N132" s="4">
        <v>4</v>
      </c>
      <c r="O132" s="4">
        <v>36.372</v>
      </c>
      <c r="P132" s="14">
        <f t="shared" si="17"/>
        <v>0.35</v>
      </c>
    </row>
    <row r="133" spans="1:16" ht="14.25" customHeight="1" x14ac:dyDescent="0.25">
      <c r="A133" s="2" t="s">
        <v>214</v>
      </c>
      <c r="B133" s="3">
        <v>41258</v>
      </c>
      <c r="C133" s="10" t="str">
        <f t="shared" si="12"/>
        <v>December</v>
      </c>
      <c r="D133" s="10" t="str">
        <f t="shared" si="13"/>
        <v>2012</v>
      </c>
      <c r="E133" s="3">
        <v>41265</v>
      </c>
      <c r="F133" s="13">
        <f t="shared" si="14"/>
        <v>7</v>
      </c>
      <c r="G133" s="2" t="s">
        <v>3363</v>
      </c>
      <c r="H133" s="2" t="s">
        <v>3132</v>
      </c>
      <c r="I133" s="22" t="str">
        <f t="shared" si="15"/>
        <v>United States</v>
      </c>
      <c r="J133" s="22" t="str">
        <f t="shared" si="16"/>
        <v>Washington</v>
      </c>
      <c r="K133" s="2" t="s">
        <v>38</v>
      </c>
      <c r="L133" s="2" t="s">
        <v>216</v>
      </c>
      <c r="M133" s="4">
        <v>899.91</v>
      </c>
      <c r="N133" s="4">
        <v>9</v>
      </c>
      <c r="O133" s="4">
        <v>377.9622</v>
      </c>
      <c r="P133" s="14">
        <f t="shared" si="17"/>
        <v>0.42</v>
      </c>
    </row>
    <row r="134" spans="1:16" ht="14.25" customHeight="1" x14ac:dyDescent="0.25">
      <c r="A134" s="2" t="s">
        <v>214</v>
      </c>
      <c r="B134" s="3">
        <v>41258</v>
      </c>
      <c r="C134" s="10" t="str">
        <f t="shared" si="12"/>
        <v>December</v>
      </c>
      <c r="D134" s="10" t="str">
        <f t="shared" si="13"/>
        <v>2012</v>
      </c>
      <c r="E134" s="3">
        <v>41265</v>
      </c>
      <c r="F134" s="13">
        <f t="shared" si="14"/>
        <v>7</v>
      </c>
      <c r="G134" s="2" t="s">
        <v>3363</v>
      </c>
      <c r="H134" s="2" t="s">
        <v>3132</v>
      </c>
      <c r="I134" s="22" t="str">
        <f t="shared" si="15"/>
        <v>United States</v>
      </c>
      <c r="J134" s="22" t="str">
        <f t="shared" si="16"/>
        <v>Washington</v>
      </c>
      <c r="K134" s="2" t="s">
        <v>18</v>
      </c>
      <c r="L134" s="2" t="s">
        <v>217</v>
      </c>
      <c r="M134" s="4">
        <v>51.311999999999998</v>
      </c>
      <c r="N134" s="4">
        <v>3</v>
      </c>
      <c r="O134" s="4">
        <v>18.6006</v>
      </c>
      <c r="P134" s="14">
        <f t="shared" si="17"/>
        <v>0.36250000000000004</v>
      </c>
    </row>
    <row r="135" spans="1:16" ht="14.25" customHeight="1" x14ac:dyDescent="0.25">
      <c r="A135" s="2" t="s">
        <v>218</v>
      </c>
      <c r="B135" s="3">
        <v>41387</v>
      </c>
      <c r="C135" s="10" t="str">
        <f t="shared" si="12"/>
        <v>April</v>
      </c>
      <c r="D135" s="10" t="str">
        <f t="shared" si="13"/>
        <v>2013</v>
      </c>
      <c r="E135" s="3">
        <v>41394</v>
      </c>
      <c r="F135" s="13">
        <f t="shared" si="14"/>
        <v>7</v>
      </c>
      <c r="G135" s="2" t="s">
        <v>3364</v>
      </c>
      <c r="H135" s="2" t="s">
        <v>3139</v>
      </c>
      <c r="I135" s="22" t="str">
        <f t="shared" si="15"/>
        <v>United States</v>
      </c>
      <c r="J135" s="22" t="str">
        <f t="shared" si="16"/>
        <v>Arizona</v>
      </c>
      <c r="K135" s="2" t="s">
        <v>12</v>
      </c>
      <c r="L135" s="2" t="s">
        <v>219</v>
      </c>
      <c r="M135" s="4">
        <v>23.56</v>
      </c>
      <c r="N135" s="4">
        <v>5</v>
      </c>
      <c r="O135" s="4">
        <v>7.0679999999999996</v>
      </c>
      <c r="P135" s="14">
        <f t="shared" si="17"/>
        <v>0.3</v>
      </c>
    </row>
    <row r="136" spans="1:16" ht="14.25" customHeight="1" x14ac:dyDescent="0.25">
      <c r="A136" s="2" t="s">
        <v>218</v>
      </c>
      <c r="B136" s="3">
        <v>41387</v>
      </c>
      <c r="C136" s="10" t="str">
        <f t="shared" si="12"/>
        <v>April</v>
      </c>
      <c r="D136" s="10" t="str">
        <f t="shared" si="13"/>
        <v>2013</v>
      </c>
      <c r="E136" s="3">
        <v>41394</v>
      </c>
      <c r="F136" s="13">
        <f t="shared" si="14"/>
        <v>7</v>
      </c>
      <c r="G136" s="2" t="s">
        <v>3364</v>
      </c>
      <c r="H136" s="2" t="s">
        <v>3139</v>
      </c>
      <c r="I136" s="22" t="str">
        <f t="shared" si="15"/>
        <v>United States</v>
      </c>
      <c r="J136" s="22" t="str">
        <f t="shared" si="16"/>
        <v>Arizona</v>
      </c>
      <c r="K136" s="2" t="s">
        <v>22</v>
      </c>
      <c r="L136" s="2" t="s">
        <v>220</v>
      </c>
      <c r="M136" s="4">
        <v>1272.6300000000001</v>
      </c>
      <c r="N136" s="4">
        <v>6</v>
      </c>
      <c r="O136" s="4">
        <v>-814.48320000000001</v>
      </c>
      <c r="P136" s="14">
        <f t="shared" si="17"/>
        <v>-0.6399999999999999</v>
      </c>
    </row>
    <row r="137" spans="1:16" ht="14.25" customHeight="1" x14ac:dyDescent="0.25">
      <c r="A137" s="2" t="s">
        <v>218</v>
      </c>
      <c r="B137" s="3">
        <v>41387</v>
      </c>
      <c r="C137" s="10" t="str">
        <f t="shared" si="12"/>
        <v>April</v>
      </c>
      <c r="D137" s="10" t="str">
        <f t="shared" si="13"/>
        <v>2013</v>
      </c>
      <c r="E137" s="3">
        <v>41394</v>
      </c>
      <c r="F137" s="13">
        <f t="shared" si="14"/>
        <v>7</v>
      </c>
      <c r="G137" s="2" t="s">
        <v>3364</v>
      </c>
      <c r="H137" s="2" t="s">
        <v>3139</v>
      </c>
      <c r="I137" s="22" t="str">
        <f t="shared" si="15"/>
        <v>United States</v>
      </c>
      <c r="J137" s="22" t="str">
        <f t="shared" si="16"/>
        <v>Arizona</v>
      </c>
      <c r="K137" s="2" t="s">
        <v>18</v>
      </c>
      <c r="L137" s="2" t="s">
        <v>221</v>
      </c>
      <c r="M137" s="4">
        <v>28.484999999999999</v>
      </c>
      <c r="N137" s="4">
        <v>5</v>
      </c>
      <c r="O137" s="4">
        <v>-20.888999999999999</v>
      </c>
      <c r="P137" s="14">
        <f t="shared" si="17"/>
        <v>-0.73333333333333328</v>
      </c>
    </row>
    <row r="138" spans="1:16" ht="14.25" customHeight="1" x14ac:dyDescent="0.25">
      <c r="A138" s="2" t="s">
        <v>218</v>
      </c>
      <c r="B138" s="3">
        <v>41387</v>
      </c>
      <c r="C138" s="10" t="str">
        <f t="shared" si="12"/>
        <v>April</v>
      </c>
      <c r="D138" s="10" t="str">
        <f t="shared" si="13"/>
        <v>2013</v>
      </c>
      <c r="E138" s="3">
        <v>41394</v>
      </c>
      <c r="F138" s="13">
        <f t="shared" si="14"/>
        <v>7</v>
      </c>
      <c r="G138" s="2" t="s">
        <v>3364</v>
      </c>
      <c r="H138" s="2" t="s">
        <v>3139</v>
      </c>
      <c r="I138" s="22" t="str">
        <f t="shared" si="15"/>
        <v>United States</v>
      </c>
      <c r="J138" s="22" t="str">
        <f t="shared" si="16"/>
        <v>Arizona</v>
      </c>
      <c r="K138" s="2" t="s">
        <v>82</v>
      </c>
      <c r="L138" s="2" t="s">
        <v>222</v>
      </c>
      <c r="M138" s="4">
        <v>185.376</v>
      </c>
      <c r="N138" s="4">
        <v>2</v>
      </c>
      <c r="O138" s="4">
        <v>-34.758000000000003</v>
      </c>
      <c r="P138" s="14">
        <f t="shared" si="17"/>
        <v>-0.1875</v>
      </c>
    </row>
    <row r="139" spans="1:16" ht="14.25" customHeight="1" x14ac:dyDescent="0.25">
      <c r="A139" s="2" t="s">
        <v>218</v>
      </c>
      <c r="B139" s="3">
        <v>41387</v>
      </c>
      <c r="C139" s="10" t="str">
        <f t="shared" si="12"/>
        <v>April</v>
      </c>
      <c r="D139" s="10" t="str">
        <f t="shared" si="13"/>
        <v>2013</v>
      </c>
      <c r="E139" s="3">
        <v>41394</v>
      </c>
      <c r="F139" s="13">
        <f t="shared" si="14"/>
        <v>7</v>
      </c>
      <c r="G139" s="2" t="s">
        <v>3364</v>
      </c>
      <c r="H139" s="2" t="s">
        <v>3139</v>
      </c>
      <c r="I139" s="22" t="str">
        <f t="shared" si="15"/>
        <v>United States</v>
      </c>
      <c r="J139" s="22" t="str">
        <f t="shared" si="16"/>
        <v>Arizona</v>
      </c>
      <c r="K139" s="2" t="s">
        <v>20</v>
      </c>
      <c r="L139" s="2" t="s">
        <v>223</v>
      </c>
      <c r="M139" s="4">
        <v>78.272000000000006</v>
      </c>
      <c r="N139" s="4">
        <v>2</v>
      </c>
      <c r="O139" s="4">
        <v>5.8704000000000001</v>
      </c>
      <c r="P139" s="14">
        <f t="shared" si="17"/>
        <v>7.4999999999999997E-2</v>
      </c>
    </row>
    <row r="140" spans="1:16" ht="14.25" customHeight="1" x14ac:dyDescent="0.25">
      <c r="A140" s="2" t="s">
        <v>224</v>
      </c>
      <c r="B140" s="3">
        <v>40856</v>
      </c>
      <c r="C140" s="10" t="str">
        <f t="shared" si="12"/>
        <v>November</v>
      </c>
      <c r="D140" s="10" t="str">
        <f t="shared" si="13"/>
        <v>2011</v>
      </c>
      <c r="E140" s="3">
        <v>40858</v>
      </c>
      <c r="F140" s="13">
        <f t="shared" si="14"/>
        <v>2</v>
      </c>
      <c r="G140" s="2" t="s">
        <v>3365</v>
      </c>
      <c r="H140" s="2" t="s">
        <v>3134</v>
      </c>
      <c r="I140" s="22" t="str">
        <f t="shared" si="15"/>
        <v>United States</v>
      </c>
      <c r="J140" s="22" t="str">
        <f t="shared" si="16"/>
        <v>California</v>
      </c>
      <c r="K140" s="2" t="s">
        <v>28</v>
      </c>
      <c r="L140" s="2" t="s">
        <v>225</v>
      </c>
      <c r="M140" s="4">
        <v>340.92</v>
      </c>
      <c r="N140" s="4">
        <v>3</v>
      </c>
      <c r="O140" s="4">
        <v>3.4091999999999998</v>
      </c>
      <c r="P140" s="14">
        <f t="shared" si="17"/>
        <v>9.9999999999999985E-3</v>
      </c>
    </row>
    <row r="141" spans="1:16" ht="14.25" customHeight="1" x14ac:dyDescent="0.25">
      <c r="A141" s="2" t="s">
        <v>224</v>
      </c>
      <c r="B141" s="3">
        <v>40856</v>
      </c>
      <c r="C141" s="10" t="str">
        <f t="shared" si="12"/>
        <v>November</v>
      </c>
      <c r="D141" s="10" t="str">
        <f t="shared" si="13"/>
        <v>2011</v>
      </c>
      <c r="E141" s="3">
        <v>40858</v>
      </c>
      <c r="F141" s="13">
        <f t="shared" si="14"/>
        <v>2</v>
      </c>
      <c r="G141" s="2" t="s">
        <v>3365</v>
      </c>
      <c r="H141" s="2" t="s">
        <v>3134</v>
      </c>
      <c r="I141" s="22" t="str">
        <f t="shared" si="15"/>
        <v>United States</v>
      </c>
      <c r="J141" s="22" t="str">
        <f t="shared" si="16"/>
        <v>California</v>
      </c>
      <c r="K141" s="2" t="s">
        <v>198</v>
      </c>
      <c r="L141" s="2" t="s">
        <v>226</v>
      </c>
      <c r="M141" s="4">
        <v>222.666</v>
      </c>
      <c r="N141" s="4">
        <v>2</v>
      </c>
      <c r="O141" s="4">
        <v>10.478400000000001</v>
      </c>
      <c r="P141" s="14">
        <f t="shared" si="17"/>
        <v>4.7058823529411771E-2</v>
      </c>
    </row>
    <row r="142" spans="1:16" ht="14.25" customHeight="1" x14ac:dyDescent="0.25">
      <c r="A142" s="2" t="s">
        <v>224</v>
      </c>
      <c r="B142" s="3">
        <v>40856</v>
      </c>
      <c r="C142" s="10" t="str">
        <f t="shared" si="12"/>
        <v>November</v>
      </c>
      <c r="D142" s="10" t="str">
        <f t="shared" si="13"/>
        <v>2011</v>
      </c>
      <c r="E142" s="3">
        <v>40858</v>
      </c>
      <c r="F142" s="13">
        <f t="shared" si="14"/>
        <v>2</v>
      </c>
      <c r="G142" s="2" t="s">
        <v>3365</v>
      </c>
      <c r="H142" s="2" t="s">
        <v>3134</v>
      </c>
      <c r="I142" s="22" t="str">
        <f t="shared" si="15"/>
        <v>United States</v>
      </c>
      <c r="J142" s="22" t="str">
        <f t="shared" si="16"/>
        <v>California</v>
      </c>
      <c r="K142" s="2" t="s">
        <v>16</v>
      </c>
      <c r="L142" s="2" t="s">
        <v>227</v>
      </c>
      <c r="M142" s="4">
        <v>703.96799999999996</v>
      </c>
      <c r="N142" s="4">
        <v>4</v>
      </c>
      <c r="O142" s="4">
        <v>87.995999999999995</v>
      </c>
      <c r="P142" s="14">
        <f t="shared" si="17"/>
        <v>0.125</v>
      </c>
    </row>
    <row r="143" spans="1:16" ht="14.25" customHeight="1" x14ac:dyDescent="0.25">
      <c r="A143" s="2" t="s">
        <v>224</v>
      </c>
      <c r="B143" s="3">
        <v>40856</v>
      </c>
      <c r="C143" s="10" t="str">
        <f t="shared" si="12"/>
        <v>November</v>
      </c>
      <c r="D143" s="10" t="str">
        <f t="shared" si="13"/>
        <v>2011</v>
      </c>
      <c r="E143" s="3">
        <v>40858</v>
      </c>
      <c r="F143" s="13">
        <f t="shared" si="14"/>
        <v>2</v>
      </c>
      <c r="G143" s="2" t="s">
        <v>3365</v>
      </c>
      <c r="H143" s="2" t="s">
        <v>3134</v>
      </c>
      <c r="I143" s="22" t="str">
        <f t="shared" si="15"/>
        <v>United States</v>
      </c>
      <c r="J143" s="22" t="str">
        <f t="shared" si="16"/>
        <v>California</v>
      </c>
      <c r="K143" s="2" t="s">
        <v>28</v>
      </c>
      <c r="L143" s="2" t="s">
        <v>228</v>
      </c>
      <c r="M143" s="4">
        <v>92.52</v>
      </c>
      <c r="N143" s="4">
        <v>6</v>
      </c>
      <c r="O143" s="4">
        <v>24.980399999999999</v>
      </c>
      <c r="P143" s="14">
        <f t="shared" si="17"/>
        <v>0.27</v>
      </c>
    </row>
    <row r="144" spans="1:16" ht="14.25" customHeight="1" x14ac:dyDescent="0.25">
      <c r="A144" s="2" t="s">
        <v>224</v>
      </c>
      <c r="B144" s="3">
        <v>40856</v>
      </c>
      <c r="C144" s="10" t="str">
        <f t="shared" si="12"/>
        <v>November</v>
      </c>
      <c r="D144" s="10" t="str">
        <f t="shared" si="13"/>
        <v>2011</v>
      </c>
      <c r="E144" s="3">
        <v>40858</v>
      </c>
      <c r="F144" s="13">
        <f t="shared" si="14"/>
        <v>2</v>
      </c>
      <c r="G144" s="2" t="s">
        <v>3365</v>
      </c>
      <c r="H144" s="2" t="s">
        <v>3134</v>
      </c>
      <c r="I144" s="22" t="str">
        <f t="shared" si="15"/>
        <v>United States</v>
      </c>
      <c r="J144" s="22" t="str">
        <f t="shared" si="16"/>
        <v>California</v>
      </c>
      <c r="K144" s="2" t="s">
        <v>45</v>
      </c>
      <c r="L144" s="2" t="s">
        <v>229</v>
      </c>
      <c r="M144" s="4">
        <v>62.65</v>
      </c>
      <c r="N144" s="4">
        <v>7</v>
      </c>
      <c r="O144" s="4">
        <v>28.818999999999999</v>
      </c>
      <c r="P144" s="14">
        <f t="shared" si="17"/>
        <v>0.46</v>
      </c>
    </row>
    <row r="145" spans="1:16" ht="14.25" customHeight="1" x14ac:dyDescent="0.25">
      <c r="A145" s="2" t="s">
        <v>224</v>
      </c>
      <c r="B145" s="3">
        <v>40856</v>
      </c>
      <c r="C145" s="10" t="str">
        <f t="shared" si="12"/>
        <v>November</v>
      </c>
      <c r="D145" s="10" t="str">
        <f t="shared" si="13"/>
        <v>2011</v>
      </c>
      <c r="E145" s="3">
        <v>40858</v>
      </c>
      <c r="F145" s="13">
        <f t="shared" si="14"/>
        <v>2</v>
      </c>
      <c r="G145" s="2" t="s">
        <v>3365</v>
      </c>
      <c r="H145" s="2" t="s">
        <v>3134</v>
      </c>
      <c r="I145" s="22" t="str">
        <f t="shared" si="15"/>
        <v>United States</v>
      </c>
      <c r="J145" s="22" t="str">
        <f t="shared" si="16"/>
        <v>California</v>
      </c>
      <c r="K145" s="2" t="s">
        <v>45</v>
      </c>
      <c r="L145" s="2" t="s">
        <v>230</v>
      </c>
      <c r="M145" s="4">
        <v>94.85</v>
      </c>
      <c r="N145" s="4">
        <v>5</v>
      </c>
      <c r="O145" s="4">
        <v>45.527999999999999</v>
      </c>
      <c r="P145" s="14">
        <f t="shared" si="17"/>
        <v>0.48000000000000004</v>
      </c>
    </row>
    <row r="146" spans="1:16" ht="14.25" customHeight="1" x14ac:dyDescent="0.25">
      <c r="A146" s="2" t="s">
        <v>231</v>
      </c>
      <c r="B146" s="3">
        <v>41468</v>
      </c>
      <c r="C146" s="10" t="str">
        <f t="shared" si="12"/>
        <v>July</v>
      </c>
      <c r="D146" s="10" t="str">
        <f t="shared" si="13"/>
        <v>2013</v>
      </c>
      <c r="E146" s="3">
        <v>41475</v>
      </c>
      <c r="F146" s="13">
        <f t="shared" si="14"/>
        <v>7</v>
      </c>
      <c r="G146" s="2" t="s">
        <v>3339</v>
      </c>
      <c r="H146" s="2" t="s">
        <v>3131</v>
      </c>
      <c r="I146" s="22" t="str">
        <f t="shared" si="15"/>
        <v>United States</v>
      </c>
      <c r="J146" s="22" t="str">
        <f t="shared" si="16"/>
        <v>California</v>
      </c>
      <c r="K146" s="2" t="s">
        <v>16</v>
      </c>
      <c r="L146" s="2" t="s">
        <v>232</v>
      </c>
      <c r="M146" s="4">
        <v>95.76</v>
      </c>
      <c r="N146" s="4">
        <v>6</v>
      </c>
      <c r="O146" s="4">
        <v>7.1820000000000004</v>
      </c>
      <c r="P146" s="14">
        <f t="shared" si="17"/>
        <v>7.4999999999999997E-2</v>
      </c>
    </row>
    <row r="147" spans="1:16" ht="14.25" customHeight="1" x14ac:dyDescent="0.25">
      <c r="A147" s="2" t="s">
        <v>233</v>
      </c>
      <c r="B147" s="3">
        <v>40822</v>
      </c>
      <c r="C147" s="10" t="str">
        <f t="shared" si="12"/>
        <v>October</v>
      </c>
      <c r="D147" s="10" t="str">
        <f t="shared" si="13"/>
        <v>2011</v>
      </c>
      <c r="E147" s="3">
        <v>40826</v>
      </c>
      <c r="F147" s="13">
        <f t="shared" si="14"/>
        <v>4</v>
      </c>
      <c r="G147" s="2" t="s">
        <v>3366</v>
      </c>
      <c r="H147" s="2" t="s">
        <v>3149</v>
      </c>
      <c r="I147" s="22" t="str">
        <f t="shared" si="15"/>
        <v>United States</v>
      </c>
      <c r="J147" s="22" t="str">
        <f t="shared" si="16"/>
        <v>California</v>
      </c>
      <c r="K147" s="2" t="s">
        <v>38</v>
      </c>
      <c r="L147" s="2" t="s">
        <v>234</v>
      </c>
      <c r="M147" s="4">
        <v>9.09</v>
      </c>
      <c r="N147" s="4">
        <v>3</v>
      </c>
      <c r="O147" s="4">
        <v>1.9089</v>
      </c>
      <c r="P147" s="14">
        <f t="shared" si="17"/>
        <v>0.21000000000000002</v>
      </c>
    </row>
    <row r="148" spans="1:16" ht="14.25" customHeight="1" x14ac:dyDescent="0.25">
      <c r="A148" s="2" t="s">
        <v>235</v>
      </c>
      <c r="B148" s="3">
        <v>41801</v>
      </c>
      <c r="C148" s="10" t="str">
        <f t="shared" si="12"/>
        <v>June</v>
      </c>
      <c r="D148" s="10" t="str">
        <f t="shared" si="13"/>
        <v>2014</v>
      </c>
      <c r="E148" s="3">
        <v>41804</v>
      </c>
      <c r="F148" s="13">
        <f t="shared" si="14"/>
        <v>3</v>
      </c>
      <c r="G148" s="2" t="s">
        <v>3367</v>
      </c>
      <c r="H148" s="2" t="s">
        <v>3131</v>
      </c>
      <c r="I148" s="22" t="str">
        <f t="shared" si="15"/>
        <v>United States</v>
      </c>
      <c r="J148" s="22" t="str">
        <f t="shared" si="16"/>
        <v>California</v>
      </c>
      <c r="K148" s="2" t="s">
        <v>9</v>
      </c>
      <c r="L148" s="2" t="s">
        <v>236</v>
      </c>
      <c r="M148" s="4">
        <v>29.6</v>
      </c>
      <c r="N148" s="4">
        <v>2</v>
      </c>
      <c r="O148" s="4">
        <v>14.8</v>
      </c>
      <c r="P148" s="14">
        <f t="shared" si="17"/>
        <v>0.5</v>
      </c>
    </row>
    <row r="149" spans="1:16" ht="14.25" customHeight="1" x14ac:dyDescent="0.25">
      <c r="A149" s="2" t="s">
        <v>235</v>
      </c>
      <c r="B149" s="3">
        <v>41801</v>
      </c>
      <c r="C149" s="10" t="str">
        <f t="shared" si="12"/>
        <v>June</v>
      </c>
      <c r="D149" s="10" t="str">
        <f t="shared" si="13"/>
        <v>2014</v>
      </c>
      <c r="E149" s="3">
        <v>41804</v>
      </c>
      <c r="F149" s="13">
        <f t="shared" si="14"/>
        <v>3</v>
      </c>
      <c r="G149" s="2" t="s">
        <v>3367</v>
      </c>
      <c r="H149" s="2" t="s">
        <v>3131</v>
      </c>
      <c r="I149" s="22" t="str">
        <f t="shared" si="15"/>
        <v>United States</v>
      </c>
      <c r="J149" s="22" t="str">
        <f t="shared" si="16"/>
        <v>California</v>
      </c>
      <c r="K149" s="2" t="s">
        <v>198</v>
      </c>
      <c r="L149" s="2" t="s">
        <v>237</v>
      </c>
      <c r="M149" s="4">
        <v>514.16499999999996</v>
      </c>
      <c r="N149" s="4">
        <v>5</v>
      </c>
      <c r="O149" s="4">
        <v>-30.245000000000001</v>
      </c>
      <c r="P149" s="14">
        <f t="shared" si="17"/>
        <v>-5.8823529411764712E-2</v>
      </c>
    </row>
    <row r="150" spans="1:16" ht="14.25" customHeight="1" x14ac:dyDescent="0.25">
      <c r="A150" s="2" t="s">
        <v>235</v>
      </c>
      <c r="B150" s="3">
        <v>41801</v>
      </c>
      <c r="C150" s="10" t="str">
        <f t="shared" si="12"/>
        <v>June</v>
      </c>
      <c r="D150" s="10" t="str">
        <f t="shared" si="13"/>
        <v>2014</v>
      </c>
      <c r="E150" s="3">
        <v>41804</v>
      </c>
      <c r="F150" s="13">
        <f t="shared" si="14"/>
        <v>3</v>
      </c>
      <c r="G150" s="2" t="s">
        <v>3367</v>
      </c>
      <c r="H150" s="2" t="s">
        <v>3131</v>
      </c>
      <c r="I150" s="22" t="str">
        <f t="shared" si="15"/>
        <v>United States</v>
      </c>
      <c r="J150" s="22" t="str">
        <f t="shared" si="16"/>
        <v>California</v>
      </c>
      <c r="K150" s="2" t="s">
        <v>16</v>
      </c>
      <c r="L150" s="2" t="s">
        <v>238</v>
      </c>
      <c r="M150" s="4">
        <v>279.95999999999998</v>
      </c>
      <c r="N150" s="4">
        <v>5</v>
      </c>
      <c r="O150" s="4">
        <v>17.497499999999999</v>
      </c>
      <c r="P150" s="14">
        <f t="shared" si="17"/>
        <v>6.25E-2</v>
      </c>
    </row>
    <row r="151" spans="1:16" ht="14.25" customHeight="1" x14ac:dyDescent="0.25">
      <c r="A151" s="2" t="s">
        <v>239</v>
      </c>
      <c r="B151" s="3">
        <v>41404</v>
      </c>
      <c r="C151" s="10" t="str">
        <f t="shared" si="12"/>
        <v>May</v>
      </c>
      <c r="D151" s="10" t="str">
        <f t="shared" si="13"/>
        <v>2013</v>
      </c>
      <c r="E151" s="3">
        <v>41409</v>
      </c>
      <c r="F151" s="13">
        <f t="shared" si="14"/>
        <v>5</v>
      </c>
      <c r="G151" s="2" t="s">
        <v>3368</v>
      </c>
      <c r="H151" s="2" t="s">
        <v>3132</v>
      </c>
      <c r="I151" s="22" t="str">
        <f t="shared" si="15"/>
        <v>United States</v>
      </c>
      <c r="J151" s="22" t="str">
        <f t="shared" si="16"/>
        <v>Washington</v>
      </c>
      <c r="K151" s="2" t="s">
        <v>38</v>
      </c>
      <c r="L151" s="2" t="s">
        <v>240</v>
      </c>
      <c r="M151" s="4">
        <v>93.98</v>
      </c>
      <c r="N151" s="4">
        <v>2</v>
      </c>
      <c r="O151" s="4">
        <v>13.1572</v>
      </c>
      <c r="P151" s="14">
        <f t="shared" si="17"/>
        <v>0.13999999999999999</v>
      </c>
    </row>
    <row r="152" spans="1:16" ht="14.25" customHeight="1" x14ac:dyDescent="0.25">
      <c r="A152" s="2" t="s">
        <v>241</v>
      </c>
      <c r="B152" s="3">
        <v>41481</v>
      </c>
      <c r="C152" s="10" t="str">
        <f t="shared" si="12"/>
        <v>July</v>
      </c>
      <c r="D152" s="10" t="str">
        <f t="shared" si="13"/>
        <v>2013</v>
      </c>
      <c r="E152" s="3">
        <v>41487</v>
      </c>
      <c r="F152" s="13">
        <f t="shared" si="14"/>
        <v>6</v>
      </c>
      <c r="G152" s="2" t="s">
        <v>3362</v>
      </c>
      <c r="H152" s="2" t="s">
        <v>3163</v>
      </c>
      <c r="I152" s="22" t="str">
        <f t="shared" si="15"/>
        <v>United States</v>
      </c>
      <c r="J152" s="22" t="str">
        <f t="shared" si="16"/>
        <v>California</v>
      </c>
      <c r="K152" s="2" t="s">
        <v>18</v>
      </c>
      <c r="L152" s="2" t="s">
        <v>242</v>
      </c>
      <c r="M152" s="4">
        <v>119.616</v>
      </c>
      <c r="N152" s="4">
        <v>8</v>
      </c>
      <c r="O152" s="4">
        <v>40.370399999999997</v>
      </c>
      <c r="P152" s="14">
        <f t="shared" si="17"/>
        <v>0.33749999999999997</v>
      </c>
    </row>
    <row r="153" spans="1:16" ht="14.25" customHeight="1" x14ac:dyDescent="0.25">
      <c r="A153" s="2" t="s">
        <v>241</v>
      </c>
      <c r="B153" s="3">
        <v>41481</v>
      </c>
      <c r="C153" s="10" t="str">
        <f t="shared" si="12"/>
        <v>July</v>
      </c>
      <c r="D153" s="10" t="str">
        <f t="shared" si="13"/>
        <v>2013</v>
      </c>
      <c r="E153" s="3">
        <v>41487</v>
      </c>
      <c r="F153" s="13">
        <f t="shared" si="14"/>
        <v>6</v>
      </c>
      <c r="G153" s="2" t="s">
        <v>3362</v>
      </c>
      <c r="H153" s="2" t="s">
        <v>3163</v>
      </c>
      <c r="I153" s="22" t="str">
        <f t="shared" si="15"/>
        <v>United States</v>
      </c>
      <c r="J153" s="22" t="str">
        <f t="shared" si="16"/>
        <v>California</v>
      </c>
      <c r="K153" s="2" t="s">
        <v>12</v>
      </c>
      <c r="L153" s="2" t="s">
        <v>243</v>
      </c>
      <c r="M153" s="4">
        <v>255.76</v>
      </c>
      <c r="N153" s="4">
        <v>4</v>
      </c>
      <c r="O153" s="4">
        <v>81.843199999999996</v>
      </c>
      <c r="P153" s="14">
        <f t="shared" si="17"/>
        <v>0.32</v>
      </c>
    </row>
    <row r="154" spans="1:16" ht="14.25" customHeight="1" x14ac:dyDescent="0.25">
      <c r="A154" s="2" t="s">
        <v>241</v>
      </c>
      <c r="B154" s="3">
        <v>41481</v>
      </c>
      <c r="C154" s="10" t="str">
        <f t="shared" si="12"/>
        <v>July</v>
      </c>
      <c r="D154" s="10" t="str">
        <f t="shared" si="13"/>
        <v>2013</v>
      </c>
      <c r="E154" s="3">
        <v>41487</v>
      </c>
      <c r="F154" s="13">
        <f t="shared" si="14"/>
        <v>6</v>
      </c>
      <c r="G154" s="2" t="s">
        <v>3362</v>
      </c>
      <c r="H154" s="2" t="s">
        <v>3163</v>
      </c>
      <c r="I154" s="22" t="str">
        <f t="shared" si="15"/>
        <v>United States</v>
      </c>
      <c r="J154" s="22" t="str">
        <f t="shared" si="16"/>
        <v>California</v>
      </c>
      <c r="K154" s="2" t="s">
        <v>72</v>
      </c>
      <c r="L154" s="2" t="s">
        <v>244</v>
      </c>
      <c r="M154" s="4">
        <v>241.56800000000001</v>
      </c>
      <c r="N154" s="4">
        <v>2</v>
      </c>
      <c r="O154" s="4">
        <v>18.117599999999999</v>
      </c>
      <c r="P154" s="14">
        <f t="shared" si="17"/>
        <v>7.4999999999999997E-2</v>
      </c>
    </row>
    <row r="155" spans="1:16" ht="14.25" customHeight="1" x14ac:dyDescent="0.25">
      <c r="A155" s="2" t="s">
        <v>241</v>
      </c>
      <c r="B155" s="3">
        <v>41481</v>
      </c>
      <c r="C155" s="10" t="str">
        <f t="shared" si="12"/>
        <v>July</v>
      </c>
      <c r="D155" s="10" t="str">
        <f t="shared" si="13"/>
        <v>2013</v>
      </c>
      <c r="E155" s="3">
        <v>41487</v>
      </c>
      <c r="F155" s="13">
        <f t="shared" si="14"/>
        <v>6</v>
      </c>
      <c r="G155" s="2" t="s">
        <v>3362</v>
      </c>
      <c r="H155" s="2" t="s">
        <v>3163</v>
      </c>
      <c r="I155" s="22" t="str">
        <f t="shared" si="15"/>
        <v>United States</v>
      </c>
      <c r="J155" s="22" t="str">
        <f t="shared" si="16"/>
        <v>California</v>
      </c>
      <c r="K155" s="2" t="s">
        <v>12</v>
      </c>
      <c r="L155" s="2" t="s">
        <v>245</v>
      </c>
      <c r="M155" s="4">
        <v>69.3</v>
      </c>
      <c r="N155" s="4">
        <v>9</v>
      </c>
      <c r="O155" s="4">
        <v>22.869</v>
      </c>
      <c r="P155" s="14">
        <f t="shared" si="17"/>
        <v>0.33</v>
      </c>
    </row>
    <row r="156" spans="1:16" ht="14.25" customHeight="1" x14ac:dyDescent="0.25">
      <c r="A156" s="2" t="s">
        <v>246</v>
      </c>
      <c r="B156" s="3">
        <v>41425</v>
      </c>
      <c r="C156" s="10" t="str">
        <f t="shared" si="12"/>
        <v>May</v>
      </c>
      <c r="D156" s="10" t="str">
        <f t="shared" si="13"/>
        <v>2013</v>
      </c>
      <c r="E156" s="3">
        <v>41430</v>
      </c>
      <c r="F156" s="13">
        <f t="shared" si="14"/>
        <v>5</v>
      </c>
      <c r="G156" s="2" t="s">
        <v>3369</v>
      </c>
      <c r="H156" s="2" t="s">
        <v>3164</v>
      </c>
      <c r="I156" s="22" t="str">
        <f t="shared" si="15"/>
        <v>United States</v>
      </c>
      <c r="J156" s="22" t="str">
        <f t="shared" si="16"/>
        <v>Colorado</v>
      </c>
      <c r="K156" s="2" t="s">
        <v>18</v>
      </c>
      <c r="L156" s="2" t="s">
        <v>247</v>
      </c>
      <c r="M156" s="4">
        <v>22.62</v>
      </c>
      <c r="N156" s="4">
        <v>2</v>
      </c>
      <c r="O156" s="4">
        <v>-15.08</v>
      </c>
      <c r="P156" s="14">
        <f t="shared" si="17"/>
        <v>-0.66666666666666663</v>
      </c>
    </row>
    <row r="157" spans="1:16" ht="14.25" customHeight="1" x14ac:dyDescent="0.25">
      <c r="A157" s="2" t="s">
        <v>246</v>
      </c>
      <c r="B157" s="3">
        <v>41425</v>
      </c>
      <c r="C157" s="10" t="str">
        <f t="shared" si="12"/>
        <v>May</v>
      </c>
      <c r="D157" s="10" t="str">
        <f t="shared" si="13"/>
        <v>2013</v>
      </c>
      <c r="E157" s="3">
        <v>41430</v>
      </c>
      <c r="F157" s="13">
        <f t="shared" si="14"/>
        <v>5</v>
      </c>
      <c r="G157" s="2" t="s">
        <v>3369</v>
      </c>
      <c r="H157" s="2" t="s">
        <v>3164</v>
      </c>
      <c r="I157" s="22" t="str">
        <f t="shared" si="15"/>
        <v>United States</v>
      </c>
      <c r="J157" s="22" t="str">
        <f t="shared" si="16"/>
        <v>Colorado</v>
      </c>
      <c r="K157" s="2" t="s">
        <v>18</v>
      </c>
      <c r="L157" s="2" t="s">
        <v>248</v>
      </c>
      <c r="M157" s="4">
        <v>14.952</v>
      </c>
      <c r="N157" s="4">
        <v>2</v>
      </c>
      <c r="O157" s="4">
        <v>-11.961600000000001</v>
      </c>
      <c r="P157" s="14">
        <f t="shared" si="17"/>
        <v>-0.8</v>
      </c>
    </row>
    <row r="158" spans="1:16" ht="14.25" customHeight="1" x14ac:dyDescent="0.25">
      <c r="A158" s="2" t="s">
        <v>246</v>
      </c>
      <c r="B158" s="3">
        <v>41425</v>
      </c>
      <c r="C158" s="10" t="str">
        <f t="shared" si="12"/>
        <v>May</v>
      </c>
      <c r="D158" s="10" t="str">
        <f t="shared" si="13"/>
        <v>2013</v>
      </c>
      <c r="E158" s="3">
        <v>41430</v>
      </c>
      <c r="F158" s="13">
        <f t="shared" si="14"/>
        <v>5</v>
      </c>
      <c r="G158" s="2" t="s">
        <v>3369</v>
      </c>
      <c r="H158" s="2" t="s">
        <v>3164</v>
      </c>
      <c r="I158" s="22" t="str">
        <f t="shared" si="15"/>
        <v>United States</v>
      </c>
      <c r="J158" s="22" t="str">
        <f t="shared" si="16"/>
        <v>Colorado</v>
      </c>
      <c r="K158" s="2" t="s">
        <v>72</v>
      </c>
      <c r="L158" s="2" t="s">
        <v>249</v>
      </c>
      <c r="M158" s="4">
        <v>801.56799999999998</v>
      </c>
      <c r="N158" s="4">
        <v>2</v>
      </c>
      <c r="O158" s="4">
        <v>50.097999999999999</v>
      </c>
      <c r="P158" s="14">
        <f t="shared" si="17"/>
        <v>6.25E-2</v>
      </c>
    </row>
    <row r="159" spans="1:16" ht="14.25" customHeight="1" x14ac:dyDescent="0.25">
      <c r="A159" s="2" t="s">
        <v>246</v>
      </c>
      <c r="B159" s="3">
        <v>41425</v>
      </c>
      <c r="C159" s="10" t="str">
        <f t="shared" si="12"/>
        <v>May</v>
      </c>
      <c r="D159" s="10" t="str">
        <f t="shared" si="13"/>
        <v>2013</v>
      </c>
      <c r="E159" s="3">
        <v>41430</v>
      </c>
      <c r="F159" s="13">
        <f t="shared" si="14"/>
        <v>5</v>
      </c>
      <c r="G159" s="2" t="s">
        <v>3369</v>
      </c>
      <c r="H159" s="2" t="s">
        <v>3164</v>
      </c>
      <c r="I159" s="22" t="str">
        <f t="shared" si="15"/>
        <v>United States</v>
      </c>
      <c r="J159" s="22" t="str">
        <f t="shared" si="16"/>
        <v>Colorado</v>
      </c>
      <c r="K159" s="2" t="s">
        <v>18</v>
      </c>
      <c r="L159" s="2" t="s">
        <v>250</v>
      </c>
      <c r="M159" s="4">
        <v>2.3759999999999999</v>
      </c>
      <c r="N159" s="4">
        <v>3</v>
      </c>
      <c r="O159" s="4">
        <v>-1.9008</v>
      </c>
      <c r="P159" s="14">
        <f t="shared" si="17"/>
        <v>-0.8</v>
      </c>
    </row>
    <row r="160" spans="1:16" ht="14.25" customHeight="1" x14ac:dyDescent="0.25">
      <c r="A160" s="2" t="s">
        <v>246</v>
      </c>
      <c r="B160" s="3">
        <v>41425</v>
      </c>
      <c r="C160" s="10" t="str">
        <f t="shared" si="12"/>
        <v>May</v>
      </c>
      <c r="D160" s="10" t="str">
        <f t="shared" si="13"/>
        <v>2013</v>
      </c>
      <c r="E160" s="3">
        <v>41430</v>
      </c>
      <c r="F160" s="13">
        <f t="shared" si="14"/>
        <v>5</v>
      </c>
      <c r="G160" s="2" t="s">
        <v>3369</v>
      </c>
      <c r="H160" s="2" t="s">
        <v>3164</v>
      </c>
      <c r="I160" s="22" t="str">
        <f t="shared" si="15"/>
        <v>United States</v>
      </c>
      <c r="J160" s="22" t="str">
        <f t="shared" si="16"/>
        <v>Colorado</v>
      </c>
      <c r="K160" s="2" t="s">
        <v>45</v>
      </c>
      <c r="L160" s="2" t="s">
        <v>251</v>
      </c>
      <c r="M160" s="4">
        <v>32.792000000000002</v>
      </c>
      <c r="N160" s="4">
        <v>1</v>
      </c>
      <c r="O160" s="4">
        <v>11.8871</v>
      </c>
      <c r="P160" s="14">
        <f t="shared" si="17"/>
        <v>0.36249999999999999</v>
      </c>
    </row>
    <row r="161" spans="1:16" ht="14.25" customHeight="1" x14ac:dyDescent="0.25">
      <c r="A161" s="2" t="s">
        <v>252</v>
      </c>
      <c r="B161" s="3">
        <v>41995</v>
      </c>
      <c r="C161" s="10" t="str">
        <f t="shared" si="12"/>
        <v>December</v>
      </c>
      <c r="D161" s="10" t="str">
        <f t="shared" si="13"/>
        <v>2014</v>
      </c>
      <c r="E161" s="3">
        <v>41999</v>
      </c>
      <c r="F161" s="13">
        <f t="shared" si="14"/>
        <v>4</v>
      </c>
      <c r="G161" s="2" t="s">
        <v>3370</v>
      </c>
      <c r="H161" s="2" t="s">
        <v>3131</v>
      </c>
      <c r="I161" s="22" t="str">
        <f t="shared" si="15"/>
        <v>United States</v>
      </c>
      <c r="J161" s="22" t="str">
        <f t="shared" si="16"/>
        <v>California</v>
      </c>
      <c r="K161" s="2" t="s">
        <v>14</v>
      </c>
      <c r="L161" s="2" t="s">
        <v>253</v>
      </c>
      <c r="M161" s="4">
        <v>6.63</v>
      </c>
      <c r="N161" s="4">
        <v>3</v>
      </c>
      <c r="O161" s="4">
        <v>1.7901</v>
      </c>
      <c r="P161" s="14">
        <f t="shared" si="17"/>
        <v>0.27</v>
      </c>
    </row>
    <row r="162" spans="1:16" ht="14.25" customHeight="1" x14ac:dyDescent="0.25">
      <c r="A162" s="2" t="s">
        <v>252</v>
      </c>
      <c r="B162" s="3">
        <v>41995</v>
      </c>
      <c r="C162" s="10" t="str">
        <f t="shared" si="12"/>
        <v>December</v>
      </c>
      <c r="D162" s="10" t="str">
        <f t="shared" si="13"/>
        <v>2014</v>
      </c>
      <c r="E162" s="3">
        <v>41999</v>
      </c>
      <c r="F162" s="13">
        <f t="shared" si="14"/>
        <v>4</v>
      </c>
      <c r="G162" s="2" t="s">
        <v>3370</v>
      </c>
      <c r="H162" s="2" t="s">
        <v>3131</v>
      </c>
      <c r="I162" s="22" t="str">
        <f t="shared" si="15"/>
        <v>United States</v>
      </c>
      <c r="J162" s="22" t="str">
        <f t="shared" si="16"/>
        <v>California</v>
      </c>
      <c r="K162" s="2" t="s">
        <v>14</v>
      </c>
      <c r="L162" s="2" t="s">
        <v>254</v>
      </c>
      <c r="M162" s="4">
        <v>5.88</v>
      </c>
      <c r="N162" s="4">
        <v>2</v>
      </c>
      <c r="O162" s="4">
        <v>1.7052</v>
      </c>
      <c r="P162" s="14">
        <f t="shared" si="17"/>
        <v>0.29000000000000004</v>
      </c>
    </row>
    <row r="163" spans="1:16" ht="14.25" customHeight="1" x14ac:dyDescent="0.25">
      <c r="A163" s="2" t="s">
        <v>255</v>
      </c>
      <c r="B163" s="3">
        <v>41662</v>
      </c>
      <c r="C163" s="10" t="str">
        <f t="shared" si="12"/>
        <v>January</v>
      </c>
      <c r="D163" s="10" t="str">
        <f t="shared" si="13"/>
        <v>2014</v>
      </c>
      <c r="E163" s="3">
        <v>41667</v>
      </c>
      <c r="F163" s="13">
        <f t="shared" si="14"/>
        <v>5</v>
      </c>
      <c r="G163" s="2" t="s">
        <v>3371</v>
      </c>
      <c r="H163" s="2" t="s">
        <v>3165</v>
      </c>
      <c r="I163" s="22" t="str">
        <f t="shared" si="15"/>
        <v>United States</v>
      </c>
      <c r="J163" s="22" t="str">
        <f t="shared" si="16"/>
        <v>Montana</v>
      </c>
      <c r="K163" s="2" t="s">
        <v>165</v>
      </c>
      <c r="L163" s="2" t="s">
        <v>256</v>
      </c>
      <c r="M163" s="4">
        <v>2999.95</v>
      </c>
      <c r="N163" s="4">
        <v>5</v>
      </c>
      <c r="O163" s="4">
        <v>1379.9770000000001</v>
      </c>
      <c r="P163" s="14">
        <f t="shared" si="17"/>
        <v>0.46000000000000008</v>
      </c>
    </row>
    <row r="164" spans="1:16" ht="14.25" customHeight="1" x14ac:dyDescent="0.25">
      <c r="A164" s="2" t="s">
        <v>255</v>
      </c>
      <c r="B164" s="3">
        <v>41662</v>
      </c>
      <c r="C164" s="10" t="str">
        <f t="shared" si="12"/>
        <v>January</v>
      </c>
      <c r="D164" s="10" t="str">
        <f t="shared" si="13"/>
        <v>2014</v>
      </c>
      <c r="E164" s="3">
        <v>41667</v>
      </c>
      <c r="F164" s="13">
        <f t="shared" si="14"/>
        <v>5</v>
      </c>
      <c r="G164" s="2" t="s">
        <v>3371</v>
      </c>
      <c r="H164" s="2" t="s">
        <v>3165</v>
      </c>
      <c r="I164" s="22" t="str">
        <f t="shared" si="15"/>
        <v>United States</v>
      </c>
      <c r="J164" s="22" t="str">
        <f t="shared" si="16"/>
        <v>Montana</v>
      </c>
      <c r="K164" s="2" t="s">
        <v>28</v>
      </c>
      <c r="L164" s="2" t="s">
        <v>257</v>
      </c>
      <c r="M164" s="4">
        <v>51.45</v>
      </c>
      <c r="N164" s="4">
        <v>3</v>
      </c>
      <c r="O164" s="4">
        <v>13.891500000000001</v>
      </c>
      <c r="P164" s="14">
        <f t="shared" si="17"/>
        <v>0.27</v>
      </c>
    </row>
    <row r="165" spans="1:16" ht="14.25" customHeight="1" x14ac:dyDescent="0.25">
      <c r="A165" s="2" t="s">
        <v>255</v>
      </c>
      <c r="B165" s="3">
        <v>41662</v>
      </c>
      <c r="C165" s="10" t="str">
        <f t="shared" si="12"/>
        <v>January</v>
      </c>
      <c r="D165" s="10" t="str">
        <f t="shared" si="13"/>
        <v>2014</v>
      </c>
      <c r="E165" s="3">
        <v>41667</v>
      </c>
      <c r="F165" s="13">
        <f t="shared" si="14"/>
        <v>5</v>
      </c>
      <c r="G165" s="2" t="s">
        <v>3371</v>
      </c>
      <c r="H165" s="2" t="s">
        <v>3165</v>
      </c>
      <c r="I165" s="22" t="str">
        <f t="shared" si="15"/>
        <v>United States</v>
      </c>
      <c r="J165" s="22" t="str">
        <f t="shared" si="16"/>
        <v>Montana</v>
      </c>
      <c r="K165" s="2" t="s">
        <v>45</v>
      </c>
      <c r="L165" s="2" t="s">
        <v>258</v>
      </c>
      <c r="M165" s="4">
        <v>11.96</v>
      </c>
      <c r="N165" s="4">
        <v>2</v>
      </c>
      <c r="O165" s="4">
        <v>5.3819999999999997</v>
      </c>
      <c r="P165" s="14">
        <f t="shared" si="17"/>
        <v>0.44999999999999996</v>
      </c>
    </row>
    <row r="166" spans="1:16" ht="14.25" customHeight="1" x14ac:dyDescent="0.25">
      <c r="A166" s="2" t="s">
        <v>255</v>
      </c>
      <c r="B166" s="3">
        <v>41662</v>
      </c>
      <c r="C166" s="10" t="str">
        <f t="shared" si="12"/>
        <v>January</v>
      </c>
      <c r="D166" s="10" t="str">
        <f t="shared" si="13"/>
        <v>2014</v>
      </c>
      <c r="E166" s="3">
        <v>41667</v>
      </c>
      <c r="F166" s="13">
        <f t="shared" si="14"/>
        <v>5</v>
      </c>
      <c r="G166" s="2" t="s">
        <v>3371</v>
      </c>
      <c r="H166" s="2" t="s">
        <v>3165</v>
      </c>
      <c r="I166" s="22" t="str">
        <f t="shared" si="15"/>
        <v>United States</v>
      </c>
      <c r="J166" s="22" t="str">
        <f t="shared" si="16"/>
        <v>Montana</v>
      </c>
      <c r="K166" s="2" t="s">
        <v>28</v>
      </c>
      <c r="L166" s="2" t="s">
        <v>259</v>
      </c>
      <c r="M166" s="4">
        <v>1126.02</v>
      </c>
      <c r="N166" s="4">
        <v>3</v>
      </c>
      <c r="O166" s="4">
        <v>56.301000000000002</v>
      </c>
      <c r="P166" s="14">
        <f t="shared" si="17"/>
        <v>0.05</v>
      </c>
    </row>
    <row r="167" spans="1:16" ht="14.25" customHeight="1" x14ac:dyDescent="0.25">
      <c r="A167" s="2" t="s">
        <v>260</v>
      </c>
      <c r="B167" s="3">
        <v>41416</v>
      </c>
      <c r="C167" s="10" t="str">
        <f t="shared" si="12"/>
        <v>May</v>
      </c>
      <c r="D167" s="10" t="str">
        <f t="shared" si="13"/>
        <v>2013</v>
      </c>
      <c r="E167" s="3">
        <v>41418</v>
      </c>
      <c r="F167" s="13">
        <f t="shared" si="14"/>
        <v>2</v>
      </c>
      <c r="G167" s="2" t="s">
        <v>3336</v>
      </c>
      <c r="H167" s="2" t="s">
        <v>3131</v>
      </c>
      <c r="I167" s="22" t="str">
        <f t="shared" si="15"/>
        <v>United States</v>
      </c>
      <c r="J167" s="22" t="str">
        <f t="shared" si="16"/>
        <v>California</v>
      </c>
      <c r="K167" s="2" t="s">
        <v>16</v>
      </c>
      <c r="L167" s="2" t="s">
        <v>261</v>
      </c>
      <c r="M167" s="4">
        <v>55.176000000000002</v>
      </c>
      <c r="N167" s="4">
        <v>3</v>
      </c>
      <c r="O167" s="4">
        <v>-12.4146</v>
      </c>
      <c r="P167" s="14">
        <f t="shared" si="17"/>
        <v>-0.22500000000000001</v>
      </c>
    </row>
    <row r="168" spans="1:16" ht="14.25" customHeight="1" x14ac:dyDescent="0.25">
      <c r="A168" s="2" t="s">
        <v>260</v>
      </c>
      <c r="B168" s="3">
        <v>41416</v>
      </c>
      <c r="C168" s="10" t="str">
        <f t="shared" si="12"/>
        <v>May</v>
      </c>
      <c r="D168" s="10" t="str">
        <f t="shared" si="13"/>
        <v>2013</v>
      </c>
      <c r="E168" s="3">
        <v>41418</v>
      </c>
      <c r="F168" s="13">
        <f t="shared" si="14"/>
        <v>2</v>
      </c>
      <c r="G168" s="2" t="s">
        <v>3336</v>
      </c>
      <c r="H168" s="2" t="s">
        <v>3131</v>
      </c>
      <c r="I168" s="22" t="str">
        <f t="shared" si="15"/>
        <v>United States</v>
      </c>
      <c r="J168" s="22" t="str">
        <f t="shared" si="16"/>
        <v>California</v>
      </c>
      <c r="K168" s="2" t="s">
        <v>38</v>
      </c>
      <c r="L168" s="2" t="s">
        <v>262</v>
      </c>
      <c r="M168" s="4">
        <v>66.260000000000005</v>
      </c>
      <c r="N168" s="4">
        <v>2</v>
      </c>
      <c r="O168" s="4">
        <v>27.166599999999999</v>
      </c>
      <c r="P168" s="14">
        <f t="shared" si="17"/>
        <v>0.41</v>
      </c>
    </row>
    <row r="169" spans="1:16" ht="14.25" customHeight="1" x14ac:dyDescent="0.25">
      <c r="A169" s="2" t="s">
        <v>263</v>
      </c>
      <c r="B169" s="3">
        <v>41220</v>
      </c>
      <c r="C169" s="10" t="str">
        <f t="shared" si="12"/>
        <v>November</v>
      </c>
      <c r="D169" s="10" t="str">
        <f t="shared" si="13"/>
        <v>2012</v>
      </c>
      <c r="E169" s="3">
        <v>41222</v>
      </c>
      <c r="F169" s="13">
        <f t="shared" si="14"/>
        <v>2</v>
      </c>
      <c r="G169" s="2" t="s">
        <v>3372</v>
      </c>
      <c r="H169" s="2" t="s">
        <v>3131</v>
      </c>
      <c r="I169" s="22" t="str">
        <f t="shared" si="15"/>
        <v>United States</v>
      </c>
      <c r="J169" s="22" t="str">
        <f t="shared" si="16"/>
        <v>California</v>
      </c>
      <c r="K169" s="2" t="s">
        <v>72</v>
      </c>
      <c r="L169" s="2" t="s">
        <v>264</v>
      </c>
      <c r="M169" s="4">
        <v>190.72</v>
      </c>
      <c r="N169" s="4">
        <v>1</v>
      </c>
      <c r="O169" s="4">
        <v>11.92</v>
      </c>
      <c r="P169" s="14">
        <f t="shared" si="17"/>
        <v>6.25E-2</v>
      </c>
    </row>
    <row r="170" spans="1:16" ht="14.25" customHeight="1" x14ac:dyDescent="0.25">
      <c r="A170" s="2" t="s">
        <v>265</v>
      </c>
      <c r="B170" s="3">
        <v>41890</v>
      </c>
      <c r="C170" s="10" t="str">
        <f t="shared" si="12"/>
        <v>September</v>
      </c>
      <c r="D170" s="10" t="str">
        <f t="shared" si="13"/>
        <v>2014</v>
      </c>
      <c r="E170" s="3">
        <v>41894</v>
      </c>
      <c r="F170" s="13">
        <f t="shared" si="14"/>
        <v>4</v>
      </c>
      <c r="G170" s="2" t="s">
        <v>3373</v>
      </c>
      <c r="H170" s="2" t="s">
        <v>3131</v>
      </c>
      <c r="I170" s="22" t="str">
        <f t="shared" si="15"/>
        <v>United States</v>
      </c>
      <c r="J170" s="22" t="str">
        <f t="shared" si="16"/>
        <v>California</v>
      </c>
      <c r="K170" s="2" t="s">
        <v>12</v>
      </c>
      <c r="L170" s="2" t="s">
        <v>266</v>
      </c>
      <c r="M170" s="4">
        <v>47.94</v>
      </c>
      <c r="N170" s="4">
        <v>3</v>
      </c>
      <c r="O170" s="4">
        <v>2.3969999999999998</v>
      </c>
      <c r="P170" s="14">
        <f t="shared" si="17"/>
        <v>4.9999999999999996E-2</v>
      </c>
    </row>
    <row r="171" spans="1:16" ht="14.25" customHeight="1" x14ac:dyDescent="0.25">
      <c r="A171" s="2" t="s">
        <v>267</v>
      </c>
      <c r="B171" s="3">
        <v>41466</v>
      </c>
      <c r="C171" s="10" t="str">
        <f t="shared" si="12"/>
        <v>July</v>
      </c>
      <c r="D171" s="10" t="str">
        <f t="shared" si="13"/>
        <v>2013</v>
      </c>
      <c r="E171" s="3">
        <v>41472</v>
      </c>
      <c r="F171" s="13">
        <f t="shared" si="14"/>
        <v>6</v>
      </c>
      <c r="G171" s="2" t="s">
        <v>3374</v>
      </c>
      <c r="H171" s="2" t="s">
        <v>3166</v>
      </c>
      <c r="I171" s="22" t="str">
        <f t="shared" si="15"/>
        <v>United States</v>
      </c>
      <c r="J171" s="22" t="str">
        <f t="shared" si="16"/>
        <v>Arizona</v>
      </c>
      <c r="K171" s="2" t="s">
        <v>28</v>
      </c>
      <c r="L171" s="2" t="s">
        <v>268</v>
      </c>
      <c r="M171" s="4">
        <v>16.768000000000001</v>
      </c>
      <c r="N171" s="4">
        <v>2</v>
      </c>
      <c r="O171" s="4">
        <v>1.4672000000000001</v>
      </c>
      <c r="P171" s="14">
        <f t="shared" si="17"/>
        <v>8.7499999999999994E-2</v>
      </c>
    </row>
    <row r="172" spans="1:16" ht="14.25" customHeight="1" x14ac:dyDescent="0.25">
      <c r="A172" s="2" t="s">
        <v>269</v>
      </c>
      <c r="B172" s="3">
        <v>41470</v>
      </c>
      <c r="C172" s="10" t="str">
        <f t="shared" si="12"/>
        <v>July</v>
      </c>
      <c r="D172" s="10" t="str">
        <f t="shared" si="13"/>
        <v>2013</v>
      </c>
      <c r="E172" s="3">
        <v>41473</v>
      </c>
      <c r="F172" s="13">
        <f t="shared" si="14"/>
        <v>3</v>
      </c>
      <c r="G172" s="2" t="s">
        <v>3375</v>
      </c>
      <c r="H172" s="2" t="s">
        <v>3157</v>
      </c>
      <c r="I172" s="22" t="str">
        <f t="shared" si="15"/>
        <v>United States</v>
      </c>
      <c r="J172" s="22" t="str">
        <f t="shared" si="16"/>
        <v>Arizona</v>
      </c>
      <c r="K172" s="2" t="s">
        <v>16</v>
      </c>
      <c r="L172" s="2" t="s">
        <v>270</v>
      </c>
      <c r="M172" s="4">
        <v>380.86399999999998</v>
      </c>
      <c r="N172" s="4">
        <v>8</v>
      </c>
      <c r="O172" s="4">
        <v>38.086399999999998</v>
      </c>
      <c r="P172" s="14">
        <f t="shared" si="17"/>
        <v>0.1</v>
      </c>
    </row>
    <row r="173" spans="1:16" ht="14.25" customHeight="1" x14ac:dyDescent="0.25">
      <c r="A173" s="2" t="s">
        <v>271</v>
      </c>
      <c r="B173" s="3">
        <v>41380</v>
      </c>
      <c r="C173" s="10" t="str">
        <f t="shared" si="12"/>
        <v>April</v>
      </c>
      <c r="D173" s="10" t="str">
        <f t="shared" si="13"/>
        <v>2013</v>
      </c>
      <c r="E173" s="3">
        <v>41382</v>
      </c>
      <c r="F173" s="13">
        <f t="shared" si="14"/>
        <v>2</v>
      </c>
      <c r="G173" s="2" t="s">
        <v>3376</v>
      </c>
      <c r="H173" s="2" t="s">
        <v>3134</v>
      </c>
      <c r="I173" s="22" t="str">
        <f t="shared" si="15"/>
        <v>United States</v>
      </c>
      <c r="J173" s="22" t="str">
        <f t="shared" si="16"/>
        <v>California</v>
      </c>
      <c r="K173" s="2" t="s">
        <v>72</v>
      </c>
      <c r="L173" s="2" t="s">
        <v>272</v>
      </c>
      <c r="M173" s="4">
        <v>1121.568</v>
      </c>
      <c r="N173" s="4">
        <v>2</v>
      </c>
      <c r="O173" s="4">
        <v>0</v>
      </c>
      <c r="P173" s="14">
        <f t="shared" si="17"/>
        <v>0</v>
      </c>
    </row>
    <row r="174" spans="1:16" ht="14.25" customHeight="1" x14ac:dyDescent="0.25">
      <c r="A174" s="2" t="s">
        <v>273</v>
      </c>
      <c r="B174" s="3">
        <v>41820</v>
      </c>
      <c r="C174" s="10" t="str">
        <f t="shared" si="12"/>
        <v>June</v>
      </c>
      <c r="D174" s="10" t="str">
        <f t="shared" si="13"/>
        <v>2014</v>
      </c>
      <c r="E174" s="3">
        <v>41824</v>
      </c>
      <c r="F174" s="13">
        <f t="shared" si="14"/>
        <v>4</v>
      </c>
      <c r="G174" s="2" t="s">
        <v>3377</v>
      </c>
      <c r="H174" s="2" t="s">
        <v>3167</v>
      </c>
      <c r="I174" s="22" t="str">
        <f t="shared" si="15"/>
        <v>United States</v>
      </c>
      <c r="J174" s="22" t="str">
        <f t="shared" si="16"/>
        <v>California</v>
      </c>
      <c r="K174" s="2" t="s">
        <v>28</v>
      </c>
      <c r="L174" s="2" t="s">
        <v>274</v>
      </c>
      <c r="M174" s="4">
        <v>1295.78</v>
      </c>
      <c r="N174" s="4">
        <v>2</v>
      </c>
      <c r="O174" s="4">
        <v>310.98719999999997</v>
      </c>
      <c r="P174" s="14">
        <f t="shared" si="17"/>
        <v>0.24</v>
      </c>
    </row>
    <row r="175" spans="1:16" ht="14.25" customHeight="1" x14ac:dyDescent="0.25">
      <c r="A175" s="2" t="s">
        <v>275</v>
      </c>
      <c r="B175" s="3">
        <v>41436</v>
      </c>
      <c r="C175" s="10" t="str">
        <f t="shared" si="12"/>
        <v>June</v>
      </c>
      <c r="D175" s="10" t="str">
        <f t="shared" si="13"/>
        <v>2013</v>
      </c>
      <c r="E175" s="3">
        <v>41441</v>
      </c>
      <c r="F175" s="13">
        <f t="shared" si="14"/>
        <v>5</v>
      </c>
      <c r="G175" s="2" t="s">
        <v>3378</v>
      </c>
      <c r="H175" s="2" t="s">
        <v>3131</v>
      </c>
      <c r="I175" s="22" t="str">
        <f t="shared" si="15"/>
        <v>United States</v>
      </c>
      <c r="J175" s="22" t="str">
        <f t="shared" si="16"/>
        <v>California</v>
      </c>
      <c r="K175" s="2" t="s">
        <v>9</v>
      </c>
      <c r="L175" s="2" t="s">
        <v>276</v>
      </c>
      <c r="M175" s="4">
        <v>20.7</v>
      </c>
      <c r="N175" s="4">
        <v>2</v>
      </c>
      <c r="O175" s="4">
        <v>9.9359999999999999</v>
      </c>
      <c r="P175" s="14">
        <f t="shared" si="17"/>
        <v>0.48000000000000004</v>
      </c>
    </row>
    <row r="176" spans="1:16" ht="14.25" customHeight="1" x14ac:dyDescent="0.25">
      <c r="A176" s="2" t="s">
        <v>275</v>
      </c>
      <c r="B176" s="3">
        <v>41436</v>
      </c>
      <c r="C176" s="10" t="str">
        <f t="shared" si="12"/>
        <v>June</v>
      </c>
      <c r="D176" s="10" t="str">
        <f t="shared" si="13"/>
        <v>2013</v>
      </c>
      <c r="E176" s="3">
        <v>41441</v>
      </c>
      <c r="F176" s="13">
        <f t="shared" si="14"/>
        <v>5</v>
      </c>
      <c r="G176" s="2" t="s">
        <v>3378</v>
      </c>
      <c r="H176" s="2" t="s">
        <v>3131</v>
      </c>
      <c r="I176" s="22" t="str">
        <f t="shared" si="15"/>
        <v>United States</v>
      </c>
      <c r="J176" s="22" t="str">
        <f t="shared" si="16"/>
        <v>California</v>
      </c>
      <c r="K176" s="2" t="s">
        <v>22</v>
      </c>
      <c r="L176" s="2" t="s">
        <v>277</v>
      </c>
      <c r="M176" s="4">
        <v>1335.68</v>
      </c>
      <c r="N176" s="4">
        <v>4</v>
      </c>
      <c r="O176" s="4">
        <v>-217.048</v>
      </c>
      <c r="P176" s="14">
        <f t="shared" si="17"/>
        <v>-0.16250000000000001</v>
      </c>
    </row>
    <row r="177" spans="1:16" ht="14.25" customHeight="1" x14ac:dyDescent="0.25">
      <c r="A177" s="2" t="s">
        <v>275</v>
      </c>
      <c r="B177" s="3">
        <v>41436</v>
      </c>
      <c r="C177" s="10" t="str">
        <f t="shared" si="12"/>
        <v>June</v>
      </c>
      <c r="D177" s="10" t="str">
        <f t="shared" si="13"/>
        <v>2013</v>
      </c>
      <c r="E177" s="3">
        <v>41441</v>
      </c>
      <c r="F177" s="13">
        <f t="shared" si="14"/>
        <v>5</v>
      </c>
      <c r="G177" s="2" t="s">
        <v>3378</v>
      </c>
      <c r="H177" s="2" t="s">
        <v>3131</v>
      </c>
      <c r="I177" s="22" t="str">
        <f t="shared" si="15"/>
        <v>United States</v>
      </c>
      <c r="J177" s="22" t="str">
        <f t="shared" si="16"/>
        <v>California</v>
      </c>
      <c r="K177" s="2" t="s">
        <v>45</v>
      </c>
      <c r="L177" s="2" t="s">
        <v>278</v>
      </c>
      <c r="M177" s="4">
        <v>32.4</v>
      </c>
      <c r="N177" s="4">
        <v>5</v>
      </c>
      <c r="O177" s="4">
        <v>15.552</v>
      </c>
      <c r="P177" s="14">
        <f t="shared" si="17"/>
        <v>0.48</v>
      </c>
    </row>
    <row r="178" spans="1:16" ht="14.25" customHeight="1" x14ac:dyDescent="0.25">
      <c r="A178" s="2" t="s">
        <v>279</v>
      </c>
      <c r="B178" s="3">
        <v>41964</v>
      </c>
      <c r="C178" s="10" t="str">
        <f t="shared" si="12"/>
        <v>November</v>
      </c>
      <c r="D178" s="10" t="str">
        <f t="shared" si="13"/>
        <v>2014</v>
      </c>
      <c r="E178" s="3">
        <v>41966</v>
      </c>
      <c r="F178" s="13">
        <f t="shared" si="14"/>
        <v>2</v>
      </c>
      <c r="G178" s="2" t="s">
        <v>3379</v>
      </c>
      <c r="H178" s="2" t="s">
        <v>3134</v>
      </c>
      <c r="I178" s="22" t="str">
        <f t="shared" si="15"/>
        <v>United States</v>
      </c>
      <c r="J178" s="22" t="str">
        <f t="shared" si="16"/>
        <v>California</v>
      </c>
      <c r="K178" s="2" t="s">
        <v>12</v>
      </c>
      <c r="L178" s="2" t="s">
        <v>280</v>
      </c>
      <c r="M178" s="4">
        <v>42.6</v>
      </c>
      <c r="N178" s="4">
        <v>3</v>
      </c>
      <c r="O178" s="4">
        <v>16.614000000000001</v>
      </c>
      <c r="P178" s="14">
        <f t="shared" si="17"/>
        <v>0.39</v>
      </c>
    </row>
    <row r="179" spans="1:16" ht="14.25" customHeight="1" x14ac:dyDescent="0.25">
      <c r="A179" s="2" t="s">
        <v>279</v>
      </c>
      <c r="B179" s="3">
        <v>41964</v>
      </c>
      <c r="C179" s="10" t="str">
        <f t="shared" si="12"/>
        <v>November</v>
      </c>
      <c r="D179" s="10" t="str">
        <f t="shared" si="13"/>
        <v>2014</v>
      </c>
      <c r="E179" s="3">
        <v>41966</v>
      </c>
      <c r="F179" s="13">
        <f t="shared" si="14"/>
        <v>2</v>
      </c>
      <c r="G179" s="2" t="s">
        <v>3379</v>
      </c>
      <c r="H179" s="2" t="s">
        <v>3134</v>
      </c>
      <c r="I179" s="22" t="str">
        <f t="shared" si="15"/>
        <v>United States</v>
      </c>
      <c r="J179" s="22" t="str">
        <f t="shared" si="16"/>
        <v>California</v>
      </c>
      <c r="K179" s="2" t="s">
        <v>18</v>
      </c>
      <c r="L179" s="2" t="s">
        <v>281</v>
      </c>
      <c r="M179" s="4">
        <v>84.055999999999997</v>
      </c>
      <c r="N179" s="4">
        <v>7</v>
      </c>
      <c r="O179" s="4">
        <v>27.318200000000001</v>
      </c>
      <c r="P179" s="14">
        <f t="shared" si="17"/>
        <v>0.32500000000000001</v>
      </c>
    </row>
    <row r="180" spans="1:16" ht="14.25" customHeight="1" x14ac:dyDescent="0.25">
      <c r="A180" s="2" t="s">
        <v>282</v>
      </c>
      <c r="B180" s="3">
        <v>41250</v>
      </c>
      <c r="C180" s="10" t="str">
        <f t="shared" si="12"/>
        <v>December</v>
      </c>
      <c r="D180" s="10" t="str">
        <f t="shared" si="13"/>
        <v>2012</v>
      </c>
      <c r="E180" s="3">
        <v>41252</v>
      </c>
      <c r="F180" s="13">
        <f t="shared" si="14"/>
        <v>2</v>
      </c>
      <c r="G180" s="2" t="s">
        <v>3380</v>
      </c>
      <c r="H180" s="2" t="s">
        <v>3132</v>
      </c>
      <c r="I180" s="22" t="str">
        <f t="shared" si="15"/>
        <v>United States</v>
      </c>
      <c r="J180" s="22" t="str">
        <f t="shared" si="16"/>
        <v>Washington</v>
      </c>
      <c r="K180" s="2" t="s">
        <v>79</v>
      </c>
      <c r="L180" s="2" t="s">
        <v>283</v>
      </c>
      <c r="M180" s="4">
        <v>3.96</v>
      </c>
      <c r="N180" s="4">
        <v>2</v>
      </c>
      <c r="O180" s="4">
        <v>0</v>
      </c>
      <c r="P180" s="14">
        <f t="shared" si="17"/>
        <v>0</v>
      </c>
    </row>
    <row r="181" spans="1:16" ht="14.25" customHeight="1" x14ac:dyDescent="0.25">
      <c r="A181" s="2" t="s">
        <v>282</v>
      </c>
      <c r="B181" s="3">
        <v>41250</v>
      </c>
      <c r="C181" s="10" t="str">
        <f t="shared" si="12"/>
        <v>December</v>
      </c>
      <c r="D181" s="10" t="str">
        <f t="shared" si="13"/>
        <v>2012</v>
      </c>
      <c r="E181" s="3">
        <v>41252</v>
      </c>
      <c r="F181" s="13">
        <f t="shared" si="14"/>
        <v>2</v>
      </c>
      <c r="G181" s="2" t="s">
        <v>3380</v>
      </c>
      <c r="H181" s="2" t="s">
        <v>3132</v>
      </c>
      <c r="I181" s="22" t="str">
        <f t="shared" si="15"/>
        <v>United States</v>
      </c>
      <c r="J181" s="22" t="str">
        <f t="shared" si="16"/>
        <v>Washington</v>
      </c>
      <c r="K181" s="2" t="s">
        <v>9</v>
      </c>
      <c r="L181" s="2" t="s">
        <v>158</v>
      </c>
      <c r="M181" s="4">
        <v>2.61</v>
      </c>
      <c r="N181" s="4">
        <v>1</v>
      </c>
      <c r="O181" s="4">
        <v>1.2005999999999999</v>
      </c>
      <c r="P181" s="14">
        <f t="shared" si="17"/>
        <v>0.45999999999999996</v>
      </c>
    </row>
    <row r="182" spans="1:16" ht="14.25" customHeight="1" x14ac:dyDescent="0.25">
      <c r="A182" s="2" t="s">
        <v>284</v>
      </c>
      <c r="B182" s="3">
        <v>41981</v>
      </c>
      <c r="C182" s="10" t="str">
        <f t="shared" si="12"/>
        <v>December</v>
      </c>
      <c r="D182" s="10" t="str">
        <f t="shared" si="13"/>
        <v>2014</v>
      </c>
      <c r="E182" s="3">
        <v>41984</v>
      </c>
      <c r="F182" s="13">
        <f t="shared" si="14"/>
        <v>3</v>
      </c>
      <c r="G182" s="2" t="s">
        <v>3381</v>
      </c>
      <c r="H182" s="2" t="s">
        <v>3131</v>
      </c>
      <c r="I182" s="22" t="str">
        <f t="shared" si="15"/>
        <v>United States</v>
      </c>
      <c r="J182" s="22" t="str">
        <f t="shared" si="16"/>
        <v>California</v>
      </c>
      <c r="K182" s="2" t="s">
        <v>16</v>
      </c>
      <c r="L182" s="2" t="s">
        <v>285</v>
      </c>
      <c r="M182" s="4">
        <v>374.37599999999998</v>
      </c>
      <c r="N182" s="4">
        <v>3</v>
      </c>
      <c r="O182" s="4">
        <v>46.796999999999997</v>
      </c>
      <c r="P182" s="14">
        <f t="shared" si="17"/>
        <v>0.125</v>
      </c>
    </row>
    <row r="183" spans="1:16" ht="14.25" customHeight="1" x14ac:dyDescent="0.25">
      <c r="A183" s="2" t="s">
        <v>286</v>
      </c>
      <c r="B183" s="3">
        <v>41914</v>
      </c>
      <c r="C183" s="10" t="str">
        <f t="shared" si="12"/>
        <v>October</v>
      </c>
      <c r="D183" s="10" t="str">
        <f t="shared" si="13"/>
        <v>2014</v>
      </c>
      <c r="E183" s="3">
        <v>41921</v>
      </c>
      <c r="F183" s="13">
        <f t="shared" si="14"/>
        <v>7</v>
      </c>
      <c r="G183" s="2" t="s">
        <v>3382</v>
      </c>
      <c r="H183" s="2" t="s">
        <v>3132</v>
      </c>
      <c r="I183" s="22" t="str">
        <f t="shared" si="15"/>
        <v>United States</v>
      </c>
      <c r="J183" s="22" t="str">
        <f t="shared" si="16"/>
        <v>Washington</v>
      </c>
      <c r="K183" s="2" t="s">
        <v>45</v>
      </c>
      <c r="L183" s="2" t="s">
        <v>287</v>
      </c>
      <c r="M183" s="4">
        <v>91.84</v>
      </c>
      <c r="N183" s="4">
        <v>8</v>
      </c>
      <c r="O183" s="4">
        <v>45.001600000000003</v>
      </c>
      <c r="P183" s="14">
        <f t="shared" si="17"/>
        <v>0.49</v>
      </c>
    </row>
    <row r="184" spans="1:16" ht="14.25" customHeight="1" x14ac:dyDescent="0.25">
      <c r="A184" s="2" t="s">
        <v>286</v>
      </c>
      <c r="B184" s="3">
        <v>41914</v>
      </c>
      <c r="C184" s="10" t="str">
        <f t="shared" si="12"/>
        <v>October</v>
      </c>
      <c r="D184" s="10" t="str">
        <f t="shared" si="13"/>
        <v>2014</v>
      </c>
      <c r="E184" s="3">
        <v>41921</v>
      </c>
      <c r="F184" s="13">
        <f t="shared" si="14"/>
        <v>7</v>
      </c>
      <c r="G184" s="2" t="s">
        <v>3382</v>
      </c>
      <c r="H184" s="2" t="s">
        <v>3132</v>
      </c>
      <c r="I184" s="22" t="str">
        <f t="shared" si="15"/>
        <v>United States</v>
      </c>
      <c r="J184" s="22" t="str">
        <f t="shared" si="16"/>
        <v>Washington</v>
      </c>
      <c r="K184" s="2" t="s">
        <v>18</v>
      </c>
      <c r="L184" s="2" t="s">
        <v>288</v>
      </c>
      <c r="M184" s="4">
        <v>81.087999999999994</v>
      </c>
      <c r="N184" s="4">
        <v>7</v>
      </c>
      <c r="O184" s="4">
        <v>27.3672</v>
      </c>
      <c r="P184" s="14">
        <f t="shared" si="17"/>
        <v>0.33750000000000002</v>
      </c>
    </row>
    <row r="185" spans="1:16" ht="14.25" customHeight="1" x14ac:dyDescent="0.25">
      <c r="A185" s="2" t="s">
        <v>286</v>
      </c>
      <c r="B185" s="3">
        <v>41914</v>
      </c>
      <c r="C185" s="10" t="str">
        <f t="shared" si="12"/>
        <v>October</v>
      </c>
      <c r="D185" s="10" t="str">
        <f t="shared" si="13"/>
        <v>2014</v>
      </c>
      <c r="E185" s="3">
        <v>41921</v>
      </c>
      <c r="F185" s="13">
        <f t="shared" si="14"/>
        <v>7</v>
      </c>
      <c r="G185" s="2" t="s">
        <v>3382</v>
      </c>
      <c r="H185" s="2" t="s">
        <v>3132</v>
      </c>
      <c r="I185" s="22" t="str">
        <f t="shared" si="15"/>
        <v>United States</v>
      </c>
      <c r="J185" s="22" t="str">
        <f t="shared" si="16"/>
        <v>Washington</v>
      </c>
      <c r="K185" s="2" t="s">
        <v>45</v>
      </c>
      <c r="L185" s="2" t="s">
        <v>289</v>
      </c>
      <c r="M185" s="4">
        <v>19.440000000000001</v>
      </c>
      <c r="N185" s="4">
        <v>3</v>
      </c>
      <c r="O185" s="4">
        <v>9.3312000000000008</v>
      </c>
      <c r="P185" s="14">
        <f t="shared" si="17"/>
        <v>0.48000000000000004</v>
      </c>
    </row>
    <row r="186" spans="1:16" ht="14.25" customHeight="1" x14ac:dyDescent="0.25">
      <c r="A186" s="2" t="s">
        <v>286</v>
      </c>
      <c r="B186" s="3">
        <v>41914</v>
      </c>
      <c r="C186" s="10" t="str">
        <f t="shared" si="12"/>
        <v>October</v>
      </c>
      <c r="D186" s="10" t="str">
        <f t="shared" si="13"/>
        <v>2014</v>
      </c>
      <c r="E186" s="3">
        <v>41921</v>
      </c>
      <c r="F186" s="13">
        <f t="shared" si="14"/>
        <v>7</v>
      </c>
      <c r="G186" s="2" t="s">
        <v>3382</v>
      </c>
      <c r="H186" s="2" t="s">
        <v>3132</v>
      </c>
      <c r="I186" s="22" t="str">
        <f t="shared" si="15"/>
        <v>United States</v>
      </c>
      <c r="J186" s="22" t="str">
        <f t="shared" si="16"/>
        <v>Washington</v>
      </c>
      <c r="K186" s="2" t="s">
        <v>72</v>
      </c>
      <c r="L186" s="2" t="s">
        <v>290</v>
      </c>
      <c r="M186" s="4">
        <v>451.15199999999999</v>
      </c>
      <c r="N186" s="4">
        <v>3</v>
      </c>
      <c r="O186" s="4">
        <v>0</v>
      </c>
      <c r="P186" s="14">
        <f t="shared" si="17"/>
        <v>0</v>
      </c>
    </row>
    <row r="187" spans="1:16" ht="14.25" customHeight="1" x14ac:dyDescent="0.25">
      <c r="A187" s="2" t="s">
        <v>291</v>
      </c>
      <c r="B187" s="3">
        <v>41582</v>
      </c>
      <c r="C187" s="10" t="str">
        <f t="shared" si="12"/>
        <v>November</v>
      </c>
      <c r="D187" s="10" t="str">
        <f t="shared" si="13"/>
        <v>2013</v>
      </c>
      <c r="E187" s="3">
        <v>41586</v>
      </c>
      <c r="F187" s="13">
        <f t="shared" si="14"/>
        <v>4</v>
      </c>
      <c r="G187" s="2" t="s">
        <v>3383</v>
      </c>
      <c r="H187" s="2" t="s">
        <v>3168</v>
      </c>
      <c r="I187" s="22" t="str">
        <f t="shared" si="15"/>
        <v>United States</v>
      </c>
      <c r="J187" s="22" t="str">
        <f t="shared" si="16"/>
        <v>Washington</v>
      </c>
      <c r="K187" s="2" t="s">
        <v>14</v>
      </c>
      <c r="L187" s="2" t="s">
        <v>292</v>
      </c>
      <c r="M187" s="4">
        <v>8.82</v>
      </c>
      <c r="N187" s="4">
        <v>3</v>
      </c>
      <c r="O187" s="4">
        <v>2.3814000000000002</v>
      </c>
      <c r="P187" s="14">
        <f t="shared" si="17"/>
        <v>0.27</v>
      </c>
    </row>
    <row r="188" spans="1:16" ht="14.25" customHeight="1" x14ac:dyDescent="0.25">
      <c r="A188" s="2" t="s">
        <v>293</v>
      </c>
      <c r="B188" s="3">
        <v>41170</v>
      </c>
      <c r="C188" s="10" t="str">
        <f t="shared" si="12"/>
        <v>September</v>
      </c>
      <c r="D188" s="10" t="str">
        <f t="shared" si="13"/>
        <v>2012</v>
      </c>
      <c r="E188" s="3">
        <v>41174</v>
      </c>
      <c r="F188" s="13">
        <f t="shared" si="14"/>
        <v>4</v>
      </c>
      <c r="G188" s="2" t="s">
        <v>3384</v>
      </c>
      <c r="H188" s="2" t="s">
        <v>3154</v>
      </c>
      <c r="I188" s="22" t="str">
        <f t="shared" si="15"/>
        <v>United States</v>
      </c>
      <c r="J188" s="22" t="str">
        <f t="shared" si="16"/>
        <v>California</v>
      </c>
      <c r="K188" s="2" t="s">
        <v>45</v>
      </c>
      <c r="L188" s="2" t="s">
        <v>287</v>
      </c>
      <c r="M188" s="4">
        <v>160.72</v>
      </c>
      <c r="N188" s="4">
        <v>14</v>
      </c>
      <c r="O188" s="4">
        <v>78.752799999999993</v>
      </c>
      <c r="P188" s="14">
        <f t="shared" si="17"/>
        <v>0.48999999999999994</v>
      </c>
    </row>
    <row r="189" spans="1:16" ht="14.25" customHeight="1" x14ac:dyDescent="0.25">
      <c r="A189" s="2" t="s">
        <v>293</v>
      </c>
      <c r="B189" s="3">
        <v>41170</v>
      </c>
      <c r="C189" s="10" t="str">
        <f t="shared" si="12"/>
        <v>September</v>
      </c>
      <c r="D189" s="10" t="str">
        <f t="shared" si="13"/>
        <v>2012</v>
      </c>
      <c r="E189" s="3">
        <v>41174</v>
      </c>
      <c r="F189" s="13">
        <f t="shared" si="14"/>
        <v>4</v>
      </c>
      <c r="G189" s="2" t="s">
        <v>3384</v>
      </c>
      <c r="H189" s="2" t="s">
        <v>3154</v>
      </c>
      <c r="I189" s="22" t="str">
        <f t="shared" si="15"/>
        <v>United States</v>
      </c>
      <c r="J189" s="22" t="str">
        <f t="shared" si="16"/>
        <v>California</v>
      </c>
      <c r="K189" s="2" t="s">
        <v>45</v>
      </c>
      <c r="L189" s="2" t="s">
        <v>294</v>
      </c>
      <c r="M189" s="4">
        <v>19.920000000000002</v>
      </c>
      <c r="N189" s="4">
        <v>4</v>
      </c>
      <c r="O189" s="4">
        <v>9.7607999999999997</v>
      </c>
      <c r="P189" s="14">
        <f t="shared" si="17"/>
        <v>0.48999999999999994</v>
      </c>
    </row>
    <row r="190" spans="1:16" ht="14.25" customHeight="1" x14ac:dyDescent="0.25">
      <c r="A190" s="2" t="s">
        <v>293</v>
      </c>
      <c r="B190" s="3">
        <v>41170</v>
      </c>
      <c r="C190" s="10" t="str">
        <f t="shared" si="12"/>
        <v>September</v>
      </c>
      <c r="D190" s="10" t="str">
        <f t="shared" si="13"/>
        <v>2012</v>
      </c>
      <c r="E190" s="3">
        <v>41174</v>
      </c>
      <c r="F190" s="13">
        <f t="shared" si="14"/>
        <v>4</v>
      </c>
      <c r="G190" s="2" t="s">
        <v>3384</v>
      </c>
      <c r="H190" s="2" t="s">
        <v>3154</v>
      </c>
      <c r="I190" s="22" t="str">
        <f t="shared" si="15"/>
        <v>United States</v>
      </c>
      <c r="J190" s="22" t="str">
        <f t="shared" si="16"/>
        <v>California</v>
      </c>
      <c r="K190" s="2" t="s">
        <v>82</v>
      </c>
      <c r="L190" s="2" t="s">
        <v>295</v>
      </c>
      <c r="M190" s="4">
        <v>7.3</v>
      </c>
      <c r="N190" s="4">
        <v>2</v>
      </c>
      <c r="O190" s="4">
        <v>2.19</v>
      </c>
      <c r="P190" s="14">
        <f t="shared" si="17"/>
        <v>0.3</v>
      </c>
    </row>
    <row r="191" spans="1:16" ht="14.25" customHeight="1" x14ac:dyDescent="0.25">
      <c r="A191" s="2" t="s">
        <v>296</v>
      </c>
      <c r="B191" s="3">
        <v>41162</v>
      </c>
      <c r="C191" s="10" t="str">
        <f t="shared" si="12"/>
        <v>September</v>
      </c>
      <c r="D191" s="10" t="str">
        <f t="shared" si="13"/>
        <v>2012</v>
      </c>
      <c r="E191" s="3">
        <v>41166</v>
      </c>
      <c r="F191" s="13">
        <f t="shared" si="14"/>
        <v>4</v>
      </c>
      <c r="G191" s="2" t="s">
        <v>3385</v>
      </c>
      <c r="H191" s="2" t="s">
        <v>3131</v>
      </c>
      <c r="I191" s="22" t="str">
        <f t="shared" si="15"/>
        <v>United States</v>
      </c>
      <c r="J191" s="22" t="str">
        <f t="shared" si="16"/>
        <v>California</v>
      </c>
      <c r="K191" s="2" t="s">
        <v>82</v>
      </c>
      <c r="L191" s="2" t="s">
        <v>297</v>
      </c>
      <c r="M191" s="4">
        <v>51.52</v>
      </c>
      <c r="N191" s="4">
        <v>4</v>
      </c>
      <c r="O191" s="4">
        <v>1.5456000000000001</v>
      </c>
      <c r="P191" s="14">
        <f t="shared" si="17"/>
        <v>0.03</v>
      </c>
    </row>
    <row r="192" spans="1:16" ht="14.25" customHeight="1" x14ac:dyDescent="0.25">
      <c r="A192" s="2" t="s">
        <v>298</v>
      </c>
      <c r="B192" s="3">
        <v>41975</v>
      </c>
      <c r="C192" s="10" t="str">
        <f t="shared" si="12"/>
        <v>December</v>
      </c>
      <c r="D192" s="10" t="str">
        <f t="shared" si="13"/>
        <v>2014</v>
      </c>
      <c r="E192" s="3">
        <v>41979</v>
      </c>
      <c r="F192" s="13">
        <f t="shared" si="14"/>
        <v>4</v>
      </c>
      <c r="G192" s="2" t="s">
        <v>3386</v>
      </c>
      <c r="H192" s="2" t="s">
        <v>3146</v>
      </c>
      <c r="I192" s="22" t="str">
        <f t="shared" si="15"/>
        <v>United States</v>
      </c>
      <c r="J192" s="22" t="str">
        <f t="shared" si="16"/>
        <v>Colorado</v>
      </c>
      <c r="K192" s="2" t="s">
        <v>16</v>
      </c>
      <c r="L192" s="2" t="s">
        <v>299</v>
      </c>
      <c r="M192" s="4">
        <v>470.37599999999998</v>
      </c>
      <c r="N192" s="4">
        <v>3</v>
      </c>
      <c r="O192" s="4">
        <v>52.917299999999997</v>
      </c>
      <c r="P192" s="14">
        <f t="shared" si="17"/>
        <v>0.1125</v>
      </c>
    </row>
    <row r="193" spans="1:16" ht="14.25" customHeight="1" x14ac:dyDescent="0.25">
      <c r="A193" s="2" t="s">
        <v>298</v>
      </c>
      <c r="B193" s="3">
        <v>41975</v>
      </c>
      <c r="C193" s="10" t="str">
        <f t="shared" si="12"/>
        <v>December</v>
      </c>
      <c r="D193" s="10" t="str">
        <f t="shared" si="13"/>
        <v>2014</v>
      </c>
      <c r="E193" s="3">
        <v>41979</v>
      </c>
      <c r="F193" s="13">
        <f t="shared" si="14"/>
        <v>4</v>
      </c>
      <c r="G193" s="2" t="s">
        <v>3386</v>
      </c>
      <c r="H193" s="2" t="s">
        <v>3146</v>
      </c>
      <c r="I193" s="22" t="str">
        <f t="shared" si="15"/>
        <v>United States</v>
      </c>
      <c r="J193" s="22" t="str">
        <f t="shared" si="16"/>
        <v>Colorado</v>
      </c>
      <c r="K193" s="2" t="s">
        <v>16</v>
      </c>
      <c r="L193" s="2" t="s">
        <v>300</v>
      </c>
      <c r="M193" s="4">
        <v>105.584</v>
      </c>
      <c r="N193" s="4">
        <v>2</v>
      </c>
      <c r="O193" s="4">
        <v>9.2385999999999999</v>
      </c>
      <c r="P193" s="14">
        <f t="shared" si="17"/>
        <v>8.7499999999999994E-2</v>
      </c>
    </row>
    <row r="194" spans="1:16" ht="14.25" customHeight="1" x14ac:dyDescent="0.25">
      <c r="A194" s="2" t="s">
        <v>298</v>
      </c>
      <c r="B194" s="3">
        <v>41975</v>
      </c>
      <c r="C194" s="10" t="str">
        <f t="shared" si="12"/>
        <v>December</v>
      </c>
      <c r="D194" s="10" t="str">
        <f t="shared" si="13"/>
        <v>2014</v>
      </c>
      <c r="E194" s="3">
        <v>41979</v>
      </c>
      <c r="F194" s="13">
        <f t="shared" si="14"/>
        <v>4</v>
      </c>
      <c r="G194" s="2" t="s">
        <v>3386</v>
      </c>
      <c r="H194" s="2" t="s">
        <v>3146</v>
      </c>
      <c r="I194" s="22" t="str">
        <f t="shared" si="15"/>
        <v>United States</v>
      </c>
      <c r="J194" s="22" t="str">
        <f t="shared" si="16"/>
        <v>Colorado</v>
      </c>
      <c r="K194" s="2" t="s">
        <v>20</v>
      </c>
      <c r="L194" s="2" t="s">
        <v>301</v>
      </c>
      <c r="M194" s="4">
        <v>31.152000000000001</v>
      </c>
      <c r="N194" s="4">
        <v>3</v>
      </c>
      <c r="O194" s="4">
        <v>3.5045999999999999</v>
      </c>
      <c r="P194" s="14">
        <f t="shared" si="17"/>
        <v>0.11249999999999999</v>
      </c>
    </row>
    <row r="195" spans="1:16" ht="14.25" customHeight="1" x14ac:dyDescent="0.25">
      <c r="A195" s="2" t="s">
        <v>298</v>
      </c>
      <c r="B195" s="3">
        <v>41975</v>
      </c>
      <c r="C195" s="10" t="str">
        <f t="shared" ref="C195:C258" si="18">TEXT(B195,"mmmm")</f>
        <v>December</v>
      </c>
      <c r="D195" s="10" t="str">
        <f t="shared" ref="D195:D258" si="19">TEXT(B195,"yyyy")</f>
        <v>2014</v>
      </c>
      <c r="E195" s="3">
        <v>41979</v>
      </c>
      <c r="F195" s="13">
        <f t="shared" ref="F195:F258" si="20">E195-B195</f>
        <v>4</v>
      </c>
      <c r="G195" s="2" t="s">
        <v>3386</v>
      </c>
      <c r="H195" s="2" t="s">
        <v>3146</v>
      </c>
      <c r="I195" s="22" t="str">
        <f t="shared" ref="I195:I258" si="21">LEFT(H195,FIND(",",H195)-1)</f>
        <v>United States</v>
      </c>
      <c r="J195" s="22" t="str">
        <f t="shared" ref="J195:J258" si="22">TRIM(RIGHT(H195,LEN(H195)-FIND("@",SUBSTITUTE(H195,",","@",LEN(H195)-LEN(SUBSTITUTE(H195,",",""))))))</f>
        <v>Colorado</v>
      </c>
      <c r="K195" s="2" t="s">
        <v>18</v>
      </c>
      <c r="L195" s="2" t="s">
        <v>302</v>
      </c>
      <c r="M195" s="4">
        <v>6.7830000000000004</v>
      </c>
      <c r="N195" s="4">
        <v>7</v>
      </c>
      <c r="O195" s="4">
        <v>-4.7481</v>
      </c>
      <c r="P195" s="14">
        <f t="shared" ref="P195:P258" si="23">IF(M195=0,0,O195/M195)</f>
        <v>-0.7</v>
      </c>
    </row>
    <row r="196" spans="1:16" ht="14.25" customHeight="1" x14ac:dyDescent="0.25">
      <c r="A196" s="2" t="s">
        <v>298</v>
      </c>
      <c r="B196" s="3">
        <v>41975</v>
      </c>
      <c r="C196" s="10" t="str">
        <f t="shared" si="18"/>
        <v>December</v>
      </c>
      <c r="D196" s="10" t="str">
        <f t="shared" si="19"/>
        <v>2014</v>
      </c>
      <c r="E196" s="3">
        <v>41979</v>
      </c>
      <c r="F196" s="13">
        <f t="shared" si="20"/>
        <v>4</v>
      </c>
      <c r="G196" s="2" t="s">
        <v>3386</v>
      </c>
      <c r="H196" s="2" t="s">
        <v>3146</v>
      </c>
      <c r="I196" s="22" t="str">
        <f t="shared" si="21"/>
        <v>United States</v>
      </c>
      <c r="J196" s="22" t="str">
        <f t="shared" si="22"/>
        <v>Colorado</v>
      </c>
      <c r="K196" s="2" t="s">
        <v>16</v>
      </c>
      <c r="L196" s="2" t="s">
        <v>94</v>
      </c>
      <c r="M196" s="4">
        <v>406.36799999999999</v>
      </c>
      <c r="N196" s="4">
        <v>4</v>
      </c>
      <c r="O196" s="4">
        <v>30.477599999999999</v>
      </c>
      <c r="P196" s="14">
        <f t="shared" si="23"/>
        <v>7.4999999999999997E-2</v>
      </c>
    </row>
    <row r="197" spans="1:16" ht="14.25" customHeight="1" x14ac:dyDescent="0.25">
      <c r="A197" s="2" t="s">
        <v>303</v>
      </c>
      <c r="B197" s="3">
        <v>41354</v>
      </c>
      <c r="C197" s="10" t="str">
        <f t="shared" si="18"/>
        <v>March</v>
      </c>
      <c r="D197" s="10" t="str">
        <f t="shared" si="19"/>
        <v>2013</v>
      </c>
      <c r="E197" s="3">
        <v>41358</v>
      </c>
      <c r="F197" s="13">
        <f t="shared" si="20"/>
        <v>4</v>
      </c>
      <c r="G197" s="2" t="s">
        <v>3387</v>
      </c>
      <c r="H197" s="2" t="s">
        <v>3169</v>
      </c>
      <c r="I197" s="22" t="str">
        <f t="shared" si="21"/>
        <v>United States</v>
      </c>
      <c r="J197" s="22" t="str">
        <f t="shared" si="22"/>
        <v>Oregon</v>
      </c>
      <c r="K197" s="2" t="s">
        <v>16</v>
      </c>
      <c r="L197" s="2" t="s">
        <v>304</v>
      </c>
      <c r="M197" s="4">
        <v>84.784000000000006</v>
      </c>
      <c r="N197" s="4">
        <v>2</v>
      </c>
      <c r="O197" s="4">
        <v>-20.136199999999999</v>
      </c>
      <c r="P197" s="14">
        <f t="shared" si="23"/>
        <v>-0.23749999999999996</v>
      </c>
    </row>
    <row r="198" spans="1:16" ht="14.25" customHeight="1" x14ac:dyDescent="0.25">
      <c r="A198" s="2" t="s">
        <v>303</v>
      </c>
      <c r="B198" s="3">
        <v>41354</v>
      </c>
      <c r="C198" s="10" t="str">
        <f t="shared" si="18"/>
        <v>March</v>
      </c>
      <c r="D198" s="10" t="str">
        <f t="shared" si="19"/>
        <v>2013</v>
      </c>
      <c r="E198" s="3">
        <v>41358</v>
      </c>
      <c r="F198" s="13">
        <f t="shared" si="20"/>
        <v>4</v>
      </c>
      <c r="G198" s="2" t="s">
        <v>3387</v>
      </c>
      <c r="H198" s="2" t="s">
        <v>3169</v>
      </c>
      <c r="I198" s="22" t="str">
        <f t="shared" si="21"/>
        <v>United States</v>
      </c>
      <c r="J198" s="22" t="str">
        <f t="shared" si="22"/>
        <v>Oregon</v>
      </c>
      <c r="K198" s="2" t="s">
        <v>45</v>
      </c>
      <c r="L198" s="2" t="s">
        <v>305</v>
      </c>
      <c r="M198" s="4">
        <v>20.736000000000001</v>
      </c>
      <c r="N198" s="4">
        <v>4</v>
      </c>
      <c r="O198" s="4">
        <v>7.2576000000000001</v>
      </c>
      <c r="P198" s="14">
        <f t="shared" si="23"/>
        <v>0.35</v>
      </c>
    </row>
    <row r="199" spans="1:16" ht="14.25" customHeight="1" x14ac:dyDescent="0.25">
      <c r="A199" s="2" t="s">
        <v>303</v>
      </c>
      <c r="B199" s="3">
        <v>41354</v>
      </c>
      <c r="C199" s="10" t="str">
        <f t="shared" si="18"/>
        <v>March</v>
      </c>
      <c r="D199" s="10" t="str">
        <f t="shared" si="19"/>
        <v>2013</v>
      </c>
      <c r="E199" s="3">
        <v>41358</v>
      </c>
      <c r="F199" s="13">
        <f t="shared" si="20"/>
        <v>4</v>
      </c>
      <c r="G199" s="2" t="s">
        <v>3387</v>
      </c>
      <c r="H199" s="2" t="s">
        <v>3169</v>
      </c>
      <c r="I199" s="22" t="str">
        <f t="shared" si="21"/>
        <v>United States</v>
      </c>
      <c r="J199" s="22" t="str">
        <f t="shared" si="22"/>
        <v>Oregon</v>
      </c>
      <c r="K199" s="2" t="s">
        <v>18</v>
      </c>
      <c r="L199" s="2" t="s">
        <v>242</v>
      </c>
      <c r="M199" s="4">
        <v>16.821000000000002</v>
      </c>
      <c r="N199" s="4">
        <v>3</v>
      </c>
      <c r="O199" s="4">
        <v>-12.896100000000001</v>
      </c>
      <c r="P199" s="14">
        <f t="shared" si="23"/>
        <v>-0.76666666666666661</v>
      </c>
    </row>
    <row r="200" spans="1:16" ht="14.25" customHeight="1" x14ac:dyDescent="0.25">
      <c r="A200" s="2" t="s">
        <v>303</v>
      </c>
      <c r="B200" s="3">
        <v>41354</v>
      </c>
      <c r="C200" s="10" t="str">
        <f t="shared" si="18"/>
        <v>March</v>
      </c>
      <c r="D200" s="10" t="str">
        <f t="shared" si="19"/>
        <v>2013</v>
      </c>
      <c r="E200" s="3">
        <v>41358</v>
      </c>
      <c r="F200" s="13">
        <f t="shared" si="20"/>
        <v>4</v>
      </c>
      <c r="G200" s="2" t="s">
        <v>3387</v>
      </c>
      <c r="H200" s="2" t="s">
        <v>3169</v>
      </c>
      <c r="I200" s="22" t="str">
        <f t="shared" si="21"/>
        <v>United States</v>
      </c>
      <c r="J200" s="22" t="str">
        <f t="shared" si="22"/>
        <v>Oregon</v>
      </c>
      <c r="K200" s="2" t="s">
        <v>45</v>
      </c>
      <c r="L200" s="2" t="s">
        <v>306</v>
      </c>
      <c r="M200" s="4">
        <v>10.368</v>
      </c>
      <c r="N200" s="4">
        <v>2</v>
      </c>
      <c r="O200" s="4">
        <v>3.6288</v>
      </c>
      <c r="P200" s="14">
        <f t="shared" si="23"/>
        <v>0.35</v>
      </c>
    </row>
    <row r="201" spans="1:16" ht="14.25" customHeight="1" x14ac:dyDescent="0.25">
      <c r="A201" s="2" t="s">
        <v>307</v>
      </c>
      <c r="B201" s="3">
        <v>40763</v>
      </c>
      <c r="C201" s="10" t="str">
        <f t="shared" si="18"/>
        <v>August</v>
      </c>
      <c r="D201" s="10" t="str">
        <f t="shared" si="19"/>
        <v>2011</v>
      </c>
      <c r="E201" s="3">
        <v>40770</v>
      </c>
      <c r="F201" s="13">
        <f t="shared" si="20"/>
        <v>7</v>
      </c>
      <c r="G201" s="2" t="s">
        <v>3388</v>
      </c>
      <c r="H201" s="2" t="s">
        <v>3149</v>
      </c>
      <c r="I201" s="22" t="str">
        <f t="shared" si="21"/>
        <v>United States</v>
      </c>
      <c r="J201" s="22" t="str">
        <f t="shared" si="22"/>
        <v>California</v>
      </c>
      <c r="K201" s="2" t="s">
        <v>20</v>
      </c>
      <c r="L201" s="2" t="s">
        <v>308</v>
      </c>
      <c r="M201" s="4">
        <v>76.12</v>
      </c>
      <c r="N201" s="4">
        <v>2</v>
      </c>
      <c r="O201" s="4">
        <v>22.0748</v>
      </c>
      <c r="P201" s="14">
        <f t="shared" si="23"/>
        <v>0.28999999999999998</v>
      </c>
    </row>
    <row r="202" spans="1:16" ht="14.25" customHeight="1" x14ac:dyDescent="0.25">
      <c r="A202" s="2" t="s">
        <v>307</v>
      </c>
      <c r="B202" s="3">
        <v>40763</v>
      </c>
      <c r="C202" s="10" t="str">
        <f t="shared" si="18"/>
        <v>August</v>
      </c>
      <c r="D202" s="10" t="str">
        <f t="shared" si="19"/>
        <v>2011</v>
      </c>
      <c r="E202" s="3">
        <v>40770</v>
      </c>
      <c r="F202" s="13">
        <f t="shared" si="20"/>
        <v>7</v>
      </c>
      <c r="G202" s="2" t="s">
        <v>3388</v>
      </c>
      <c r="H202" s="2" t="s">
        <v>3149</v>
      </c>
      <c r="I202" s="22" t="str">
        <f t="shared" si="21"/>
        <v>United States</v>
      </c>
      <c r="J202" s="22" t="str">
        <f t="shared" si="22"/>
        <v>California</v>
      </c>
      <c r="K202" s="2" t="s">
        <v>165</v>
      </c>
      <c r="L202" s="2" t="s">
        <v>192</v>
      </c>
      <c r="M202" s="4">
        <v>1199.9760000000001</v>
      </c>
      <c r="N202" s="4">
        <v>3</v>
      </c>
      <c r="O202" s="4">
        <v>434.99130000000002</v>
      </c>
      <c r="P202" s="14">
        <f t="shared" si="23"/>
        <v>0.36249999999999999</v>
      </c>
    </row>
    <row r="203" spans="1:16" ht="14.25" customHeight="1" x14ac:dyDescent="0.25">
      <c r="A203" s="2" t="s">
        <v>307</v>
      </c>
      <c r="B203" s="3">
        <v>40763</v>
      </c>
      <c r="C203" s="10" t="str">
        <f t="shared" si="18"/>
        <v>August</v>
      </c>
      <c r="D203" s="10" t="str">
        <f t="shared" si="19"/>
        <v>2011</v>
      </c>
      <c r="E203" s="3">
        <v>40770</v>
      </c>
      <c r="F203" s="13">
        <f t="shared" si="20"/>
        <v>7</v>
      </c>
      <c r="G203" s="2" t="s">
        <v>3388</v>
      </c>
      <c r="H203" s="2" t="s">
        <v>3149</v>
      </c>
      <c r="I203" s="22" t="str">
        <f t="shared" si="21"/>
        <v>United States</v>
      </c>
      <c r="J203" s="22" t="str">
        <f t="shared" si="22"/>
        <v>California</v>
      </c>
      <c r="K203" s="2" t="s">
        <v>16</v>
      </c>
      <c r="L203" s="2" t="s">
        <v>309</v>
      </c>
      <c r="M203" s="4">
        <v>445.96</v>
      </c>
      <c r="N203" s="4">
        <v>5</v>
      </c>
      <c r="O203" s="4">
        <v>55.744999999999997</v>
      </c>
      <c r="P203" s="14">
        <f t="shared" si="23"/>
        <v>0.125</v>
      </c>
    </row>
    <row r="204" spans="1:16" ht="14.25" customHeight="1" x14ac:dyDescent="0.25">
      <c r="A204" s="2" t="s">
        <v>307</v>
      </c>
      <c r="B204" s="3">
        <v>40763</v>
      </c>
      <c r="C204" s="10" t="str">
        <f t="shared" si="18"/>
        <v>August</v>
      </c>
      <c r="D204" s="10" t="str">
        <f t="shared" si="19"/>
        <v>2011</v>
      </c>
      <c r="E204" s="3">
        <v>40770</v>
      </c>
      <c r="F204" s="13">
        <f t="shared" si="20"/>
        <v>7</v>
      </c>
      <c r="G204" s="2" t="s">
        <v>3388</v>
      </c>
      <c r="H204" s="2" t="s">
        <v>3149</v>
      </c>
      <c r="I204" s="22" t="str">
        <f t="shared" si="21"/>
        <v>United States</v>
      </c>
      <c r="J204" s="22" t="str">
        <f t="shared" si="22"/>
        <v>California</v>
      </c>
      <c r="K204" s="2" t="s">
        <v>12</v>
      </c>
      <c r="L204" s="2" t="s">
        <v>310</v>
      </c>
      <c r="M204" s="4">
        <v>327.76</v>
      </c>
      <c r="N204" s="4">
        <v>8</v>
      </c>
      <c r="O204" s="4">
        <v>91.772800000000004</v>
      </c>
      <c r="P204" s="14">
        <f t="shared" si="23"/>
        <v>0.28000000000000003</v>
      </c>
    </row>
    <row r="205" spans="1:16" ht="14.25" customHeight="1" x14ac:dyDescent="0.25">
      <c r="A205" s="2" t="s">
        <v>311</v>
      </c>
      <c r="B205" s="3">
        <v>41779</v>
      </c>
      <c r="C205" s="10" t="str">
        <f t="shared" si="18"/>
        <v>May</v>
      </c>
      <c r="D205" s="10" t="str">
        <f t="shared" si="19"/>
        <v>2014</v>
      </c>
      <c r="E205" s="3">
        <v>41783</v>
      </c>
      <c r="F205" s="13">
        <f t="shared" si="20"/>
        <v>4</v>
      </c>
      <c r="G205" s="2" t="s">
        <v>3389</v>
      </c>
      <c r="H205" s="2" t="s">
        <v>3132</v>
      </c>
      <c r="I205" s="22" t="str">
        <f t="shared" si="21"/>
        <v>United States</v>
      </c>
      <c r="J205" s="22" t="str">
        <f t="shared" si="22"/>
        <v>Washington</v>
      </c>
      <c r="K205" s="2" t="s">
        <v>20</v>
      </c>
      <c r="L205" s="2" t="s">
        <v>312</v>
      </c>
      <c r="M205" s="4">
        <v>97.16</v>
      </c>
      <c r="N205" s="4">
        <v>2</v>
      </c>
      <c r="O205" s="4">
        <v>28.176400000000001</v>
      </c>
      <c r="P205" s="14">
        <f t="shared" si="23"/>
        <v>0.29000000000000004</v>
      </c>
    </row>
    <row r="206" spans="1:16" ht="14.25" customHeight="1" x14ac:dyDescent="0.25">
      <c r="A206" s="2" t="s">
        <v>313</v>
      </c>
      <c r="B206" s="3">
        <v>41991</v>
      </c>
      <c r="C206" s="10" t="str">
        <f t="shared" si="18"/>
        <v>December</v>
      </c>
      <c r="D206" s="10" t="str">
        <f t="shared" si="19"/>
        <v>2014</v>
      </c>
      <c r="E206" s="3">
        <v>41995</v>
      </c>
      <c r="F206" s="13">
        <f t="shared" si="20"/>
        <v>4</v>
      </c>
      <c r="G206" s="2" t="s">
        <v>3390</v>
      </c>
      <c r="H206" s="2" t="s">
        <v>3134</v>
      </c>
      <c r="I206" s="22" t="str">
        <f t="shared" si="21"/>
        <v>United States</v>
      </c>
      <c r="J206" s="22" t="str">
        <f t="shared" si="22"/>
        <v>California</v>
      </c>
      <c r="K206" s="2" t="s">
        <v>18</v>
      </c>
      <c r="L206" s="2" t="s">
        <v>314</v>
      </c>
      <c r="M206" s="4">
        <v>15.24</v>
      </c>
      <c r="N206" s="4">
        <v>5</v>
      </c>
      <c r="O206" s="4">
        <v>5.1435000000000004</v>
      </c>
      <c r="P206" s="14">
        <f t="shared" si="23"/>
        <v>0.33750000000000002</v>
      </c>
    </row>
    <row r="207" spans="1:16" ht="14.25" customHeight="1" x14ac:dyDescent="0.25">
      <c r="A207" s="2" t="s">
        <v>313</v>
      </c>
      <c r="B207" s="3">
        <v>41991</v>
      </c>
      <c r="C207" s="10" t="str">
        <f t="shared" si="18"/>
        <v>December</v>
      </c>
      <c r="D207" s="10" t="str">
        <f t="shared" si="19"/>
        <v>2014</v>
      </c>
      <c r="E207" s="3">
        <v>41995</v>
      </c>
      <c r="F207" s="13">
        <f t="shared" si="20"/>
        <v>4</v>
      </c>
      <c r="G207" s="2" t="s">
        <v>3390</v>
      </c>
      <c r="H207" s="2" t="s">
        <v>3134</v>
      </c>
      <c r="I207" s="22" t="str">
        <f t="shared" si="21"/>
        <v>United States</v>
      </c>
      <c r="J207" s="22" t="str">
        <f t="shared" si="22"/>
        <v>California</v>
      </c>
      <c r="K207" s="2" t="s">
        <v>45</v>
      </c>
      <c r="L207" s="2" t="s">
        <v>141</v>
      </c>
      <c r="M207" s="4">
        <v>13.23</v>
      </c>
      <c r="N207" s="4">
        <v>3</v>
      </c>
      <c r="O207" s="4">
        <v>6.0857999999999999</v>
      </c>
      <c r="P207" s="14">
        <f t="shared" si="23"/>
        <v>0.45999999999999996</v>
      </c>
    </row>
    <row r="208" spans="1:16" ht="14.25" customHeight="1" x14ac:dyDescent="0.25">
      <c r="A208" s="2" t="s">
        <v>315</v>
      </c>
      <c r="B208" s="3">
        <v>41620</v>
      </c>
      <c r="C208" s="10" t="str">
        <f t="shared" si="18"/>
        <v>December</v>
      </c>
      <c r="D208" s="10" t="str">
        <f t="shared" si="19"/>
        <v>2013</v>
      </c>
      <c r="E208" s="3">
        <v>41622</v>
      </c>
      <c r="F208" s="13">
        <f t="shared" si="20"/>
        <v>2</v>
      </c>
      <c r="G208" s="2" t="s">
        <v>3391</v>
      </c>
      <c r="H208" s="2" t="s">
        <v>3138</v>
      </c>
      <c r="I208" s="22" t="str">
        <f t="shared" si="21"/>
        <v>United States</v>
      </c>
      <c r="J208" s="22" t="str">
        <f t="shared" si="22"/>
        <v>Colorado</v>
      </c>
      <c r="K208" s="2" t="s">
        <v>28</v>
      </c>
      <c r="L208" s="2" t="s">
        <v>316</v>
      </c>
      <c r="M208" s="4">
        <v>243.38399999999999</v>
      </c>
      <c r="N208" s="4">
        <v>3</v>
      </c>
      <c r="O208" s="4">
        <v>-51.719099999999997</v>
      </c>
      <c r="P208" s="14">
        <f t="shared" si="23"/>
        <v>-0.21249999999999999</v>
      </c>
    </row>
    <row r="209" spans="1:16" ht="14.25" customHeight="1" x14ac:dyDescent="0.25">
      <c r="A209" s="2" t="s">
        <v>315</v>
      </c>
      <c r="B209" s="3">
        <v>41620</v>
      </c>
      <c r="C209" s="10" t="str">
        <f t="shared" si="18"/>
        <v>December</v>
      </c>
      <c r="D209" s="10" t="str">
        <f t="shared" si="19"/>
        <v>2013</v>
      </c>
      <c r="E209" s="3">
        <v>41622</v>
      </c>
      <c r="F209" s="13">
        <f t="shared" si="20"/>
        <v>2</v>
      </c>
      <c r="G209" s="2" t="s">
        <v>3391</v>
      </c>
      <c r="H209" s="2" t="s">
        <v>3138</v>
      </c>
      <c r="I209" s="22" t="str">
        <f t="shared" si="21"/>
        <v>United States</v>
      </c>
      <c r="J209" s="22" t="str">
        <f t="shared" si="22"/>
        <v>Colorado</v>
      </c>
      <c r="K209" s="2" t="s">
        <v>38</v>
      </c>
      <c r="L209" s="2" t="s">
        <v>317</v>
      </c>
      <c r="M209" s="4">
        <v>119.8</v>
      </c>
      <c r="N209" s="4">
        <v>5</v>
      </c>
      <c r="O209" s="4">
        <v>29.95</v>
      </c>
      <c r="P209" s="14">
        <f t="shared" si="23"/>
        <v>0.25</v>
      </c>
    </row>
    <row r="210" spans="1:16" ht="14.25" customHeight="1" x14ac:dyDescent="0.25">
      <c r="A210" s="2" t="s">
        <v>315</v>
      </c>
      <c r="B210" s="3">
        <v>41620</v>
      </c>
      <c r="C210" s="10" t="str">
        <f t="shared" si="18"/>
        <v>December</v>
      </c>
      <c r="D210" s="10" t="str">
        <f t="shared" si="19"/>
        <v>2013</v>
      </c>
      <c r="E210" s="3">
        <v>41622</v>
      </c>
      <c r="F210" s="13">
        <f t="shared" si="20"/>
        <v>2</v>
      </c>
      <c r="G210" s="2" t="s">
        <v>3391</v>
      </c>
      <c r="H210" s="2" t="s">
        <v>3138</v>
      </c>
      <c r="I210" s="22" t="str">
        <f t="shared" si="21"/>
        <v>United States</v>
      </c>
      <c r="J210" s="22" t="str">
        <f t="shared" si="22"/>
        <v>Colorado</v>
      </c>
      <c r="K210" s="2" t="s">
        <v>16</v>
      </c>
      <c r="L210" s="2" t="s">
        <v>318</v>
      </c>
      <c r="M210" s="4">
        <v>300.76799999999997</v>
      </c>
      <c r="N210" s="4">
        <v>4</v>
      </c>
      <c r="O210" s="4">
        <v>30.076799999999999</v>
      </c>
      <c r="P210" s="14">
        <f t="shared" si="23"/>
        <v>0.1</v>
      </c>
    </row>
    <row r="211" spans="1:16" ht="14.25" customHeight="1" x14ac:dyDescent="0.25">
      <c r="A211" s="2" t="s">
        <v>319</v>
      </c>
      <c r="B211" s="3">
        <v>41502</v>
      </c>
      <c r="C211" s="10" t="str">
        <f t="shared" si="18"/>
        <v>August</v>
      </c>
      <c r="D211" s="10" t="str">
        <f t="shared" si="19"/>
        <v>2013</v>
      </c>
      <c r="E211" s="3">
        <v>41508</v>
      </c>
      <c r="F211" s="13">
        <f t="shared" si="20"/>
        <v>6</v>
      </c>
      <c r="G211" s="2" t="s">
        <v>3392</v>
      </c>
      <c r="H211" s="2" t="s">
        <v>3138</v>
      </c>
      <c r="I211" s="22" t="str">
        <f t="shared" si="21"/>
        <v>United States</v>
      </c>
      <c r="J211" s="22" t="str">
        <f t="shared" si="22"/>
        <v>Colorado</v>
      </c>
      <c r="K211" s="2" t="s">
        <v>18</v>
      </c>
      <c r="L211" s="2" t="s">
        <v>320</v>
      </c>
      <c r="M211" s="4">
        <v>18.882000000000001</v>
      </c>
      <c r="N211" s="4">
        <v>3</v>
      </c>
      <c r="O211" s="4">
        <v>-13.8468</v>
      </c>
      <c r="P211" s="14">
        <f t="shared" si="23"/>
        <v>-0.73333333333333328</v>
      </c>
    </row>
    <row r="212" spans="1:16" ht="14.25" customHeight="1" x14ac:dyDescent="0.25">
      <c r="A212" s="2" t="s">
        <v>319</v>
      </c>
      <c r="B212" s="3">
        <v>41502</v>
      </c>
      <c r="C212" s="10" t="str">
        <f t="shared" si="18"/>
        <v>August</v>
      </c>
      <c r="D212" s="10" t="str">
        <f t="shared" si="19"/>
        <v>2013</v>
      </c>
      <c r="E212" s="3">
        <v>41508</v>
      </c>
      <c r="F212" s="13">
        <f t="shared" si="20"/>
        <v>6</v>
      </c>
      <c r="G212" s="2" t="s">
        <v>3392</v>
      </c>
      <c r="H212" s="2" t="s">
        <v>3138</v>
      </c>
      <c r="I212" s="22" t="str">
        <f t="shared" si="21"/>
        <v>United States</v>
      </c>
      <c r="J212" s="22" t="str">
        <f t="shared" si="22"/>
        <v>Colorado</v>
      </c>
      <c r="K212" s="2" t="s">
        <v>20</v>
      </c>
      <c r="L212" s="2" t="s">
        <v>321</v>
      </c>
      <c r="M212" s="4">
        <v>122.328</v>
      </c>
      <c r="N212" s="4">
        <v>3</v>
      </c>
      <c r="O212" s="4">
        <v>12.232799999999999</v>
      </c>
      <c r="P212" s="14">
        <f t="shared" si="23"/>
        <v>9.9999999999999992E-2</v>
      </c>
    </row>
    <row r="213" spans="1:16" ht="14.25" customHeight="1" x14ac:dyDescent="0.25">
      <c r="A213" s="2" t="s">
        <v>322</v>
      </c>
      <c r="B213" s="3">
        <v>41415</v>
      </c>
      <c r="C213" s="10" t="str">
        <f t="shared" si="18"/>
        <v>May</v>
      </c>
      <c r="D213" s="10" t="str">
        <f t="shared" si="19"/>
        <v>2013</v>
      </c>
      <c r="E213" s="3">
        <v>41420</v>
      </c>
      <c r="F213" s="13">
        <f t="shared" si="20"/>
        <v>5</v>
      </c>
      <c r="G213" s="2" t="s">
        <v>3393</v>
      </c>
      <c r="H213" s="2" t="s">
        <v>3170</v>
      </c>
      <c r="I213" s="22" t="str">
        <f t="shared" si="21"/>
        <v>United States</v>
      </c>
      <c r="J213" s="22" t="str">
        <f t="shared" si="22"/>
        <v>California</v>
      </c>
      <c r="K213" s="2" t="s">
        <v>12</v>
      </c>
      <c r="L213" s="2" t="s">
        <v>323</v>
      </c>
      <c r="M213" s="4">
        <v>1049.2</v>
      </c>
      <c r="N213" s="4">
        <v>5</v>
      </c>
      <c r="O213" s="4">
        <v>272.79199999999997</v>
      </c>
      <c r="P213" s="14">
        <f t="shared" si="23"/>
        <v>0.25999999999999995</v>
      </c>
    </row>
    <row r="214" spans="1:16" ht="14.25" customHeight="1" x14ac:dyDescent="0.25">
      <c r="A214" s="2" t="s">
        <v>322</v>
      </c>
      <c r="B214" s="3">
        <v>41415</v>
      </c>
      <c r="C214" s="10" t="str">
        <f t="shared" si="18"/>
        <v>May</v>
      </c>
      <c r="D214" s="10" t="str">
        <f t="shared" si="19"/>
        <v>2013</v>
      </c>
      <c r="E214" s="3">
        <v>41420</v>
      </c>
      <c r="F214" s="13">
        <f t="shared" si="20"/>
        <v>5</v>
      </c>
      <c r="G214" s="2" t="s">
        <v>3393</v>
      </c>
      <c r="H214" s="2" t="s">
        <v>3170</v>
      </c>
      <c r="I214" s="22" t="str">
        <f t="shared" si="21"/>
        <v>United States</v>
      </c>
      <c r="J214" s="22" t="str">
        <f t="shared" si="22"/>
        <v>California</v>
      </c>
      <c r="K214" s="2" t="s">
        <v>18</v>
      </c>
      <c r="L214" s="2" t="s">
        <v>324</v>
      </c>
      <c r="M214" s="4">
        <v>15.423999999999999</v>
      </c>
      <c r="N214" s="4">
        <v>4</v>
      </c>
      <c r="O214" s="4">
        <v>5.0128000000000004</v>
      </c>
      <c r="P214" s="14">
        <f t="shared" si="23"/>
        <v>0.32500000000000001</v>
      </c>
    </row>
    <row r="215" spans="1:16" ht="14.25" customHeight="1" x14ac:dyDescent="0.25">
      <c r="A215" s="2" t="s">
        <v>325</v>
      </c>
      <c r="B215" s="3">
        <v>41851</v>
      </c>
      <c r="C215" s="10" t="str">
        <f t="shared" si="18"/>
        <v>July</v>
      </c>
      <c r="D215" s="10" t="str">
        <f t="shared" si="19"/>
        <v>2014</v>
      </c>
      <c r="E215" s="3">
        <v>41855</v>
      </c>
      <c r="F215" s="13">
        <f t="shared" si="20"/>
        <v>4</v>
      </c>
      <c r="G215" s="2" t="s">
        <v>3394</v>
      </c>
      <c r="H215" s="2" t="s">
        <v>3171</v>
      </c>
      <c r="I215" s="22" t="str">
        <f t="shared" si="21"/>
        <v>United States</v>
      </c>
      <c r="J215" s="22" t="str">
        <f t="shared" si="22"/>
        <v>California</v>
      </c>
      <c r="K215" s="2" t="s">
        <v>28</v>
      </c>
      <c r="L215" s="2" t="s">
        <v>326</v>
      </c>
      <c r="M215" s="4">
        <v>330.4</v>
      </c>
      <c r="N215" s="4">
        <v>2</v>
      </c>
      <c r="O215" s="4">
        <v>85.903999999999996</v>
      </c>
      <c r="P215" s="14">
        <f t="shared" si="23"/>
        <v>0.26</v>
      </c>
    </row>
    <row r="216" spans="1:16" ht="14.25" customHeight="1" x14ac:dyDescent="0.25">
      <c r="A216" s="2" t="s">
        <v>325</v>
      </c>
      <c r="B216" s="3">
        <v>41851</v>
      </c>
      <c r="C216" s="10" t="str">
        <f t="shared" si="18"/>
        <v>July</v>
      </c>
      <c r="D216" s="10" t="str">
        <f t="shared" si="19"/>
        <v>2014</v>
      </c>
      <c r="E216" s="3">
        <v>41855</v>
      </c>
      <c r="F216" s="13">
        <f t="shared" si="20"/>
        <v>4</v>
      </c>
      <c r="G216" s="2" t="s">
        <v>3394</v>
      </c>
      <c r="H216" s="2" t="s">
        <v>3171</v>
      </c>
      <c r="I216" s="22" t="str">
        <f t="shared" si="21"/>
        <v>United States</v>
      </c>
      <c r="J216" s="22" t="str">
        <f t="shared" si="22"/>
        <v>California</v>
      </c>
      <c r="K216" s="2" t="s">
        <v>9</v>
      </c>
      <c r="L216" s="2" t="s">
        <v>327</v>
      </c>
      <c r="M216" s="4">
        <v>26.25</v>
      </c>
      <c r="N216" s="4">
        <v>7</v>
      </c>
      <c r="O216" s="4">
        <v>12.6</v>
      </c>
      <c r="P216" s="14">
        <f t="shared" si="23"/>
        <v>0.48</v>
      </c>
    </row>
    <row r="217" spans="1:16" ht="14.25" customHeight="1" x14ac:dyDescent="0.25">
      <c r="A217" s="2" t="s">
        <v>328</v>
      </c>
      <c r="B217" s="3">
        <v>41366</v>
      </c>
      <c r="C217" s="10" t="str">
        <f t="shared" si="18"/>
        <v>April</v>
      </c>
      <c r="D217" s="10" t="str">
        <f t="shared" si="19"/>
        <v>2013</v>
      </c>
      <c r="E217" s="3">
        <v>41373</v>
      </c>
      <c r="F217" s="13">
        <f t="shared" si="20"/>
        <v>7</v>
      </c>
      <c r="G217" s="2" t="s">
        <v>3340</v>
      </c>
      <c r="H217" s="2" t="s">
        <v>3172</v>
      </c>
      <c r="I217" s="22" t="str">
        <f t="shared" si="21"/>
        <v>United States</v>
      </c>
      <c r="J217" s="22" t="str">
        <f t="shared" si="22"/>
        <v>Arizona</v>
      </c>
      <c r="K217" s="2" t="s">
        <v>79</v>
      </c>
      <c r="L217" s="2" t="s">
        <v>106</v>
      </c>
      <c r="M217" s="4">
        <v>31.56</v>
      </c>
      <c r="N217" s="4">
        <v>5</v>
      </c>
      <c r="O217" s="4">
        <v>9.8625000000000007</v>
      </c>
      <c r="P217" s="14">
        <f t="shared" si="23"/>
        <v>0.31250000000000006</v>
      </c>
    </row>
    <row r="218" spans="1:16" ht="14.25" customHeight="1" x14ac:dyDescent="0.25">
      <c r="A218" s="2" t="s">
        <v>328</v>
      </c>
      <c r="B218" s="3">
        <v>41366</v>
      </c>
      <c r="C218" s="10" t="str">
        <f t="shared" si="18"/>
        <v>April</v>
      </c>
      <c r="D218" s="10" t="str">
        <f t="shared" si="19"/>
        <v>2013</v>
      </c>
      <c r="E218" s="3">
        <v>41373</v>
      </c>
      <c r="F218" s="13">
        <f t="shared" si="20"/>
        <v>7</v>
      </c>
      <c r="G218" s="2" t="s">
        <v>3340</v>
      </c>
      <c r="H218" s="2" t="s">
        <v>3172</v>
      </c>
      <c r="I218" s="22" t="str">
        <f t="shared" si="21"/>
        <v>United States</v>
      </c>
      <c r="J218" s="22" t="str">
        <f t="shared" si="22"/>
        <v>Arizona</v>
      </c>
      <c r="K218" s="2" t="s">
        <v>20</v>
      </c>
      <c r="L218" s="2" t="s">
        <v>329</v>
      </c>
      <c r="M218" s="4">
        <v>30.143999999999998</v>
      </c>
      <c r="N218" s="4">
        <v>2</v>
      </c>
      <c r="O218" s="4">
        <v>3.0144000000000002</v>
      </c>
      <c r="P218" s="14">
        <f t="shared" si="23"/>
        <v>0.1</v>
      </c>
    </row>
    <row r="219" spans="1:16" ht="14.25" customHeight="1" x14ac:dyDescent="0.25">
      <c r="A219" s="2" t="s">
        <v>330</v>
      </c>
      <c r="B219" s="3">
        <v>41620</v>
      </c>
      <c r="C219" s="10" t="str">
        <f t="shared" si="18"/>
        <v>December</v>
      </c>
      <c r="D219" s="10" t="str">
        <f t="shared" si="19"/>
        <v>2013</v>
      </c>
      <c r="E219" s="3">
        <v>41625</v>
      </c>
      <c r="F219" s="13">
        <f t="shared" si="20"/>
        <v>5</v>
      </c>
      <c r="G219" s="2" t="s">
        <v>3395</v>
      </c>
      <c r="H219" s="2" t="s">
        <v>3173</v>
      </c>
      <c r="I219" s="22" t="str">
        <f t="shared" si="21"/>
        <v>United States</v>
      </c>
      <c r="J219" s="22" t="str">
        <f t="shared" si="22"/>
        <v>Washington</v>
      </c>
      <c r="K219" s="2" t="s">
        <v>12</v>
      </c>
      <c r="L219" s="2" t="s">
        <v>331</v>
      </c>
      <c r="M219" s="4">
        <v>14.8</v>
      </c>
      <c r="N219" s="4">
        <v>4</v>
      </c>
      <c r="O219" s="4">
        <v>6.0679999999999996</v>
      </c>
      <c r="P219" s="14">
        <f t="shared" si="23"/>
        <v>0.41</v>
      </c>
    </row>
    <row r="220" spans="1:16" ht="14.25" customHeight="1" x14ac:dyDescent="0.25">
      <c r="A220" s="2" t="s">
        <v>330</v>
      </c>
      <c r="B220" s="3">
        <v>41620</v>
      </c>
      <c r="C220" s="10" t="str">
        <f t="shared" si="18"/>
        <v>December</v>
      </c>
      <c r="D220" s="10" t="str">
        <f t="shared" si="19"/>
        <v>2013</v>
      </c>
      <c r="E220" s="3">
        <v>41625</v>
      </c>
      <c r="F220" s="13">
        <f t="shared" si="20"/>
        <v>5</v>
      </c>
      <c r="G220" s="2" t="s">
        <v>3395</v>
      </c>
      <c r="H220" s="2" t="s">
        <v>3173</v>
      </c>
      <c r="I220" s="22" t="str">
        <f t="shared" si="21"/>
        <v>United States</v>
      </c>
      <c r="J220" s="22" t="str">
        <f t="shared" si="22"/>
        <v>Washington</v>
      </c>
      <c r="K220" s="2" t="s">
        <v>16</v>
      </c>
      <c r="L220" s="2" t="s">
        <v>332</v>
      </c>
      <c r="M220" s="4">
        <v>302.37599999999998</v>
      </c>
      <c r="N220" s="4">
        <v>3</v>
      </c>
      <c r="O220" s="4">
        <v>22.6782</v>
      </c>
      <c r="P220" s="14">
        <f t="shared" si="23"/>
        <v>7.5000000000000011E-2</v>
      </c>
    </row>
    <row r="221" spans="1:16" ht="14.25" customHeight="1" x14ac:dyDescent="0.25">
      <c r="A221" s="2" t="s">
        <v>330</v>
      </c>
      <c r="B221" s="3">
        <v>41620</v>
      </c>
      <c r="C221" s="10" t="str">
        <f t="shared" si="18"/>
        <v>December</v>
      </c>
      <c r="D221" s="10" t="str">
        <f t="shared" si="19"/>
        <v>2013</v>
      </c>
      <c r="E221" s="3">
        <v>41625</v>
      </c>
      <c r="F221" s="13">
        <f t="shared" si="20"/>
        <v>5</v>
      </c>
      <c r="G221" s="2" t="s">
        <v>3395</v>
      </c>
      <c r="H221" s="2" t="s">
        <v>3173</v>
      </c>
      <c r="I221" s="22" t="str">
        <f t="shared" si="21"/>
        <v>United States</v>
      </c>
      <c r="J221" s="22" t="str">
        <f t="shared" si="22"/>
        <v>Washington</v>
      </c>
      <c r="K221" s="2" t="s">
        <v>38</v>
      </c>
      <c r="L221" s="2" t="s">
        <v>333</v>
      </c>
      <c r="M221" s="4">
        <v>316</v>
      </c>
      <c r="N221" s="4">
        <v>4</v>
      </c>
      <c r="O221" s="4">
        <v>31.6</v>
      </c>
      <c r="P221" s="14">
        <f t="shared" si="23"/>
        <v>0.1</v>
      </c>
    </row>
    <row r="222" spans="1:16" ht="14.25" customHeight="1" x14ac:dyDescent="0.25">
      <c r="A222" s="2" t="s">
        <v>334</v>
      </c>
      <c r="B222" s="3">
        <v>40996</v>
      </c>
      <c r="C222" s="10" t="str">
        <f t="shared" si="18"/>
        <v>March</v>
      </c>
      <c r="D222" s="10" t="str">
        <f t="shared" si="19"/>
        <v>2012</v>
      </c>
      <c r="E222" s="3">
        <v>41001</v>
      </c>
      <c r="F222" s="13">
        <f t="shared" si="20"/>
        <v>5</v>
      </c>
      <c r="G222" s="2" t="s">
        <v>3396</v>
      </c>
      <c r="H222" s="2" t="s">
        <v>3131</v>
      </c>
      <c r="I222" s="22" t="str">
        <f t="shared" si="21"/>
        <v>United States</v>
      </c>
      <c r="J222" s="22" t="str">
        <f t="shared" si="22"/>
        <v>California</v>
      </c>
      <c r="K222" s="2" t="s">
        <v>38</v>
      </c>
      <c r="L222" s="2" t="s">
        <v>335</v>
      </c>
      <c r="M222" s="4">
        <v>166.24</v>
      </c>
      <c r="N222" s="4">
        <v>1</v>
      </c>
      <c r="O222" s="4">
        <v>24.936</v>
      </c>
      <c r="P222" s="14">
        <f t="shared" si="23"/>
        <v>0.15</v>
      </c>
    </row>
    <row r="223" spans="1:16" ht="14.25" customHeight="1" x14ac:dyDescent="0.25">
      <c r="A223" s="2" t="s">
        <v>334</v>
      </c>
      <c r="B223" s="3">
        <v>40996</v>
      </c>
      <c r="C223" s="10" t="str">
        <f t="shared" si="18"/>
        <v>March</v>
      </c>
      <c r="D223" s="10" t="str">
        <f t="shared" si="19"/>
        <v>2012</v>
      </c>
      <c r="E223" s="3">
        <v>41001</v>
      </c>
      <c r="F223" s="13">
        <f t="shared" si="20"/>
        <v>5</v>
      </c>
      <c r="G223" s="2" t="s">
        <v>3396</v>
      </c>
      <c r="H223" s="2" t="s">
        <v>3131</v>
      </c>
      <c r="I223" s="22" t="str">
        <f t="shared" si="21"/>
        <v>United States</v>
      </c>
      <c r="J223" s="22" t="str">
        <f t="shared" si="22"/>
        <v>California</v>
      </c>
      <c r="K223" s="2" t="s">
        <v>45</v>
      </c>
      <c r="L223" s="2" t="s">
        <v>336</v>
      </c>
      <c r="M223" s="4">
        <v>33.4</v>
      </c>
      <c r="N223" s="4">
        <v>5</v>
      </c>
      <c r="O223" s="4">
        <v>16.032</v>
      </c>
      <c r="P223" s="14">
        <f t="shared" si="23"/>
        <v>0.48000000000000004</v>
      </c>
    </row>
    <row r="224" spans="1:16" ht="14.25" customHeight="1" x14ac:dyDescent="0.25">
      <c r="A224" s="2" t="s">
        <v>337</v>
      </c>
      <c r="B224" s="3">
        <v>41583</v>
      </c>
      <c r="C224" s="10" t="str">
        <f t="shared" si="18"/>
        <v>November</v>
      </c>
      <c r="D224" s="10" t="str">
        <f t="shared" si="19"/>
        <v>2013</v>
      </c>
      <c r="E224" s="3">
        <v>41587</v>
      </c>
      <c r="F224" s="13">
        <f t="shared" si="20"/>
        <v>4</v>
      </c>
      <c r="G224" s="2" t="s">
        <v>3353</v>
      </c>
      <c r="H224" s="2" t="s">
        <v>3132</v>
      </c>
      <c r="I224" s="22" t="str">
        <f t="shared" si="21"/>
        <v>United States</v>
      </c>
      <c r="J224" s="22" t="str">
        <f t="shared" si="22"/>
        <v>Washington</v>
      </c>
      <c r="K224" s="2" t="s">
        <v>12</v>
      </c>
      <c r="L224" s="2" t="s">
        <v>338</v>
      </c>
      <c r="M224" s="4">
        <v>209.88</v>
      </c>
      <c r="N224" s="4">
        <v>3</v>
      </c>
      <c r="O224" s="4">
        <v>35.679600000000001</v>
      </c>
      <c r="P224" s="14">
        <f t="shared" si="23"/>
        <v>0.17</v>
      </c>
    </row>
    <row r="225" spans="1:16" ht="14.25" customHeight="1" x14ac:dyDescent="0.25">
      <c r="A225" s="2" t="s">
        <v>339</v>
      </c>
      <c r="B225" s="3">
        <v>41008</v>
      </c>
      <c r="C225" s="10" t="str">
        <f t="shared" si="18"/>
        <v>April</v>
      </c>
      <c r="D225" s="10" t="str">
        <f t="shared" si="19"/>
        <v>2012</v>
      </c>
      <c r="E225" s="3">
        <v>41013</v>
      </c>
      <c r="F225" s="13">
        <f t="shared" si="20"/>
        <v>5</v>
      </c>
      <c r="G225" s="2" t="s">
        <v>3397</v>
      </c>
      <c r="H225" s="2" t="s">
        <v>3154</v>
      </c>
      <c r="I225" s="22" t="str">
        <f t="shared" si="21"/>
        <v>United States</v>
      </c>
      <c r="J225" s="22" t="str">
        <f t="shared" si="22"/>
        <v>California</v>
      </c>
      <c r="K225" s="2" t="s">
        <v>22</v>
      </c>
      <c r="L225" s="2" t="s">
        <v>340</v>
      </c>
      <c r="M225" s="4">
        <v>369.91199999999998</v>
      </c>
      <c r="N225" s="4">
        <v>3</v>
      </c>
      <c r="O225" s="4">
        <v>-13.871700000000001</v>
      </c>
      <c r="P225" s="14">
        <f t="shared" si="23"/>
        <v>-3.7500000000000006E-2</v>
      </c>
    </row>
    <row r="226" spans="1:16" ht="14.25" customHeight="1" x14ac:dyDescent="0.25">
      <c r="A226" s="2" t="s">
        <v>341</v>
      </c>
      <c r="B226" s="3">
        <v>40725</v>
      </c>
      <c r="C226" s="10" t="str">
        <f t="shared" si="18"/>
        <v>July</v>
      </c>
      <c r="D226" s="10" t="str">
        <f t="shared" si="19"/>
        <v>2011</v>
      </c>
      <c r="E226" s="3">
        <v>40730</v>
      </c>
      <c r="F226" s="13">
        <f t="shared" si="20"/>
        <v>5</v>
      </c>
      <c r="G226" s="2" t="s">
        <v>3398</v>
      </c>
      <c r="H226" s="2" t="s">
        <v>3132</v>
      </c>
      <c r="I226" s="22" t="str">
        <f t="shared" si="21"/>
        <v>United States</v>
      </c>
      <c r="J226" s="22" t="str">
        <f t="shared" si="22"/>
        <v>Washington</v>
      </c>
      <c r="K226" s="2" t="s">
        <v>18</v>
      </c>
      <c r="L226" s="2" t="s">
        <v>342</v>
      </c>
      <c r="M226" s="4">
        <v>19.920000000000002</v>
      </c>
      <c r="N226" s="4">
        <v>5</v>
      </c>
      <c r="O226" s="4">
        <v>6.9720000000000004</v>
      </c>
      <c r="P226" s="14">
        <f t="shared" si="23"/>
        <v>0.35</v>
      </c>
    </row>
    <row r="227" spans="1:16" ht="14.25" customHeight="1" x14ac:dyDescent="0.25">
      <c r="A227" s="2" t="s">
        <v>343</v>
      </c>
      <c r="B227" s="3">
        <v>40696</v>
      </c>
      <c r="C227" s="10" t="str">
        <f t="shared" si="18"/>
        <v>June</v>
      </c>
      <c r="D227" s="10" t="str">
        <f t="shared" si="19"/>
        <v>2011</v>
      </c>
      <c r="E227" s="3">
        <v>40701</v>
      </c>
      <c r="F227" s="13">
        <f t="shared" si="20"/>
        <v>5</v>
      </c>
      <c r="G227" s="2" t="s">
        <v>3399</v>
      </c>
      <c r="H227" s="2" t="s">
        <v>3135</v>
      </c>
      <c r="I227" s="22" t="str">
        <f t="shared" si="21"/>
        <v>United States</v>
      </c>
      <c r="J227" s="22" t="str">
        <f t="shared" si="22"/>
        <v>Utah</v>
      </c>
      <c r="K227" s="2" t="s">
        <v>18</v>
      </c>
      <c r="L227" s="2" t="s">
        <v>248</v>
      </c>
      <c r="M227" s="4">
        <v>59.808</v>
      </c>
      <c r="N227" s="4">
        <v>3</v>
      </c>
      <c r="O227" s="4">
        <v>19.4376</v>
      </c>
      <c r="P227" s="14">
        <f t="shared" si="23"/>
        <v>0.32500000000000001</v>
      </c>
    </row>
    <row r="228" spans="1:16" ht="14.25" customHeight="1" x14ac:dyDescent="0.25">
      <c r="A228" s="2" t="s">
        <v>343</v>
      </c>
      <c r="B228" s="3">
        <v>40696</v>
      </c>
      <c r="C228" s="10" t="str">
        <f t="shared" si="18"/>
        <v>June</v>
      </c>
      <c r="D228" s="10" t="str">
        <f t="shared" si="19"/>
        <v>2011</v>
      </c>
      <c r="E228" s="3">
        <v>40701</v>
      </c>
      <c r="F228" s="13">
        <f t="shared" si="20"/>
        <v>5</v>
      </c>
      <c r="G228" s="2" t="s">
        <v>3399</v>
      </c>
      <c r="H228" s="2" t="s">
        <v>3135</v>
      </c>
      <c r="I228" s="22" t="str">
        <f t="shared" si="21"/>
        <v>United States</v>
      </c>
      <c r="J228" s="22" t="str">
        <f t="shared" si="22"/>
        <v>Utah</v>
      </c>
      <c r="K228" s="2" t="s">
        <v>12</v>
      </c>
      <c r="L228" s="2" t="s">
        <v>344</v>
      </c>
      <c r="M228" s="4">
        <v>73.319999999999993</v>
      </c>
      <c r="N228" s="4">
        <v>6</v>
      </c>
      <c r="O228" s="4">
        <v>21.995999999999999</v>
      </c>
      <c r="P228" s="14">
        <f t="shared" si="23"/>
        <v>0.3</v>
      </c>
    </row>
    <row r="229" spans="1:16" ht="14.25" customHeight="1" x14ac:dyDescent="0.25">
      <c r="A229" s="2" t="s">
        <v>345</v>
      </c>
      <c r="B229" s="3">
        <v>41318</v>
      </c>
      <c r="C229" s="10" t="str">
        <f t="shared" si="18"/>
        <v>February</v>
      </c>
      <c r="D229" s="10" t="str">
        <f t="shared" si="19"/>
        <v>2013</v>
      </c>
      <c r="E229" s="3">
        <v>41323</v>
      </c>
      <c r="F229" s="13">
        <f t="shared" si="20"/>
        <v>5</v>
      </c>
      <c r="G229" s="2" t="s">
        <v>3400</v>
      </c>
      <c r="H229" s="2" t="s">
        <v>3131</v>
      </c>
      <c r="I229" s="22" t="str">
        <f t="shared" si="21"/>
        <v>United States</v>
      </c>
      <c r="J229" s="22" t="str">
        <f t="shared" si="22"/>
        <v>California</v>
      </c>
      <c r="K229" s="2" t="s">
        <v>45</v>
      </c>
      <c r="L229" s="2" t="s">
        <v>346</v>
      </c>
      <c r="M229" s="4">
        <v>146.82</v>
      </c>
      <c r="N229" s="4">
        <v>3</v>
      </c>
      <c r="O229" s="4">
        <v>73.41</v>
      </c>
      <c r="P229" s="14">
        <f t="shared" si="23"/>
        <v>0.5</v>
      </c>
    </row>
    <row r="230" spans="1:16" ht="14.25" customHeight="1" x14ac:dyDescent="0.25">
      <c r="A230" s="2" t="s">
        <v>347</v>
      </c>
      <c r="B230" s="3">
        <v>41661</v>
      </c>
      <c r="C230" s="10" t="str">
        <f t="shared" si="18"/>
        <v>January</v>
      </c>
      <c r="D230" s="10" t="str">
        <f t="shared" si="19"/>
        <v>2014</v>
      </c>
      <c r="E230" s="3">
        <v>41665</v>
      </c>
      <c r="F230" s="13">
        <f t="shared" si="20"/>
        <v>4</v>
      </c>
      <c r="G230" s="2" t="s">
        <v>3401</v>
      </c>
      <c r="H230" s="2" t="s">
        <v>3132</v>
      </c>
      <c r="I230" s="22" t="str">
        <f t="shared" si="21"/>
        <v>United States</v>
      </c>
      <c r="J230" s="22" t="str">
        <f t="shared" si="22"/>
        <v>Washington</v>
      </c>
      <c r="K230" s="2" t="s">
        <v>28</v>
      </c>
      <c r="L230" s="2" t="s">
        <v>348</v>
      </c>
      <c r="M230" s="4">
        <v>242.94</v>
      </c>
      <c r="N230" s="4">
        <v>3</v>
      </c>
      <c r="O230" s="4">
        <v>9.7175999999999991</v>
      </c>
      <c r="P230" s="14">
        <f t="shared" si="23"/>
        <v>3.9999999999999994E-2</v>
      </c>
    </row>
    <row r="231" spans="1:16" ht="14.25" customHeight="1" x14ac:dyDescent="0.25">
      <c r="A231" s="2" t="s">
        <v>347</v>
      </c>
      <c r="B231" s="3">
        <v>41661</v>
      </c>
      <c r="C231" s="10" t="str">
        <f t="shared" si="18"/>
        <v>January</v>
      </c>
      <c r="D231" s="10" t="str">
        <f t="shared" si="19"/>
        <v>2014</v>
      </c>
      <c r="E231" s="3">
        <v>41665</v>
      </c>
      <c r="F231" s="13">
        <f t="shared" si="20"/>
        <v>4</v>
      </c>
      <c r="G231" s="2" t="s">
        <v>3401</v>
      </c>
      <c r="H231" s="2" t="s">
        <v>3132</v>
      </c>
      <c r="I231" s="22" t="str">
        <f t="shared" si="21"/>
        <v>United States</v>
      </c>
      <c r="J231" s="22" t="str">
        <f t="shared" si="22"/>
        <v>Washington</v>
      </c>
      <c r="K231" s="2" t="s">
        <v>38</v>
      </c>
      <c r="L231" s="2" t="s">
        <v>349</v>
      </c>
      <c r="M231" s="4">
        <v>179.97</v>
      </c>
      <c r="N231" s="4">
        <v>3</v>
      </c>
      <c r="O231" s="4">
        <v>86.385599999999997</v>
      </c>
      <c r="P231" s="14">
        <f t="shared" si="23"/>
        <v>0.48</v>
      </c>
    </row>
    <row r="232" spans="1:16" ht="14.25" customHeight="1" x14ac:dyDescent="0.25">
      <c r="A232" s="2" t="s">
        <v>347</v>
      </c>
      <c r="B232" s="3">
        <v>41661</v>
      </c>
      <c r="C232" s="10" t="str">
        <f t="shared" si="18"/>
        <v>January</v>
      </c>
      <c r="D232" s="10" t="str">
        <f t="shared" si="19"/>
        <v>2014</v>
      </c>
      <c r="E232" s="3">
        <v>41665</v>
      </c>
      <c r="F232" s="13">
        <f t="shared" si="20"/>
        <v>4</v>
      </c>
      <c r="G232" s="2" t="s">
        <v>3401</v>
      </c>
      <c r="H232" s="2" t="s">
        <v>3132</v>
      </c>
      <c r="I232" s="22" t="str">
        <f t="shared" si="21"/>
        <v>United States</v>
      </c>
      <c r="J232" s="22" t="str">
        <f t="shared" si="22"/>
        <v>Washington</v>
      </c>
      <c r="K232" s="2" t="s">
        <v>18</v>
      </c>
      <c r="L232" s="2" t="s">
        <v>350</v>
      </c>
      <c r="M232" s="4">
        <v>99.695999999999998</v>
      </c>
      <c r="N232" s="4">
        <v>6</v>
      </c>
      <c r="O232" s="4">
        <v>33.647399999999998</v>
      </c>
      <c r="P232" s="14">
        <f t="shared" si="23"/>
        <v>0.33749999999999997</v>
      </c>
    </row>
    <row r="233" spans="1:16" ht="14.25" customHeight="1" x14ac:dyDescent="0.25">
      <c r="A233" s="2" t="s">
        <v>347</v>
      </c>
      <c r="B233" s="3">
        <v>41661</v>
      </c>
      <c r="C233" s="10" t="str">
        <f t="shared" si="18"/>
        <v>January</v>
      </c>
      <c r="D233" s="10" t="str">
        <f t="shared" si="19"/>
        <v>2014</v>
      </c>
      <c r="E233" s="3">
        <v>41665</v>
      </c>
      <c r="F233" s="13">
        <f t="shared" si="20"/>
        <v>4</v>
      </c>
      <c r="G233" s="2" t="s">
        <v>3401</v>
      </c>
      <c r="H233" s="2" t="s">
        <v>3132</v>
      </c>
      <c r="I233" s="22" t="str">
        <f t="shared" si="21"/>
        <v>United States</v>
      </c>
      <c r="J233" s="22" t="str">
        <f t="shared" si="22"/>
        <v>Washington</v>
      </c>
      <c r="K233" s="2" t="s">
        <v>18</v>
      </c>
      <c r="L233" s="2" t="s">
        <v>351</v>
      </c>
      <c r="M233" s="4">
        <v>27.936</v>
      </c>
      <c r="N233" s="4">
        <v>4</v>
      </c>
      <c r="O233" s="4">
        <v>9.4283999999999999</v>
      </c>
      <c r="P233" s="14">
        <f t="shared" si="23"/>
        <v>0.33750000000000002</v>
      </c>
    </row>
    <row r="234" spans="1:16" ht="14.25" customHeight="1" x14ac:dyDescent="0.25">
      <c r="A234" s="2" t="s">
        <v>347</v>
      </c>
      <c r="B234" s="3">
        <v>41661</v>
      </c>
      <c r="C234" s="10" t="str">
        <f t="shared" si="18"/>
        <v>January</v>
      </c>
      <c r="D234" s="10" t="str">
        <f t="shared" si="19"/>
        <v>2014</v>
      </c>
      <c r="E234" s="3">
        <v>41665</v>
      </c>
      <c r="F234" s="13">
        <f t="shared" si="20"/>
        <v>4</v>
      </c>
      <c r="G234" s="2" t="s">
        <v>3401</v>
      </c>
      <c r="H234" s="2" t="s">
        <v>3132</v>
      </c>
      <c r="I234" s="22" t="str">
        <f t="shared" si="21"/>
        <v>United States</v>
      </c>
      <c r="J234" s="22" t="str">
        <f t="shared" si="22"/>
        <v>Washington</v>
      </c>
      <c r="K234" s="2" t="s">
        <v>198</v>
      </c>
      <c r="L234" s="2" t="s">
        <v>352</v>
      </c>
      <c r="M234" s="4">
        <v>84.98</v>
      </c>
      <c r="N234" s="4">
        <v>1</v>
      </c>
      <c r="O234" s="4">
        <v>18.695599999999999</v>
      </c>
      <c r="P234" s="14">
        <f t="shared" si="23"/>
        <v>0.21999999999999997</v>
      </c>
    </row>
    <row r="235" spans="1:16" ht="14.25" customHeight="1" x14ac:dyDescent="0.25">
      <c r="A235" s="2" t="s">
        <v>347</v>
      </c>
      <c r="B235" s="3">
        <v>41661</v>
      </c>
      <c r="C235" s="10" t="str">
        <f t="shared" si="18"/>
        <v>January</v>
      </c>
      <c r="D235" s="10" t="str">
        <f t="shared" si="19"/>
        <v>2014</v>
      </c>
      <c r="E235" s="3">
        <v>41665</v>
      </c>
      <c r="F235" s="13">
        <f t="shared" si="20"/>
        <v>4</v>
      </c>
      <c r="G235" s="2" t="s">
        <v>3401</v>
      </c>
      <c r="H235" s="2" t="s">
        <v>3132</v>
      </c>
      <c r="I235" s="22" t="str">
        <f t="shared" si="21"/>
        <v>United States</v>
      </c>
      <c r="J235" s="22" t="str">
        <f t="shared" si="22"/>
        <v>Washington</v>
      </c>
      <c r="K235" s="2" t="s">
        <v>18</v>
      </c>
      <c r="L235" s="2" t="s">
        <v>353</v>
      </c>
      <c r="M235" s="4">
        <v>18.72</v>
      </c>
      <c r="N235" s="4">
        <v>5</v>
      </c>
      <c r="O235" s="4">
        <v>6.5519999999999996</v>
      </c>
      <c r="P235" s="14">
        <f t="shared" si="23"/>
        <v>0.35</v>
      </c>
    </row>
    <row r="236" spans="1:16" ht="14.25" customHeight="1" x14ac:dyDescent="0.25">
      <c r="A236" s="2" t="s">
        <v>354</v>
      </c>
      <c r="B236" s="3">
        <v>40794</v>
      </c>
      <c r="C236" s="10" t="str">
        <f t="shared" si="18"/>
        <v>September</v>
      </c>
      <c r="D236" s="10" t="str">
        <f t="shared" si="19"/>
        <v>2011</v>
      </c>
      <c r="E236" s="3">
        <v>40798</v>
      </c>
      <c r="F236" s="13">
        <f t="shared" si="20"/>
        <v>4</v>
      </c>
      <c r="G236" s="2" t="s">
        <v>3402</v>
      </c>
      <c r="H236" s="2" t="s">
        <v>3134</v>
      </c>
      <c r="I236" s="22" t="str">
        <f t="shared" si="21"/>
        <v>United States</v>
      </c>
      <c r="J236" s="22" t="str">
        <f t="shared" si="22"/>
        <v>California</v>
      </c>
      <c r="K236" s="2" t="s">
        <v>38</v>
      </c>
      <c r="L236" s="2" t="s">
        <v>355</v>
      </c>
      <c r="M236" s="4">
        <v>49.98</v>
      </c>
      <c r="N236" s="4">
        <v>2</v>
      </c>
      <c r="O236" s="4">
        <v>8.4966000000000008</v>
      </c>
      <c r="P236" s="14">
        <f t="shared" si="23"/>
        <v>0.17000000000000004</v>
      </c>
    </row>
    <row r="237" spans="1:16" ht="14.25" customHeight="1" x14ac:dyDescent="0.25">
      <c r="A237" s="2" t="s">
        <v>356</v>
      </c>
      <c r="B237" s="3">
        <v>40690</v>
      </c>
      <c r="C237" s="10" t="str">
        <f t="shared" si="18"/>
        <v>May</v>
      </c>
      <c r="D237" s="10" t="str">
        <f t="shared" si="19"/>
        <v>2011</v>
      </c>
      <c r="E237" s="3">
        <v>40690</v>
      </c>
      <c r="F237" s="13">
        <f t="shared" si="20"/>
        <v>0</v>
      </c>
      <c r="G237" s="2" t="s">
        <v>3403</v>
      </c>
      <c r="H237" s="2" t="s">
        <v>3149</v>
      </c>
      <c r="I237" s="22" t="str">
        <f t="shared" si="21"/>
        <v>United States</v>
      </c>
      <c r="J237" s="22" t="str">
        <f t="shared" si="22"/>
        <v>California</v>
      </c>
      <c r="K237" s="2" t="s">
        <v>22</v>
      </c>
      <c r="L237" s="2" t="s">
        <v>357</v>
      </c>
      <c r="M237" s="4">
        <v>567.12</v>
      </c>
      <c r="N237" s="4">
        <v>10</v>
      </c>
      <c r="O237" s="4">
        <v>-28.356000000000002</v>
      </c>
      <c r="P237" s="14">
        <f t="shared" si="23"/>
        <v>-0.05</v>
      </c>
    </row>
    <row r="238" spans="1:16" ht="14.25" customHeight="1" x14ac:dyDescent="0.25">
      <c r="A238" s="2" t="s">
        <v>356</v>
      </c>
      <c r="B238" s="3">
        <v>40690</v>
      </c>
      <c r="C238" s="10" t="str">
        <f t="shared" si="18"/>
        <v>May</v>
      </c>
      <c r="D238" s="10" t="str">
        <f t="shared" si="19"/>
        <v>2011</v>
      </c>
      <c r="E238" s="3">
        <v>40690</v>
      </c>
      <c r="F238" s="13">
        <f t="shared" si="20"/>
        <v>0</v>
      </c>
      <c r="G238" s="2" t="s">
        <v>3403</v>
      </c>
      <c r="H238" s="2" t="s">
        <v>3149</v>
      </c>
      <c r="I238" s="22" t="str">
        <f t="shared" si="21"/>
        <v>United States</v>
      </c>
      <c r="J238" s="22" t="str">
        <f t="shared" si="22"/>
        <v>California</v>
      </c>
      <c r="K238" s="2" t="s">
        <v>28</v>
      </c>
      <c r="L238" s="2" t="s">
        <v>358</v>
      </c>
      <c r="M238" s="4">
        <v>359.32</v>
      </c>
      <c r="N238" s="4">
        <v>4</v>
      </c>
      <c r="O238" s="4">
        <v>7.1863999999999999</v>
      </c>
      <c r="P238" s="14">
        <f t="shared" si="23"/>
        <v>0.02</v>
      </c>
    </row>
    <row r="239" spans="1:16" ht="14.25" customHeight="1" x14ac:dyDescent="0.25">
      <c r="A239" s="2" t="s">
        <v>359</v>
      </c>
      <c r="B239" s="3">
        <v>41372</v>
      </c>
      <c r="C239" s="10" t="str">
        <f t="shared" si="18"/>
        <v>April</v>
      </c>
      <c r="D239" s="10" t="str">
        <f t="shared" si="19"/>
        <v>2013</v>
      </c>
      <c r="E239" s="3">
        <v>41374</v>
      </c>
      <c r="F239" s="13">
        <f t="shared" si="20"/>
        <v>2</v>
      </c>
      <c r="G239" s="2" t="s">
        <v>3404</v>
      </c>
      <c r="H239" s="2" t="s">
        <v>3134</v>
      </c>
      <c r="I239" s="22" t="str">
        <f t="shared" si="21"/>
        <v>United States</v>
      </c>
      <c r="J239" s="22" t="str">
        <f t="shared" si="22"/>
        <v>California</v>
      </c>
      <c r="K239" s="2" t="s">
        <v>165</v>
      </c>
      <c r="L239" s="2" t="s">
        <v>360</v>
      </c>
      <c r="M239" s="4">
        <v>1199.9760000000001</v>
      </c>
      <c r="N239" s="4">
        <v>3</v>
      </c>
      <c r="O239" s="4">
        <v>374.99250000000001</v>
      </c>
      <c r="P239" s="14">
        <f t="shared" si="23"/>
        <v>0.3125</v>
      </c>
    </row>
    <row r="240" spans="1:16" ht="14.25" customHeight="1" x14ac:dyDescent="0.25">
      <c r="A240" s="2" t="s">
        <v>361</v>
      </c>
      <c r="B240" s="3">
        <v>41250</v>
      </c>
      <c r="C240" s="10" t="str">
        <f t="shared" si="18"/>
        <v>December</v>
      </c>
      <c r="D240" s="10" t="str">
        <f t="shared" si="19"/>
        <v>2012</v>
      </c>
      <c r="E240" s="3">
        <v>41255</v>
      </c>
      <c r="F240" s="13">
        <f t="shared" si="20"/>
        <v>5</v>
      </c>
      <c r="G240" s="2" t="s">
        <v>3405</v>
      </c>
      <c r="H240" s="2" t="s">
        <v>3131</v>
      </c>
      <c r="I240" s="22" t="str">
        <f t="shared" si="21"/>
        <v>United States</v>
      </c>
      <c r="J240" s="22" t="str">
        <f t="shared" si="22"/>
        <v>California</v>
      </c>
      <c r="K240" s="2" t="s">
        <v>12</v>
      </c>
      <c r="L240" s="2" t="s">
        <v>362</v>
      </c>
      <c r="M240" s="4">
        <v>79.92</v>
      </c>
      <c r="N240" s="4">
        <v>4</v>
      </c>
      <c r="O240" s="4">
        <v>28.7712</v>
      </c>
      <c r="P240" s="14">
        <f t="shared" si="23"/>
        <v>0.36</v>
      </c>
    </row>
    <row r="241" spans="1:16" ht="14.25" customHeight="1" x14ac:dyDescent="0.25">
      <c r="A241" s="2" t="s">
        <v>363</v>
      </c>
      <c r="B241" s="3">
        <v>41152</v>
      </c>
      <c r="C241" s="10" t="str">
        <f t="shared" si="18"/>
        <v>August</v>
      </c>
      <c r="D241" s="10" t="str">
        <f t="shared" si="19"/>
        <v>2012</v>
      </c>
      <c r="E241" s="3">
        <v>41157</v>
      </c>
      <c r="F241" s="13">
        <f t="shared" si="20"/>
        <v>5</v>
      </c>
      <c r="G241" s="2" t="s">
        <v>3406</v>
      </c>
      <c r="H241" s="2" t="s">
        <v>3131</v>
      </c>
      <c r="I241" s="22" t="str">
        <f t="shared" si="21"/>
        <v>United States</v>
      </c>
      <c r="J241" s="22" t="str">
        <f t="shared" si="22"/>
        <v>California</v>
      </c>
      <c r="K241" s="2" t="s">
        <v>45</v>
      </c>
      <c r="L241" s="2" t="s">
        <v>278</v>
      </c>
      <c r="M241" s="4">
        <v>58.32</v>
      </c>
      <c r="N241" s="4">
        <v>9</v>
      </c>
      <c r="O241" s="4">
        <v>27.993600000000001</v>
      </c>
      <c r="P241" s="14">
        <f t="shared" si="23"/>
        <v>0.48</v>
      </c>
    </row>
    <row r="242" spans="1:16" ht="14.25" customHeight="1" x14ac:dyDescent="0.25">
      <c r="A242" s="2" t="s">
        <v>364</v>
      </c>
      <c r="B242" s="3">
        <v>41142</v>
      </c>
      <c r="C242" s="10" t="str">
        <f t="shared" si="18"/>
        <v>August</v>
      </c>
      <c r="D242" s="10" t="str">
        <f t="shared" si="19"/>
        <v>2012</v>
      </c>
      <c r="E242" s="3">
        <v>41144</v>
      </c>
      <c r="F242" s="13">
        <f t="shared" si="20"/>
        <v>2</v>
      </c>
      <c r="G242" s="2" t="s">
        <v>3407</v>
      </c>
      <c r="H242" s="2" t="s">
        <v>3134</v>
      </c>
      <c r="I242" s="22" t="str">
        <f t="shared" si="21"/>
        <v>United States</v>
      </c>
      <c r="J242" s="22" t="str">
        <f t="shared" si="22"/>
        <v>California</v>
      </c>
      <c r="K242" s="2" t="s">
        <v>72</v>
      </c>
      <c r="L242" s="2" t="s">
        <v>365</v>
      </c>
      <c r="M242" s="4">
        <v>544.00800000000004</v>
      </c>
      <c r="N242" s="4">
        <v>3</v>
      </c>
      <c r="O242" s="4">
        <v>40.800600000000003</v>
      </c>
      <c r="P242" s="14">
        <f t="shared" si="23"/>
        <v>7.4999999999999997E-2</v>
      </c>
    </row>
    <row r="243" spans="1:16" ht="14.25" customHeight="1" x14ac:dyDescent="0.25">
      <c r="A243" s="2" t="s">
        <v>364</v>
      </c>
      <c r="B243" s="3">
        <v>41142</v>
      </c>
      <c r="C243" s="10" t="str">
        <f t="shared" si="18"/>
        <v>August</v>
      </c>
      <c r="D243" s="10" t="str">
        <f t="shared" si="19"/>
        <v>2012</v>
      </c>
      <c r="E243" s="3">
        <v>41144</v>
      </c>
      <c r="F243" s="13">
        <f t="shared" si="20"/>
        <v>2</v>
      </c>
      <c r="G243" s="2" t="s">
        <v>3407</v>
      </c>
      <c r="H243" s="2" t="s">
        <v>3134</v>
      </c>
      <c r="I243" s="22" t="str">
        <f t="shared" si="21"/>
        <v>United States</v>
      </c>
      <c r="J243" s="22" t="str">
        <f t="shared" si="22"/>
        <v>California</v>
      </c>
      <c r="K243" s="2" t="s">
        <v>45</v>
      </c>
      <c r="L243" s="2" t="s">
        <v>202</v>
      </c>
      <c r="M243" s="4">
        <v>59.94</v>
      </c>
      <c r="N243" s="4">
        <v>3</v>
      </c>
      <c r="O243" s="4">
        <v>28.171800000000001</v>
      </c>
      <c r="P243" s="14">
        <f t="shared" si="23"/>
        <v>0.47000000000000003</v>
      </c>
    </row>
    <row r="244" spans="1:16" ht="14.25" customHeight="1" x14ac:dyDescent="0.25">
      <c r="A244" s="2" t="s">
        <v>364</v>
      </c>
      <c r="B244" s="3">
        <v>41142</v>
      </c>
      <c r="C244" s="10" t="str">
        <f t="shared" si="18"/>
        <v>August</v>
      </c>
      <c r="D244" s="10" t="str">
        <f t="shared" si="19"/>
        <v>2012</v>
      </c>
      <c r="E244" s="3">
        <v>41144</v>
      </c>
      <c r="F244" s="13">
        <f t="shared" si="20"/>
        <v>2</v>
      </c>
      <c r="G244" s="2" t="s">
        <v>3407</v>
      </c>
      <c r="H244" s="2" t="s">
        <v>3134</v>
      </c>
      <c r="I244" s="22" t="str">
        <f t="shared" si="21"/>
        <v>United States</v>
      </c>
      <c r="J244" s="22" t="str">
        <f t="shared" si="22"/>
        <v>California</v>
      </c>
      <c r="K244" s="2" t="s">
        <v>45</v>
      </c>
      <c r="L244" s="2" t="s">
        <v>366</v>
      </c>
      <c r="M244" s="4">
        <v>23.92</v>
      </c>
      <c r="N244" s="4">
        <v>4</v>
      </c>
      <c r="O244" s="4">
        <v>11.720800000000001</v>
      </c>
      <c r="P244" s="14">
        <f t="shared" si="23"/>
        <v>0.49</v>
      </c>
    </row>
    <row r="245" spans="1:16" ht="14.25" customHeight="1" x14ac:dyDescent="0.25">
      <c r="A245" s="2" t="s">
        <v>364</v>
      </c>
      <c r="B245" s="3">
        <v>41142</v>
      </c>
      <c r="C245" s="10" t="str">
        <f t="shared" si="18"/>
        <v>August</v>
      </c>
      <c r="D245" s="10" t="str">
        <f t="shared" si="19"/>
        <v>2012</v>
      </c>
      <c r="E245" s="3">
        <v>41144</v>
      </c>
      <c r="F245" s="13">
        <f t="shared" si="20"/>
        <v>2</v>
      </c>
      <c r="G245" s="2" t="s">
        <v>3407</v>
      </c>
      <c r="H245" s="2" t="s">
        <v>3134</v>
      </c>
      <c r="I245" s="22" t="str">
        <f t="shared" si="21"/>
        <v>United States</v>
      </c>
      <c r="J245" s="22" t="str">
        <f t="shared" si="22"/>
        <v>California</v>
      </c>
      <c r="K245" s="2" t="s">
        <v>45</v>
      </c>
      <c r="L245" s="2" t="s">
        <v>367</v>
      </c>
      <c r="M245" s="4">
        <v>4.28</v>
      </c>
      <c r="N245" s="4">
        <v>1</v>
      </c>
      <c r="O245" s="4">
        <v>1.9259999999999999</v>
      </c>
      <c r="P245" s="14">
        <f t="shared" si="23"/>
        <v>0.44999999999999996</v>
      </c>
    </row>
    <row r="246" spans="1:16" ht="14.25" customHeight="1" x14ac:dyDescent="0.25">
      <c r="A246" s="2" t="s">
        <v>368</v>
      </c>
      <c r="B246" s="3">
        <v>41716</v>
      </c>
      <c r="C246" s="10" t="str">
        <f t="shared" si="18"/>
        <v>March</v>
      </c>
      <c r="D246" s="10" t="str">
        <f t="shared" si="19"/>
        <v>2014</v>
      </c>
      <c r="E246" s="3">
        <v>41720</v>
      </c>
      <c r="F246" s="13">
        <f t="shared" si="20"/>
        <v>4</v>
      </c>
      <c r="G246" s="2" t="s">
        <v>3408</v>
      </c>
      <c r="H246" s="2" t="s">
        <v>3174</v>
      </c>
      <c r="I246" s="22" t="str">
        <f t="shared" si="21"/>
        <v>United States</v>
      </c>
      <c r="J246" s="22" t="str">
        <f t="shared" si="22"/>
        <v>California</v>
      </c>
      <c r="K246" s="2" t="s">
        <v>18</v>
      </c>
      <c r="L246" s="2" t="s">
        <v>369</v>
      </c>
      <c r="M246" s="4">
        <v>17.456</v>
      </c>
      <c r="N246" s="4">
        <v>2</v>
      </c>
      <c r="O246" s="4">
        <v>5.8914</v>
      </c>
      <c r="P246" s="14">
        <f t="shared" si="23"/>
        <v>0.33750000000000002</v>
      </c>
    </row>
    <row r="247" spans="1:16" ht="14.25" customHeight="1" x14ac:dyDescent="0.25">
      <c r="A247" s="2" t="s">
        <v>370</v>
      </c>
      <c r="B247" s="3">
        <v>41255</v>
      </c>
      <c r="C247" s="10" t="str">
        <f t="shared" si="18"/>
        <v>December</v>
      </c>
      <c r="D247" s="10" t="str">
        <f t="shared" si="19"/>
        <v>2012</v>
      </c>
      <c r="E247" s="3">
        <v>41259</v>
      </c>
      <c r="F247" s="13">
        <f t="shared" si="20"/>
        <v>4</v>
      </c>
      <c r="G247" s="2" t="s">
        <v>3409</v>
      </c>
      <c r="H247" s="2" t="s">
        <v>3174</v>
      </c>
      <c r="I247" s="22" t="str">
        <f t="shared" si="21"/>
        <v>United States</v>
      </c>
      <c r="J247" s="22" t="str">
        <f t="shared" si="22"/>
        <v>California</v>
      </c>
      <c r="K247" s="2" t="s">
        <v>72</v>
      </c>
      <c r="L247" s="2" t="s">
        <v>371</v>
      </c>
      <c r="M247" s="4">
        <v>348.928</v>
      </c>
      <c r="N247" s="4">
        <v>2</v>
      </c>
      <c r="O247" s="4">
        <v>34.892800000000001</v>
      </c>
      <c r="P247" s="14">
        <f t="shared" si="23"/>
        <v>0.1</v>
      </c>
    </row>
    <row r="248" spans="1:16" ht="14.25" customHeight="1" x14ac:dyDescent="0.25">
      <c r="A248" s="2" t="s">
        <v>372</v>
      </c>
      <c r="B248" s="3">
        <v>40806</v>
      </c>
      <c r="C248" s="10" t="str">
        <f t="shared" si="18"/>
        <v>September</v>
      </c>
      <c r="D248" s="10" t="str">
        <f t="shared" si="19"/>
        <v>2011</v>
      </c>
      <c r="E248" s="3">
        <v>40812</v>
      </c>
      <c r="F248" s="13">
        <f t="shared" si="20"/>
        <v>6</v>
      </c>
      <c r="G248" s="2" t="s">
        <v>3410</v>
      </c>
      <c r="H248" s="2" t="s">
        <v>3134</v>
      </c>
      <c r="I248" s="22" t="str">
        <f t="shared" si="21"/>
        <v>United States</v>
      </c>
      <c r="J248" s="22" t="str">
        <f t="shared" si="22"/>
        <v>California</v>
      </c>
      <c r="K248" s="2" t="s">
        <v>9</v>
      </c>
      <c r="L248" s="2" t="s">
        <v>373</v>
      </c>
      <c r="M248" s="4">
        <v>9.9600000000000009</v>
      </c>
      <c r="N248" s="4">
        <v>2</v>
      </c>
      <c r="O248" s="4">
        <v>4.5815999999999999</v>
      </c>
      <c r="P248" s="14">
        <f t="shared" si="23"/>
        <v>0.45999999999999996</v>
      </c>
    </row>
    <row r="249" spans="1:16" ht="14.25" customHeight="1" x14ac:dyDescent="0.25">
      <c r="A249" s="2" t="s">
        <v>372</v>
      </c>
      <c r="B249" s="3">
        <v>40806</v>
      </c>
      <c r="C249" s="10" t="str">
        <f t="shared" si="18"/>
        <v>September</v>
      </c>
      <c r="D249" s="10" t="str">
        <f t="shared" si="19"/>
        <v>2011</v>
      </c>
      <c r="E249" s="3">
        <v>40812</v>
      </c>
      <c r="F249" s="13">
        <f t="shared" si="20"/>
        <v>6</v>
      </c>
      <c r="G249" s="2" t="s">
        <v>3410</v>
      </c>
      <c r="H249" s="2" t="s">
        <v>3134</v>
      </c>
      <c r="I249" s="22" t="str">
        <f t="shared" si="21"/>
        <v>United States</v>
      </c>
      <c r="J249" s="22" t="str">
        <f t="shared" si="22"/>
        <v>California</v>
      </c>
      <c r="K249" s="2" t="s">
        <v>45</v>
      </c>
      <c r="L249" s="2" t="s">
        <v>193</v>
      </c>
      <c r="M249" s="4">
        <v>21.72</v>
      </c>
      <c r="N249" s="4">
        <v>4</v>
      </c>
      <c r="O249" s="4">
        <v>10.642799999999999</v>
      </c>
      <c r="P249" s="14">
        <f t="shared" si="23"/>
        <v>0.49</v>
      </c>
    </row>
    <row r="250" spans="1:16" ht="14.25" customHeight="1" x14ac:dyDescent="0.25">
      <c r="A250" s="2" t="s">
        <v>374</v>
      </c>
      <c r="B250" s="3">
        <v>41240</v>
      </c>
      <c r="C250" s="10" t="str">
        <f t="shared" si="18"/>
        <v>November</v>
      </c>
      <c r="D250" s="10" t="str">
        <f t="shared" si="19"/>
        <v>2012</v>
      </c>
      <c r="E250" s="3">
        <v>41246</v>
      </c>
      <c r="F250" s="13">
        <f t="shared" si="20"/>
        <v>6</v>
      </c>
      <c r="G250" s="2" t="s">
        <v>3411</v>
      </c>
      <c r="H250" s="2" t="s">
        <v>3175</v>
      </c>
      <c r="I250" s="22" t="str">
        <f t="shared" si="21"/>
        <v>United States</v>
      </c>
      <c r="J250" s="22" t="str">
        <f t="shared" si="22"/>
        <v>California</v>
      </c>
      <c r="K250" s="2" t="s">
        <v>72</v>
      </c>
      <c r="L250" s="2" t="s">
        <v>375</v>
      </c>
      <c r="M250" s="4">
        <v>283.92</v>
      </c>
      <c r="N250" s="4">
        <v>5</v>
      </c>
      <c r="O250" s="4">
        <v>17.745000000000001</v>
      </c>
      <c r="P250" s="14">
        <f t="shared" si="23"/>
        <v>6.25E-2</v>
      </c>
    </row>
    <row r="251" spans="1:16" ht="14.25" customHeight="1" x14ac:dyDescent="0.25">
      <c r="A251" s="2" t="s">
        <v>376</v>
      </c>
      <c r="B251" s="3">
        <v>41691</v>
      </c>
      <c r="C251" s="10" t="str">
        <f t="shared" si="18"/>
        <v>February</v>
      </c>
      <c r="D251" s="10" t="str">
        <f t="shared" si="19"/>
        <v>2014</v>
      </c>
      <c r="E251" s="3">
        <v>41694</v>
      </c>
      <c r="F251" s="13">
        <f t="shared" si="20"/>
        <v>3</v>
      </c>
      <c r="G251" s="2" t="s">
        <v>3412</v>
      </c>
      <c r="H251" s="2" t="s">
        <v>3149</v>
      </c>
      <c r="I251" s="22" t="str">
        <f t="shared" si="21"/>
        <v>United States</v>
      </c>
      <c r="J251" s="22" t="str">
        <f t="shared" si="22"/>
        <v>California</v>
      </c>
      <c r="K251" s="2" t="s">
        <v>12</v>
      </c>
      <c r="L251" s="2" t="s">
        <v>377</v>
      </c>
      <c r="M251" s="4">
        <v>22.23</v>
      </c>
      <c r="N251" s="4">
        <v>1</v>
      </c>
      <c r="O251" s="4">
        <v>7.3358999999999996</v>
      </c>
      <c r="P251" s="14">
        <f t="shared" si="23"/>
        <v>0.32999999999999996</v>
      </c>
    </row>
    <row r="252" spans="1:16" ht="14.25" customHeight="1" x14ac:dyDescent="0.25">
      <c r="A252" s="2" t="s">
        <v>376</v>
      </c>
      <c r="B252" s="3">
        <v>41691</v>
      </c>
      <c r="C252" s="10" t="str">
        <f t="shared" si="18"/>
        <v>February</v>
      </c>
      <c r="D252" s="10" t="str">
        <f t="shared" si="19"/>
        <v>2014</v>
      </c>
      <c r="E252" s="3">
        <v>41694</v>
      </c>
      <c r="F252" s="13">
        <f t="shared" si="20"/>
        <v>3</v>
      </c>
      <c r="G252" s="2" t="s">
        <v>3412</v>
      </c>
      <c r="H252" s="2" t="s">
        <v>3149</v>
      </c>
      <c r="I252" s="22" t="str">
        <f t="shared" si="21"/>
        <v>United States</v>
      </c>
      <c r="J252" s="22" t="str">
        <f t="shared" si="22"/>
        <v>California</v>
      </c>
      <c r="K252" s="2" t="s">
        <v>16</v>
      </c>
      <c r="L252" s="2" t="s">
        <v>378</v>
      </c>
      <c r="M252" s="4">
        <v>215.96799999999999</v>
      </c>
      <c r="N252" s="4">
        <v>2</v>
      </c>
      <c r="O252" s="4">
        <v>18.897200000000002</v>
      </c>
      <c r="P252" s="14">
        <f t="shared" si="23"/>
        <v>8.7500000000000008E-2</v>
      </c>
    </row>
    <row r="253" spans="1:16" ht="14.25" customHeight="1" x14ac:dyDescent="0.25">
      <c r="A253" s="2" t="s">
        <v>379</v>
      </c>
      <c r="B253" s="3">
        <v>41752</v>
      </c>
      <c r="C253" s="10" t="str">
        <f t="shared" si="18"/>
        <v>April</v>
      </c>
      <c r="D253" s="10" t="str">
        <f t="shared" si="19"/>
        <v>2014</v>
      </c>
      <c r="E253" s="3">
        <v>41754</v>
      </c>
      <c r="F253" s="13">
        <f t="shared" si="20"/>
        <v>2</v>
      </c>
      <c r="G253" s="2" t="s">
        <v>3413</v>
      </c>
      <c r="H253" s="2" t="s">
        <v>3134</v>
      </c>
      <c r="I253" s="22" t="str">
        <f t="shared" si="21"/>
        <v>United States</v>
      </c>
      <c r="J253" s="22" t="str">
        <f t="shared" si="22"/>
        <v>California</v>
      </c>
      <c r="K253" s="2" t="s">
        <v>12</v>
      </c>
      <c r="L253" s="2" t="s">
        <v>380</v>
      </c>
      <c r="M253" s="4">
        <v>18.28</v>
      </c>
      <c r="N253" s="4">
        <v>2</v>
      </c>
      <c r="O253" s="4">
        <v>6.2152000000000003</v>
      </c>
      <c r="P253" s="14">
        <f t="shared" si="23"/>
        <v>0.33999999999999997</v>
      </c>
    </row>
    <row r="254" spans="1:16" ht="14.25" customHeight="1" x14ac:dyDescent="0.25">
      <c r="A254" s="2" t="s">
        <v>381</v>
      </c>
      <c r="B254" s="3">
        <v>40848</v>
      </c>
      <c r="C254" s="10" t="str">
        <f t="shared" si="18"/>
        <v>November</v>
      </c>
      <c r="D254" s="10" t="str">
        <f t="shared" si="19"/>
        <v>2011</v>
      </c>
      <c r="E254" s="3">
        <v>40854</v>
      </c>
      <c r="F254" s="13">
        <f t="shared" si="20"/>
        <v>6</v>
      </c>
      <c r="G254" s="2" t="s">
        <v>3414</v>
      </c>
      <c r="H254" s="2" t="s">
        <v>3146</v>
      </c>
      <c r="I254" s="22" t="str">
        <f t="shared" si="21"/>
        <v>United States</v>
      </c>
      <c r="J254" s="22" t="str">
        <f t="shared" si="22"/>
        <v>Colorado</v>
      </c>
      <c r="K254" s="2" t="s">
        <v>14</v>
      </c>
      <c r="L254" s="2" t="s">
        <v>382</v>
      </c>
      <c r="M254" s="4">
        <v>43.176000000000002</v>
      </c>
      <c r="N254" s="4">
        <v>3</v>
      </c>
      <c r="O254" s="4">
        <v>4.3175999999999997</v>
      </c>
      <c r="P254" s="14">
        <f t="shared" si="23"/>
        <v>9.9999999999999992E-2</v>
      </c>
    </row>
    <row r="255" spans="1:16" ht="14.25" customHeight="1" x14ac:dyDescent="0.25">
      <c r="A255" s="2" t="s">
        <v>381</v>
      </c>
      <c r="B255" s="3">
        <v>40848</v>
      </c>
      <c r="C255" s="10" t="str">
        <f t="shared" si="18"/>
        <v>November</v>
      </c>
      <c r="D255" s="10" t="str">
        <f t="shared" si="19"/>
        <v>2011</v>
      </c>
      <c r="E255" s="3">
        <v>40854</v>
      </c>
      <c r="F255" s="13">
        <f t="shared" si="20"/>
        <v>6</v>
      </c>
      <c r="G255" s="2" t="s">
        <v>3414</v>
      </c>
      <c r="H255" s="2" t="s">
        <v>3146</v>
      </c>
      <c r="I255" s="22" t="str">
        <f t="shared" si="21"/>
        <v>United States</v>
      </c>
      <c r="J255" s="22" t="str">
        <f t="shared" si="22"/>
        <v>Colorado</v>
      </c>
      <c r="K255" s="2" t="s">
        <v>16</v>
      </c>
      <c r="L255" s="2" t="s">
        <v>383</v>
      </c>
      <c r="M255" s="4">
        <v>1983.9680000000001</v>
      </c>
      <c r="N255" s="4">
        <v>4</v>
      </c>
      <c r="O255" s="4">
        <v>247.99600000000001</v>
      </c>
      <c r="P255" s="14">
        <f t="shared" si="23"/>
        <v>0.125</v>
      </c>
    </row>
    <row r="256" spans="1:16" ht="14.25" customHeight="1" x14ac:dyDescent="0.25">
      <c r="A256" s="2" t="s">
        <v>384</v>
      </c>
      <c r="B256" s="3">
        <v>40829</v>
      </c>
      <c r="C256" s="10" t="str">
        <f t="shared" si="18"/>
        <v>October</v>
      </c>
      <c r="D256" s="10" t="str">
        <f t="shared" si="19"/>
        <v>2011</v>
      </c>
      <c r="E256" s="3">
        <v>40831</v>
      </c>
      <c r="F256" s="13">
        <f t="shared" si="20"/>
        <v>2</v>
      </c>
      <c r="G256" s="2" t="s">
        <v>3387</v>
      </c>
      <c r="H256" s="2" t="s">
        <v>3176</v>
      </c>
      <c r="I256" s="22" t="str">
        <f t="shared" si="21"/>
        <v>United States</v>
      </c>
      <c r="J256" s="22" t="str">
        <f t="shared" si="22"/>
        <v>Washington</v>
      </c>
      <c r="K256" s="2" t="s">
        <v>14</v>
      </c>
      <c r="L256" s="2" t="s">
        <v>385</v>
      </c>
      <c r="M256" s="4">
        <v>11.52</v>
      </c>
      <c r="N256" s="4">
        <v>4</v>
      </c>
      <c r="O256" s="4">
        <v>3.2256</v>
      </c>
      <c r="P256" s="14">
        <f t="shared" si="23"/>
        <v>0.28000000000000003</v>
      </c>
    </row>
    <row r="257" spans="1:16" ht="14.25" customHeight="1" x14ac:dyDescent="0.25">
      <c r="A257" s="2" t="s">
        <v>384</v>
      </c>
      <c r="B257" s="3">
        <v>40829</v>
      </c>
      <c r="C257" s="10" t="str">
        <f t="shared" si="18"/>
        <v>October</v>
      </c>
      <c r="D257" s="10" t="str">
        <f t="shared" si="19"/>
        <v>2011</v>
      </c>
      <c r="E257" s="3">
        <v>40831</v>
      </c>
      <c r="F257" s="13">
        <f t="shared" si="20"/>
        <v>2</v>
      </c>
      <c r="G257" s="2" t="s">
        <v>3387</v>
      </c>
      <c r="H257" s="2" t="s">
        <v>3176</v>
      </c>
      <c r="I257" s="22" t="str">
        <f t="shared" si="21"/>
        <v>United States</v>
      </c>
      <c r="J257" s="22" t="str">
        <f t="shared" si="22"/>
        <v>Washington</v>
      </c>
      <c r="K257" s="2" t="s">
        <v>22</v>
      </c>
      <c r="L257" s="2" t="s">
        <v>144</v>
      </c>
      <c r="M257" s="4">
        <v>1298.55</v>
      </c>
      <c r="N257" s="4">
        <v>5</v>
      </c>
      <c r="O257" s="4">
        <v>311.65199999999999</v>
      </c>
      <c r="P257" s="14">
        <f t="shared" si="23"/>
        <v>0.24</v>
      </c>
    </row>
    <row r="258" spans="1:16" ht="14.25" customHeight="1" x14ac:dyDescent="0.25">
      <c r="A258" s="2" t="s">
        <v>384</v>
      </c>
      <c r="B258" s="3">
        <v>40829</v>
      </c>
      <c r="C258" s="10" t="str">
        <f t="shared" si="18"/>
        <v>October</v>
      </c>
      <c r="D258" s="10" t="str">
        <f t="shared" si="19"/>
        <v>2011</v>
      </c>
      <c r="E258" s="3">
        <v>40831</v>
      </c>
      <c r="F258" s="13">
        <f t="shared" si="20"/>
        <v>2</v>
      </c>
      <c r="G258" s="2" t="s">
        <v>3387</v>
      </c>
      <c r="H258" s="2" t="s">
        <v>3176</v>
      </c>
      <c r="I258" s="22" t="str">
        <f t="shared" si="21"/>
        <v>United States</v>
      </c>
      <c r="J258" s="22" t="str">
        <f t="shared" si="22"/>
        <v>Washington</v>
      </c>
      <c r="K258" s="2" t="s">
        <v>20</v>
      </c>
      <c r="L258" s="2" t="s">
        <v>386</v>
      </c>
      <c r="M258" s="4">
        <v>213.92</v>
      </c>
      <c r="N258" s="4">
        <v>4</v>
      </c>
      <c r="O258" s="4">
        <v>62.036799999999999</v>
      </c>
      <c r="P258" s="14">
        <f t="shared" si="23"/>
        <v>0.29000000000000004</v>
      </c>
    </row>
    <row r="259" spans="1:16" ht="14.25" customHeight="1" x14ac:dyDescent="0.25">
      <c r="A259" s="2" t="s">
        <v>384</v>
      </c>
      <c r="B259" s="3">
        <v>40829</v>
      </c>
      <c r="C259" s="10" t="str">
        <f t="shared" ref="C259:C322" si="24">TEXT(B259,"mmmm")</f>
        <v>October</v>
      </c>
      <c r="D259" s="10" t="str">
        <f t="shared" ref="D259:D322" si="25">TEXT(B259,"yyyy")</f>
        <v>2011</v>
      </c>
      <c r="E259" s="3">
        <v>40831</v>
      </c>
      <c r="F259" s="13">
        <f t="shared" ref="F259:F322" si="26">E259-B259</f>
        <v>2</v>
      </c>
      <c r="G259" s="2" t="s">
        <v>3387</v>
      </c>
      <c r="H259" s="2" t="s">
        <v>3176</v>
      </c>
      <c r="I259" s="22" t="str">
        <f t="shared" ref="I259:I322" si="27">LEFT(H259,FIND(",",H259)-1)</f>
        <v>United States</v>
      </c>
      <c r="J259" s="22" t="str">
        <f t="shared" ref="J259:J322" si="28">TRIM(RIGHT(H259,LEN(H259)-FIND("@",SUBSTITUTE(H259,",","@",LEN(H259)-LEN(SUBSTITUTE(H259,",",""))))))</f>
        <v>Washington</v>
      </c>
      <c r="K259" s="2" t="s">
        <v>38</v>
      </c>
      <c r="L259" s="2" t="s">
        <v>387</v>
      </c>
      <c r="M259" s="4">
        <v>25.78</v>
      </c>
      <c r="N259" s="4">
        <v>2</v>
      </c>
      <c r="O259" s="4">
        <v>2.5779999999999998</v>
      </c>
      <c r="P259" s="14">
        <f t="shared" ref="P259:P322" si="29">IF(M259=0,0,O259/M259)</f>
        <v>9.9999999999999992E-2</v>
      </c>
    </row>
    <row r="260" spans="1:16" ht="14.25" customHeight="1" x14ac:dyDescent="0.25">
      <c r="A260" s="2" t="s">
        <v>388</v>
      </c>
      <c r="B260" s="3">
        <v>41774</v>
      </c>
      <c r="C260" s="10" t="str">
        <f t="shared" si="24"/>
        <v>May</v>
      </c>
      <c r="D260" s="10" t="str">
        <f t="shared" si="25"/>
        <v>2014</v>
      </c>
      <c r="E260" s="3">
        <v>41774</v>
      </c>
      <c r="F260" s="13">
        <f t="shared" si="26"/>
        <v>0</v>
      </c>
      <c r="G260" s="2" t="s">
        <v>3415</v>
      </c>
      <c r="H260" s="2" t="s">
        <v>3177</v>
      </c>
      <c r="I260" s="22" t="str">
        <f t="shared" si="27"/>
        <v>United States</v>
      </c>
      <c r="J260" s="22" t="str">
        <f t="shared" si="28"/>
        <v>California</v>
      </c>
      <c r="K260" s="2" t="s">
        <v>12</v>
      </c>
      <c r="L260" s="2" t="s">
        <v>380</v>
      </c>
      <c r="M260" s="4">
        <v>18.28</v>
      </c>
      <c r="N260" s="4">
        <v>2</v>
      </c>
      <c r="O260" s="4">
        <v>6.2152000000000003</v>
      </c>
      <c r="P260" s="14">
        <f t="shared" si="29"/>
        <v>0.33999999999999997</v>
      </c>
    </row>
    <row r="261" spans="1:16" ht="14.25" customHeight="1" x14ac:dyDescent="0.25">
      <c r="A261" s="2" t="s">
        <v>388</v>
      </c>
      <c r="B261" s="3">
        <v>41774</v>
      </c>
      <c r="C261" s="10" t="str">
        <f t="shared" si="24"/>
        <v>May</v>
      </c>
      <c r="D261" s="10" t="str">
        <f t="shared" si="25"/>
        <v>2014</v>
      </c>
      <c r="E261" s="3">
        <v>41774</v>
      </c>
      <c r="F261" s="13">
        <f t="shared" si="26"/>
        <v>0</v>
      </c>
      <c r="G261" s="2" t="s">
        <v>3415</v>
      </c>
      <c r="H261" s="2" t="s">
        <v>3177</v>
      </c>
      <c r="I261" s="22" t="str">
        <f t="shared" si="27"/>
        <v>United States</v>
      </c>
      <c r="J261" s="22" t="str">
        <f t="shared" si="28"/>
        <v>California</v>
      </c>
      <c r="K261" s="2" t="s">
        <v>38</v>
      </c>
      <c r="L261" s="2" t="s">
        <v>389</v>
      </c>
      <c r="M261" s="4">
        <v>1399.93</v>
      </c>
      <c r="N261" s="4">
        <v>7</v>
      </c>
      <c r="O261" s="4">
        <v>601.96990000000005</v>
      </c>
      <c r="P261" s="14">
        <f t="shared" si="29"/>
        <v>0.43</v>
      </c>
    </row>
    <row r="262" spans="1:16" ht="14.25" customHeight="1" x14ac:dyDescent="0.25">
      <c r="A262" s="2" t="s">
        <v>390</v>
      </c>
      <c r="B262" s="3">
        <v>40672</v>
      </c>
      <c r="C262" s="10" t="str">
        <f t="shared" si="24"/>
        <v>May</v>
      </c>
      <c r="D262" s="10" t="str">
        <f t="shared" si="25"/>
        <v>2011</v>
      </c>
      <c r="E262" s="3">
        <v>40678</v>
      </c>
      <c r="F262" s="13">
        <f t="shared" si="26"/>
        <v>6</v>
      </c>
      <c r="G262" s="2" t="s">
        <v>3416</v>
      </c>
      <c r="H262" s="2" t="s">
        <v>3134</v>
      </c>
      <c r="I262" s="22" t="str">
        <f t="shared" si="27"/>
        <v>United States</v>
      </c>
      <c r="J262" s="22" t="str">
        <f t="shared" si="28"/>
        <v>California</v>
      </c>
      <c r="K262" s="2" t="s">
        <v>38</v>
      </c>
      <c r="L262" s="2" t="s">
        <v>391</v>
      </c>
      <c r="M262" s="4">
        <v>67.8</v>
      </c>
      <c r="N262" s="4">
        <v>4</v>
      </c>
      <c r="O262" s="4">
        <v>4.0679999999999996</v>
      </c>
      <c r="P262" s="14">
        <f t="shared" si="29"/>
        <v>0.06</v>
      </c>
    </row>
    <row r="263" spans="1:16" ht="14.25" customHeight="1" x14ac:dyDescent="0.25">
      <c r="A263" s="2" t="s">
        <v>390</v>
      </c>
      <c r="B263" s="3">
        <v>40672</v>
      </c>
      <c r="C263" s="10" t="str">
        <f t="shared" si="24"/>
        <v>May</v>
      </c>
      <c r="D263" s="10" t="str">
        <f t="shared" si="25"/>
        <v>2011</v>
      </c>
      <c r="E263" s="3">
        <v>40678</v>
      </c>
      <c r="F263" s="13">
        <f t="shared" si="26"/>
        <v>6</v>
      </c>
      <c r="G263" s="2" t="s">
        <v>3416</v>
      </c>
      <c r="H263" s="2" t="s">
        <v>3134</v>
      </c>
      <c r="I263" s="22" t="str">
        <f t="shared" si="27"/>
        <v>United States</v>
      </c>
      <c r="J263" s="22" t="str">
        <f t="shared" si="28"/>
        <v>California</v>
      </c>
      <c r="K263" s="2" t="s">
        <v>38</v>
      </c>
      <c r="L263" s="2" t="s">
        <v>392</v>
      </c>
      <c r="M263" s="4">
        <v>167.97</v>
      </c>
      <c r="N263" s="4">
        <v>3</v>
      </c>
      <c r="O263" s="4">
        <v>40.312800000000003</v>
      </c>
      <c r="P263" s="14">
        <f t="shared" si="29"/>
        <v>0.24000000000000002</v>
      </c>
    </row>
    <row r="264" spans="1:16" ht="14.25" customHeight="1" x14ac:dyDescent="0.25">
      <c r="A264" s="2" t="s">
        <v>393</v>
      </c>
      <c r="B264" s="3">
        <v>41586</v>
      </c>
      <c r="C264" s="10" t="str">
        <f t="shared" si="24"/>
        <v>November</v>
      </c>
      <c r="D264" s="10" t="str">
        <f t="shared" si="25"/>
        <v>2013</v>
      </c>
      <c r="E264" s="3">
        <v>41588</v>
      </c>
      <c r="F264" s="13">
        <f t="shared" si="26"/>
        <v>2</v>
      </c>
      <c r="G264" s="2" t="s">
        <v>3417</v>
      </c>
      <c r="H264" s="2" t="s">
        <v>3131</v>
      </c>
      <c r="I264" s="22" t="str">
        <f t="shared" si="27"/>
        <v>United States</v>
      </c>
      <c r="J264" s="22" t="str">
        <f t="shared" si="28"/>
        <v>California</v>
      </c>
      <c r="K264" s="2" t="s">
        <v>18</v>
      </c>
      <c r="L264" s="2" t="s">
        <v>394</v>
      </c>
      <c r="M264" s="4">
        <v>37.44</v>
      </c>
      <c r="N264" s="4">
        <v>4</v>
      </c>
      <c r="O264" s="4">
        <v>11.7</v>
      </c>
      <c r="P264" s="14">
        <f t="shared" si="29"/>
        <v>0.3125</v>
      </c>
    </row>
    <row r="265" spans="1:16" ht="14.25" customHeight="1" x14ac:dyDescent="0.25">
      <c r="A265" s="2" t="s">
        <v>393</v>
      </c>
      <c r="B265" s="3">
        <v>41586</v>
      </c>
      <c r="C265" s="10" t="str">
        <f t="shared" si="24"/>
        <v>November</v>
      </c>
      <c r="D265" s="10" t="str">
        <f t="shared" si="25"/>
        <v>2013</v>
      </c>
      <c r="E265" s="3">
        <v>41588</v>
      </c>
      <c r="F265" s="13">
        <f t="shared" si="26"/>
        <v>2</v>
      </c>
      <c r="G265" s="2" t="s">
        <v>3417</v>
      </c>
      <c r="H265" s="2" t="s">
        <v>3131</v>
      </c>
      <c r="I265" s="22" t="str">
        <f t="shared" si="27"/>
        <v>United States</v>
      </c>
      <c r="J265" s="22" t="str">
        <f t="shared" si="28"/>
        <v>California</v>
      </c>
      <c r="K265" s="2" t="s">
        <v>18</v>
      </c>
      <c r="L265" s="2" t="s">
        <v>395</v>
      </c>
      <c r="M265" s="4">
        <v>26.975999999999999</v>
      </c>
      <c r="N265" s="4">
        <v>4</v>
      </c>
      <c r="O265" s="4">
        <v>8.7672000000000008</v>
      </c>
      <c r="P265" s="14">
        <f t="shared" si="29"/>
        <v>0.32500000000000007</v>
      </c>
    </row>
    <row r="266" spans="1:16" ht="14.25" customHeight="1" x14ac:dyDescent="0.25">
      <c r="A266" s="2" t="s">
        <v>393</v>
      </c>
      <c r="B266" s="3">
        <v>41586</v>
      </c>
      <c r="C266" s="10" t="str">
        <f t="shared" si="24"/>
        <v>November</v>
      </c>
      <c r="D266" s="10" t="str">
        <f t="shared" si="25"/>
        <v>2013</v>
      </c>
      <c r="E266" s="3">
        <v>41588</v>
      </c>
      <c r="F266" s="13">
        <f t="shared" si="26"/>
        <v>2</v>
      </c>
      <c r="G266" s="2" t="s">
        <v>3417</v>
      </c>
      <c r="H266" s="2" t="s">
        <v>3131</v>
      </c>
      <c r="I266" s="22" t="str">
        <f t="shared" si="27"/>
        <v>United States</v>
      </c>
      <c r="J266" s="22" t="str">
        <f t="shared" si="28"/>
        <v>California</v>
      </c>
      <c r="K266" s="2" t="s">
        <v>82</v>
      </c>
      <c r="L266" s="2" t="s">
        <v>396</v>
      </c>
      <c r="M266" s="4">
        <v>11.36</v>
      </c>
      <c r="N266" s="4">
        <v>2</v>
      </c>
      <c r="O266" s="4">
        <v>3.2944</v>
      </c>
      <c r="P266" s="14">
        <f t="shared" si="29"/>
        <v>0.29000000000000004</v>
      </c>
    </row>
    <row r="267" spans="1:16" ht="14.25" customHeight="1" x14ac:dyDescent="0.25">
      <c r="A267" s="2" t="s">
        <v>393</v>
      </c>
      <c r="B267" s="3">
        <v>41586</v>
      </c>
      <c r="C267" s="10" t="str">
        <f t="shared" si="24"/>
        <v>November</v>
      </c>
      <c r="D267" s="10" t="str">
        <f t="shared" si="25"/>
        <v>2013</v>
      </c>
      <c r="E267" s="3">
        <v>41588</v>
      </c>
      <c r="F267" s="13">
        <f t="shared" si="26"/>
        <v>2</v>
      </c>
      <c r="G267" s="2" t="s">
        <v>3417</v>
      </c>
      <c r="H267" s="2" t="s">
        <v>3131</v>
      </c>
      <c r="I267" s="22" t="str">
        <f t="shared" si="27"/>
        <v>United States</v>
      </c>
      <c r="J267" s="22" t="str">
        <f t="shared" si="28"/>
        <v>California</v>
      </c>
      <c r="K267" s="2" t="s">
        <v>9</v>
      </c>
      <c r="L267" s="2" t="s">
        <v>397</v>
      </c>
      <c r="M267" s="4">
        <v>14.62</v>
      </c>
      <c r="N267" s="4">
        <v>2</v>
      </c>
      <c r="O267" s="4">
        <v>6.8714000000000004</v>
      </c>
      <c r="P267" s="14">
        <f t="shared" si="29"/>
        <v>0.47000000000000003</v>
      </c>
    </row>
    <row r="268" spans="1:16" ht="14.25" customHeight="1" x14ac:dyDescent="0.25">
      <c r="A268" s="2" t="s">
        <v>398</v>
      </c>
      <c r="B268" s="3">
        <v>41446</v>
      </c>
      <c r="C268" s="10" t="str">
        <f t="shared" si="24"/>
        <v>June</v>
      </c>
      <c r="D268" s="10" t="str">
        <f t="shared" si="25"/>
        <v>2013</v>
      </c>
      <c r="E268" s="3">
        <v>41451</v>
      </c>
      <c r="F268" s="13">
        <f t="shared" si="26"/>
        <v>5</v>
      </c>
      <c r="G268" s="2" t="s">
        <v>3418</v>
      </c>
      <c r="H268" s="2" t="s">
        <v>3178</v>
      </c>
      <c r="I268" s="22" t="str">
        <f t="shared" si="27"/>
        <v>United States</v>
      </c>
      <c r="J268" s="22" t="str">
        <f t="shared" si="28"/>
        <v>California</v>
      </c>
      <c r="K268" s="2" t="s">
        <v>14</v>
      </c>
      <c r="L268" s="2" t="s">
        <v>399</v>
      </c>
      <c r="M268" s="4">
        <v>5.16</v>
      </c>
      <c r="N268" s="4">
        <v>2</v>
      </c>
      <c r="O268" s="4">
        <v>1.3415999999999999</v>
      </c>
      <c r="P268" s="14">
        <f t="shared" si="29"/>
        <v>0.25999999999999995</v>
      </c>
    </row>
    <row r="269" spans="1:16" ht="14.25" customHeight="1" x14ac:dyDescent="0.25">
      <c r="A269" s="2" t="s">
        <v>398</v>
      </c>
      <c r="B269" s="3">
        <v>41446</v>
      </c>
      <c r="C269" s="10" t="str">
        <f t="shared" si="24"/>
        <v>June</v>
      </c>
      <c r="D269" s="10" t="str">
        <f t="shared" si="25"/>
        <v>2013</v>
      </c>
      <c r="E269" s="3">
        <v>41451</v>
      </c>
      <c r="F269" s="13">
        <f t="shared" si="26"/>
        <v>5</v>
      </c>
      <c r="G269" s="2" t="s">
        <v>3418</v>
      </c>
      <c r="H269" s="2" t="s">
        <v>3178</v>
      </c>
      <c r="I269" s="22" t="str">
        <f t="shared" si="27"/>
        <v>United States</v>
      </c>
      <c r="J269" s="22" t="str">
        <f t="shared" si="28"/>
        <v>California</v>
      </c>
      <c r="K269" s="2" t="s">
        <v>45</v>
      </c>
      <c r="L269" s="2" t="s">
        <v>400</v>
      </c>
      <c r="M269" s="4">
        <v>38.880000000000003</v>
      </c>
      <c r="N269" s="4">
        <v>6</v>
      </c>
      <c r="O269" s="4">
        <v>18.662400000000002</v>
      </c>
      <c r="P269" s="14">
        <f t="shared" si="29"/>
        <v>0.48000000000000004</v>
      </c>
    </row>
    <row r="270" spans="1:16" ht="14.25" customHeight="1" x14ac:dyDescent="0.25">
      <c r="A270" s="2" t="s">
        <v>401</v>
      </c>
      <c r="B270" s="3">
        <v>40703</v>
      </c>
      <c r="C270" s="10" t="str">
        <f t="shared" si="24"/>
        <v>June</v>
      </c>
      <c r="D270" s="10" t="str">
        <f t="shared" si="25"/>
        <v>2011</v>
      </c>
      <c r="E270" s="3">
        <v>40710</v>
      </c>
      <c r="F270" s="13">
        <f t="shared" si="26"/>
        <v>7</v>
      </c>
      <c r="G270" s="2" t="s">
        <v>3419</v>
      </c>
      <c r="H270" s="2" t="s">
        <v>3134</v>
      </c>
      <c r="I270" s="22" t="str">
        <f t="shared" si="27"/>
        <v>United States</v>
      </c>
      <c r="J270" s="22" t="str">
        <f t="shared" si="28"/>
        <v>California</v>
      </c>
      <c r="K270" s="2" t="s">
        <v>82</v>
      </c>
      <c r="L270" s="2" t="s">
        <v>106</v>
      </c>
      <c r="M270" s="4">
        <v>7.36</v>
      </c>
      <c r="N270" s="4">
        <v>2</v>
      </c>
      <c r="O270" s="4">
        <v>0.1472</v>
      </c>
      <c r="P270" s="14">
        <f t="shared" si="29"/>
        <v>0.02</v>
      </c>
    </row>
    <row r="271" spans="1:16" ht="14.25" customHeight="1" x14ac:dyDescent="0.25">
      <c r="A271" s="2" t="s">
        <v>401</v>
      </c>
      <c r="B271" s="3">
        <v>40703</v>
      </c>
      <c r="C271" s="10" t="str">
        <f t="shared" si="24"/>
        <v>June</v>
      </c>
      <c r="D271" s="10" t="str">
        <f t="shared" si="25"/>
        <v>2011</v>
      </c>
      <c r="E271" s="3">
        <v>40710</v>
      </c>
      <c r="F271" s="13">
        <f t="shared" si="26"/>
        <v>7</v>
      </c>
      <c r="G271" s="2" t="s">
        <v>3419</v>
      </c>
      <c r="H271" s="2" t="s">
        <v>3134</v>
      </c>
      <c r="I271" s="22" t="str">
        <f t="shared" si="27"/>
        <v>United States</v>
      </c>
      <c r="J271" s="22" t="str">
        <f t="shared" si="28"/>
        <v>California</v>
      </c>
      <c r="K271" s="2" t="s">
        <v>14</v>
      </c>
      <c r="L271" s="2" t="s">
        <v>402</v>
      </c>
      <c r="M271" s="4">
        <v>23.1</v>
      </c>
      <c r="N271" s="4">
        <v>2</v>
      </c>
      <c r="O271" s="4">
        <v>10.625999999999999</v>
      </c>
      <c r="P271" s="14">
        <f t="shared" si="29"/>
        <v>0.45999999999999996</v>
      </c>
    </row>
    <row r="272" spans="1:16" ht="14.25" customHeight="1" x14ac:dyDescent="0.25">
      <c r="A272" s="2" t="s">
        <v>403</v>
      </c>
      <c r="B272" s="3">
        <v>41997</v>
      </c>
      <c r="C272" s="10" t="str">
        <f t="shared" si="24"/>
        <v>December</v>
      </c>
      <c r="D272" s="10" t="str">
        <f t="shared" si="25"/>
        <v>2014</v>
      </c>
      <c r="E272" s="3">
        <v>41997</v>
      </c>
      <c r="F272" s="13">
        <f t="shared" si="26"/>
        <v>0</v>
      </c>
      <c r="G272" s="2" t="s">
        <v>3402</v>
      </c>
      <c r="H272" s="2" t="s">
        <v>3134</v>
      </c>
      <c r="I272" s="22" t="str">
        <f t="shared" si="27"/>
        <v>United States</v>
      </c>
      <c r="J272" s="22" t="str">
        <f t="shared" si="28"/>
        <v>California</v>
      </c>
      <c r="K272" s="2" t="s">
        <v>14</v>
      </c>
      <c r="L272" s="2" t="s">
        <v>404</v>
      </c>
      <c r="M272" s="4">
        <v>13.48</v>
      </c>
      <c r="N272" s="4">
        <v>4</v>
      </c>
      <c r="O272" s="4">
        <v>5.9311999999999996</v>
      </c>
      <c r="P272" s="14">
        <f t="shared" si="29"/>
        <v>0.43999999999999995</v>
      </c>
    </row>
    <row r="273" spans="1:16" ht="14.25" customHeight="1" x14ac:dyDescent="0.25">
      <c r="A273" s="2" t="s">
        <v>405</v>
      </c>
      <c r="B273" s="3">
        <v>41024</v>
      </c>
      <c r="C273" s="10" t="str">
        <f t="shared" si="24"/>
        <v>April</v>
      </c>
      <c r="D273" s="10" t="str">
        <f t="shared" si="25"/>
        <v>2012</v>
      </c>
      <c r="E273" s="3">
        <v>41027</v>
      </c>
      <c r="F273" s="13">
        <f t="shared" si="26"/>
        <v>3</v>
      </c>
      <c r="G273" s="2" t="s">
        <v>3420</v>
      </c>
      <c r="H273" s="2" t="s">
        <v>3131</v>
      </c>
      <c r="I273" s="22" t="str">
        <f t="shared" si="27"/>
        <v>United States</v>
      </c>
      <c r="J273" s="22" t="str">
        <f t="shared" si="28"/>
        <v>California</v>
      </c>
      <c r="K273" s="2" t="s">
        <v>18</v>
      </c>
      <c r="L273" s="2" t="s">
        <v>406</v>
      </c>
      <c r="M273" s="4">
        <v>13.944000000000001</v>
      </c>
      <c r="N273" s="4">
        <v>3</v>
      </c>
      <c r="O273" s="4">
        <v>4.5317999999999996</v>
      </c>
      <c r="P273" s="14">
        <f t="shared" si="29"/>
        <v>0.32499999999999996</v>
      </c>
    </row>
    <row r="274" spans="1:16" ht="14.25" customHeight="1" x14ac:dyDescent="0.25">
      <c r="A274" s="2" t="s">
        <v>407</v>
      </c>
      <c r="B274" s="3">
        <v>41817</v>
      </c>
      <c r="C274" s="10" t="str">
        <f t="shared" si="24"/>
        <v>June</v>
      </c>
      <c r="D274" s="10" t="str">
        <f t="shared" si="25"/>
        <v>2014</v>
      </c>
      <c r="E274" s="3">
        <v>41823</v>
      </c>
      <c r="F274" s="13">
        <f t="shared" si="26"/>
        <v>6</v>
      </c>
      <c r="G274" s="2" t="s">
        <v>3378</v>
      </c>
      <c r="H274" s="2" t="s">
        <v>3149</v>
      </c>
      <c r="I274" s="22" t="str">
        <f t="shared" si="27"/>
        <v>United States</v>
      </c>
      <c r="J274" s="22" t="str">
        <f t="shared" si="28"/>
        <v>California</v>
      </c>
      <c r="K274" s="2" t="s">
        <v>28</v>
      </c>
      <c r="L274" s="2" t="s">
        <v>408</v>
      </c>
      <c r="M274" s="4">
        <v>83.76</v>
      </c>
      <c r="N274" s="4">
        <v>12</v>
      </c>
      <c r="O274" s="4">
        <v>1.6752</v>
      </c>
      <c r="P274" s="14">
        <f t="shared" si="29"/>
        <v>0.02</v>
      </c>
    </row>
    <row r="275" spans="1:16" ht="14.25" customHeight="1" x14ac:dyDescent="0.25">
      <c r="A275" s="2" t="s">
        <v>409</v>
      </c>
      <c r="B275" s="3">
        <v>40886</v>
      </c>
      <c r="C275" s="10" t="str">
        <f t="shared" si="24"/>
        <v>December</v>
      </c>
      <c r="D275" s="10" t="str">
        <f t="shared" si="25"/>
        <v>2011</v>
      </c>
      <c r="E275" s="3">
        <v>40893</v>
      </c>
      <c r="F275" s="13">
        <f t="shared" si="26"/>
        <v>7</v>
      </c>
      <c r="G275" s="2" t="s">
        <v>3421</v>
      </c>
      <c r="H275" s="2" t="s">
        <v>3134</v>
      </c>
      <c r="I275" s="22" t="str">
        <f t="shared" si="27"/>
        <v>United States</v>
      </c>
      <c r="J275" s="22" t="str">
        <f t="shared" si="28"/>
        <v>California</v>
      </c>
      <c r="K275" s="2" t="s">
        <v>45</v>
      </c>
      <c r="L275" s="2" t="s">
        <v>410</v>
      </c>
      <c r="M275" s="4">
        <v>34.68</v>
      </c>
      <c r="N275" s="4">
        <v>6</v>
      </c>
      <c r="O275" s="4">
        <v>16.993200000000002</v>
      </c>
      <c r="P275" s="14">
        <f t="shared" si="29"/>
        <v>0.49000000000000005</v>
      </c>
    </row>
    <row r="276" spans="1:16" ht="14.25" customHeight="1" x14ac:dyDescent="0.25">
      <c r="A276" s="2" t="s">
        <v>411</v>
      </c>
      <c r="B276" s="3">
        <v>41589</v>
      </c>
      <c r="C276" s="10" t="str">
        <f t="shared" si="24"/>
        <v>November</v>
      </c>
      <c r="D276" s="10" t="str">
        <f t="shared" si="25"/>
        <v>2013</v>
      </c>
      <c r="E276" s="3">
        <v>41591</v>
      </c>
      <c r="F276" s="13">
        <f t="shared" si="26"/>
        <v>2</v>
      </c>
      <c r="G276" s="2" t="s">
        <v>3422</v>
      </c>
      <c r="H276" s="2" t="s">
        <v>3134</v>
      </c>
      <c r="I276" s="22" t="str">
        <f t="shared" si="27"/>
        <v>United States</v>
      </c>
      <c r="J276" s="22" t="str">
        <f t="shared" si="28"/>
        <v>California</v>
      </c>
      <c r="K276" s="2" t="s">
        <v>28</v>
      </c>
      <c r="L276" s="2" t="s">
        <v>412</v>
      </c>
      <c r="M276" s="4">
        <v>155.82</v>
      </c>
      <c r="N276" s="4">
        <v>7</v>
      </c>
      <c r="O276" s="4">
        <v>42.071399999999997</v>
      </c>
      <c r="P276" s="14">
        <f t="shared" si="29"/>
        <v>0.27</v>
      </c>
    </row>
    <row r="277" spans="1:16" ht="14.25" customHeight="1" x14ac:dyDescent="0.25">
      <c r="A277" s="2" t="s">
        <v>411</v>
      </c>
      <c r="B277" s="3">
        <v>41589</v>
      </c>
      <c r="C277" s="10" t="str">
        <f t="shared" si="24"/>
        <v>November</v>
      </c>
      <c r="D277" s="10" t="str">
        <f t="shared" si="25"/>
        <v>2013</v>
      </c>
      <c r="E277" s="3">
        <v>41591</v>
      </c>
      <c r="F277" s="13">
        <f t="shared" si="26"/>
        <v>2</v>
      </c>
      <c r="G277" s="2" t="s">
        <v>3422</v>
      </c>
      <c r="H277" s="2" t="s">
        <v>3134</v>
      </c>
      <c r="I277" s="22" t="str">
        <f t="shared" si="27"/>
        <v>United States</v>
      </c>
      <c r="J277" s="22" t="str">
        <f t="shared" si="28"/>
        <v>California</v>
      </c>
      <c r="K277" s="2" t="s">
        <v>18</v>
      </c>
      <c r="L277" s="2" t="s">
        <v>413</v>
      </c>
      <c r="M277" s="4">
        <v>70.007999999999996</v>
      </c>
      <c r="N277" s="4">
        <v>3</v>
      </c>
      <c r="O277" s="4">
        <v>24.502800000000001</v>
      </c>
      <c r="P277" s="14">
        <f t="shared" si="29"/>
        <v>0.35000000000000003</v>
      </c>
    </row>
    <row r="278" spans="1:16" ht="14.25" customHeight="1" x14ac:dyDescent="0.25">
      <c r="A278" s="2" t="s">
        <v>414</v>
      </c>
      <c r="B278" s="3">
        <v>41373</v>
      </c>
      <c r="C278" s="10" t="str">
        <f t="shared" si="24"/>
        <v>April</v>
      </c>
      <c r="D278" s="10" t="str">
        <f t="shared" si="25"/>
        <v>2013</v>
      </c>
      <c r="E278" s="3">
        <v>41377</v>
      </c>
      <c r="F278" s="13">
        <f t="shared" si="26"/>
        <v>4</v>
      </c>
      <c r="G278" s="2" t="s">
        <v>3390</v>
      </c>
      <c r="H278" s="2" t="s">
        <v>3131</v>
      </c>
      <c r="I278" s="22" t="str">
        <f t="shared" si="27"/>
        <v>United States</v>
      </c>
      <c r="J278" s="22" t="str">
        <f t="shared" si="28"/>
        <v>California</v>
      </c>
      <c r="K278" s="2" t="s">
        <v>45</v>
      </c>
      <c r="L278" s="2" t="s">
        <v>415</v>
      </c>
      <c r="M278" s="4">
        <v>20.04</v>
      </c>
      <c r="N278" s="4">
        <v>3</v>
      </c>
      <c r="O278" s="4">
        <v>9.6191999999999993</v>
      </c>
      <c r="P278" s="14">
        <f t="shared" si="29"/>
        <v>0.48</v>
      </c>
    </row>
    <row r="279" spans="1:16" ht="14.25" customHeight="1" x14ac:dyDescent="0.25">
      <c r="A279" s="2" t="s">
        <v>414</v>
      </c>
      <c r="B279" s="3">
        <v>41373</v>
      </c>
      <c r="C279" s="10" t="str">
        <f t="shared" si="24"/>
        <v>April</v>
      </c>
      <c r="D279" s="10" t="str">
        <f t="shared" si="25"/>
        <v>2013</v>
      </c>
      <c r="E279" s="3">
        <v>41377</v>
      </c>
      <c r="F279" s="13">
        <f t="shared" si="26"/>
        <v>4</v>
      </c>
      <c r="G279" s="2" t="s">
        <v>3390</v>
      </c>
      <c r="H279" s="2" t="s">
        <v>3131</v>
      </c>
      <c r="I279" s="22" t="str">
        <f t="shared" si="27"/>
        <v>United States</v>
      </c>
      <c r="J279" s="22" t="str">
        <f t="shared" si="28"/>
        <v>California</v>
      </c>
      <c r="K279" s="2" t="s">
        <v>28</v>
      </c>
      <c r="L279" s="2" t="s">
        <v>416</v>
      </c>
      <c r="M279" s="4">
        <v>64.959999999999994</v>
      </c>
      <c r="N279" s="4">
        <v>2</v>
      </c>
      <c r="O279" s="4">
        <v>2.5983999999999998</v>
      </c>
      <c r="P279" s="14">
        <f t="shared" si="29"/>
        <v>0.04</v>
      </c>
    </row>
    <row r="280" spans="1:16" ht="14.25" customHeight="1" x14ac:dyDescent="0.25">
      <c r="A280" s="2" t="s">
        <v>414</v>
      </c>
      <c r="B280" s="3">
        <v>41373</v>
      </c>
      <c r="C280" s="10" t="str">
        <f t="shared" si="24"/>
        <v>April</v>
      </c>
      <c r="D280" s="10" t="str">
        <f t="shared" si="25"/>
        <v>2013</v>
      </c>
      <c r="E280" s="3">
        <v>41377</v>
      </c>
      <c r="F280" s="13">
        <f t="shared" si="26"/>
        <v>4</v>
      </c>
      <c r="G280" s="2" t="s">
        <v>3390</v>
      </c>
      <c r="H280" s="2" t="s">
        <v>3131</v>
      </c>
      <c r="I280" s="22" t="str">
        <f t="shared" si="27"/>
        <v>United States</v>
      </c>
      <c r="J280" s="22" t="str">
        <f t="shared" si="28"/>
        <v>California</v>
      </c>
      <c r="K280" s="2" t="s">
        <v>45</v>
      </c>
      <c r="L280" s="2" t="s">
        <v>417</v>
      </c>
      <c r="M280" s="4">
        <v>12.96</v>
      </c>
      <c r="N280" s="4">
        <v>2</v>
      </c>
      <c r="O280" s="4">
        <v>6.2207999999999997</v>
      </c>
      <c r="P280" s="14">
        <f t="shared" si="29"/>
        <v>0.47999999999999993</v>
      </c>
    </row>
    <row r="281" spans="1:16" ht="14.25" customHeight="1" x14ac:dyDescent="0.25">
      <c r="A281" s="2" t="s">
        <v>418</v>
      </c>
      <c r="B281" s="3">
        <v>41949</v>
      </c>
      <c r="C281" s="10" t="str">
        <f t="shared" si="24"/>
        <v>November</v>
      </c>
      <c r="D281" s="10" t="str">
        <f t="shared" si="25"/>
        <v>2014</v>
      </c>
      <c r="E281" s="3">
        <v>41950</v>
      </c>
      <c r="F281" s="13">
        <f t="shared" si="26"/>
        <v>1</v>
      </c>
      <c r="G281" s="2" t="s">
        <v>3308</v>
      </c>
      <c r="H281" s="2" t="s">
        <v>3179</v>
      </c>
      <c r="I281" s="22" t="str">
        <f t="shared" si="27"/>
        <v>United States</v>
      </c>
      <c r="J281" s="22" t="str">
        <f t="shared" si="28"/>
        <v>New Mexico</v>
      </c>
      <c r="K281" s="2" t="s">
        <v>38</v>
      </c>
      <c r="L281" s="2" t="s">
        <v>179</v>
      </c>
      <c r="M281" s="4">
        <v>159.99</v>
      </c>
      <c r="N281" s="4">
        <v>1</v>
      </c>
      <c r="O281" s="4">
        <v>54.396599999999999</v>
      </c>
      <c r="P281" s="14">
        <f t="shared" si="29"/>
        <v>0.33999999999999997</v>
      </c>
    </row>
    <row r="282" spans="1:16" ht="14.25" customHeight="1" x14ac:dyDescent="0.25">
      <c r="A282" s="2" t="s">
        <v>419</v>
      </c>
      <c r="B282" s="3">
        <v>41256</v>
      </c>
      <c r="C282" s="10" t="str">
        <f t="shared" si="24"/>
        <v>December</v>
      </c>
      <c r="D282" s="10" t="str">
        <f t="shared" si="25"/>
        <v>2012</v>
      </c>
      <c r="E282" s="3">
        <v>41260</v>
      </c>
      <c r="F282" s="13">
        <f t="shared" si="26"/>
        <v>4</v>
      </c>
      <c r="G282" s="2" t="s">
        <v>3423</v>
      </c>
      <c r="H282" s="2" t="s">
        <v>3180</v>
      </c>
      <c r="I282" s="22" t="str">
        <f t="shared" si="27"/>
        <v>United States</v>
      </c>
      <c r="J282" s="22" t="str">
        <f t="shared" si="28"/>
        <v>California</v>
      </c>
      <c r="K282" s="2" t="s">
        <v>45</v>
      </c>
      <c r="L282" s="2" t="s">
        <v>420</v>
      </c>
      <c r="M282" s="4">
        <v>12.96</v>
      </c>
      <c r="N282" s="4">
        <v>2</v>
      </c>
      <c r="O282" s="4">
        <v>6.2207999999999997</v>
      </c>
      <c r="P282" s="14">
        <f t="shared" si="29"/>
        <v>0.47999999999999993</v>
      </c>
    </row>
    <row r="283" spans="1:16" ht="14.25" customHeight="1" x14ac:dyDescent="0.25">
      <c r="A283" s="2" t="s">
        <v>419</v>
      </c>
      <c r="B283" s="3">
        <v>41256</v>
      </c>
      <c r="C283" s="10" t="str">
        <f t="shared" si="24"/>
        <v>December</v>
      </c>
      <c r="D283" s="10" t="str">
        <f t="shared" si="25"/>
        <v>2012</v>
      </c>
      <c r="E283" s="3">
        <v>41260</v>
      </c>
      <c r="F283" s="13">
        <f t="shared" si="26"/>
        <v>4</v>
      </c>
      <c r="G283" s="2" t="s">
        <v>3423</v>
      </c>
      <c r="H283" s="2" t="s">
        <v>3180</v>
      </c>
      <c r="I283" s="22" t="str">
        <f t="shared" si="27"/>
        <v>United States</v>
      </c>
      <c r="J283" s="22" t="str">
        <f t="shared" si="28"/>
        <v>California</v>
      </c>
      <c r="K283" s="2" t="s">
        <v>20</v>
      </c>
      <c r="L283" s="2" t="s">
        <v>421</v>
      </c>
      <c r="M283" s="4">
        <v>134.47999999999999</v>
      </c>
      <c r="N283" s="4">
        <v>4</v>
      </c>
      <c r="O283" s="4">
        <v>34.964799999999997</v>
      </c>
      <c r="P283" s="14">
        <f t="shared" si="29"/>
        <v>0.26</v>
      </c>
    </row>
    <row r="284" spans="1:16" ht="14.25" customHeight="1" x14ac:dyDescent="0.25">
      <c r="A284" s="2" t="s">
        <v>422</v>
      </c>
      <c r="B284" s="3">
        <v>41445</v>
      </c>
      <c r="C284" s="10" t="str">
        <f t="shared" si="24"/>
        <v>June</v>
      </c>
      <c r="D284" s="10" t="str">
        <f t="shared" si="25"/>
        <v>2013</v>
      </c>
      <c r="E284" s="3">
        <v>41446</v>
      </c>
      <c r="F284" s="13">
        <f t="shared" si="26"/>
        <v>1</v>
      </c>
      <c r="G284" s="2" t="s">
        <v>3424</v>
      </c>
      <c r="H284" s="2" t="s">
        <v>3134</v>
      </c>
      <c r="I284" s="22" t="str">
        <f t="shared" si="27"/>
        <v>United States</v>
      </c>
      <c r="J284" s="22" t="str">
        <f t="shared" si="28"/>
        <v>California</v>
      </c>
      <c r="K284" s="2" t="s">
        <v>45</v>
      </c>
      <c r="L284" s="2" t="s">
        <v>423</v>
      </c>
      <c r="M284" s="4">
        <v>17.12</v>
      </c>
      <c r="N284" s="4">
        <v>2</v>
      </c>
      <c r="O284" s="4">
        <v>8.0464000000000002</v>
      </c>
      <c r="P284" s="14">
        <f t="shared" si="29"/>
        <v>0.47</v>
      </c>
    </row>
    <row r="285" spans="1:16" ht="14.25" customHeight="1" x14ac:dyDescent="0.25">
      <c r="A285" s="2" t="s">
        <v>424</v>
      </c>
      <c r="B285" s="3">
        <v>41622</v>
      </c>
      <c r="C285" s="10" t="str">
        <f t="shared" si="24"/>
        <v>December</v>
      </c>
      <c r="D285" s="10" t="str">
        <f t="shared" si="25"/>
        <v>2013</v>
      </c>
      <c r="E285" s="3">
        <v>41629</v>
      </c>
      <c r="F285" s="13">
        <f t="shared" si="26"/>
        <v>7</v>
      </c>
      <c r="G285" s="2" t="s">
        <v>3425</v>
      </c>
      <c r="H285" s="2" t="s">
        <v>3181</v>
      </c>
      <c r="I285" s="22" t="str">
        <f t="shared" si="27"/>
        <v>United States</v>
      </c>
      <c r="J285" s="22" t="str">
        <f t="shared" si="28"/>
        <v>California</v>
      </c>
      <c r="K285" s="2" t="s">
        <v>18</v>
      </c>
      <c r="L285" s="2" t="s">
        <v>425</v>
      </c>
      <c r="M285" s="4">
        <v>6.0960000000000001</v>
      </c>
      <c r="N285" s="4">
        <v>2</v>
      </c>
      <c r="O285" s="4">
        <v>2.2098</v>
      </c>
      <c r="P285" s="14">
        <f t="shared" si="29"/>
        <v>0.36249999999999999</v>
      </c>
    </row>
    <row r="286" spans="1:16" ht="14.25" customHeight="1" x14ac:dyDescent="0.25">
      <c r="A286" s="2" t="s">
        <v>424</v>
      </c>
      <c r="B286" s="3">
        <v>41622</v>
      </c>
      <c r="C286" s="10" t="str">
        <f t="shared" si="24"/>
        <v>December</v>
      </c>
      <c r="D286" s="10" t="str">
        <f t="shared" si="25"/>
        <v>2013</v>
      </c>
      <c r="E286" s="3">
        <v>41629</v>
      </c>
      <c r="F286" s="13">
        <f t="shared" si="26"/>
        <v>7</v>
      </c>
      <c r="G286" s="2" t="s">
        <v>3425</v>
      </c>
      <c r="H286" s="2" t="s">
        <v>3181</v>
      </c>
      <c r="I286" s="22" t="str">
        <f t="shared" si="27"/>
        <v>United States</v>
      </c>
      <c r="J286" s="22" t="str">
        <f t="shared" si="28"/>
        <v>California</v>
      </c>
      <c r="K286" s="2" t="s">
        <v>22</v>
      </c>
      <c r="L286" s="2" t="s">
        <v>35</v>
      </c>
      <c r="M286" s="4">
        <v>1114.2719999999999</v>
      </c>
      <c r="N286" s="4">
        <v>4</v>
      </c>
      <c r="O286" s="4">
        <v>41.785200000000003</v>
      </c>
      <c r="P286" s="14">
        <f t="shared" si="29"/>
        <v>3.7500000000000006E-2</v>
      </c>
    </row>
    <row r="287" spans="1:16" ht="14.25" customHeight="1" x14ac:dyDescent="0.25">
      <c r="A287" s="2" t="s">
        <v>426</v>
      </c>
      <c r="B287" s="3">
        <v>41058</v>
      </c>
      <c r="C287" s="10" t="str">
        <f t="shared" si="24"/>
        <v>May</v>
      </c>
      <c r="D287" s="10" t="str">
        <f t="shared" si="25"/>
        <v>2012</v>
      </c>
      <c r="E287" s="3">
        <v>41063</v>
      </c>
      <c r="F287" s="13">
        <f t="shared" si="26"/>
        <v>5</v>
      </c>
      <c r="G287" s="2" t="s">
        <v>3426</v>
      </c>
      <c r="H287" s="2" t="s">
        <v>3132</v>
      </c>
      <c r="I287" s="22" t="str">
        <f t="shared" si="27"/>
        <v>United States</v>
      </c>
      <c r="J287" s="22" t="str">
        <f t="shared" si="28"/>
        <v>Washington</v>
      </c>
      <c r="K287" s="2" t="s">
        <v>45</v>
      </c>
      <c r="L287" s="2" t="s">
        <v>306</v>
      </c>
      <c r="M287" s="4">
        <v>32.4</v>
      </c>
      <c r="N287" s="4">
        <v>5</v>
      </c>
      <c r="O287" s="4">
        <v>15.552</v>
      </c>
      <c r="P287" s="14">
        <f t="shared" si="29"/>
        <v>0.48</v>
      </c>
    </row>
    <row r="288" spans="1:16" ht="14.25" customHeight="1" x14ac:dyDescent="0.25">
      <c r="A288" s="2" t="s">
        <v>426</v>
      </c>
      <c r="B288" s="3">
        <v>41058</v>
      </c>
      <c r="C288" s="10" t="str">
        <f t="shared" si="24"/>
        <v>May</v>
      </c>
      <c r="D288" s="10" t="str">
        <f t="shared" si="25"/>
        <v>2012</v>
      </c>
      <c r="E288" s="3">
        <v>41063</v>
      </c>
      <c r="F288" s="13">
        <f t="shared" si="26"/>
        <v>5</v>
      </c>
      <c r="G288" s="2" t="s">
        <v>3426</v>
      </c>
      <c r="H288" s="2" t="s">
        <v>3132</v>
      </c>
      <c r="I288" s="22" t="str">
        <f t="shared" si="27"/>
        <v>United States</v>
      </c>
      <c r="J288" s="22" t="str">
        <f t="shared" si="28"/>
        <v>Washington</v>
      </c>
      <c r="K288" s="2" t="s">
        <v>28</v>
      </c>
      <c r="L288" s="2" t="s">
        <v>427</v>
      </c>
      <c r="M288" s="4">
        <v>540.57000000000005</v>
      </c>
      <c r="N288" s="4">
        <v>3</v>
      </c>
      <c r="O288" s="4">
        <v>140.54820000000001</v>
      </c>
      <c r="P288" s="14">
        <f t="shared" si="29"/>
        <v>0.26</v>
      </c>
    </row>
    <row r="289" spans="1:16" ht="14.25" customHeight="1" x14ac:dyDescent="0.25">
      <c r="A289" s="2" t="s">
        <v>426</v>
      </c>
      <c r="B289" s="3">
        <v>41058</v>
      </c>
      <c r="C289" s="10" t="str">
        <f t="shared" si="24"/>
        <v>May</v>
      </c>
      <c r="D289" s="10" t="str">
        <f t="shared" si="25"/>
        <v>2012</v>
      </c>
      <c r="E289" s="3">
        <v>41063</v>
      </c>
      <c r="F289" s="13">
        <f t="shared" si="26"/>
        <v>5</v>
      </c>
      <c r="G289" s="2" t="s">
        <v>3426</v>
      </c>
      <c r="H289" s="2" t="s">
        <v>3132</v>
      </c>
      <c r="I289" s="22" t="str">
        <f t="shared" si="27"/>
        <v>United States</v>
      </c>
      <c r="J289" s="22" t="str">
        <f t="shared" si="28"/>
        <v>Washington</v>
      </c>
      <c r="K289" s="2" t="s">
        <v>18</v>
      </c>
      <c r="L289" s="2" t="s">
        <v>428</v>
      </c>
      <c r="M289" s="4">
        <v>167.76</v>
      </c>
      <c r="N289" s="4">
        <v>5</v>
      </c>
      <c r="O289" s="4">
        <v>62.91</v>
      </c>
      <c r="P289" s="14">
        <f t="shared" si="29"/>
        <v>0.375</v>
      </c>
    </row>
    <row r="290" spans="1:16" ht="14.25" customHeight="1" x14ac:dyDescent="0.25">
      <c r="A290" s="2" t="s">
        <v>429</v>
      </c>
      <c r="B290" s="3">
        <v>41116</v>
      </c>
      <c r="C290" s="10" t="str">
        <f t="shared" si="24"/>
        <v>July</v>
      </c>
      <c r="D290" s="10" t="str">
        <f t="shared" si="25"/>
        <v>2012</v>
      </c>
      <c r="E290" s="3">
        <v>41118</v>
      </c>
      <c r="F290" s="13">
        <f t="shared" si="26"/>
        <v>2</v>
      </c>
      <c r="G290" s="2" t="s">
        <v>3427</v>
      </c>
      <c r="H290" s="2" t="s">
        <v>3166</v>
      </c>
      <c r="I290" s="22" t="str">
        <f t="shared" si="27"/>
        <v>United States</v>
      </c>
      <c r="J290" s="22" t="str">
        <f t="shared" si="28"/>
        <v>Arizona</v>
      </c>
      <c r="K290" s="2" t="s">
        <v>22</v>
      </c>
      <c r="L290" s="2" t="s">
        <v>430</v>
      </c>
      <c r="M290" s="4">
        <v>393.16500000000002</v>
      </c>
      <c r="N290" s="4">
        <v>3</v>
      </c>
      <c r="O290" s="4">
        <v>-204.44579999999999</v>
      </c>
      <c r="P290" s="14">
        <f t="shared" si="29"/>
        <v>-0.51999999999999991</v>
      </c>
    </row>
    <row r="291" spans="1:16" ht="14.25" customHeight="1" x14ac:dyDescent="0.25">
      <c r="A291" s="2" t="s">
        <v>431</v>
      </c>
      <c r="B291" s="3">
        <v>41775</v>
      </c>
      <c r="C291" s="10" t="str">
        <f t="shared" si="24"/>
        <v>May</v>
      </c>
      <c r="D291" s="10" t="str">
        <f t="shared" si="25"/>
        <v>2014</v>
      </c>
      <c r="E291" s="3">
        <v>41778</v>
      </c>
      <c r="F291" s="13">
        <f t="shared" si="26"/>
        <v>3</v>
      </c>
      <c r="G291" s="2" t="s">
        <v>3428</v>
      </c>
      <c r="H291" s="2" t="s">
        <v>3139</v>
      </c>
      <c r="I291" s="22" t="str">
        <f t="shared" si="27"/>
        <v>United States</v>
      </c>
      <c r="J291" s="22" t="str">
        <f t="shared" si="28"/>
        <v>Arizona</v>
      </c>
      <c r="K291" s="2" t="s">
        <v>16</v>
      </c>
      <c r="L291" s="2" t="s">
        <v>432</v>
      </c>
      <c r="M291" s="4">
        <v>29.591999999999999</v>
      </c>
      <c r="N291" s="4">
        <v>1</v>
      </c>
      <c r="O291" s="4">
        <v>2.5893000000000002</v>
      </c>
      <c r="P291" s="14">
        <f t="shared" si="29"/>
        <v>8.7500000000000008E-2</v>
      </c>
    </row>
    <row r="292" spans="1:16" ht="14.25" customHeight="1" x14ac:dyDescent="0.25">
      <c r="A292" s="2" t="s">
        <v>431</v>
      </c>
      <c r="B292" s="3">
        <v>41775</v>
      </c>
      <c r="C292" s="10" t="str">
        <f t="shared" si="24"/>
        <v>May</v>
      </c>
      <c r="D292" s="10" t="str">
        <f t="shared" si="25"/>
        <v>2014</v>
      </c>
      <c r="E292" s="3">
        <v>41778</v>
      </c>
      <c r="F292" s="13">
        <f t="shared" si="26"/>
        <v>3</v>
      </c>
      <c r="G292" s="2" t="s">
        <v>3428</v>
      </c>
      <c r="H292" s="2" t="s">
        <v>3139</v>
      </c>
      <c r="I292" s="22" t="str">
        <f t="shared" si="27"/>
        <v>United States</v>
      </c>
      <c r="J292" s="22" t="str">
        <f t="shared" si="28"/>
        <v>Arizona</v>
      </c>
      <c r="K292" s="2" t="s">
        <v>18</v>
      </c>
      <c r="L292" s="2" t="s">
        <v>433</v>
      </c>
      <c r="M292" s="4">
        <v>4.7519999999999998</v>
      </c>
      <c r="N292" s="4">
        <v>2</v>
      </c>
      <c r="O292" s="4">
        <v>-3.1680000000000001</v>
      </c>
      <c r="P292" s="14">
        <f t="shared" si="29"/>
        <v>-0.66666666666666674</v>
      </c>
    </row>
    <row r="293" spans="1:16" ht="14.25" customHeight="1" x14ac:dyDescent="0.25">
      <c r="A293" s="2" t="s">
        <v>431</v>
      </c>
      <c r="B293" s="3">
        <v>41775</v>
      </c>
      <c r="C293" s="10" t="str">
        <f t="shared" si="24"/>
        <v>May</v>
      </c>
      <c r="D293" s="10" t="str">
        <f t="shared" si="25"/>
        <v>2014</v>
      </c>
      <c r="E293" s="3">
        <v>41778</v>
      </c>
      <c r="F293" s="13">
        <f t="shared" si="26"/>
        <v>3</v>
      </c>
      <c r="G293" s="2" t="s">
        <v>3428</v>
      </c>
      <c r="H293" s="2" t="s">
        <v>3139</v>
      </c>
      <c r="I293" s="22" t="str">
        <f t="shared" si="27"/>
        <v>United States</v>
      </c>
      <c r="J293" s="22" t="str">
        <f t="shared" si="28"/>
        <v>Arizona</v>
      </c>
      <c r="K293" s="2" t="s">
        <v>45</v>
      </c>
      <c r="L293" s="2" t="s">
        <v>434</v>
      </c>
      <c r="M293" s="4">
        <v>15.552</v>
      </c>
      <c r="N293" s="4">
        <v>3</v>
      </c>
      <c r="O293" s="4">
        <v>5.6375999999999999</v>
      </c>
      <c r="P293" s="14">
        <f t="shared" si="29"/>
        <v>0.36249999999999999</v>
      </c>
    </row>
    <row r="294" spans="1:16" ht="14.25" customHeight="1" x14ac:dyDescent="0.25">
      <c r="A294" s="2" t="s">
        <v>435</v>
      </c>
      <c r="B294" s="3">
        <v>41174</v>
      </c>
      <c r="C294" s="10" t="str">
        <f t="shared" si="24"/>
        <v>September</v>
      </c>
      <c r="D294" s="10" t="str">
        <f t="shared" si="25"/>
        <v>2012</v>
      </c>
      <c r="E294" s="3">
        <v>41174</v>
      </c>
      <c r="F294" s="13">
        <f t="shared" si="26"/>
        <v>0</v>
      </c>
      <c r="G294" s="2" t="s">
        <v>3429</v>
      </c>
      <c r="H294" s="2" t="s">
        <v>3182</v>
      </c>
      <c r="I294" s="22" t="str">
        <f t="shared" si="27"/>
        <v>United States</v>
      </c>
      <c r="J294" s="22" t="str">
        <f t="shared" si="28"/>
        <v>California</v>
      </c>
      <c r="K294" s="2" t="s">
        <v>12</v>
      </c>
      <c r="L294" s="2" t="s">
        <v>436</v>
      </c>
      <c r="M294" s="4">
        <v>204.6</v>
      </c>
      <c r="N294" s="4">
        <v>2</v>
      </c>
      <c r="O294" s="4">
        <v>53.195999999999998</v>
      </c>
      <c r="P294" s="14">
        <f t="shared" si="29"/>
        <v>0.26</v>
      </c>
    </row>
    <row r="295" spans="1:16" ht="14.25" customHeight="1" x14ac:dyDescent="0.25">
      <c r="A295" s="2" t="s">
        <v>437</v>
      </c>
      <c r="B295" s="3">
        <v>41958</v>
      </c>
      <c r="C295" s="10" t="str">
        <f t="shared" si="24"/>
        <v>November</v>
      </c>
      <c r="D295" s="10" t="str">
        <f t="shared" si="25"/>
        <v>2014</v>
      </c>
      <c r="E295" s="3">
        <v>41963</v>
      </c>
      <c r="F295" s="13">
        <f t="shared" si="26"/>
        <v>5</v>
      </c>
      <c r="G295" s="2" t="s">
        <v>3430</v>
      </c>
      <c r="H295" s="2" t="s">
        <v>3134</v>
      </c>
      <c r="I295" s="22" t="str">
        <f t="shared" si="27"/>
        <v>United States</v>
      </c>
      <c r="J295" s="22" t="str">
        <f t="shared" si="28"/>
        <v>California</v>
      </c>
      <c r="K295" s="2" t="s">
        <v>72</v>
      </c>
      <c r="L295" s="2" t="s">
        <v>128</v>
      </c>
      <c r="M295" s="4">
        <v>321.56799999999998</v>
      </c>
      <c r="N295" s="4">
        <v>2</v>
      </c>
      <c r="O295" s="4">
        <v>28.1372</v>
      </c>
      <c r="P295" s="14">
        <f t="shared" si="29"/>
        <v>8.7500000000000008E-2</v>
      </c>
    </row>
    <row r="296" spans="1:16" ht="14.25" customHeight="1" x14ac:dyDescent="0.25">
      <c r="A296" s="2" t="s">
        <v>438</v>
      </c>
      <c r="B296" s="3">
        <v>41519</v>
      </c>
      <c r="C296" s="10" t="str">
        <f t="shared" si="24"/>
        <v>September</v>
      </c>
      <c r="D296" s="10" t="str">
        <f t="shared" si="25"/>
        <v>2013</v>
      </c>
      <c r="E296" s="3">
        <v>41522</v>
      </c>
      <c r="F296" s="13">
        <f t="shared" si="26"/>
        <v>3</v>
      </c>
      <c r="G296" s="2" t="s">
        <v>3431</v>
      </c>
      <c r="H296" s="2" t="s">
        <v>3134</v>
      </c>
      <c r="I296" s="22" t="str">
        <f t="shared" si="27"/>
        <v>United States</v>
      </c>
      <c r="J296" s="22" t="str">
        <f t="shared" si="28"/>
        <v>California</v>
      </c>
      <c r="K296" s="2" t="s">
        <v>87</v>
      </c>
      <c r="L296" s="2" t="s">
        <v>439</v>
      </c>
      <c r="M296" s="4">
        <v>21.88</v>
      </c>
      <c r="N296" s="4">
        <v>2</v>
      </c>
      <c r="O296" s="4">
        <v>10.94</v>
      </c>
      <c r="P296" s="14">
        <f t="shared" si="29"/>
        <v>0.5</v>
      </c>
    </row>
    <row r="297" spans="1:16" ht="14.25" customHeight="1" x14ac:dyDescent="0.25">
      <c r="A297" s="2" t="s">
        <v>440</v>
      </c>
      <c r="B297" s="3">
        <v>41830</v>
      </c>
      <c r="C297" s="10" t="str">
        <f t="shared" si="24"/>
        <v>July</v>
      </c>
      <c r="D297" s="10" t="str">
        <f t="shared" si="25"/>
        <v>2014</v>
      </c>
      <c r="E297" s="3">
        <v>41836</v>
      </c>
      <c r="F297" s="13">
        <f t="shared" si="26"/>
        <v>6</v>
      </c>
      <c r="G297" s="2" t="s">
        <v>3432</v>
      </c>
      <c r="H297" s="2" t="s">
        <v>3137</v>
      </c>
      <c r="I297" s="22" t="str">
        <f t="shared" si="27"/>
        <v>United States</v>
      </c>
      <c r="J297" s="22" t="str">
        <f t="shared" si="28"/>
        <v>Oregon</v>
      </c>
      <c r="K297" s="2" t="s">
        <v>18</v>
      </c>
      <c r="L297" s="2" t="s">
        <v>441</v>
      </c>
      <c r="M297" s="4">
        <v>1.08</v>
      </c>
      <c r="N297" s="4">
        <v>2</v>
      </c>
      <c r="O297" s="4">
        <v>-0.79200000000000004</v>
      </c>
      <c r="P297" s="14">
        <f t="shared" si="29"/>
        <v>-0.73333333333333328</v>
      </c>
    </row>
    <row r="298" spans="1:16" ht="14.25" customHeight="1" x14ac:dyDescent="0.25">
      <c r="A298" s="2" t="s">
        <v>442</v>
      </c>
      <c r="B298" s="3">
        <v>40858</v>
      </c>
      <c r="C298" s="10" t="str">
        <f t="shared" si="24"/>
        <v>November</v>
      </c>
      <c r="D298" s="10" t="str">
        <f t="shared" si="25"/>
        <v>2011</v>
      </c>
      <c r="E298" s="3">
        <v>40861</v>
      </c>
      <c r="F298" s="13">
        <f t="shared" si="26"/>
        <v>3</v>
      </c>
      <c r="G298" s="2" t="s">
        <v>3433</v>
      </c>
      <c r="H298" s="2" t="s">
        <v>3161</v>
      </c>
      <c r="I298" s="22" t="str">
        <f t="shared" si="27"/>
        <v>United States</v>
      </c>
      <c r="J298" s="22" t="str">
        <f t="shared" si="28"/>
        <v>Colorado</v>
      </c>
      <c r="K298" s="2" t="s">
        <v>14</v>
      </c>
      <c r="L298" s="2" t="s">
        <v>443</v>
      </c>
      <c r="M298" s="4">
        <v>3.3919999999999999</v>
      </c>
      <c r="N298" s="4">
        <v>1</v>
      </c>
      <c r="O298" s="4">
        <v>0.80559999999999998</v>
      </c>
      <c r="P298" s="14">
        <f t="shared" si="29"/>
        <v>0.23749999999999999</v>
      </c>
    </row>
    <row r="299" spans="1:16" ht="14.25" customHeight="1" x14ac:dyDescent="0.25">
      <c r="A299" s="2" t="s">
        <v>442</v>
      </c>
      <c r="B299" s="3">
        <v>40858</v>
      </c>
      <c r="C299" s="10" t="str">
        <f t="shared" si="24"/>
        <v>November</v>
      </c>
      <c r="D299" s="10" t="str">
        <f t="shared" si="25"/>
        <v>2011</v>
      </c>
      <c r="E299" s="3">
        <v>40861</v>
      </c>
      <c r="F299" s="13">
        <f t="shared" si="26"/>
        <v>3</v>
      </c>
      <c r="G299" s="2" t="s">
        <v>3433</v>
      </c>
      <c r="H299" s="2" t="s">
        <v>3161</v>
      </c>
      <c r="I299" s="22" t="str">
        <f t="shared" si="27"/>
        <v>United States</v>
      </c>
      <c r="J299" s="22" t="str">
        <f t="shared" si="28"/>
        <v>Colorado</v>
      </c>
      <c r="K299" s="2" t="s">
        <v>16</v>
      </c>
      <c r="L299" s="2" t="s">
        <v>444</v>
      </c>
      <c r="M299" s="4">
        <v>559.98400000000004</v>
      </c>
      <c r="N299" s="4">
        <v>2</v>
      </c>
      <c r="O299" s="4">
        <v>55.998399999999997</v>
      </c>
      <c r="P299" s="14">
        <f t="shared" si="29"/>
        <v>9.9999999999999992E-2</v>
      </c>
    </row>
    <row r="300" spans="1:16" ht="14.25" customHeight="1" x14ac:dyDescent="0.25">
      <c r="A300" s="2" t="s">
        <v>442</v>
      </c>
      <c r="B300" s="3">
        <v>40858</v>
      </c>
      <c r="C300" s="10" t="str">
        <f t="shared" si="24"/>
        <v>November</v>
      </c>
      <c r="D300" s="10" t="str">
        <f t="shared" si="25"/>
        <v>2011</v>
      </c>
      <c r="E300" s="3">
        <v>40861</v>
      </c>
      <c r="F300" s="13">
        <f t="shared" si="26"/>
        <v>3</v>
      </c>
      <c r="G300" s="2" t="s">
        <v>3433</v>
      </c>
      <c r="H300" s="2" t="s">
        <v>3161</v>
      </c>
      <c r="I300" s="22" t="str">
        <f t="shared" si="27"/>
        <v>United States</v>
      </c>
      <c r="J300" s="22" t="str">
        <f t="shared" si="28"/>
        <v>Colorado</v>
      </c>
      <c r="K300" s="2" t="s">
        <v>72</v>
      </c>
      <c r="L300" s="2" t="s">
        <v>445</v>
      </c>
      <c r="M300" s="4">
        <v>603.91999999999996</v>
      </c>
      <c r="N300" s="4">
        <v>5</v>
      </c>
      <c r="O300" s="4">
        <v>75.489999999999995</v>
      </c>
      <c r="P300" s="14">
        <f t="shared" si="29"/>
        <v>0.125</v>
      </c>
    </row>
    <row r="301" spans="1:16" ht="14.25" customHeight="1" x14ac:dyDescent="0.25">
      <c r="A301" s="2" t="s">
        <v>446</v>
      </c>
      <c r="B301" s="3">
        <v>41513</v>
      </c>
      <c r="C301" s="10" t="str">
        <f t="shared" si="24"/>
        <v>August</v>
      </c>
      <c r="D301" s="10" t="str">
        <f t="shared" si="25"/>
        <v>2013</v>
      </c>
      <c r="E301" s="3">
        <v>41514</v>
      </c>
      <c r="F301" s="13">
        <f t="shared" si="26"/>
        <v>1</v>
      </c>
      <c r="G301" s="2" t="s">
        <v>3434</v>
      </c>
      <c r="H301" s="2" t="s">
        <v>3143</v>
      </c>
      <c r="I301" s="22" t="str">
        <f t="shared" si="27"/>
        <v>United States</v>
      </c>
      <c r="J301" s="22" t="str">
        <f t="shared" si="28"/>
        <v>California</v>
      </c>
      <c r="K301" s="2" t="s">
        <v>79</v>
      </c>
      <c r="L301" s="2" t="s">
        <v>447</v>
      </c>
      <c r="M301" s="4">
        <v>10.23</v>
      </c>
      <c r="N301" s="4">
        <v>3</v>
      </c>
      <c r="O301" s="4">
        <v>4.9104000000000001</v>
      </c>
      <c r="P301" s="14">
        <f t="shared" si="29"/>
        <v>0.48</v>
      </c>
    </row>
    <row r="302" spans="1:16" ht="14.25" customHeight="1" x14ac:dyDescent="0.25">
      <c r="A302" s="2" t="s">
        <v>446</v>
      </c>
      <c r="B302" s="3">
        <v>41513</v>
      </c>
      <c r="C302" s="10" t="str">
        <f t="shared" si="24"/>
        <v>August</v>
      </c>
      <c r="D302" s="10" t="str">
        <f t="shared" si="25"/>
        <v>2013</v>
      </c>
      <c r="E302" s="3">
        <v>41514</v>
      </c>
      <c r="F302" s="13">
        <f t="shared" si="26"/>
        <v>1</v>
      </c>
      <c r="G302" s="2" t="s">
        <v>3434</v>
      </c>
      <c r="H302" s="2" t="s">
        <v>3143</v>
      </c>
      <c r="I302" s="22" t="str">
        <f t="shared" si="27"/>
        <v>United States</v>
      </c>
      <c r="J302" s="22" t="str">
        <f t="shared" si="28"/>
        <v>California</v>
      </c>
      <c r="K302" s="2" t="s">
        <v>45</v>
      </c>
      <c r="L302" s="2" t="s">
        <v>448</v>
      </c>
      <c r="M302" s="4">
        <v>154.9</v>
      </c>
      <c r="N302" s="4">
        <v>5</v>
      </c>
      <c r="O302" s="4">
        <v>69.704999999999998</v>
      </c>
      <c r="P302" s="14">
        <f t="shared" si="29"/>
        <v>0.44999999999999996</v>
      </c>
    </row>
    <row r="303" spans="1:16" ht="14.25" customHeight="1" x14ac:dyDescent="0.25">
      <c r="A303" s="2" t="s">
        <v>449</v>
      </c>
      <c r="B303" s="3">
        <v>41592</v>
      </c>
      <c r="C303" s="10" t="str">
        <f t="shared" si="24"/>
        <v>November</v>
      </c>
      <c r="D303" s="10" t="str">
        <f t="shared" si="25"/>
        <v>2013</v>
      </c>
      <c r="E303" s="3">
        <v>41596</v>
      </c>
      <c r="F303" s="13">
        <f t="shared" si="26"/>
        <v>4</v>
      </c>
      <c r="G303" s="2" t="s">
        <v>3330</v>
      </c>
      <c r="H303" s="2" t="s">
        <v>3173</v>
      </c>
      <c r="I303" s="22" t="str">
        <f t="shared" si="27"/>
        <v>United States</v>
      </c>
      <c r="J303" s="22" t="str">
        <f t="shared" si="28"/>
        <v>Washington</v>
      </c>
      <c r="K303" s="2" t="s">
        <v>14</v>
      </c>
      <c r="L303" s="2" t="s">
        <v>450</v>
      </c>
      <c r="M303" s="4">
        <v>44.02</v>
      </c>
      <c r="N303" s="4">
        <v>2</v>
      </c>
      <c r="O303" s="4">
        <v>11.4452</v>
      </c>
      <c r="P303" s="14">
        <f t="shared" si="29"/>
        <v>0.25999999999999995</v>
      </c>
    </row>
    <row r="304" spans="1:16" ht="14.25" customHeight="1" x14ac:dyDescent="0.25">
      <c r="A304" s="2" t="s">
        <v>451</v>
      </c>
      <c r="B304" s="3">
        <v>41148</v>
      </c>
      <c r="C304" s="10" t="str">
        <f t="shared" si="24"/>
        <v>August</v>
      </c>
      <c r="D304" s="10" t="str">
        <f t="shared" si="25"/>
        <v>2012</v>
      </c>
      <c r="E304" s="3">
        <v>41152</v>
      </c>
      <c r="F304" s="13">
        <f t="shared" si="26"/>
        <v>4</v>
      </c>
      <c r="G304" s="2" t="s">
        <v>3435</v>
      </c>
      <c r="H304" s="2" t="s">
        <v>3183</v>
      </c>
      <c r="I304" s="22" t="str">
        <f t="shared" si="27"/>
        <v>United States</v>
      </c>
      <c r="J304" s="22" t="str">
        <f t="shared" si="28"/>
        <v>California</v>
      </c>
      <c r="K304" s="2" t="s">
        <v>28</v>
      </c>
      <c r="L304" s="2" t="s">
        <v>452</v>
      </c>
      <c r="M304" s="4">
        <v>484.65</v>
      </c>
      <c r="N304" s="4">
        <v>3</v>
      </c>
      <c r="O304" s="4">
        <v>92.083500000000001</v>
      </c>
      <c r="P304" s="14">
        <f t="shared" si="29"/>
        <v>0.19</v>
      </c>
    </row>
    <row r="305" spans="1:16" ht="14.25" customHeight="1" x14ac:dyDescent="0.25">
      <c r="A305" s="2" t="s">
        <v>453</v>
      </c>
      <c r="B305" s="3">
        <v>41219</v>
      </c>
      <c r="C305" s="10" t="str">
        <f t="shared" si="24"/>
        <v>November</v>
      </c>
      <c r="D305" s="10" t="str">
        <f t="shared" si="25"/>
        <v>2012</v>
      </c>
      <c r="E305" s="3">
        <v>41222</v>
      </c>
      <c r="F305" s="13">
        <f t="shared" si="26"/>
        <v>3</v>
      </c>
      <c r="G305" s="2" t="s">
        <v>3436</v>
      </c>
      <c r="H305" s="2" t="s">
        <v>3142</v>
      </c>
      <c r="I305" s="22" t="str">
        <f t="shared" si="27"/>
        <v>United States</v>
      </c>
      <c r="J305" s="22" t="str">
        <f t="shared" si="28"/>
        <v>Arizona</v>
      </c>
      <c r="K305" s="2" t="s">
        <v>87</v>
      </c>
      <c r="L305" s="2" t="s">
        <v>454</v>
      </c>
      <c r="M305" s="4">
        <v>7.08</v>
      </c>
      <c r="N305" s="4">
        <v>3</v>
      </c>
      <c r="O305" s="4">
        <v>2.4780000000000002</v>
      </c>
      <c r="P305" s="14">
        <f t="shared" si="29"/>
        <v>0.35000000000000003</v>
      </c>
    </row>
    <row r="306" spans="1:16" ht="14.25" customHeight="1" x14ac:dyDescent="0.25">
      <c r="A306" s="2" t="s">
        <v>453</v>
      </c>
      <c r="B306" s="3">
        <v>41219</v>
      </c>
      <c r="C306" s="10" t="str">
        <f t="shared" si="24"/>
        <v>November</v>
      </c>
      <c r="D306" s="10" t="str">
        <f t="shared" si="25"/>
        <v>2012</v>
      </c>
      <c r="E306" s="3">
        <v>41222</v>
      </c>
      <c r="F306" s="13">
        <f t="shared" si="26"/>
        <v>3</v>
      </c>
      <c r="G306" s="2" t="s">
        <v>3436</v>
      </c>
      <c r="H306" s="2" t="s">
        <v>3142</v>
      </c>
      <c r="I306" s="22" t="str">
        <f t="shared" si="27"/>
        <v>United States</v>
      </c>
      <c r="J306" s="22" t="str">
        <f t="shared" si="28"/>
        <v>Arizona</v>
      </c>
      <c r="K306" s="2" t="s">
        <v>18</v>
      </c>
      <c r="L306" s="2" t="s">
        <v>455</v>
      </c>
      <c r="M306" s="4">
        <v>4.4009999999999998</v>
      </c>
      <c r="N306" s="4">
        <v>3</v>
      </c>
      <c r="O306" s="4">
        <v>-3.5207999999999999</v>
      </c>
      <c r="P306" s="14">
        <f t="shared" si="29"/>
        <v>-0.8</v>
      </c>
    </row>
    <row r="307" spans="1:16" ht="14.25" customHeight="1" x14ac:dyDescent="0.25">
      <c r="A307" s="2" t="s">
        <v>456</v>
      </c>
      <c r="B307" s="3">
        <v>40871</v>
      </c>
      <c r="C307" s="10" t="str">
        <f t="shared" si="24"/>
        <v>November</v>
      </c>
      <c r="D307" s="10" t="str">
        <f t="shared" si="25"/>
        <v>2011</v>
      </c>
      <c r="E307" s="3">
        <v>40873</v>
      </c>
      <c r="F307" s="13">
        <f t="shared" si="26"/>
        <v>2</v>
      </c>
      <c r="G307" s="2" t="s">
        <v>3437</v>
      </c>
      <c r="H307" s="2" t="s">
        <v>3149</v>
      </c>
      <c r="I307" s="22" t="str">
        <f t="shared" si="27"/>
        <v>United States</v>
      </c>
      <c r="J307" s="22" t="str">
        <f t="shared" si="28"/>
        <v>California</v>
      </c>
      <c r="K307" s="2" t="s">
        <v>12</v>
      </c>
      <c r="L307" s="2" t="s">
        <v>457</v>
      </c>
      <c r="M307" s="4">
        <v>151.72</v>
      </c>
      <c r="N307" s="4">
        <v>4</v>
      </c>
      <c r="O307" s="4">
        <v>27.3096</v>
      </c>
      <c r="P307" s="14">
        <f t="shared" si="29"/>
        <v>0.18</v>
      </c>
    </row>
    <row r="308" spans="1:16" ht="14.25" customHeight="1" x14ac:dyDescent="0.25">
      <c r="A308" s="2" t="s">
        <v>458</v>
      </c>
      <c r="B308" s="3">
        <v>41808</v>
      </c>
      <c r="C308" s="10" t="str">
        <f t="shared" si="24"/>
        <v>June</v>
      </c>
      <c r="D308" s="10" t="str">
        <f t="shared" si="25"/>
        <v>2014</v>
      </c>
      <c r="E308" s="3">
        <v>41812</v>
      </c>
      <c r="F308" s="13">
        <f t="shared" si="26"/>
        <v>4</v>
      </c>
      <c r="G308" s="2" t="s">
        <v>3438</v>
      </c>
      <c r="H308" s="2" t="s">
        <v>3184</v>
      </c>
      <c r="I308" s="22" t="str">
        <f t="shared" si="27"/>
        <v>United States</v>
      </c>
      <c r="J308" s="22" t="str">
        <f t="shared" si="28"/>
        <v>Washington</v>
      </c>
      <c r="K308" s="2" t="s">
        <v>12</v>
      </c>
      <c r="L308" s="2" t="s">
        <v>459</v>
      </c>
      <c r="M308" s="4">
        <v>155.25</v>
      </c>
      <c r="N308" s="4">
        <v>3</v>
      </c>
      <c r="O308" s="4">
        <v>46.575000000000003</v>
      </c>
      <c r="P308" s="14">
        <f t="shared" si="29"/>
        <v>0.30000000000000004</v>
      </c>
    </row>
    <row r="309" spans="1:16" ht="14.25" customHeight="1" x14ac:dyDescent="0.25">
      <c r="A309" s="2" t="s">
        <v>458</v>
      </c>
      <c r="B309" s="3">
        <v>41808</v>
      </c>
      <c r="C309" s="10" t="str">
        <f t="shared" si="24"/>
        <v>June</v>
      </c>
      <c r="D309" s="10" t="str">
        <f t="shared" si="25"/>
        <v>2014</v>
      </c>
      <c r="E309" s="3">
        <v>41812</v>
      </c>
      <c r="F309" s="13">
        <f t="shared" si="26"/>
        <v>4</v>
      </c>
      <c r="G309" s="2" t="s">
        <v>3438</v>
      </c>
      <c r="H309" s="2" t="s">
        <v>3184</v>
      </c>
      <c r="I309" s="22" t="str">
        <f t="shared" si="27"/>
        <v>United States</v>
      </c>
      <c r="J309" s="22" t="str">
        <f t="shared" si="28"/>
        <v>Washington</v>
      </c>
      <c r="K309" s="2" t="s">
        <v>28</v>
      </c>
      <c r="L309" s="2" t="s">
        <v>460</v>
      </c>
      <c r="M309" s="4">
        <v>14.03</v>
      </c>
      <c r="N309" s="4">
        <v>1</v>
      </c>
      <c r="O309" s="4">
        <v>4.0686999999999998</v>
      </c>
      <c r="P309" s="14">
        <f t="shared" si="29"/>
        <v>0.28999999999999998</v>
      </c>
    </row>
    <row r="310" spans="1:16" ht="14.25" customHeight="1" x14ac:dyDescent="0.25">
      <c r="A310" s="2" t="s">
        <v>461</v>
      </c>
      <c r="B310" s="3">
        <v>41264</v>
      </c>
      <c r="C310" s="10" t="str">
        <f t="shared" si="24"/>
        <v>December</v>
      </c>
      <c r="D310" s="10" t="str">
        <f t="shared" si="25"/>
        <v>2012</v>
      </c>
      <c r="E310" s="3">
        <v>41267</v>
      </c>
      <c r="F310" s="13">
        <f t="shared" si="26"/>
        <v>3</v>
      </c>
      <c r="G310" s="2" t="s">
        <v>3439</v>
      </c>
      <c r="H310" s="2" t="s">
        <v>3132</v>
      </c>
      <c r="I310" s="22" t="str">
        <f t="shared" si="27"/>
        <v>United States</v>
      </c>
      <c r="J310" s="22" t="str">
        <f t="shared" si="28"/>
        <v>Washington</v>
      </c>
      <c r="K310" s="2" t="s">
        <v>22</v>
      </c>
      <c r="L310" s="2" t="s">
        <v>462</v>
      </c>
      <c r="M310" s="4">
        <v>1618.37</v>
      </c>
      <c r="N310" s="4">
        <v>13</v>
      </c>
      <c r="O310" s="4">
        <v>356.04140000000001</v>
      </c>
      <c r="P310" s="14">
        <f t="shared" si="29"/>
        <v>0.22000000000000003</v>
      </c>
    </row>
    <row r="311" spans="1:16" ht="14.25" customHeight="1" x14ac:dyDescent="0.25">
      <c r="A311" s="2" t="s">
        <v>461</v>
      </c>
      <c r="B311" s="3">
        <v>41264</v>
      </c>
      <c r="C311" s="10" t="str">
        <f t="shared" si="24"/>
        <v>December</v>
      </c>
      <c r="D311" s="10" t="str">
        <f t="shared" si="25"/>
        <v>2012</v>
      </c>
      <c r="E311" s="3">
        <v>41267</v>
      </c>
      <c r="F311" s="13">
        <f t="shared" si="26"/>
        <v>3</v>
      </c>
      <c r="G311" s="2" t="s">
        <v>3439</v>
      </c>
      <c r="H311" s="2" t="s">
        <v>3132</v>
      </c>
      <c r="I311" s="22" t="str">
        <f t="shared" si="27"/>
        <v>United States</v>
      </c>
      <c r="J311" s="22" t="str">
        <f t="shared" si="28"/>
        <v>Washington</v>
      </c>
      <c r="K311" s="2" t="s">
        <v>38</v>
      </c>
      <c r="L311" s="2" t="s">
        <v>463</v>
      </c>
      <c r="M311" s="4">
        <v>99.6</v>
      </c>
      <c r="N311" s="4">
        <v>1</v>
      </c>
      <c r="O311" s="4">
        <v>36.851999999999997</v>
      </c>
      <c r="P311" s="14">
        <f t="shared" si="29"/>
        <v>0.37</v>
      </c>
    </row>
    <row r="312" spans="1:16" ht="14.25" customHeight="1" x14ac:dyDescent="0.25">
      <c r="A312" s="2" t="s">
        <v>464</v>
      </c>
      <c r="B312" s="3">
        <v>41169</v>
      </c>
      <c r="C312" s="10" t="str">
        <f t="shared" si="24"/>
        <v>September</v>
      </c>
      <c r="D312" s="10" t="str">
        <f t="shared" si="25"/>
        <v>2012</v>
      </c>
      <c r="E312" s="3">
        <v>41171</v>
      </c>
      <c r="F312" s="13">
        <f t="shared" si="26"/>
        <v>2</v>
      </c>
      <c r="G312" s="2" t="s">
        <v>3440</v>
      </c>
      <c r="H312" s="2" t="s">
        <v>3131</v>
      </c>
      <c r="I312" s="22" t="str">
        <f t="shared" si="27"/>
        <v>United States</v>
      </c>
      <c r="J312" s="22" t="str">
        <f t="shared" si="28"/>
        <v>California</v>
      </c>
      <c r="K312" s="2" t="s">
        <v>45</v>
      </c>
      <c r="L312" s="2" t="s">
        <v>147</v>
      </c>
      <c r="M312" s="4">
        <v>32.4</v>
      </c>
      <c r="N312" s="4">
        <v>5</v>
      </c>
      <c r="O312" s="4">
        <v>15.552</v>
      </c>
      <c r="P312" s="14">
        <f t="shared" si="29"/>
        <v>0.48</v>
      </c>
    </row>
    <row r="313" spans="1:16" ht="14.25" customHeight="1" x14ac:dyDescent="0.25">
      <c r="A313" s="2" t="s">
        <v>465</v>
      </c>
      <c r="B313" s="3">
        <v>41991</v>
      </c>
      <c r="C313" s="10" t="str">
        <f t="shared" si="24"/>
        <v>December</v>
      </c>
      <c r="D313" s="10" t="str">
        <f t="shared" si="25"/>
        <v>2014</v>
      </c>
      <c r="E313" s="3">
        <v>41994</v>
      </c>
      <c r="F313" s="13">
        <f t="shared" si="26"/>
        <v>3</v>
      </c>
      <c r="G313" s="2" t="s">
        <v>3441</v>
      </c>
      <c r="H313" s="2" t="s">
        <v>3131</v>
      </c>
      <c r="I313" s="22" t="str">
        <f t="shared" si="27"/>
        <v>United States</v>
      </c>
      <c r="J313" s="22" t="str">
        <f t="shared" si="28"/>
        <v>California</v>
      </c>
      <c r="K313" s="2" t="s">
        <v>18</v>
      </c>
      <c r="L313" s="2" t="s">
        <v>466</v>
      </c>
      <c r="M313" s="4">
        <v>11.808</v>
      </c>
      <c r="N313" s="4">
        <v>2</v>
      </c>
      <c r="O313" s="4">
        <v>4.2804000000000002</v>
      </c>
      <c r="P313" s="14">
        <f t="shared" si="29"/>
        <v>0.36250000000000004</v>
      </c>
    </row>
    <row r="314" spans="1:16" ht="14.25" customHeight="1" x14ac:dyDescent="0.25">
      <c r="A314" s="2" t="s">
        <v>467</v>
      </c>
      <c r="B314" s="3">
        <v>41073</v>
      </c>
      <c r="C314" s="10" t="str">
        <f t="shared" si="24"/>
        <v>June</v>
      </c>
      <c r="D314" s="10" t="str">
        <f t="shared" si="25"/>
        <v>2012</v>
      </c>
      <c r="E314" s="3">
        <v>41074</v>
      </c>
      <c r="F314" s="13">
        <f t="shared" si="26"/>
        <v>1</v>
      </c>
      <c r="G314" s="2" t="s">
        <v>3442</v>
      </c>
      <c r="H314" s="2" t="s">
        <v>3131</v>
      </c>
      <c r="I314" s="22" t="str">
        <f t="shared" si="27"/>
        <v>United States</v>
      </c>
      <c r="J314" s="22" t="str">
        <f t="shared" si="28"/>
        <v>California</v>
      </c>
      <c r="K314" s="2" t="s">
        <v>18</v>
      </c>
      <c r="L314" s="2" t="s">
        <v>468</v>
      </c>
      <c r="M314" s="4">
        <v>36.624000000000002</v>
      </c>
      <c r="N314" s="4">
        <v>3</v>
      </c>
      <c r="O314" s="4">
        <v>13.734</v>
      </c>
      <c r="P314" s="14">
        <f t="shared" si="29"/>
        <v>0.375</v>
      </c>
    </row>
    <row r="315" spans="1:16" ht="14.25" customHeight="1" x14ac:dyDescent="0.25">
      <c r="A315" s="2" t="s">
        <v>469</v>
      </c>
      <c r="B315" s="3">
        <v>40690</v>
      </c>
      <c r="C315" s="10" t="str">
        <f t="shared" si="24"/>
        <v>May</v>
      </c>
      <c r="D315" s="10" t="str">
        <f t="shared" si="25"/>
        <v>2011</v>
      </c>
      <c r="E315" s="3">
        <v>40695</v>
      </c>
      <c r="F315" s="13">
        <f t="shared" si="26"/>
        <v>5</v>
      </c>
      <c r="G315" s="2" t="s">
        <v>3319</v>
      </c>
      <c r="H315" s="2" t="s">
        <v>3134</v>
      </c>
      <c r="I315" s="22" t="str">
        <f t="shared" si="27"/>
        <v>United States</v>
      </c>
      <c r="J315" s="22" t="str">
        <f t="shared" si="28"/>
        <v>California</v>
      </c>
      <c r="K315" s="2" t="s">
        <v>16</v>
      </c>
      <c r="L315" s="2" t="s">
        <v>470</v>
      </c>
      <c r="M315" s="4">
        <v>1113.5039999999999</v>
      </c>
      <c r="N315" s="4">
        <v>12</v>
      </c>
      <c r="O315" s="4">
        <v>125.2692</v>
      </c>
      <c r="P315" s="14">
        <f t="shared" si="29"/>
        <v>0.1125</v>
      </c>
    </row>
    <row r="316" spans="1:16" ht="14.25" customHeight="1" x14ac:dyDescent="0.25">
      <c r="A316" s="2" t="s">
        <v>469</v>
      </c>
      <c r="B316" s="3">
        <v>40690</v>
      </c>
      <c r="C316" s="10" t="str">
        <f t="shared" si="24"/>
        <v>May</v>
      </c>
      <c r="D316" s="10" t="str">
        <f t="shared" si="25"/>
        <v>2011</v>
      </c>
      <c r="E316" s="3">
        <v>40695</v>
      </c>
      <c r="F316" s="13">
        <f t="shared" si="26"/>
        <v>5</v>
      </c>
      <c r="G316" s="2" t="s">
        <v>3319</v>
      </c>
      <c r="H316" s="2" t="s">
        <v>3134</v>
      </c>
      <c r="I316" s="22" t="str">
        <f t="shared" si="27"/>
        <v>United States</v>
      </c>
      <c r="J316" s="22" t="str">
        <f t="shared" si="28"/>
        <v>California</v>
      </c>
      <c r="K316" s="2" t="s">
        <v>38</v>
      </c>
      <c r="L316" s="2" t="s">
        <v>471</v>
      </c>
      <c r="M316" s="4">
        <v>99.99</v>
      </c>
      <c r="N316" s="4">
        <v>1</v>
      </c>
      <c r="O316" s="4">
        <v>37.996200000000002</v>
      </c>
      <c r="P316" s="14">
        <f t="shared" si="29"/>
        <v>0.38000000000000006</v>
      </c>
    </row>
    <row r="317" spans="1:16" ht="14.25" customHeight="1" x14ac:dyDescent="0.25">
      <c r="A317" s="2" t="s">
        <v>472</v>
      </c>
      <c r="B317" s="3">
        <v>41984</v>
      </c>
      <c r="C317" s="10" t="str">
        <f t="shared" si="24"/>
        <v>December</v>
      </c>
      <c r="D317" s="10" t="str">
        <f t="shared" si="25"/>
        <v>2014</v>
      </c>
      <c r="E317" s="3">
        <v>41991</v>
      </c>
      <c r="F317" s="13">
        <f t="shared" si="26"/>
        <v>7</v>
      </c>
      <c r="G317" s="2" t="s">
        <v>3344</v>
      </c>
      <c r="H317" s="2" t="s">
        <v>3149</v>
      </c>
      <c r="I317" s="22" t="str">
        <f t="shared" si="27"/>
        <v>United States</v>
      </c>
      <c r="J317" s="22" t="str">
        <f t="shared" si="28"/>
        <v>California</v>
      </c>
      <c r="K317" s="2" t="s">
        <v>18</v>
      </c>
      <c r="L317" s="2" t="s">
        <v>473</v>
      </c>
      <c r="M317" s="4">
        <v>19.936</v>
      </c>
      <c r="N317" s="4">
        <v>4</v>
      </c>
      <c r="O317" s="4">
        <v>7.2267999999999999</v>
      </c>
      <c r="P317" s="14">
        <f t="shared" si="29"/>
        <v>0.36249999999999999</v>
      </c>
    </row>
    <row r="318" spans="1:16" ht="14.25" customHeight="1" x14ac:dyDescent="0.25">
      <c r="A318" s="2" t="s">
        <v>472</v>
      </c>
      <c r="B318" s="3">
        <v>41984</v>
      </c>
      <c r="C318" s="10" t="str">
        <f t="shared" si="24"/>
        <v>December</v>
      </c>
      <c r="D318" s="10" t="str">
        <f t="shared" si="25"/>
        <v>2014</v>
      </c>
      <c r="E318" s="3">
        <v>41991</v>
      </c>
      <c r="F318" s="13">
        <f t="shared" si="26"/>
        <v>7</v>
      </c>
      <c r="G318" s="2" t="s">
        <v>3344</v>
      </c>
      <c r="H318" s="2" t="s">
        <v>3149</v>
      </c>
      <c r="I318" s="22" t="str">
        <f t="shared" si="27"/>
        <v>United States</v>
      </c>
      <c r="J318" s="22" t="str">
        <f t="shared" si="28"/>
        <v>California</v>
      </c>
      <c r="K318" s="2" t="s">
        <v>18</v>
      </c>
      <c r="L318" s="2" t="s">
        <v>474</v>
      </c>
      <c r="M318" s="4">
        <v>65.567999999999998</v>
      </c>
      <c r="N318" s="4">
        <v>2</v>
      </c>
      <c r="O318" s="4">
        <v>22.948799999999999</v>
      </c>
      <c r="P318" s="14">
        <f t="shared" si="29"/>
        <v>0.35</v>
      </c>
    </row>
    <row r="319" spans="1:16" ht="14.25" customHeight="1" x14ac:dyDescent="0.25">
      <c r="A319" s="2" t="s">
        <v>475</v>
      </c>
      <c r="B319" s="3">
        <v>41549</v>
      </c>
      <c r="C319" s="10" t="str">
        <f t="shared" si="24"/>
        <v>October</v>
      </c>
      <c r="D319" s="10" t="str">
        <f t="shared" si="25"/>
        <v>2013</v>
      </c>
      <c r="E319" s="3">
        <v>41550</v>
      </c>
      <c r="F319" s="13">
        <f t="shared" si="26"/>
        <v>1</v>
      </c>
      <c r="G319" s="2" t="s">
        <v>3443</v>
      </c>
      <c r="H319" s="2" t="s">
        <v>3134</v>
      </c>
      <c r="I319" s="22" t="str">
        <f t="shared" si="27"/>
        <v>United States</v>
      </c>
      <c r="J319" s="22" t="str">
        <f t="shared" si="28"/>
        <v>California</v>
      </c>
      <c r="K319" s="2" t="s">
        <v>72</v>
      </c>
      <c r="L319" s="2" t="s">
        <v>476</v>
      </c>
      <c r="M319" s="4">
        <v>194.84800000000001</v>
      </c>
      <c r="N319" s="4">
        <v>4</v>
      </c>
      <c r="O319" s="4">
        <v>12.178000000000001</v>
      </c>
      <c r="P319" s="14">
        <f t="shared" si="29"/>
        <v>6.25E-2</v>
      </c>
    </row>
    <row r="320" spans="1:16" ht="14.25" customHeight="1" x14ac:dyDescent="0.25">
      <c r="A320" s="2" t="s">
        <v>477</v>
      </c>
      <c r="B320" s="3">
        <v>41233</v>
      </c>
      <c r="C320" s="10" t="str">
        <f t="shared" si="24"/>
        <v>November</v>
      </c>
      <c r="D320" s="10" t="str">
        <f t="shared" si="25"/>
        <v>2012</v>
      </c>
      <c r="E320" s="3">
        <v>41239</v>
      </c>
      <c r="F320" s="13">
        <f t="shared" si="26"/>
        <v>6</v>
      </c>
      <c r="G320" s="2" t="s">
        <v>3444</v>
      </c>
      <c r="H320" s="2" t="s">
        <v>3131</v>
      </c>
      <c r="I320" s="22" t="str">
        <f t="shared" si="27"/>
        <v>United States</v>
      </c>
      <c r="J320" s="22" t="str">
        <f t="shared" si="28"/>
        <v>California</v>
      </c>
      <c r="K320" s="2" t="s">
        <v>14</v>
      </c>
      <c r="L320" s="2" t="s">
        <v>478</v>
      </c>
      <c r="M320" s="4">
        <v>19.46</v>
      </c>
      <c r="N320" s="4">
        <v>7</v>
      </c>
      <c r="O320" s="4">
        <v>5.0595999999999997</v>
      </c>
      <c r="P320" s="14">
        <f t="shared" si="29"/>
        <v>0.25999999999999995</v>
      </c>
    </row>
    <row r="321" spans="1:16" ht="14.25" customHeight="1" x14ac:dyDescent="0.25">
      <c r="A321" s="2" t="s">
        <v>479</v>
      </c>
      <c r="B321" s="3">
        <v>41393</v>
      </c>
      <c r="C321" s="10" t="str">
        <f t="shared" si="24"/>
        <v>April</v>
      </c>
      <c r="D321" s="10" t="str">
        <f t="shared" si="25"/>
        <v>2013</v>
      </c>
      <c r="E321" s="3">
        <v>41397</v>
      </c>
      <c r="F321" s="13">
        <f t="shared" si="26"/>
        <v>4</v>
      </c>
      <c r="G321" s="2" t="s">
        <v>3445</v>
      </c>
      <c r="H321" s="2" t="s">
        <v>3146</v>
      </c>
      <c r="I321" s="22" t="str">
        <f t="shared" si="27"/>
        <v>United States</v>
      </c>
      <c r="J321" s="22" t="str">
        <f t="shared" si="28"/>
        <v>Colorado</v>
      </c>
      <c r="K321" s="2" t="s">
        <v>45</v>
      </c>
      <c r="L321" s="2" t="s">
        <v>480</v>
      </c>
      <c r="M321" s="4">
        <v>29.472000000000001</v>
      </c>
      <c r="N321" s="4">
        <v>3</v>
      </c>
      <c r="O321" s="4">
        <v>9.9467999999999996</v>
      </c>
      <c r="P321" s="14">
        <f t="shared" si="29"/>
        <v>0.33749999999999997</v>
      </c>
    </row>
    <row r="322" spans="1:16" ht="14.25" customHeight="1" x14ac:dyDescent="0.25">
      <c r="A322" s="2" t="s">
        <v>481</v>
      </c>
      <c r="B322" s="3">
        <v>41591</v>
      </c>
      <c r="C322" s="10" t="str">
        <f t="shared" si="24"/>
        <v>November</v>
      </c>
      <c r="D322" s="10" t="str">
        <f t="shared" si="25"/>
        <v>2013</v>
      </c>
      <c r="E322" s="3">
        <v>41598</v>
      </c>
      <c r="F322" s="13">
        <f t="shared" si="26"/>
        <v>7</v>
      </c>
      <c r="G322" s="2" t="s">
        <v>3446</v>
      </c>
      <c r="H322" s="2" t="s">
        <v>3166</v>
      </c>
      <c r="I322" s="22" t="str">
        <f t="shared" si="27"/>
        <v>United States</v>
      </c>
      <c r="J322" s="22" t="str">
        <f t="shared" si="28"/>
        <v>Arizona</v>
      </c>
      <c r="K322" s="2" t="s">
        <v>18</v>
      </c>
      <c r="L322" s="2" t="s">
        <v>482</v>
      </c>
      <c r="M322" s="4">
        <v>6.27</v>
      </c>
      <c r="N322" s="4">
        <v>5</v>
      </c>
      <c r="O322" s="4">
        <v>-4.5979999999999999</v>
      </c>
      <c r="P322" s="14">
        <f t="shared" si="29"/>
        <v>-0.73333333333333339</v>
      </c>
    </row>
    <row r="323" spans="1:16" ht="14.25" customHeight="1" x14ac:dyDescent="0.25">
      <c r="A323" s="2" t="s">
        <v>481</v>
      </c>
      <c r="B323" s="3">
        <v>41591</v>
      </c>
      <c r="C323" s="10" t="str">
        <f t="shared" ref="C323:C386" si="30">TEXT(B323,"mmmm")</f>
        <v>November</v>
      </c>
      <c r="D323" s="10" t="str">
        <f t="shared" ref="D323:D386" si="31">TEXT(B323,"yyyy")</f>
        <v>2013</v>
      </c>
      <c r="E323" s="3">
        <v>41598</v>
      </c>
      <c r="F323" s="13">
        <f t="shared" ref="F323:F386" si="32">E323-B323</f>
        <v>7</v>
      </c>
      <c r="G323" s="2" t="s">
        <v>3446</v>
      </c>
      <c r="H323" s="2" t="s">
        <v>3166</v>
      </c>
      <c r="I323" s="22" t="str">
        <f t="shared" ref="I323:I386" si="33">LEFT(H323,FIND(",",H323)-1)</f>
        <v>United States</v>
      </c>
      <c r="J323" s="22" t="str">
        <f t="shared" ref="J323:J386" si="34">TRIM(RIGHT(H323,LEN(H323)-FIND("@",SUBSTITUTE(H323,",","@",LEN(H323)-LEN(SUBSTITUTE(H323,",",""))))))</f>
        <v>Arizona</v>
      </c>
      <c r="K323" s="2" t="s">
        <v>18</v>
      </c>
      <c r="L323" s="2" t="s">
        <v>483</v>
      </c>
      <c r="M323" s="4">
        <v>4.3680000000000003</v>
      </c>
      <c r="N323" s="4">
        <v>7</v>
      </c>
      <c r="O323" s="4">
        <v>-3.3488000000000002</v>
      </c>
      <c r="P323" s="14">
        <f t="shared" ref="P323:P386" si="35">IF(M323=0,0,O323/M323)</f>
        <v>-0.76666666666666661</v>
      </c>
    </row>
    <row r="324" spans="1:16" ht="14.25" customHeight="1" x14ac:dyDescent="0.25">
      <c r="A324" s="2" t="s">
        <v>481</v>
      </c>
      <c r="B324" s="3">
        <v>41591</v>
      </c>
      <c r="C324" s="10" t="str">
        <f t="shared" si="30"/>
        <v>November</v>
      </c>
      <c r="D324" s="10" t="str">
        <f t="shared" si="31"/>
        <v>2013</v>
      </c>
      <c r="E324" s="3">
        <v>41598</v>
      </c>
      <c r="F324" s="13">
        <f t="shared" si="32"/>
        <v>7</v>
      </c>
      <c r="G324" s="2" t="s">
        <v>3446</v>
      </c>
      <c r="H324" s="2" t="s">
        <v>3166</v>
      </c>
      <c r="I324" s="22" t="str">
        <f t="shared" si="33"/>
        <v>United States</v>
      </c>
      <c r="J324" s="22" t="str">
        <f t="shared" si="34"/>
        <v>Arizona</v>
      </c>
      <c r="K324" s="2" t="s">
        <v>38</v>
      </c>
      <c r="L324" s="2" t="s">
        <v>484</v>
      </c>
      <c r="M324" s="4">
        <v>31.984000000000002</v>
      </c>
      <c r="N324" s="4">
        <v>2</v>
      </c>
      <c r="O324" s="4">
        <v>1.9990000000000001</v>
      </c>
      <c r="P324" s="14">
        <f t="shared" si="35"/>
        <v>6.25E-2</v>
      </c>
    </row>
    <row r="325" spans="1:16" ht="14.25" customHeight="1" x14ac:dyDescent="0.25">
      <c r="A325" s="2" t="s">
        <v>485</v>
      </c>
      <c r="B325" s="3">
        <v>41906</v>
      </c>
      <c r="C325" s="10" t="str">
        <f t="shared" si="30"/>
        <v>September</v>
      </c>
      <c r="D325" s="10" t="str">
        <f t="shared" si="31"/>
        <v>2014</v>
      </c>
      <c r="E325" s="3">
        <v>41908</v>
      </c>
      <c r="F325" s="13">
        <f t="shared" si="32"/>
        <v>2</v>
      </c>
      <c r="G325" s="2" t="s">
        <v>3447</v>
      </c>
      <c r="H325" s="2" t="s">
        <v>3132</v>
      </c>
      <c r="I325" s="22" t="str">
        <f t="shared" si="33"/>
        <v>United States</v>
      </c>
      <c r="J325" s="22" t="str">
        <f t="shared" si="34"/>
        <v>Washington</v>
      </c>
      <c r="K325" s="2" t="s">
        <v>20</v>
      </c>
      <c r="L325" s="2" t="s">
        <v>486</v>
      </c>
      <c r="M325" s="4">
        <v>119.96</v>
      </c>
      <c r="N325" s="4">
        <v>2</v>
      </c>
      <c r="O325" s="4">
        <v>33.588799999999999</v>
      </c>
      <c r="P325" s="14">
        <f t="shared" si="35"/>
        <v>0.28000000000000003</v>
      </c>
    </row>
    <row r="326" spans="1:16" ht="14.25" customHeight="1" x14ac:dyDescent="0.25">
      <c r="A326" s="2" t="s">
        <v>485</v>
      </c>
      <c r="B326" s="3">
        <v>41906</v>
      </c>
      <c r="C326" s="10" t="str">
        <f t="shared" si="30"/>
        <v>September</v>
      </c>
      <c r="D326" s="10" t="str">
        <f t="shared" si="31"/>
        <v>2014</v>
      </c>
      <c r="E326" s="3">
        <v>41908</v>
      </c>
      <c r="F326" s="13">
        <f t="shared" si="32"/>
        <v>2</v>
      </c>
      <c r="G326" s="2" t="s">
        <v>3447</v>
      </c>
      <c r="H326" s="2" t="s">
        <v>3132</v>
      </c>
      <c r="I326" s="22" t="str">
        <f t="shared" si="33"/>
        <v>United States</v>
      </c>
      <c r="J326" s="22" t="str">
        <f t="shared" si="34"/>
        <v>Washington</v>
      </c>
      <c r="K326" s="2" t="s">
        <v>28</v>
      </c>
      <c r="L326" s="2" t="s">
        <v>268</v>
      </c>
      <c r="M326" s="4">
        <v>31.44</v>
      </c>
      <c r="N326" s="4">
        <v>3</v>
      </c>
      <c r="O326" s="4">
        <v>8.4887999999999995</v>
      </c>
      <c r="P326" s="14">
        <f t="shared" si="35"/>
        <v>0.26999999999999996</v>
      </c>
    </row>
    <row r="327" spans="1:16" ht="14.25" customHeight="1" x14ac:dyDescent="0.25">
      <c r="A327" s="2" t="s">
        <v>485</v>
      </c>
      <c r="B327" s="3">
        <v>41906</v>
      </c>
      <c r="C327" s="10" t="str">
        <f t="shared" si="30"/>
        <v>September</v>
      </c>
      <c r="D327" s="10" t="str">
        <f t="shared" si="31"/>
        <v>2014</v>
      </c>
      <c r="E327" s="3">
        <v>41908</v>
      </c>
      <c r="F327" s="13">
        <f t="shared" si="32"/>
        <v>2</v>
      </c>
      <c r="G327" s="2" t="s">
        <v>3447</v>
      </c>
      <c r="H327" s="2" t="s">
        <v>3132</v>
      </c>
      <c r="I327" s="22" t="str">
        <f t="shared" si="33"/>
        <v>United States</v>
      </c>
      <c r="J327" s="22" t="str">
        <f t="shared" si="34"/>
        <v>Washington</v>
      </c>
      <c r="K327" s="2" t="s">
        <v>18</v>
      </c>
      <c r="L327" s="2" t="s">
        <v>487</v>
      </c>
      <c r="M327" s="4">
        <v>6.88</v>
      </c>
      <c r="N327" s="4">
        <v>1</v>
      </c>
      <c r="O327" s="4">
        <v>2.3220000000000001</v>
      </c>
      <c r="P327" s="14">
        <f t="shared" si="35"/>
        <v>0.33750000000000002</v>
      </c>
    </row>
    <row r="328" spans="1:16" ht="14.25" customHeight="1" x14ac:dyDescent="0.25">
      <c r="A328" s="2" t="s">
        <v>488</v>
      </c>
      <c r="B328" s="3">
        <v>41502</v>
      </c>
      <c r="C328" s="10" t="str">
        <f t="shared" si="30"/>
        <v>August</v>
      </c>
      <c r="D328" s="10" t="str">
        <f t="shared" si="31"/>
        <v>2013</v>
      </c>
      <c r="E328" s="3">
        <v>41507</v>
      </c>
      <c r="F328" s="13">
        <f t="shared" si="32"/>
        <v>5</v>
      </c>
      <c r="G328" s="2" t="s">
        <v>3448</v>
      </c>
      <c r="H328" s="2" t="s">
        <v>3185</v>
      </c>
      <c r="I328" s="22" t="str">
        <f t="shared" si="33"/>
        <v>United States</v>
      </c>
      <c r="J328" s="22" t="str">
        <f t="shared" si="34"/>
        <v>California</v>
      </c>
      <c r="K328" s="2" t="s">
        <v>16</v>
      </c>
      <c r="L328" s="2" t="s">
        <v>489</v>
      </c>
      <c r="M328" s="4">
        <v>71.975999999999999</v>
      </c>
      <c r="N328" s="4">
        <v>3</v>
      </c>
      <c r="O328" s="4">
        <v>7.1976000000000004</v>
      </c>
      <c r="P328" s="14">
        <f t="shared" si="35"/>
        <v>0.1</v>
      </c>
    </row>
    <row r="329" spans="1:16" ht="14.25" customHeight="1" x14ac:dyDescent="0.25">
      <c r="A329" s="2" t="s">
        <v>488</v>
      </c>
      <c r="B329" s="3">
        <v>41502</v>
      </c>
      <c r="C329" s="10" t="str">
        <f t="shared" si="30"/>
        <v>August</v>
      </c>
      <c r="D329" s="10" t="str">
        <f t="shared" si="31"/>
        <v>2013</v>
      </c>
      <c r="E329" s="3">
        <v>41507</v>
      </c>
      <c r="F329" s="13">
        <f t="shared" si="32"/>
        <v>5</v>
      </c>
      <c r="G329" s="2" t="s">
        <v>3448</v>
      </c>
      <c r="H329" s="2" t="s">
        <v>3185</v>
      </c>
      <c r="I329" s="22" t="str">
        <f t="shared" si="33"/>
        <v>United States</v>
      </c>
      <c r="J329" s="22" t="str">
        <f t="shared" si="34"/>
        <v>California</v>
      </c>
      <c r="K329" s="2" t="s">
        <v>9</v>
      </c>
      <c r="L329" s="2" t="s">
        <v>490</v>
      </c>
      <c r="M329" s="4">
        <v>3.15</v>
      </c>
      <c r="N329" s="4">
        <v>1</v>
      </c>
      <c r="O329" s="4">
        <v>1.512</v>
      </c>
      <c r="P329" s="14">
        <f t="shared" si="35"/>
        <v>0.48000000000000004</v>
      </c>
    </row>
    <row r="330" spans="1:16" ht="14.25" customHeight="1" x14ac:dyDescent="0.25">
      <c r="A330" s="2" t="s">
        <v>491</v>
      </c>
      <c r="B330" s="3">
        <v>41249</v>
      </c>
      <c r="C330" s="10" t="str">
        <f t="shared" si="30"/>
        <v>December</v>
      </c>
      <c r="D330" s="10" t="str">
        <f t="shared" si="31"/>
        <v>2012</v>
      </c>
      <c r="E330" s="3">
        <v>41256</v>
      </c>
      <c r="F330" s="13">
        <f t="shared" si="32"/>
        <v>7</v>
      </c>
      <c r="G330" s="2" t="s">
        <v>3449</v>
      </c>
      <c r="H330" s="2" t="s">
        <v>3149</v>
      </c>
      <c r="I330" s="22" t="str">
        <f t="shared" si="33"/>
        <v>United States</v>
      </c>
      <c r="J330" s="22" t="str">
        <f t="shared" si="34"/>
        <v>California</v>
      </c>
      <c r="K330" s="2" t="s">
        <v>14</v>
      </c>
      <c r="L330" s="2" t="s">
        <v>492</v>
      </c>
      <c r="M330" s="4">
        <v>120.15</v>
      </c>
      <c r="N330" s="4">
        <v>9</v>
      </c>
      <c r="O330" s="4">
        <v>33.642000000000003</v>
      </c>
      <c r="P330" s="14">
        <f t="shared" si="35"/>
        <v>0.28000000000000003</v>
      </c>
    </row>
    <row r="331" spans="1:16" ht="14.25" customHeight="1" x14ac:dyDescent="0.25">
      <c r="A331" s="2" t="s">
        <v>491</v>
      </c>
      <c r="B331" s="3">
        <v>41249</v>
      </c>
      <c r="C331" s="10" t="str">
        <f t="shared" si="30"/>
        <v>December</v>
      </c>
      <c r="D331" s="10" t="str">
        <f t="shared" si="31"/>
        <v>2012</v>
      </c>
      <c r="E331" s="3">
        <v>41256</v>
      </c>
      <c r="F331" s="13">
        <f t="shared" si="32"/>
        <v>7</v>
      </c>
      <c r="G331" s="2" t="s">
        <v>3449</v>
      </c>
      <c r="H331" s="2" t="s">
        <v>3149</v>
      </c>
      <c r="I331" s="22" t="str">
        <f t="shared" si="33"/>
        <v>United States</v>
      </c>
      <c r="J331" s="22" t="str">
        <f t="shared" si="34"/>
        <v>California</v>
      </c>
      <c r="K331" s="2" t="s">
        <v>16</v>
      </c>
      <c r="L331" s="2" t="s">
        <v>493</v>
      </c>
      <c r="M331" s="4">
        <v>219.184</v>
      </c>
      <c r="N331" s="4">
        <v>2</v>
      </c>
      <c r="O331" s="4">
        <v>19.178599999999999</v>
      </c>
      <c r="P331" s="14">
        <f t="shared" si="35"/>
        <v>8.7499999999999994E-2</v>
      </c>
    </row>
    <row r="332" spans="1:16" ht="14.25" customHeight="1" x14ac:dyDescent="0.25">
      <c r="A332" s="2" t="s">
        <v>494</v>
      </c>
      <c r="B332" s="3">
        <v>40719</v>
      </c>
      <c r="C332" s="10" t="str">
        <f t="shared" si="30"/>
        <v>June</v>
      </c>
      <c r="D332" s="10" t="str">
        <f t="shared" si="31"/>
        <v>2011</v>
      </c>
      <c r="E332" s="3">
        <v>40722</v>
      </c>
      <c r="F332" s="13">
        <f t="shared" si="32"/>
        <v>3</v>
      </c>
      <c r="G332" s="2" t="s">
        <v>3450</v>
      </c>
      <c r="H332" s="2" t="s">
        <v>3131</v>
      </c>
      <c r="I332" s="22" t="str">
        <f t="shared" si="33"/>
        <v>United States</v>
      </c>
      <c r="J332" s="22" t="str">
        <f t="shared" si="34"/>
        <v>California</v>
      </c>
      <c r="K332" s="2" t="s">
        <v>22</v>
      </c>
      <c r="L332" s="2" t="s">
        <v>495</v>
      </c>
      <c r="M332" s="4">
        <v>447.84</v>
      </c>
      <c r="N332" s="4">
        <v>5</v>
      </c>
      <c r="O332" s="4">
        <v>11.196</v>
      </c>
      <c r="P332" s="14">
        <f t="shared" si="35"/>
        <v>2.5000000000000001E-2</v>
      </c>
    </row>
    <row r="333" spans="1:16" ht="14.25" customHeight="1" x14ac:dyDescent="0.25">
      <c r="A333" s="2" t="s">
        <v>496</v>
      </c>
      <c r="B333" s="3">
        <v>41440</v>
      </c>
      <c r="C333" s="10" t="str">
        <f t="shared" si="30"/>
        <v>June</v>
      </c>
      <c r="D333" s="10" t="str">
        <f t="shared" si="31"/>
        <v>2013</v>
      </c>
      <c r="E333" s="3">
        <v>41443</v>
      </c>
      <c r="F333" s="13">
        <f t="shared" si="32"/>
        <v>3</v>
      </c>
      <c r="G333" s="2" t="s">
        <v>3451</v>
      </c>
      <c r="H333" s="2" t="s">
        <v>3134</v>
      </c>
      <c r="I333" s="22" t="str">
        <f t="shared" si="33"/>
        <v>United States</v>
      </c>
      <c r="J333" s="22" t="str">
        <f t="shared" si="34"/>
        <v>California</v>
      </c>
      <c r="K333" s="2" t="s">
        <v>14</v>
      </c>
      <c r="L333" s="2" t="s">
        <v>497</v>
      </c>
      <c r="M333" s="4">
        <v>7.04</v>
      </c>
      <c r="N333" s="4">
        <v>4</v>
      </c>
      <c r="O333" s="4">
        <v>2.0415999999999999</v>
      </c>
      <c r="P333" s="14">
        <f t="shared" si="35"/>
        <v>0.28999999999999998</v>
      </c>
    </row>
    <row r="334" spans="1:16" ht="14.25" customHeight="1" x14ac:dyDescent="0.25">
      <c r="A334" s="2" t="s">
        <v>496</v>
      </c>
      <c r="B334" s="3">
        <v>41440</v>
      </c>
      <c r="C334" s="10" t="str">
        <f t="shared" si="30"/>
        <v>June</v>
      </c>
      <c r="D334" s="10" t="str">
        <f t="shared" si="31"/>
        <v>2013</v>
      </c>
      <c r="E334" s="3">
        <v>41443</v>
      </c>
      <c r="F334" s="13">
        <f t="shared" si="32"/>
        <v>3</v>
      </c>
      <c r="G334" s="2" t="s">
        <v>3451</v>
      </c>
      <c r="H334" s="2" t="s">
        <v>3134</v>
      </c>
      <c r="I334" s="22" t="str">
        <f t="shared" si="33"/>
        <v>United States</v>
      </c>
      <c r="J334" s="22" t="str">
        <f t="shared" si="34"/>
        <v>California</v>
      </c>
      <c r="K334" s="2" t="s">
        <v>12</v>
      </c>
      <c r="L334" s="2" t="s">
        <v>498</v>
      </c>
      <c r="M334" s="4">
        <v>8.73</v>
      </c>
      <c r="N334" s="4">
        <v>3</v>
      </c>
      <c r="O334" s="4">
        <v>4.1031000000000004</v>
      </c>
      <c r="P334" s="14">
        <f t="shared" si="35"/>
        <v>0.47000000000000003</v>
      </c>
    </row>
    <row r="335" spans="1:16" ht="14.25" customHeight="1" x14ac:dyDescent="0.25">
      <c r="A335" s="2" t="s">
        <v>496</v>
      </c>
      <c r="B335" s="3">
        <v>41440</v>
      </c>
      <c r="C335" s="10" t="str">
        <f t="shared" si="30"/>
        <v>June</v>
      </c>
      <c r="D335" s="10" t="str">
        <f t="shared" si="31"/>
        <v>2013</v>
      </c>
      <c r="E335" s="3">
        <v>41443</v>
      </c>
      <c r="F335" s="13">
        <f t="shared" si="32"/>
        <v>3</v>
      </c>
      <c r="G335" s="2" t="s">
        <v>3451</v>
      </c>
      <c r="H335" s="2" t="s">
        <v>3134</v>
      </c>
      <c r="I335" s="22" t="str">
        <f t="shared" si="33"/>
        <v>United States</v>
      </c>
      <c r="J335" s="22" t="str">
        <f t="shared" si="34"/>
        <v>California</v>
      </c>
      <c r="K335" s="2" t="s">
        <v>38</v>
      </c>
      <c r="L335" s="2" t="s">
        <v>499</v>
      </c>
      <c r="M335" s="4">
        <v>29.29</v>
      </c>
      <c r="N335" s="4">
        <v>1</v>
      </c>
      <c r="O335" s="4">
        <v>9.6656999999999993</v>
      </c>
      <c r="P335" s="14">
        <f t="shared" si="35"/>
        <v>0.32999999999999996</v>
      </c>
    </row>
    <row r="336" spans="1:16" ht="14.25" customHeight="1" x14ac:dyDescent="0.25">
      <c r="A336" s="2" t="s">
        <v>496</v>
      </c>
      <c r="B336" s="3">
        <v>41440</v>
      </c>
      <c r="C336" s="10" t="str">
        <f t="shared" si="30"/>
        <v>June</v>
      </c>
      <c r="D336" s="10" t="str">
        <f t="shared" si="31"/>
        <v>2013</v>
      </c>
      <c r="E336" s="3">
        <v>41443</v>
      </c>
      <c r="F336" s="13">
        <f t="shared" si="32"/>
        <v>3</v>
      </c>
      <c r="G336" s="2" t="s">
        <v>3451</v>
      </c>
      <c r="H336" s="2" t="s">
        <v>3134</v>
      </c>
      <c r="I336" s="22" t="str">
        <f t="shared" si="33"/>
        <v>United States</v>
      </c>
      <c r="J336" s="22" t="str">
        <f t="shared" si="34"/>
        <v>California</v>
      </c>
      <c r="K336" s="2" t="s">
        <v>14</v>
      </c>
      <c r="L336" s="2" t="s">
        <v>500</v>
      </c>
      <c r="M336" s="4">
        <v>8.64</v>
      </c>
      <c r="N336" s="4">
        <v>3</v>
      </c>
      <c r="O336" s="4">
        <v>2.5055999999999998</v>
      </c>
      <c r="P336" s="14">
        <f t="shared" si="35"/>
        <v>0.28999999999999998</v>
      </c>
    </row>
    <row r="337" spans="1:16" ht="14.25" customHeight="1" x14ac:dyDescent="0.25">
      <c r="A337" s="2" t="s">
        <v>501</v>
      </c>
      <c r="B337" s="3">
        <v>41569</v>
      </c>
      <c r="C337" s="10" t="str">
        <f t="shared" si="30"/>
        <v>October</v>
      </c>
      <c r="D337" s="10" t="str">
        <f t="shared" si="31"/>
        <v>2013</v>
      </c>
      <c r="E337" s="3">
        <v>41575</v>
      </c>
      <c r="F337" s="13">
        <f t="shared" si="32"/>
        <v>6</v>
      </c>
      <c r="G337" s="2" t="s">
        <v>3452</v>
      </c>
      <c r="H337" s="2" t="s">
        <v>3180</v>
      </c>
      <c r="I337" s="22" t="str">
        <f t="shared" si="33"/>
        <v>United States</v>
      </c>
      <c r="J337" s="22" t="str">
        <f t="shared" si="34"/>
        <v>California</v>
      </c>
      <c r="K337" s="2" t="s">
        <v>45</v>
      </c>
      <c r="L337" s="2" t="s">
        <v>502</v>
      </c>
      <c r="M337" s="4">
        <v>22.92</v>
      </c>
      <c r="N337" s="4">
        <v>3</v>
      </c>
      <c r="O337" s="4">
        <v>11.2308</v>
      </c>
      <c r="P337" s="14">
        <f t="shared" si="35"/>
        <v>0.49</v>
      </c>
    </row>
    <row r="338" spans="1:16" ht="14.25" customHeight="1" x14ac:dyDescent="0.25">
      <c r="A338" s="2" t="s">
        <v>503</v>
      </c>
      <c r="B338" s="3">
        <v>41992</v>
      </c>
      <c r="C338" s="10" t="str">
        <f t="shared" si="30"/>
        <v>December</v>
      </c>
      <c r="D338" s="10" t="str">
        <f t="shared" si="31"/>
        <v>2014</v>
      </c>
      <c r="E338" s="3">
        <v>41997</v>
      </c>
      <c r="F338" s="13">
        <f t="shared" si="32"/>
        <v>5</v>
      </c>
      <c r="G338" s="2" t="s">
        <v>3414</v>
      </c>
      <c r="H338" s="2" t="s">
        <v>3186</v>
      </c>
      <c r="I338" s="22" t="str">
        <f t="shared" si="33"/>
        <v>United States</v>
      </c>
      <c r="J338" s="22" t="str">
        <f t="shared" si="34"/>
        <v>California</v>
      </c>
      <c r="K338" s="2" t="s">
        <v>18</v>
      </c>
      <c r="L338" s="2" t="s">
        <v>413</v>
      </c>
      <c r="M338" s="4">
        <v>46.671999999999997</v>
      </c>
      <c r="N338" s="4">
        <v>2</v>
      </c>
      <c r="O338" s="4">
        <v>16.3352</v>
      </c>
      <c r="P338" s="14">
        <f t="shared" si="35"/>
        <v>0.35000000000000003</v>
      </c>
    </row>
    <row r="339" spans="1:16" ht="14.25" customHeight="1" x14ac:dyDescent="0.25">
      <c r="A339" s="2" t="s">
        <v>503</v>
      </c>
      <c r="B339" s="3">
        <v>41992</v>
      </c>
      <c r="C339" s="10" t="str">
        <f t="shared" si="30"/>
        <v>December</v>
      </c>
      <c r="D339" s="10" t="str">
        <f t="shared" si="31"/>
        <v>2014</v>
      </c>
      <c r="E339" s="3">
        <v>41997</v>
      </c>
      <c r="F339" s="13">
        <f t="shared" si="32"/>
        <v>5</v>
      </c>
      <c r="G339" s="2" t="s">
        <v>3414</v>
      </c>
      <c r="H339" s="2" t="s">
        <v>3186</v>
      </c>
      <c r="I339" s="22" t="str">
        <f t="shared" si="33"/>
        <v>United States</v>
      </c>
      <c r="J339" s="22" t="str">
        <f t="shared" si="34"/>
        <v>California</v>
      </c>
      <c r="K339" s="2" t="s">
        <v>198</v>
      </c>
      <c r="L339" s="2" t="s">
        <v>504</v>
      </c>
      <c r="M339" s="4">
        <v>119.833</v>
      </c>
      <c r="N339" s="4">
        <v>1</v>
      </c>
      <c r="O339" s="4">
        <v>-12.6882</v>
      </c>
      <c r="P339" s="14">
        <f t="shared" si="35"/>
        <v>-0.10588235294117647</v>
      </c>
    </row>
    <row r="340" spans="1:16" ht="14.25" customHeight="1" x14ac:dyDescent="0.25">
      <c r="A340" s="2" t="s">
        <v>503</v>
      </c>
      <c r="B340" s="3">
        <v>41992</v>
      </c>
      <c r="C340" s="10" t="str">
        <f t="shared" si="30"/>
        <v>December</v>
      </c>
      <c r="D340" s="10" t="str">
        <f t="shared" si="31"/>
        <v>2014</v>
      </c>
      <c r="E340" s="3">
        <v>41997</v>
      </c>
      <c r="F340" s="13">
        <f t="shared" si="32"/>
        <v>5</v>
      </c>
      <c r="G340" s="2" t="s">
        <v>3414</v>
      </c>
      <c r="H340" s="2" t="s">
        <v>3186</v>
      </c>
      <c r="I340" s="22" t="str">
        <f t="shared" si="33"/>
        <v>United States</v>
      </c>
      <c r="J340" s="22" t="str">
        <f t="shared" si="34"/>
        <v>California</v>
      </c>
      <c r="K340" s="2" t="s">
        <v>38</v>
      </c>
      <c r="L340" s="2" t="s">
        <v>349</v>
      </c>
      <c r="M340" s="4">
        <v>119.98</v>
      </c>
      <c r="N340" s="4">
        <v>2</v>
      </c>
      <c r="O340" s="4">
        <v>57.590400000000002</v>
      </c>
      <c r="P340" s="14">
        <f t="shared" si="35"/>
        <v>0.48</v>
      </c>
    </row>
    <row r="341" spans="1:16" ht="14.25" customHeight="1" x14ac:dyDescent="0.25">
      <c r="A341" s="2" t="s">
        <v>505</v>
      </c>
      <c r="B341" s="3">
        <v>41478</v>
      </c>
      <c r="C341" s="10" t="str">
        <f t="shared" si="30"/>
        <v>July</v>
      </c>
      <c r="D341" s="10" t="str">
        <f t="shared" si="31"/>
        <v>2013</v>
      </c>
      <c r="E341" s="3">
        <v>41480</v>
      </c>
      <c r="F341" s="13">
        <f t="shared" si="32"/>
        <v>2</v>
      </c>
      <c r="G341" s="2" t="s">
        <v>3453</v>
      </c>
      <c r="H341" s="2" t="s">
        <v>3134</v>
      </c>
      <c r="I341" s="22" t="str">
        <f t="shared" si="33"/>
        <v>United States</v>
      </c>
      <c r="J341" s="22" t="str">
        <f t="shared" si="34"/>
        <v>California</v>
      </c>
      <c r="K341" s="2" t="s">
        <v>9</v>
      </c>
      <c r="L341" s="2" t="s">
        <v>196</v>
      </c>
      <c r="M341" s="4">
        <v>6.3</v>
      </c>
      <c r="N341" s="4">
        <v>2</v>
      </c>
      <c r="O341" s="4">
        <v>3.024</v>
      </c>
      <c r="P341" s="14">
        <f t="shared" si="35"/>
        <v>0.48000000000000004</v>
      </c>
    </row>
    <row r="342" spans="1:16" ht="14.25" customHeight="1" x14ac:dyDescent="0.25">
      <c r="A342" s="2" t="s">
        <v>506</v>
      </c>
      <c r="B342" s="3">
        <v>41615</v>
      </c>
      <c r="C342" s="10" t="str">
        <f t="shared" si="30"/>
        <v>December</v>
      </c>
      <c r="D342" s="10" t="str">
        <f t="shared" si="31"/>
        <v>2013</v>
      </c>
      <c r="E342" s="3">
        <v>41616</v>
      </c>
      <c r="F342" s="13">
        <f t="shared" si="32"/>
        <v>1</v>
      </c>
      <c r="G342" s="2" t="s">
        <v>3454</v>
      </c>
      <c r="H342" s="2" t="s">
        <v>3187</v>
      </c>
      <c r="I342" s="22" t="str">
        <f t="shared" si="33"/>
        <v>United States</v>
      </c>
      <c r="J342" s="22" t="str">
        <f t="shared" si="34"/>
        <v>California</v>
      </c>
      <c r="K342" s="2" t="s">
        <v>45</v>
      </c>
      <c r="L342" s="2" t="s">
        <v>147</v>
      </c>
      <c r="M342" s="4">
        <v>19.440000000000001</v>
      </c>
      <c r="N342" s="4">
        <v>3</v>
      </c>
      <c r="O342" s="4">
        <v>9.3312000000000008</v>
      </c>
      <c r="P342" s="14">
        <f t="shared" si="35"/>
        <v>0.48000000000000004</v>
      </c>
    </row>
    <row r="343" spans="1:16" ht="14.25" customHeight="1" x14ac:dyDescent="0.25">
      <c r="A343" s="2" t="s">
        <v>507</v>
      </c>
      <c r="B343" s="3">
        <v>40815</v>
      </c>
      <c r="C343" s="10" t="str">
        <f t="shared" si="30"/>
        <v>September</v>
      </c>
      <c r="D343" s="10" t="str">
        <f t="shared" si="31"/>
        <v>2011</v>
      </c>
      <c r="E343" s="3">
        <v>40819</v>
      </c>
      <c r="F343" s="13">
        <f t="shared" si="32"/>
        <v>4</v>
      </c>
      <c r="G343" s="2" t="s">
        <v>3455</v>
      </c>
      <c r="H343" s="2" t="s">
        <v>3131</v>
      </c>
      <c r="I343" s="22" t="str">
        <f t="shared" si="33"/>
        <v>United States</v>
      </c>
      <c r="J343" s="22" t="str">
        <f t="shared" si="34"/>
        <v>California</v>
      </c>
      <c r="K343" s="2" t="s">
        <v>12</v>
      </c>
      <c r="L343" s="2" t="s">
        <v>436</v>
      </c>
      <c r="M343" s="4">
        <v>204.6</v>
      </c>
      <c r="N343" s="4">
        <v>2</v>
      </c>
      <c r="O343" s="4">
        <v>53.195999999999998</v>
      </c>
      <c r="P343" s="14">
        <f t="shared" si="35"/>
        <v>0.26</v>
      </c>
    </row>
    <row r="344" spans="1:16" ht="14.25" customHeight="1" x14ac:dyDescent="0.25">
      <c r="A344" s="2" t="s">
        <v>507</v>
      </c>
      <c r="B344" s="3">
        <v>40815</v>
      </c>
      <c r="C344" s="10" t="str">
        <f t="shared" si="30"/>
        <v>September</v>
      </c>
      <c r="D344" s="10" t="str">
        <f t="shared" si="31"/>
        <v>2011</v>
      </c>
      <c r="E344" s="3">
        <v>40819</v>
      </c>
      <c r="F344" s="13">
        <f t="shared" si="32"/>
        <v>4</v>
      </c>
      <c r="G344" s="2" t="s">
        <v>3455</v>
      </c>
      <c r="H344" s="2" t="s">
        <v>3131</v>
      </c>
      <c r="I344" s="22" t="str">
        <f t="shared" si="33"/>
        <v>United States</v>
      </c>
      <c r="J344" s="22" t="str">
        <f t="shared" si="34"/>
        <v>California</v>
      </c>
      <c r="K344" s="2" t="s">
        <v>79</v>
      </c>
      <c r="L344" s="2" t="s">
        <v>508</v>
      </c>
      <c r="M344" s="4">
        <v>8.7200000000000006</v>
      </c>
      <c r="N344" s="4">
        <v>4</v>
      </c>
      <c r="O344" s="4">
        <v>2.8776000000000002</v>
      </c>
      <c r="P344" s="14">
        <f t="shared" si="35"/>
        <v>0.33</v>
      </c>
    </row>
    <row r="345" spans="1:16" ht="14.25" customHeight="1" x14ac:dyDescent="0.25">
      <c r="A345" s="2" t="s">
        <v>507</v>
      </c>
      <c r="B345" s="3">
        <v>40815</v>
      </c>
      <c r="C345" s="10" t="str">
        <f t="shared" si="30"/>
        <v>September</v>
      </c>
      <c r="D345" s="10" t="str">
        <f t="shared" si="31"/>
        <v>2011</v>
      </c>
      <c r="E345" s="3">
        <v>40819</v>
      </c>
      <c r="F345" s="13">
        <f t="shared" si="32"/>
        <v>4</v>
      </c>
      <c r="G345" s="2" t="s">
        <v>3455</v>
      </c>
      <c r="H345" s="2" t="s">
        <v>3131</v>
      </c>
      <c r="I345" s="22" t="str">
        <f t="shared" si="33"/>
        <v>United States</v>
      </c>
      <c r="J345" s="22" t="str">
        <f t="shared" si="34"/>
        <v>California</v>
      </c>
      <c r="K345" s="2" t="s">
        <v>45</v>
      </c>
      <c r="L345" s="2" t="s">
        <v>509</v>
      </c>
      <c r="M345" s="4">
        <v>6.48</v>
      </c>
      <c r="N345" s="4">
        <v>1</v>
      </c>
      <c r="O345" s="4">
        <v>3.1103999999999998</v>
      </c>
      <c r="P345" s="14">
        <f t="shared" si="35"/>
        <v>0.47999999999999993</v>
      </c>
    </row>
    <row r="346" spans="1:16" ht="14.25" customHeight="1" x14ac:dyDescent="0.25">
      <c r="A346" s="2" t="s">
        <v>507</v>
      </c>
      <c r="B346" s="3">
        <v>40815</v>
      </c>
      <c r="C346" s="10" t="str">
        <f t="shared" si="30"/>
        <v>September</v>
      </c>
      <c r="D346" s="10" t="str">
        <f t="shared" si="31"/>
        <v>2011</v>
      </c>
      <c r="E346" s="3">
        <v>40819</v>
      </c>
      <c r="F346" s="13">
        <f t="shared" si="32"/>
        <v>4</v>
      </c>
      <c r="G346" s="2" t="s">
        <v>3455</v>
      </c>
      <c r="H346" s="2" t="s">
        <v>3131</v>
      </c>
      <c r="I346" s="22" t="str">
        <f t="shared" si="33"/>
        <v>United States</v>
      </c>
      <c r="J346" s="22" t="str">
        <f t="shared" si="34"/>
        <v>California</v>
      </c>
      <c r="K346" s="2" t="s">
        <v>510</v>
      </c>
      <c r="L346" s="2" t="s">
        <v>511</v>
      </c>
      <c r="M346" s="4">
        <v>686.32</v>
      </c>
      <c r="N346" s="4">
        <v>2</v>
      </c>
      <c r="O346" s="4">
        <v>223.054</v>
      </c>
      <c r="P346" s="14">
        <f t="shared" si="35"/>
        <v>0.32499999999999996</v>
      </c>
    </row>
    <row r="347" spans="1:16" ht="14.25" customHeight="1" x14ac:dyDescent="0.25">
      <c r="A347" s="2" t="s">
        <v>507</v>
      </c>
      <c r="B347" s="3">
        <v>40815</v>
      </c>
      <c r="C347" s="10" t="str">
        <f t="shared" si="30"/>
        <v>September</v>
      </c>
      <c r="D347" s="10" t="str">
        <f t="shared" si="31"/>
        <v>2011</v>
      </c>
      <c r="E347" s="3">
        <v>40819</v>
      </c>
      <c r="F347" s="13">
        <f t="shared" si="32"/>
        <v>4</v>
      </c>
      <c r="G347" s="2" t="s">
        <v>3455</v>
      </c>
      <c r="H347" s="2" t="s">
        <v>3131</v>
      </c>
      <c r="I347" s="22" t="str">
        <f t="shared" si="33"/>
        <v>United States</v>
      </c>
      <c r="J347" s="22" t="str">
        <f t="shared" si="34"/>
        <v>California</v>
      </c>
      <c r="K347" s="2" t="s">
        <v>28</v>
      </c>
      <c r="L347" s="2" t="s">
        <v>512</v>
      </c>
      <c r="M347" s="4">
        <v>62.18</v>
      </c>
      <c r="N347" s="4">
        <v>1</v>
      </c>
      <c r="O347" s="4">
        <v>16.788599999999999</v>
      </c>
      <c r="P347" s="14">
        <f t="shared" si="35"/>
        <v>0.26999999999999996</v>
      </c>
    </row>
    <row r="348" spans="1:16" ht="14.25" customHeight="1" x14ac:dyDescent="0.25">
      <c r="A348" s="2" t="s">
        <v>513</v>
      </c>
      <c r="B348" s="3">
        <v>41640</v>
      </c>
      <c r="C348" s="10" t="str">
        <f t="shared" si="30"/>
        <v>January</v>
      </c>
      <c r="D348" s="10" t="str">
        <f t="shared" si="31"/>
        <v>2014</v>
      </c>
      <c r="E348" s="3">
        <v>41646</v>
      </c>
      <c r="F348" s="13">
        <f t="shared" si="32"/>
        <v>6</v>
      </c>
      <c r="G348" s="2" t="s">
        <v>3343</v>
      </c>
      <c r="H348" s="2" t="s">
        <v>3188</v>
      </c>
      <c r="I348" s="22" t="str">
        <f t="shared" si="33"/>
        <v>United States</v>
      </c>
      <c r="J348" s="22" t="str">
        <f t="shared" si="34"/>
        <v>Nevada</v>
      </c>
      <c r="K348" s="2" t="s">
        <v>14</v>
      </c>
      <c r="L348" s="2" t="s">
        <v>514</v>
      </c>
      <c r="M348" s="4">
        <v>3.64</v>
      </c>
      <c r="N348" s="4">
        <v>2</v>
      </c>
      <c r="O348" s="4">
        <v>1.6379999999999999</v>
      </c>
      <c r="P348" s="14">
        <f t="shared" si="35"/>
        <v>0.44999999999999996</v>
      </c>
    </row>
    <row r="349" spans="1:16" ht="14.25" customHeight="1" x14ac:dyDescent="0.25">
      <c r="A349" s="2" t="s">
        <v>513</v>
      </c>
      <c r="B349" s="3">
        <v>41640</v>
      </c>
      <c r="C349" s="10" t="str">
        <f t="shared" si="30"/>
        <v>January</v>
      </c>
      <c r="D349" s="10" t="str">
        <f t="shared" si="31"/>
        <v>2014</v>
      </c>
      <c r="E349" s="3">
        <v>41646</v>
      </c>
      <c r="F349" s="13">
        <f t="shared" si="32"/>
        <v>6</v>
      </c>
      <c r="G349" s="2" t="s">
        <v>3343</v>
      </c>
      <c r="H349" s="2" t="s">
        <v>3188</v>
      </c>
      <c r="I349" s="22" t="str">
        <f t="shared" si="33"/>
        <v>United States</v>
      </c>
      <c r="J349" s="22" t="str">
        <f t="shared" si="34"/>
        <v>Nevada</v>
      </c>
      <c r="K349" s="2" t="s">
        <v>18</v>
      </c>
      <c r="L349" s="2" t="s">
        <v>515</v>
      </c>
      <c r="M349" s="4">
        <v>159.768</v>
      </c>
      <c r="N349" s="4">
        <v>7</v>
      </c>
      <c r="O349" s="4">
        <v>53.921700000000001</v>
      </c>
      <c r="P349" s="14">
        <f t="shared" si="35"/>
        <v>0.33750000000000002</v>
      </c>
    </row>
    <row r="350" spans="1:16" ht="14.25" customHeight="1" x14ac:dyDescent="0.25">
      <c r="A350" s="2" t="s">
        <v>516</v>
      </c>
      <c r="B350" s="3">
        <v>41458</v>
      </c>
      <c r="C350" s="10" t="str">
        <f t="shared" si="30"/>
        <v>July</v>
      </c>
      <c r="D350" s="10" t="str">
        <f t="shared" si="31"/>
        <v>2013</v>
      </c>
      <c r="E350" s="3">
        <v>41463</v>
      </c>
      <c r="F350" s="13">
        <f t="shared" si="32"/>
        <v>5</v>
      </c>
      <c r="G350" s="2" t="s">
        <v>3456</v>
      </c>
      <c r="H350" s="2" t="s">
        <v>3131</v>
      </c>
      <c r="I350" s="22" t="str">
        <f t="shared" si="33"/>
        <v>United States</v>
      </c>
      <c r="J350" s="22" t="str">
        <f t="shared" si="34"/>
        <v>California</v>
      </c>
      <c r="K350" s="2" t="s">
        <v>72</v>
      </c>
      <c r="L350" s="2" t="s">
        <v>517</v>
      </c>
      <c r="M350" s="4">
        <v>195.184</v>
      </c>
      <c r="N350" s="4">
        <v>1</v>
      </c>
      <c r="O350" s="4">
        <v>19.5184</v>
      </c>
      <c r="P350" s="14">
        <f t="shared" si="35"/>
        <v>0.1</v>
      </c>
    </row>
    <row r="351" spans="1:16" ht="14.25" customHeight="1" x14ac:dyDescent="0.25">
      <c r="A351" s="2" t="s">
        <v>518</v>
      </c>
      <c r="B351" s="3">
        <v>40787</v>
      </c>
      <c r="C351" s="10" t="str">
        <f t="shared" si="30"/>
        <v>September</v>
      </c>
      <c r="D351" s="10" t="str">
        <f t="shared" si="31"/>
        <v>2011</v>
      </c>
      <c r="E351" s="3">
        <v>40791</v>
      </c>
      <c r="F351" s="13">
        <f t="shared" si="32"/>
        <v>4</v>
      </c>
      <c r="G351" s="2" t="s">
        <v>3457</v>
      </c>
      <c r="H351" s="2" t="s">
        <v>3189</v>
      </c>
      <c r="I351" s="22" t="str">
        <f t="shared" si="33"/>
        <v>United States</v>
      </c>
      <c r="J351" s="22" t="str">
        <f t="shared" si="34"/>
        <v>California</v>
      </c>
      <c r="K351" s="2" t="s">
        <v>14</v>
      </c>
      <c r="L351" s="2" t="s">
        <v>519</v>
      </c>
      <c r="M351" s="4">
        <v>53.94</v>
      </c>
      <c r="N351" s="4">
        <v>3</v>
      </c>
      <c r="O351" s="4">
        <v>15.6426</v>
      </c>
      <c r="P351" s="14">
        <f t="shared" si="35"/>
        <v>0.29000000000000004</v>
      </c>
    </row>
    <row r="352" spans="1:16" ht="14.25" customHeight="1" x14ac:dyDescent="0.25">
      <c r="A352" s="2" t="s">
        <v>520</v>
      </c>
      <c r="B352" s="3">
        <v>41215</v>
      </c>
      <c r="C352" s="10" t="str">
        <f t="shared" si="30"/>
        <v>November</v>
      </c>
      <c r="D352" s="10" t="str">
        <f t="shared" si="31"/>
        <v>2012</v>
      </c>
      <c r="E352" s="3">
        <v>41215</v>
      </c>
      <c r="F352" s="13">
        <f t="shared" si="32"/>
        <v>0</v>
      </c>
      <c r="G352" s="2" t="s">
        <v>3337</v>
      </c>
      <c r="H352" s="2" t="s">
        <v>3132</v>
      </c>
      <c r="I352" s="22" t="str">
        <f t="shared" si="33"/>
        <v>United States</v>
      </c>
      <c r="J352" s="22" t="str">
        <f t="shared" si="34"/>
        <v>Washington</v>
      </c>
      <c r="K352" s="2" t="s">
        <v>38</v>
      </c>
      <c r="L352" s="2" t="s">
        <v>63</v>
      </c>
      <c r="M352" s="4">
        <v>447.93</v>
      </c>
      <c r="N352" s="4">
        <v>9</v>
      </c>
      <c r="O352" s="4">
        <v>49.272300000000001</v>
      </c>
      <c r="P352" s="14">
        <f t="shared" si="35"/>
        <v>0.11</v>
      </c>
    </row>
    <row r="353" spans="1:16" ht="14.25" customHeight="1" x14ac:dyDescent="0.25">
      <c r="A353" s="2" t="s">
        <v>521</v>
      </c>
      <c r="B353" s="3">
        <v>40654</v>
      </c>
      <c r="C353" s="10" t="str">
        <f t="shared" si="30"/>
        <v>April</v>
      </c>
      <c r="D353" s="10" t="str">
        <f t="shared" si="31"/>
        <v>2011</v>
      </c>
      <c r="E353" s="3">
        <v>40658</v>
      </c>
      <c r="F353" s="13">
        <f t="shared" si="32"/>
        <v>4</v>
      </c>
      <c r="G353" s="2" t="s">
        <v>3374</v>
      </c>
      <c r="H353" s="2" t="s">
        <v>3131</v>
      </c>
      <c r="I353" s="22" t="str">
        <f t="shared" si="33"/>
        <v>United States</v>
      </c>
      <c r="J353" s="22" t="str">
        <f t="shared" si="34"/>
        <v>California</v>
      </c>
      <c r="K353" s="2" t="s">
        <v>18</v>
      </c>
      <c r="L353" s="2" t="s">
        <v>522</v>
      </c>
      <c r="M353" s="4">
        <v>16.52</v>
      </c>
      <c r="N353" s="4">
        <v>5</v>
      </c>
      <c r="O353" s="4">
        <v>5.5754999999999999</v>
      </c>
      <c r="P353" s="14">
        <f t="shared" si="35"/>
        <v>0.33750000000000002</v>
      </c>
    </row>
    <row r="354" spans="1:16" ht="14.25" customHeight="1" x14ac:dyDescent="0.25">
      <c r="A354" s="2" t="s">
        <v>523</v>
      </c>
      <c r="B354" s="3">
        <v>40904</v>
      </c>
      <c r="C354" s="10" t="str">
        <f t="shared" si="30"/>
        <v>December</v>
      </c>
      <c r="D354" s="10" t="str">
        <f t="shared" si="31"/>
        <v>2011</v>
      </c>
      <c r="E354" s="3">
        <v>40907</v>
      </c>
      <c r="F354" s="13">
        <f t="shared" si="32"/>
        <v>3</v>
      </c>
      <c r="G354" s="2" t="s">
        <v>3458</v>
      </c>
      <c r="H354" s="2" t="s">
        <v>3131</v>
      </c>
      <c r="I354" s="22" t="str">
        <f t="shared" si="33"/>
        <v>United States</v>
      </c>
      <c r="J354" s="22" t="str">
        <f t="shared" si="34"/>
        <v>California</v>
      </c>
      <c r="K354" s="2" t="s">
        <v>9</v>
      </c>
      <c r="L354" s="2" t="s">
        <v>106</v>
      </c>
      <c r="M354" s="4">
        <v>11.56</v>
      </c>
      <c r="N354" s="4">
        <v>4</v>
      </c>
      <c r="O354" s="4">
        <v>5.4332000000000003</v>
      </c>
      <c r="P354" s="14">
        <f t="shared" si="35"/>
        <v>0.47000000000000003</v>
      </c>
    </row>
    <row r="355" spans="1:16" ht="14.25" customHeight="1" x14ac:dyDescent="0.25">
      <c r="A355" s="2" t="s">
        <v>524</v>
      </c>
      <c r="B355" s="3">
        <v>40871</v>
      </c>
      <c r="C355" s="10" t="str">
        <f t="shared" si="30"/>
        <v>November</v>
      </c>
      <c r="D355" s="10" t="str">
        <f t="shared" si="31"/>
        <v>2011</v>
      </c>
      <c r="E355" s="3">
        <v>40877</v>
      </c>
      <c r="F355" s="13">
        <f t="shared" si="32"/>
        <v>6</v>
      </c>
      <c r="G355" s="2" t="s">
        <v>3459</v>
      </c>
      <c r="H355" s="2" t="s">
        <v>3132</v>
      </c>
      <c r="I355" s="22" t="str">
        <f t="shared" si="33"/>
        <v>United States</v>
      </c>
      <c r="J355" s="22" t="str">
        <f t="shared" si="34"/>
        <v>Washington</v>
      </c>
      <c r="K355" s="2" t="s">
        <v>18</v>
      </c>
      <c r="L355" s="2" t="s">
        <v>525</v>
      </c>
      <c r="M355" s="4">
        <v>12.096</v>
      </c>
      <c r="N355" s="4">
        <v>7</v>
      </c>
      <c r="O355" s="4">
        <v>4.2336</v>
      </c>
      <c r="P355" s="14">
        <f t="shared" si="35"/>
        <v>0.35</v>
      </c>
    </row>
    <row r="356" spans="1:16" ht="14.25" customHeight="1" x14ac:dyDescent="0.25">
      <c r="A356" s="2" t="s">
        <v>524</v>
      </c>
      <c r="B356" s="3">
        <v>40871</v>
      </c>
      <c r="C356" s="10" t="str">
        <f t="shared" si="30"/>
        <v>November</v>
      </c>
      <c r="D356" s="10" t="str">
        <f t="shared" si="31"/>
        <v>2011</v>
      </c>
      <c r="E356" s="3">
        <v>40877</v>
      </c>
      <c r="F356" s="13">
        <f t="shared" si="32"/>
        <v>6</v>
      </c>
      <c r="G356" s="2" t="s">
        <v>3459</v>
      </c>
      <c r="H356" s="2" t="s">
        <v>3132</v>
      </c>
      <c r="I356" s="22" t="str">
        <f t="shared" si="33"/>
        <v>United States</v>
      </c>
      <c r="J356" s="22" t="str">
        <f t="shared" si="34"/>
        <v>Washington</v>
      </c>
      <c r="K356" s="2" t="s">
        <v>28</v>
      </c>
      <c r="L356" s="2" t="s">
        <v>526</v>
      </c>
      <c r="M356" s="4">
        <v>485.88</v>
      </c>
      <c r="N356" s="4">
        <v>6</v>
      </c>
      <c r="O356" s="4">
        <v>9.7175999999999991</v>
      </c>
      <c r="P356" s="14">
        <f t="shared" si="35"/>
        <v>1.9999999999999997E-2</v>
      </c>
    </row>
    <row r="357" spans="1:16" ht="14.25" customHeight="1" x14ac:dyDescent="0.25">
      <c r="A357" s="2" t="s">
        <v>524</v>
      </c>
      <c r="B357" s="3">
        <v>40871</v>
      </c>
      <c r="C357" s="10" t="str">
        <f t="shared" si="30"/>
        <v>November</v>
      </c>
      <c r="D357" s="10" t="str">
        <f t="shared" si="31"/>
        <v>2011</v>
      </c>
      <c r="E357" s="3">
        <v>40877</v>
      </c>
      <c r="F357" s="13">
        <f t="shared" si="32"/>
        <v>6</v>
      </c>
      <c r="G357" s="2" t="s">
        <v>3459</v>
      </c>
      <c r="H357" s="2" t="s">
        <v>3132</v>
      </c>
      <c r="I357" s="22" t="str">
        <f t="shared" si="33"/>
        <v>United States</v>
      </c>
      <c r="J357" s="22" t="str">
        <f t="shared" si="34"/>
        <v>Washington</v>
      </c>
      <c r="K357" s="2" t="s">
        <v>45</v>
      </c>
      <c r="L357" s="2" t="s">
        <v>527</v>
      </c>
      <c r="M357" s="4">
        <v>25.92</v>
      </c>
      <c r="N357" s="4">
        <v>4</v>
      </c>
      <c r="O357" s="4">
        <v>12.441599999999999</v>
      </c>
      <c r="P357" s="14">
        <f t="shared" si="35"/>
        <v>0.47999999999999993</v>
      </c>
    </row>
    <row r="358" spans="1:16" ht="14.25" customHeight="1" x14ac:dyDescent="0.25">
      <c r="A358" s="2" t="s">
        <v>524</v>
      </c>
      <c r="B358" s="3">
        <v>40871</v>
      </c>
      <c r="C358" s="10" t="str">
        <f t="shared" si="30"/>
        <v>November</v>
      </c>
      <c r="D358" s="10" t="str">
        <f t="shared" si="31"/>
        <v>2011</v>
      </c>
      <c r="E358" s="3">
        <v>40877</v>
      </c>
      <c r="F358" s="13">
        <f t="shared" si="32"/>
        <v>6</v>
      </c>
      <c r="G358" s="2" t="s">
        <v>3459</v>
      </c>
      <c r="H358" s="2" t="s">
        <v>3132</v>
      </c>
      <c r="I358" s="22" t="str">
        <f t="shared" si="33"/>
        <v>United States</v>
      </c>
      <c r="J358" s="22" t="str">
        <f t="shared" si="34"/>
        <v>Washington</v>
      </c>
      <c r="K358" s="2" t="s">
        <v>28</v>
      </c>
      <c r="L358" s="2" t="s">
        <v>528</v>
      </c>
      <c r="M358" s="4">
        <v>197.58</v>
      </c>
      <c r="N358" s="4">
        <v>2</v>
      </c>
      <c r="O358" s="4">
        <v>53.346600000000002</v>
      </c>
      <c r="P358" s="14">
        <f t="shared" si="35"/>
        <v>0.27</v>
      </c>
    </row>
    <row r="359" spans="1:16" ht="14.25" customHeight="1" x14ac:dyDescent="0.25">
      <c r="A359" s="2" t="s">
        <v>529</v>
      </c>
      <c r="B359" s="3">
        <v>41697</v>
      </c>
      <c r="C359" s="10" t="str">
        <f t="shared" si="30"/>
        <v>February</v>
      </c>
      <c r="D359" s="10" t="str">
        <f t="shared" si="31"/>
        <v>2014</v>
      </c>
      <c r="E359" s="3">
        <v>41699</v>
      </c>
      <c r="F359" s="13">
        <f t="shared" si="32"/>
        <v>2</v>
      </c>
      <c r="G359" s="2" t="s">
        <v>3460</v>
      </c>
      <c r="H359" s="2" t="s">
        <v>3131</v>
      </c>
      <c r="I359" s="22" t="str">
        <f t="shared" si="33"/>
        <v>United States</v>
      </c>
      <c r="J359" s="22" t="str">
        <f t="shared" si="34"/>
        <v>California</v>
      </c>
      <c r="K359" s="2" t="s">
        <v>20</v>
      </c>
      <c r="L359" s="2" t="s">
        <v>530</v>
      </c>
      <c r="M359" s="4">
        <v>81.92</v>
      </c>
      <c r="N359" s="4">
        <v>4</v>
      </c>
      <c r="O359" s="4">
        <v>22.118400000000001</v>
      </c>
      <c r="P359" s="14">
        <f t="shared" si="35"/>
        <v>0.27</v>
      </c>
    </row>
    <row r="360" spans="1:16" ht="14.25" customHeight="1" x14ac:dyDescent="0.25">
      <c r="A360" s="2" t="s">
        <v>529</v>
      </c>
      <c r="B360" s="3">
        <v>41697</v>
      </c>
      <c r="C360" s="10" t="str">
        <f t="shared" si="30"/>
        <v>February</v>
      </c>
      <c r="D360" s="10" t="str">
        <f t="shared" si="31"/>
        <v>2014</v>
      </c>
      <c r="E360" s="3">
        <v>41699</v>
      </c>
      <c r="F360" s="13">
        <f t="shared" si="32"/>
        <v>2</v>
      </c>
      <c r="G360" s="2" t="s">
        <v>3460</v>
      </c>
      <c r="H360" s="2" t="s">
        <v>3131</v>
      </c>
      <c r="I360" s="22" t="str">
        <f t="shared" si="33"/>
        <v>United States</v>
      </c>
      <c r="J360" s="22" t="str">
        <f t="shared" si="34"/>
        <v>California</v>
      </c>
      <c r="K360" s="2" t="s">
        <v>16</v>
      </c>
      <c r="L360" s="2" t="s">
        <v>531</v>
      </c>
      <c r="M360" s="4">
        <v>889.53599999999994</v>
      </c>
      <c r="N360" s="4">
        <v>8</v>
      </c>
      <c r="O360" s="4">
        <v>66.715199999999996</v>
      </c>
      <c r="P360" s="14">
        <f t="shared" si="35"/>
        <v>7.4999999999999997E-2</v>
      </c>
    </row>
    <row r="361" spans="1:16" ht="14.25" customHeight="1" x14ac:dyDescent="0.25">
      <c r="A361" s="2" t="s">
        <v>529</v>
      </c>
      <c r="B361" s="3">
        <v>41697</v>
      </c>
      <c r="C361" s="10" t="str">
        <f t="shared" si="30"/>
        <v>February</v>
      </c>
      <c r="D361" s="10" t="str">
        <f t="shared" si="31"/>
        <v>2014</v>
      </c>
      <c r="E361" s="3">
        <v>41699</v>
      </c>
      <c r="F361" s="13">
        <f t="shared" si="32"/>
        <v>2</v>
      </c>
      <c r="G361" s="2" t="s">
        <v>3460</v>
      </c>
      <c r="H361" s="2" t="s">
        <v>3131</v>
      </c>
      <c r="I361" s="22" t="str">
        <f t="shared" si="33"/>
        <v>United States</v>
      </c>
      <c r="J361" s="22" t="str">
        <f t="shared" si="34"/>
        <v>California</v>
      </c>
      <c r="K361" s="2" t="s">
        <v>72</v>
      </c>
      <c r="L361" s="2" t="s">
        <v>532</v>
      </c>
      <c r="M361" s="4">
        <v>892.22400000000005</v>
      </c>
      <c r="N361" s="4">
        <v>3</v>
      </c>
      <c r="O361" s="4">
        <v>89.222399999999993</v>
      </c>
      <c r="P361" s="14">
        <f t="shared" si="35"/>
        <v>9.9999999999999992E-2</v>
      </c>
    </row>
    <row r="362" spans="1:16" ht="14.25" customHeight="1" x14ac:dyDescent="0.25">
      <c r="A362" s="2" t="s">
        <v>529</v>
      </c>
      <c r="B362" s="3">
        <v>41697</v>
      </c>
      <c r="C362" s="10" t="str">
        <f t="shared" si="30"/>
        <v>February</v>
      </c>
      <c r="D362" s="10" t="str">
        <f t="shared" si="31"/>
        <v>2014</v>
      </c>
      <c r="E362" s="3">
        <v>41699</v>
      </c>
      <c r="F362" s="13">
        <f t="shared" si="32"/>
        <v>2</v>
      </c>
      <c r="G362" s="2" t="s">
        <v>3460</v>
      </c>
      <c r="H362" s="2" t="s">
        <v>3131</v>
      </c>
      <c r="I362" s="22" t="str">
        <f t="shared" si="33"/>
        <v>United States</v>
      </c>
      <c r="J362" s="22" t="str">
        <f t="shared" si="34"/>
        <v>California</v>
      </c>
      <c r="K362" s="2" t="s">
        <v>45</v>
      </c>
      <c r="L362" s="2" t="s">
        <v>197</v>
      </c>
      <c r="M362" s="4">
        <v>223.92</v>
      </c>
      <c r="N362" s="4">
        <v>4</v>
      </c>
      <c r="O362" s="4">
        <v>109.7208</v>
      </c>
      <c r="P362" s="14">
        <f t="shared" si="35"/>
        <v>0.49</v>
      </c>
    </row>
    <row r="363" spans="1:16" ht="14.25" customHeight="1" x14ac:dyDescent="0.25">
      <c r="A363" s="2" t="s">
        <v>529</v>
      </c>
      <c r="B363" s="3">
        <v>41697</v>
      </c>
      <c r="C363" s="10" t="str">
        <f t="shared" si="30"/>
        <v>February</v>
      </c>
      <c r="D363" s="10" t="str">
        <f t="shared" si="31"/>
        <v>2014</v>
      </c>
      <c r="E363" s="3">
        <v>41699</v>
      </c>
      <c r="F363" s="13">
        <f t="shared" si="32"/>
        <v>2</v>
      </c>
      <c r="G363" s="2" t="s">
        <v>3460</v>
      </c>
      <c r="H363" s="2" t="s">
        <v>3131</v>
      </c>
      <c r="I363" s="22" t="str">
        <f t="shared" si="33"/>
        <v>United States</v>
      </c>
      <c r="J363" s="22" t="str">
        <f t="shared" si="34"/>
        <v>California</v>
      </c>
      <c r="K363" s="2" t="s">
        <v>45</v>
      </c>
      <c r="L363" s="2" t="s">
        <v>533</v>
      </c>
      <c r="M363" s="4">
        <v>23.12</v>
      </c>
      <c r="N363" s="4">
        <v>4</v>
      </c>
      <c r="O363" s="4">
        <v>11.328799999999999</v>
      </c>
      <c r="P363" s="14">
        <f t="shared" si="35"/>
        <v>0.48999999999999994</v>
      </c>
    </row>
    <row r="364" spans="1:16" ht="14.25" customHeight="1" x14ac:dyDescent="0.25">
      <c r="A364" s="2" t="s">
        <v>534</v>
      </c>
      <c r="B364" s="3">
        <v>41474</v>
      </c>
      <c r="C364" s="10" t="str">
        <f t="shared" si="30"/>
        <v>July</v>
      </c>
      <c r="D364" s="10" t="str">
        <f t="shared" si="31"/>
        <v>2013</v>
      </c>
      <c r="E364" s="3">
        <v>41480</v>
      </c>
      <c r="F364" s="13">
        <f t="shared" si="32"/>
        <v>6</v>
      </c>
      <c r="G364" s="2" t="s">
        <v>3461</v>
      </c>
      <c r="H364" s="2" t="s">
        <v>3146</v>
      </c>
      <c r="I364" s="22" t="str">
        <f t="shared" si="33"/>
        <v>United States</v>
      </c>
      <c r="J364" s="22" t="str">
        <f t="shared" si="34"/>
        <v>Colorado</v>
      </c>
      <c r="K364" s="2" t="s">
        <v>72</v>
      </c>
      <c r="L364" s="2" t="s">
        <v>365</v>
      </c>
      <c r="M364" s="4">
        <v>544.00800000000004</v>
      </c>
      <c r="N364" s="4">
        <v>3</v>
      </c>
      <c r="O364" s="4">
        <v>40.800600000000003</v>
      </c>
      <c r="P364" s="14">
        <f t="shared" si="35"/>
        <v>7.4999999999999997E-2</v>
      </c>
    </row>
    <row r="365" spans="1:16" ht="14.25" customHeight="1" x14ac:dyDescent="0.25">
      <c r="A365" s="2" t="s">
        <v>534</v>
      </c>
      <c r="B365" s="3">
        <v>41474</v>
      </c>
      <c r="C365" s="10" t="str">
        <f t="shared" si="30"/>
        <v>July</v>
      </c>
      <c r="D365" s="10" t="str">
        <f t="shared" si="31"/>
        <v>2013</v>
      </c>
      <c r="E365" s="3">
        <v>41480</v>
      </c>
      <c r="F365" s="13">
        <f t="shared" si="32"/>
        <v>6</v>
      </c>
      <c r="G365" s="2" t="s">
        <v>3461</v>
      </c>
      <c r="H365" s="2" t="s">
        <v>3146</v>
      </c>
      <c r="I365" s="22" t="str">
        <f t="shared" si="33"/>
        <v>United States</v>
      </c>
      <c r="J365" s="22" t="str">
        <f t="shared" si="34"/>
        <v>Colorado</v>
      </c>
      <c r="K365" s="2" t="s">
        <v>18</v>
      </c>
      <c r="L365" s="2" t="s">
        <v>483</v>
      </c>
      <c r="M365" s="4">
        <v>1.8720000000000001</v>
      </c>
      <c r="N365" s="4">
        <v>3</v>
      </c>
      <c r="O365" s="4">
        <v>-1.4352</v>
      </c>
      <c r="P365" s="14">
        <f t="shared" si="35"/>
        <v>-0.76666666666666661</v>
      </c>
    </row>
    <row r="366" spans="1:16" ht="14.25" customHeight="1" x14ac:dyDescent="0.25">
      <c r="A366" s="2" t="s">
        <v>534</v>
      </c>
      <c r="B366" s="3">
        <v>41474</v>
      </c>
      <c r="C366" s="10" t="str">
        <f t="shared" si="30"/>
        <v>July</v>
      </c>
      <c r="D366" s="10" t="str">
        <f t="shared" si="31"/>
        <v>2013</v>
      </c>
      <c r="E366" s="3">
        <v>41480</v>
      </c>
      <c r="F366" s="13">
        <f t="shared" si="32"/>
        <v>6</v>
      </c>
      <c r="G366" s="2" t="s">
        <v>3461</v>
      </c>
      <c r="H366" s="2" t="s">
        <v>3146</v>
      </c>
      <c r="I366" s="22" t="str">
        <f t="shared" si="33"/>
        <v>United States</v>
      </c>
      <c r="J366" s="22" t="str">
        <f t="shared" si="34"/>
        <v>Colorado</v>
      </c>
      <c r="K366" s="2" t="s">
        <v>72</v>
      </c>
      <c r="L366" s="2" t="s">
        <v>535</v>
      </c>
      <c r="M366" s="4">
        <v>854.35199999999998</v>
      </c>
      <c r="N366" s="4">
        <v>3</v>
      </c>
      <c r="O366" s="4">
        <v>10.679399999999999</v>
      </c>
      <c r="P366" s="14">
        <f t="shared" si="35"/>
        <v>1.2499999999999999E-2</v>
      </c>
    </row>
    <row r="367" spans="1:16" ht="14.25" customHeight="1" x14ac:dyDescent="0.25">
      <c r="A367" s="2" t="s">
        <v>534</v>
      </c>
      <c r="B367" s="3">
        <v>41474</v>
      </c>
      <c r="C367" s="10" t="str">
        <f t="shared" si="30"/>
        <v>July</v>
      </c>
      <c r="D367" s="10" t="str">
        <f t="shared" si="31"/>
        <v>2013</v>
      </c>
      <c r="E367" s="3">
        <v>41480</v>
      </c>
      <c r="F367" s="13">
        <f t="shared" si="32"/>
        <v>6</v>
      </c>
      <c r="G367" s="2" t="s">
        <v>3461</v>
      </c>
      <c r="H367" s="2" t="s">
        <v>3146</v>
      </c>
      <c r="I367" s="22" t="str">
        <f t="shared" si="33"/>
        <v>United States</v>
      </c>
      <c r="J367" s="22" t="str">
        <f t="shared" si="34"/>
        <v>Colorado</v>
      </c>
      <c r="K367" s="2" t="s">
        <v>28</v>
      </c>
      <c r="L367" s="2" t="s">
        <v>536</v>
      </c>
      <c r="M367" s="4">
        <v>593.56799999999998</v>
      </c>
      <c r="N367" s="4">
        <v>2</v>
      </c>
      <c r="O367" s="4">
        <v>0</v>
      </c>
      <c r="P367" s="14">
        <f t="shared" si="35"/>
        <v>0</v>
      </c>
    </row>
    <row r="368" spans="1:16" ht="14.25" customHeight="1" x14ac:dyDescent="0.25">
      <c r="A368" s="2" t="s">
        <v>534</v>
      </c>
      <c r="B368" s="3">
        <v>41474</v>
      </c>
      <c r="C368" s="10" t="str">
        <f t="shared" si="30"/>
        <v>July</v>
      </c>
      <c r="D368" s="10" t="str">
        <f t="shared" si="31"/>
        <v>2013</v>
      </c>
      <c r="E368" s="3">
        <v>41480</v>
      </c>
      <c r="F368" s="13">
        <f t="shared" si="32"/>
        <v>6</v>
      </c>
      <c r="G368" s="2" t="s">
        <v>3461</v>
      </c>
      <c r="H368" s="2" t="s">
        <v>3146</v>
      </c>
      <c r="I368" s="22" t="str">
        <f t="shared" si="33"/>
        <v>United States</v>
      </c>
      <c r="J368" s="22" t="str">
        <f t="shared" si="34"/>
        <v>Colorado</v>
      </c>
      <c r="K368" s="2" t="s">
        <v>28</v>
      </c>
      <c r="L368" s="2" t="s">
        <v>537</v>
      </c>
      <c r="M368" s="4">
        <v>338.04</v>
      </c>
      <c r="N368" s="4">
        <v>3</v>
      </c>
      <c r="O368" s="4">
        <v>-33.804000000000002</v>
      </c>
      <c r="P368" s="14">
        <f t="shared" si="35"/>
        <v>-0.1</v>
      </c>
    </row>
    <row r="369" spans="1:16" ht="14.25" customHeight="1" x14ac:dyDescent="0.25">
      <c r="A369" s="2" t="s">
        <v>538</v>
      </c>
      <c r="B369" s="3">
        <v>40736</v>
      </c>
      <c r="C369" s="10" t="str">
        <f t="shared" si="30"/>
        <v>July</v>
      </c>
      <c r="D369" s="10" t="str">
        <f t="shared" si="31"/>
        <v>2011</v>
      </c>
      <c r="E369" s="3">
        <v>40740</v>
      </c>
      <c r="F369" s="13">
        <f t="shared" si="32"/>
        <v>4</v>
      </c>
      <c r="G369" s="2" t="s">
        <v>3462</v>
      </c>
      <c r="H369" s="2" t="s">
        <v>3131</v>
      </c>
      <c r="I369" s="22" t="str">
        <f t="shared" si="33"/>
        <v>United States</v>
      </c>
      <c r="J369" s="22" t="str">
        <f t="shared" si="34"/>
        <v>California</v>
      </c>
      <c r="K369" s="2" t="s">
        <v>28</v>
      </c>
      <c r="L369" s="2" t="s">
        <v>29</v>
      </c>
      <c r="M369" s="4">
        <v>249.75</v>
      </c>
      <c r="N369" s="4">
        <v>9</v>
      </c>
      <c r="O369" s="4">
        <v>44.954999999999998</v>
      </c>
      <c r="P369" s="14">
        <f t="shared" si="35"/>
        <v>0.18</v>
      </c>
    </row>
    <row r="370" spans="1:16" ht="14.25" customHeight="1" x14ac:dyDescent="0.25">
      <c r="A370" s="2" t="s">
        <v>538</v>
      </c>
      <c r="B370" s="3">
        <v>40736</v>
      </c>
      <c r="C370" s="10" t="str">
        <f t="shared" si="30"/>
        <v>July</v>
      </c>
      <c r="D370" s="10" t="str">
        <f t="shared" si="31"/>
        <v>2011</v>
      </c>
      <c r="E370" s="3">
        <v>40740</v>
      </c>
      <c r="F370" s="13">
        <f t="shared" si="32"/>
        <v>4</v>
      </c>
      <c r="G370" s="2" t="s">
        <v>3462</v>
      </c>
      <c r="H370" s="2" t="s">
        <v>3131</v>
      </c>
      <c r="I370" s="22" t="str">
        <f t="shared" si="33"/>
        <v>United States</v>
      </c>
      <c r="J370" s="22" t="str">
        <f t="shared" si="34"/>
        <v>California</v>
      </c>
      <c r="K370" s="2" t="s">
        <v>16</v>
      </c>
      <c r="L370" s="2" t="s">
        <v>539</v>
      </c>
      <c r="M370" s="4">
        <v>255.93600000000001</v>
      </c>
      <c r="N370" s="4">
        <v>8</v>
      </c>
      <c r="O370" s="4">
        <v>28.7928</v>
      </c>
      <c r="P370" s="14">
        <f t="shared" si="35"/>
        <v>0.11249999999999999</v>
      </c>
    </row>
    <row r="371" spans="1:16" ht="14.25" customHeight="1" x14ac:dyDescent="0.25">
      <c r="A371" s="2" t="s">
        <v>540</v>
      </c>
      <c r="B371" s="3">
        <v>41950</v>
      </c>
      <c r="C371" s="10" t="str">
        <f t="shared" si="30"/>
        <v>November</v>
      </c>
      <c r="D371" s="10" t="str">
        <f t="shared" si="31"/>
        <v>2014</v>
      </c>
      <c r="E371" s="3">
        <v>41955</v>
      </c>
      <c r="F371" s="13">
        <f t="shared" si="32"/>
        <v>5</v>
      </c>
      <c r="G371" s="2" t="s">
        <v>3387</v>
      </c>
      <c r="H371" s="2" t="s">
        <v>3131</v>
      </c>
      <c r="I371" s="22" t="str">
        <f t="shared" si="33"/>
        <v>United States</v>
      </c>
      <c r="J371" s="22" t="str">
        <f t="shared" si="34"/>
        <v>California</v>
      </c>
      <c r="K371" s="2" t="s">
        <v>87</v>
      </c>
      <c r="L371" s="2" t="s">
        <v>541</v>
      </c>
      <c r="M371" s="4">
        <v>15.28</v>
      </c>
      <c r="N371" s="4">
        <v>2</v>
      </c>
      <c r="O371" s="4">
        <v>7.4871999999999996</v>
      </c>
      <c r="P371" s="14">
        <f t="shared" si="35"/>
        <v>0.49</v>
      </c>
    </row>
    <row r="372" spans="1:16" ht="14.25" customHeight="1" x14ac:dyDescent="0.25">
      <c r="A372" s="2" t="s">
        <v>540</v>
      </c>
      <c r="B372" s="3">
        <v>41950</v>
      </c>
      <c r="C372" s="10" t="str">
        <f t="shared" si="30"/>
        <v>November</v>
      </c>
      <c r="D372" s="10" t="str">
        <f t="shared" si="31"/>
        <v>2014</v>
      </c>
      <c r="E372" s="3">
        <v>41955</v>
      </c>
      <c r="F372" s="13">
        <f t="shared" si="32"/>
        <v>5</v>
      </c>
      <c r="G372" s="2" t="s">
        <v>3387</v>
      </c>
      <c r="H372" s="2" t="s">
        <v>3131</v>
      </c>
      <c r="I372" s="22" t="str">
        <f t="shared" si="33"/>
        <v>United States</v>
      </c>
      <c r="J372" s="22" t="str">
        <f t="shared" si="34"/>
        <v>California</v>
      </c>
      <c r="K372" s="2" t="s">
        <v>12</v>
      </c>
      <c r="L372" s="2" t="s">
        <v>542</v>
      </c>
      <c r="M372" s="4">
        <v>8.73</v>
      </c>
      <c r="N372" s="4">
        <v>1</v>
      </c>
      <c r="O372" s="4">
        <v>2.9681999999999999</v>
      </c>
      <c r="P372" s="14">
        <f t="shared" si="35"/>
        <v>0.33999999999999997</v>
      </c>
    </row>
    <row r="373" spans="1:16" ht="14.25" customHeight="1" x14ac:dyDescent="0.25">
      <c r="A373" s="2" t="s">
        <v>540</v>
      </c>
      <c r="B373" s="3">
        <v>41950</v>
      </c>
      <c r="C373" s="10" t="str">
        <f t="shared" si="30"/>
        <v>November</v>
      </c>
      <c r="D373" s="10" t="str">
        <f t="shared" si="31"/>
        <v>2014</v>
      </c>
      <c r="E373" s="3">
        <v>41955</v>
      </c>
      <c r="F373" s="13">
        <f t="shared" si="32"/>
        <v>5</v>
      </c>
      <c r="G373" s="2" t="s">
        <v>3387</v>
      </c>
      <c r="H373" s="2" t="s">
        <v>3131</v>
      </c>
      <c r="I373" s="22" t="str">
        <f t="shared" si="33"/>
        <v>United States</v>
      </c>
      <c r="J373" s="22" t="str">
        <f t="shared" si="34"/>
        <v>California</v>
      </c>
      <c r="K373" s="2" t="s">
        <v>14</v>
      </c>
      <c r="L373" s="2" t="s">
        <v>543</v>
      </c>
      <c r="M373" s="4">
        <v>5.68</v>
      </c>
      <c r="N373" s="4">
        <v>2</v>
      </c>
      <c r="O373" s="4">
        <v>1.7607999999999999</v>
      </c>
      <c r="P373" s="14">
        <f t="shared" si="35"/>
        <v>0.31</v>
      </c>
    </row>
    <row r="374" spans="1:16" ht="14.25" customHeight="1" x14ac:dyDescent="0.25">
      <c r="A374" s="2" t="s">
        <v>544</v>
      </c>
      <c r="B374" s="3">
        <v>40766</v>
      </c>
      <c r="C374" s="10" t="str">
        <f t="shared" si="30"/>
        <v>August</v>
      </c>
      <c r="D374" s="10" t="str">
        <f t="shared" si="31"/>
        <v>2011</v>
      </c>
      <c r="E374" s="3">
        <v>40770</v>
      </c>
      <c r="F374" s="13">
        <f t="shared" si="32"/>
        <v>4</v>
      </c>
      <c r="G374" s="2" t="s">
        <v>3463</v>
      </c>
      <c r="H374" s="2" t="s">
        <v>3132</v>
      </c>
      <c r="I374" s="22" t="str">
        <f t="shared" si="33"/>
        <v>United States</v>
      </c>
      <c r="J374" s="22" t="str">
        <f t="shared" si="34"/>
        <v>Washington</v>
      </c>
      <c r="K374" s="2" t="s">
        <v>12</v>
      </c>
      <c r="L374" s="2" t="s">
        <v>545</v>
      </c>
      <c r="M374" s="4">
        <v>12.35</v>
      </c>
      <c r="N374" s="4">
        <v>1</v>
      </c>
      <c r="O374" s="4">
        <v>5.4340000000000002</v>
      </c>
      <c r="P374" s="14">
        <f t="shared" si="35"/>
        <v>0.44</v>
      </c>
    </row>
    <row r="375" spans="1:16" ht="14.25" customHeight="1" x14ac:dyDescent="0.25">
      <c r="A375" s="2" t="s">
        <v>544</v>
      </c>
      <c r="B375" s="3">
        <v>40766</v>
      </c>
      <c r="C375" s="10" t="str">
        <f t="shared" si="30"/>
        <v>August</v>
      </c>
      <c r="D375" s="10" t="str">
        <f t="shared" si="31"/>
        <v>2011</v>
      </c>
      <c r="E375" s="3">
        <v>40770</v>
      </c>
      <c r="F375" s="13">
        <f t="shared" si="32"/>
        <v>4</v>
      </c>
      <c r="G375" s="2" t="s">
        <v>3463</v>
      </c>
      <c r="H375" s="2" t="s">
        <v>3132</v>
      </c>
      <c r="I375" s="22" t="str">
        <f t="shared" si="33"/>
        <v>United States</v>
      </c>
      <c r="J375" s="22" t="str">
        <f t="shared" si="34"/>
        <v>Washington</v>
      </c>
      <c r="K375" s="2" t="s">
        <v>14</v>
      </c>
      <c r="L375" s="2" t="s">
        <v>546</v>
      </c>
      <c r="M375" s="4">
        <v>40.97</v>
      </c>
      <c r="N375" s="4">
        <v>1</v>
      </c>
      <c r="O375" s="4">
        <v>10.652200000000001</v>
      </c>
      <c r="P375" s="14">
        <f t="shared" si="35"/>
        <v>0.26</v>
      </c>
    </row>
    <row r="376" spans="1:16" ht="14.25" customHeight="1" x14ac:dyDescent="0.25">
      <c r="A376" s="2" t="s">
        <v>544</v>
      </c>
      <c r="B376" s="3">
        <v>40766</v>
      </c>
      <c r="C376" s="10" t="str">
        <f t="shared" si="30"/>
        <v>August</v>
      </c>
      <c r="D376" s="10" t="str">
        <f t="shared" si="31"/>
        <v>2011</v>
      </c>
      <c r="E376" s="3">
        <v>40770</v>
      </c>
      <c r="F376" s="13">
        <f t="shared" si="32"/>
        <v>4</v>
      </c>
      <c r="G376" s="2" t="s">
        <v>3463</v>
      </c>
      <c r="H376" s="2" t="s">
        <v>3132</v>
      </c>
      <c r="I376" s="22" t="str">
        <f t="shared" si="33"/>
        <v>United States</v>
      </c>
      <c r="J376" s="22" t="str">
        <f t="shared" si="34"/>
        <v>Washington</v>
      </c>
      <c r="K376" s="2" t="s">
        <v>79</v>
      </c>
      <c r="L376" s="2" t="s">
        <v>153</v>
      </c>
      <c r="M376" s="4">
        <v>22.96</v>
      </c>
      <c r="N376" s="4">
        <v>2</v>
      </c>
      <c r="O376" s="4">
        <v>10.7912</v>
      </c>
      <c r="P376" s="14">
        <f t="shared" si="35"/>
        <v>0.47</v>
      </c>
    </row>
    <row r="377" spans="1:16" ht="14.25" customHeight="1" x14ac:dyDescent="0.25">
      <c r="A377" s="2" t="s">
        <v>547</v>
      </c>
      <c r="B377" s="3">
        <v>40889</v>
      </c>
      <c r="C377" s="10" t="str">
        <f t="shared" si="30"/>
        <v>December</v>
      </c>
      <c r="D377" s="10" t="str">
        <f t="shared" si="31"/>
        <v>2011</v>
      </c>
      <c r="E377" s="3">
        <v>40891</v>
      </c>
      <c r="F377" s="13">
        <f t="shared" si="32"/>
        <v>2</v>
      </c>
      <c r="G377" s="2" t="s">
        <v>3464</v>
      </c>
      <c r="H377" s="2" t="s">
        <v>3190</v>
      </c>
      <c r="I377" s="22" t="str">
        <f t="shared" si="33"/>
        <v>United States</v>
      </c>
      <c r="J377" s="22" t="str">
        <f t="shared" si="34"/>
        <v>California</v>
      </c>
      <c r="K377" s="2" t="s">
        <v>22</v>
      </c>
      <c r="L377" s="2" t="s">
        <v>548</v>
      </c>
      <c r="M377" s="4">
        <v>764.68799999999999</v>
      </c>
      <c r="N377" s="4">
        <v>6</v>
      </c>
      <c r="O377" s="4">
        <v>95.585999999999999</v>
      </c>
      <c r="P377" s="14">
        <f t="shared" si="35"/>
        <v>0.125</v>
      </c>
    </row>
    <row r="378" spans="1:16" ht="14.25" customHeight="1" x14ac:dyDescent="0.25">
      <c r="A378" s="2" t="s">
        <v>547</v>
      </c>
      <c r="B378" s="3">
        <v>40889</v>
      </c>
      <c r="C378" s="10" t="str">
        <f t="shared" si="30"/>
        <v>December</v>
      </c>
      <c r="D378" s="10" t="str">
        <f t="shared" si="31"/>
        <v>2011</v>
      </c>
      <c r="E378" s="3">
        <v>40891</v>
      </c>
      <c r="F378" s="13">
        <f t="shared" si="32"/>
        <v>2</v>
      </c>
      <c r="G378" s="2" t="s">
        <v>3464</v>
      </c>
      <c r="H378" s="2" t="s">
        <v>3190</v>
      </c>
      <c r="I378" s="22" t="str">
        <f t="shared" si="33"/>
        <v>United States</v>
      </c>
      <c r="J378" s="22" t="str">
        <f t="shared" si="34"/>
        <v>California</v>
      </c>
      <c r="K378" s="2" t="s">
        <v>22</v>
      </c>
      <c r="L378" s="2" t="s">
        <v>549</v>
      </c>
      <c r="M378" s="4">
        <v>3610.848</v>
      </c>
      <c r="N378" s="4">
        <v>12</v>
      </c>
      <c r="O378" s="4">
        <v>135.4068</v>
      </c>
      <c r="P378" s="14">
        <f t="shared" si="35"/>
        <v>3.7499999999999999E-2</v>
      </c>
    </row>
    <row r="379" spans="1:16" ht="14.25" customHeight="1" x14ac:dyDescent="0.25">
      <c r="A379" s="2" t="s">
        <v>547</v>
      </c>
      <c r="B379" s="3">
        <v>40889</v>
      </c>
      <c r="C379" s="10" t="str">
        <f t="shared" si="30"/>
        <v>December</v>
      </c>
      <c r="D379" s="10" t="str">
        <f t="shared" si="31"/>
        <v>2011</v>
      </c>
      <c r="E379" s="3">
        <v>40891</v>
      </c>
      <c r="F379" s="13">
        <f t="shared" si="32"/>
        <v>2</v>
      </c>
      <c r="G379" s="2" t="s">
        <v>3464</v>
      </c>
      <c r="H379" s="2" t="s">
        <v>3190</v>
      </c>
      <c r="I379" s="22" t="str">
        <f t="shared" si="33"/>
        <v>United States</v>
      </c>
      <c r="J379" s="22" t="str">
        <f t="shared" si="34"/>
        <v>California</v>
      </c>
      <c r="K379" s="2" t="s">
        <v>198</v>
      </c>
      <c r="L379" s="2" t="s">
        <v>550</v>
      </c>
      <c r="M379" s="4">
        <v>254.97450000000001</v>
      </c>
      <c r="N379" s="4">
        <v>3</v>
      </c>
      <c r="O379" s="4">
        <v>11.998799999999999</v>
      </c>
      <c r="P379" s="14">
        <f t="shared" si="35"/>
        <v>4.7058823529411764E-2</v>
      </c>
    </row>
    <row r="380" spans="1:16" ht="14.25" customHeight="1" x14ac:dyDescent="0.25">
      <c r="A380" s="2" t="s">
        <v>551</v>
      </c>
      <c r="B380" s="3">
        <v>41885</v>
      </c>
      <c r="C380" s="10" t="str">
        <f t="shared" si="30"/>
        <v>September</v>
      </c>
      <c r="D380" s="10" t="str">
        <f t="shared" si="31"/>
        <v>2014</v>
      </c>
      <c r="E380" s="3">
        <v>41890</v>
      </c>
      <c r="F380" s="13">
        <f t="shared" si="32"/>
        <v>5</v>
      </c>
      <c r="G380" s="2" t="s">
        <v>3465</v>
      </c>
      <c r="H380" s="2" t="s">
        <v>3134</v>
      </c>
      <c r="I380" s="22" t="str">
        <f t="shared" si="33"/>
        <v>United States</v>
      </c>
      <c r="J380" s="22" t="str">
        <f t="shared" si="34"/>
        <v>California</v>
      </c>
      <c r="K380" s="2" t="s">
        <v>14</v>
      </c>
      <c r="L380" s="2" t="s">
        <v>552</v>
      </c>
      <c r="M380" s="4">
        <v>6.57</v>
      </c>
      <c r="N380" s="4">
        <v>3</v>
      </c>
      <c r="O380" s="4">
        <v>1.7739</v>
      </c>
      <c r="P380" s="14">
        <f t="shared" si="35"/>
        <v>0.27</v>
      </c>
    </row>
    <row r="381" spans="1:16" ht="14.25" customHeight="1" x14ac:dyDescent="0.25">
      <c r="A381" s="2" t="s">
        <v>553</v>
      </c>
      <c r="B381" s="3">
        <v>40901</v>
      </c>
      <c r="C381" s="10" t="str">
        <f t="shared" si="30"/>
        <v>December</v>
      </c>
      <c r="D381" s="10" t="str">
        <f t="shared" si="31"/>
        <v>2011</v>
      </c>
      <c r="E381" s="3">
        <v>40906</v>
      </c>
      <c r="F381" s="13">
        <f t="shared" si="32"/>
        <v>5</v>
      </c>
      <c r="G381" s="2" t="s">
        <v>3466</v>
      </c>
      <c r="H381" s="2" t="s">
        <v>3131</v>
      </c>
      <c r="I381" s="22" t="str">
        <f t="shared" si="33"/>
        <v>United States</v>
      </c>
      <c r="J381" s="22" t="str">
        <f t="shared" si="34"/>
        <v>California</v>
      </c>
      <c r="K381" s="2" t="s">
        <v>28</v>
      </c>
      <c r="L381" s="2" t="s">
        <v>554</v>
      </c>
      <c r="M381" s="4">
        <v>142.86000000000001</v>
      </c>
      <c r="N381" s="4">
        <v>1</v>
      </c>
      <c r="O381" s="4">
        <v>41.429400000000001</v>
      </c>
      <c r="P381" s="14">
        <f t="shared" si="35"/>
        <v>0.28999999999999998</v>
      </c>
    </row>
    <row r="382" spans="1:16" ht="14.25" customHeight="1" x14ac:dyDescent="0.25">
      <c r="A382" s="2" t="s">
        <v>553</v>
      </c>
      <c r="B382" s="3">
        <v>40901</v>
      </c>
      <c r="C382" s="10" t="str">
        <f t="shared" si="30"/>
        <v>December</v>
      </c>
      <c r="D382" s="10" t="str">
        <f t="shared" si="31"/>
        <v>2011</v>
      </c>
      <c r="E382" s="3">
        <v>40906</v>
      </c>
      <c r="F382" s="13">
        <f t="shared" si="32"/>
        <v>5</v>
      </c>
      <c r="G382" s="2" t="s">
        <v>3466</v>
      </c>
      <c r="H382" s="2" t="s">
        <v>3131</v>
      </c>
      <c r="I382" s="22" t="str">
        <f t="shared" si="33"/>
        <v>United States</v>
      </c>
      <c r="J382" s="22" t="str">
        <f t="shared" si="34"/>
        <v>California</v>
      </c>
      <c r="K382" s="2" t="s">
        <v>72</v>
      </c>
      <c r="L382" s="2" t="s">
        <v>476</v>
      </c>
      <c r="M382" s="4">
        <v>292.27199999999999</v>
      </c>
      <c r="N382" s="4">
        <v>6</v>
      </c>
      <c r="O382" s="4">
        <v>18.266999999999999</v>
      </c>
      <c r="P382" s="14">
        <f t="shared" si="35"/>
        <v>6.25E-2</v>
      </c>
    </row>
    <row r="383" spans="1:16" ht="14.25" customHeight="1" x14ac:dyDescent="0.25">
      <c r="A383" s="2" t="s">
        <v>555</v>
      </c>
      <c r="B383" s="3">
        <v>41906</v>
      </c>
      <c r="C383" s="10" t="str">
        <f t="shared" si="30"/>
        <v>September</v>
      </c>
      <c r="D383" s="10" t="str">
        <f t="shared" si="31"/>
        <v>2014</v>
      </c>
      <c r="E383" s="3">
        <v>41910</v>
      </c>
      <c r="F383" s="13">
        <f t="shared" si="32"/>
        <v>4</v>
      </c>
      <c r="G383" s="2" t="s">
        <v>3467</v>
      </c>
      <c r="H383" s="2" t="s">
        <v>3161</v>
      </c>
      <c r="I383" s="22" t="str">
        <f t="shared" si="33"/>
        <v>United States</v>
      </c>
      <c r="J383" s="22" t="str">
        <f t="shared" si="34"/>
        <v>Colorado</v>
      </c>
      <c r="K383" s="2" t="s">
        <v>12</v>
      </c>
      <c r="L383" s="2" t="s">
        <v>344</v>
      </c>
      <c r="M383" s="4">
        <v>29.327999999999999</v>
      </c>
      <c r="N383" s="4">
        <v>3</v>
      </c>
      <c r="O383" s="4">
        <v>3.6659999999999999</v>
      </c>
      <c r="P383" s="14">
        <f t="shared" si="35"/>
        <v>0.125</v>
      </c>
    </row>
    <row r="384" spans="1:16" ht="14.25" customHeight="1" x14ac:dyDescent="0.25">
      <c r="A384" s="2" t="s">
        <v>556</v>
      </c>
      <c r="B384" s="3">
        <v>41589</v>
      </c>
      <c r="C384" s="10" t="str">
        <f t="shared" si="30"/>
        <v>November</v>
      </c>
      <c r="D384" s="10" t="str">
        <f t="shared" si="31"/>
        <v>2013</v>
      </c>
      <c r="E384" s="3">
        <v>41591</v>
      </c>
      <c r="F384" s="13">
        <f t="shared" si="32"/>
        <v>2</v>
      </c>
      <c r="G384" s="2" t="s">
        <v>3468</v>
      </c>
      <c r="H384" s="2" t="s">
        <v>3134</v>
      </c>
      <c r="I384" s="22" t="str">
        <f t="shared" si="33"/>
        <v>United States</v>
      </c>
      <c r="J384" s="22" t="str">
        <f t="shared" si="34"/>
        <v>California</v>
      </c>
      <c r="K384" s="2" t="s">
        <v>18</v>
      </c>
      <c r="L384" s="2" t="s">
        <v>557</v>
      </c>
      <c r="M384" s="4">
        <v>13.215999999999999</v>
      </c>
      <c r="N384" s="4">
        <v>4</v>
      </c>
      <c r="O384" s="4">
        <v>4.4603999999999999</v>
      </c>
      <c r="P384" s="14">
        <f t="shared" si="35"/>
        <v>0.33750000000000002</v>
      </c>
    </row>
    <row r="385" spans="1:16" ht="14.25" customHeight="1" x14ac:dyDescent="0.25">
      <c r="A385" s="2" t="s">
        <v>556</v>
      </c>
      <c r="B385" s="3">
        <v>41589</v>
      </c>
      <c r="C385" s="10" t="str">
        <f t="shared" si="30"/>
        <v>November</v>
      </c>
      <c r="D385" s="10" t="str">
        <f t="shared" si="31"/>
        <v>2013</v>
      </c>
      <c r="E385" s="3">
        <v>41591</v>
      </c>
      <c r="F385" s="13">
        <f t="shared" si="32"/>
        <v>2</v>
      </c>
      <c r="G385" s="2" t="s">
        <v>3468</v>
      </c>
      <c r="H385" s="2" t="s">
        <v>3134</v>
      </c>
      <c r="I385" s="22" t="str">
        <f t="shared" si="33"/>
        <v>United States</v>
      </c>
      <c r="J385" s="22" t="str">
        <f t="shared" si="34"/>
        <v>California</v>
      </c>
      <c r="K385" s="2" t="s">
        <v>45</v>
      </c>
      <c r="L385" s="2" t="s">
        <v>558</v>
      </c>
      <c r="M385" s="4">
        <v>32.4</v>
      </c>
      <c r="N385" s="4">
        <v>5</v>
      </c>
      <c r="O385" s="4">
        <v>15.552</v>
      </c>
      <c r="P385" s="14">
        <f t="shared" si="35"/>
        <v>0.48</v>
      </c>
    </row>
    <row r="386" spans="1:16" ht="14.25" customHeight="1" x14ac:dyDescent="0.25">
      <c r="A386" s="2" t="s">
        <v>559</v>
      </c>
      <c r="B386" s="3">
        <v>41148</v>
      </c>
      <c r="C386" s="10" t="str">
        <f t="shared" si="30"/>
        <v>August</v>
      </c>
      <c r="D386" s="10" t="str">
        <f t="shared" si="31"/>
        <v>2012</v>
      </c>
      <c r="E386" s="3">
        <v>41153</v>
      </c>
      <c r="F386" s="13">
        <f t="shared" si="32"/>
        <v>5</v>
      </c>
      <c r="G386" s="2" t="s">
        <v>3438</v>
      </c>
      <c r="H386" s="2" t="s">
        <v>3149</v>
      </c>
      <c r="I386" s="22" t="str">
        <f t="shared" si="33"/>
        <v>United States</v>
      </c>
      <c r="J386" s="22" t="str">
        <f t="shared" si="34"/>
        <v>California</v>
      </c>
      <c r="K386" s="2" t="s">
        <v>82</v>
      </c>
      <c r="L386" s="2" t="s">
        <v>83</v>
      </c>
      <c r="M386" s="4">
        <v>32.94</v>
      </c>
      <c r="N386" s="4">
        <v>3</v>
      </c>
      <c r="O386" s="4">
        <v>9.2232000000000003</v>
      </c>
      <c r="P386" s="14">
        <f t="shared" si="35"/>
        <v>0.28000000000000003</v>
      </c>
    </row>
    <row r="387" spans="1:16" ht="14.25" customHeight="1" x14ac:dyDescent="0.25">
      <c r="A387" s="2" t="s">
        <v>559</v>
      </c>
      <c r="B387" s="3">
        <v>41148</v>
      </c>
      <c r="C387" s="10" t="str">
        <f t="shared" ref="C387:C450" si="36">TEXT(B387,"mmmm")</f>
        <v>August</v>
      </c>
      <c r="D387" s="10" t="str">
        <f t="shared" ref="D387:D450" si="37">TEXT(B387,"yyyy")</f>
        <v>2012</v>
      </c>
      <c r="E387" s="3">
        <v>41153</v>
      </c>
      <c r="F387" s="13">
        <f t="shared" ref="F387:F450" si="38">E387-B387</f>
        <v>5</v>
      </c>
      <c r="G387" s="2" t="s">
        <v>3438</v>
      </c>
      <c r="H387" s="2" t="s">
        <v>3149</v>
      </c>
      <c r="I387" s="22" t="str">
        <f t="shared" ref="I387:I450" si="39">LEFT(H387,FIND(",",H387)-1)</f>
        <v>United States</v>
      </c>
      <c r="J387" s="22" t="str">
        <f t="shared" ref="J387:J450" si="40">TRIM(RIGHT(H387,LEN(H387)-FIND("@",SUBSTITUTE(H387,",","@",LEN(H387)-LEN(SUBSTITUTE(H387,",",""))))))</f>
        <v>California</v>
      </c>
      <c r="K387" s="2" t="s">
        <v>45</v>
      </c>
      <c r="L387" s="2" t="s">
        <v>560</v>
      </c>
      <c r="M387" s="4">
        <v>114.2</v>
      </c>
      <c r="N387" s="4">
        <v>5</v>
      </c>
      <c r="O387" s="4">
        <v>52.531999999999996</v>
      </c>
      <c r="P387" s="14">
        <f t="shared" ref="P387:P450" si="41">IF(M387=0,0,O387/M387)</f>
        <v>0.45999999999999996</v>
      </c>
    </row>
    <row r="388" spans="1:16" ht="14.25" customHeight="1" x14ac:dyDescent="0.25">
      <c r="A388" s="2" t="s">
        <v>559</v>
      </c>
      <c r="B388" s="3">
        <v>41148</v>
      </c>
      <c r="C388" s="10" t="str">
        <f t="shared" si="36"/>
        <v>August</v>
      </c>
      <c r="D388" s="10" t="str">
        <f t="shared" si="37"/>
        <v>2012</v>
      </c>
      <c r="E388" s="3">
        <v>41153</v>
      </c>
      <c r="F388" s="13">
        <f t="shared" si="38"/>
        <v>5</v>
      </c>
      <c r="G388" s="2" t="s">
        <v>3438</v>
      </c>
      <c r="H388" s="2" t="s">
        <v>3149</v>
      </c>
      <c r="I388" s="22" t="str">
        <f t="shared" si="39"/>
        <v>United States</v>
      </c>
      <c r="J388" s="22" t="str">
        <f t="shared" si="40"/>
        <v>California</v>
      </c>
      <c r="K388" s="2" t="s">
        <v>9</v>
      </c>
      <c r="L388" s="2" t="s">
        <v>561</v>
      </c>
      <c r="M388" s="4">
        <v>3.08</v>
      </c>
      <c r="N388" s="4">
        <v>1</v>
      </c>
      <c r="O388" s="4">
        <v>1.4783999999999999</v>
      </c>
      <c r="P388" s="14">
        <f t="shared" si="41"/>
        <v>0.48</v>
      </c>
    </row>
    <row r="389" spans="1:16" ht="14.25" customHeight="1" x14ac:dyDescent="0.25">
      <c r="A389" s="2" t="s">
        <v>562</v>
      </c>
      <c r="B389" s="3">
        <v>41054</v>
      </c>
      <c r="C389" s="10" t="str">
        <f t="shared" si="36"/>
        <v>May</v>
      </c>
      <c r="D389" s="10" t="str">
        <f t="shared" si="37"/>
        <v>2012</v>
      </c>
      <c r="E389" s="3">
        <v>41058</v>
      </c>
      <c r="F389" s="13">
        <f t="shared" si="38"/>
        <v>4</v>
      </c>
      <c r="G389" s="2" t="s">
        <v>3469</v>
      </c>
      <c r="H389" s="2" t="s">
        <v>3191</v>
      </c>
      <c r="I389" s="22" t="str">
        <f t="shared" si="39"/>
        <v>United States</v>
      </c>
      <c r="J389" s="22" t="str">
        <f t="shared" si="40"/>
        <v>Colorado</v>
      </c>
      <c r="K389" s="2" t="s">
        <v>20</v>
      </c>
      <c r="L389" s="2" t="s">
        <v>563</v>
      </c>
      <c r="M389" s="4">
        <v>845.72799999999995</v>
      </c>
      <c r="N389" s="4">
        <v>13</v>
      </c>
      <c r="O389" s="4">
        <v>84.572800000000001</v>
      </c>
      <c r="P389" s="14">
        <f t="shared" si="41"/>
        <v>0.1</v>
      </c>
    </row>
    <row r="390" spans="1:16" ht="14.25" customHeight="1" x14ac:dyDescent="0.25">
      <c r="A390" s="2" t="s">
        <v>564</v>
      </c>
      <c r="B390" s="3">
        <v>42004</v>
      </c>
      <c r="C390" s="10" t="str">
        <f t="shared" si="36"/>
        <v>December</v>
      </c>
      <c r="D390" s="10" t="str">
        <f t="shared" si="37"/>
        <v>2014</v>
      </c>
      <c r="E390" s="3">
        <v>42008</v>
      </c>
      <c r="F390" s="13">
        <f t="shared" si="38"/>
        <v>4</v>
      </c>
      <c r="G390" s="2" t="s">
        <v>3470</v>
      </c>
      <c r="H390" s="2" t="s">
        <v>3192</v>
      </c>
      <c r="I390" s="22" t="str">
        <f t="shared" si="39"/>
        <v>United States</v>
      </c>
      <c r="J390" s="22" t="str">
        <f t="shared" si="40"/>
        <v>California</v>
      </c>
      <c r="K390" s="2" t="s">
        <v>18</v>
      </c>
      <c r="L390" s="2" t="s">
        <v>565</v>
      </c>
      <c r="M390" s="4">
        <v>13.904</v>
      </c>
      <c r="N390" s="4">
        <v>2</v>
      </c>
      <c r="O390" s="4">
        <v>4.5187999999999997</v>
      </c>
      <c r="P390" s="14">
        <f t="shared" si="41"/>
        <v>0.32499999999999996</v>
      </c>
    </row>
    <row r="391" spans="1:16" ht="14.25" customHeight="1" x14ac:dyDescent="0.25">
      <c r="A391" s="2" t="s">
        <v>564</v>
      </c>
      <c r="B391" s="3">
        <v>42004</v>
      </c>
      <c r="C391" s="10" t="str">
        <f t="shared" si="36"/>
        <v>December</v>
      </c>
      <c r="D391" s="10" t="str">
        <f t="shared" si="37"/>
        <v>2014</v>
      </c>
      <c r="E391" s="3">
        <v>42008</v>
      </c>
      <c r="F391" s="13">
        <f t="shared" si="38"/>
        <v>4</v>
      </c>
      <c r="G391" s="2" t="s">
        <v>3470</v>
      </c>
      <c r="H391" s="2" t="s">
        <v>3192</v>
      </c>
      <c r="I391" s="22" t="str">
        <f t="shared" si="39"/>
        <v>United States</v>
      </c>
      <c r="J391" s="22" t="str">
        <f t="shared" si="40"/>
        <v>California</v>
      </c>
      <c r="K391" s="2" t="s">
        <v>18</v>
      </c>
      <c r="L391" s="2" t="s">
        <v>566</v>
      </c>
      <c r="M391" s="4">
        <v>20.72</v>
      </c>
      <c r="N391" s="4">
        <v>2</v>
      </c>
      <c r="O391" s="4">
        <v>6.4749999999999996</v>
      </c>
      <c r="P391" s="14">
        <f t="shared" si="41"/>
        <v>0.3125</v>
      </c>
    </row>
    <row r="392" spans="1:16" ht="14.25" customHeight="1" x14ac:dyDescent="0.25">
      <c r="A392" s="2" t="s">
        <v>567</v>
      </c>
      <c r="B392" s="3">
        <v>41186</v>
      </c>
      <c r="C392" s="10" t="str">
        <f t="shared" si="36"/>
        <v>October</v>
      </c>
      <c r="D392" s="10" t="str">
        <f t="shared" si="37"/>
        <v>2012</v>
      </c>
      <c r="E392" s="3">
        <v>41189</v>
      </c>
      <c r="F392" s="13">
        <f t="shared" si="38"/>
        <v>3</v>
      </c>
      <c r="G392" s="2" t="s">
        <v>3471</v>
      </c>
      <c r="H392" s="2" t="s">
        <v>3134</v>
      </c>
      <c r="I392" s="22" t="str">
        <f t="shared" si="39"/>
        <v>United States</v>
      </c>
      <c r="J392" s="22" t="str">
        <f t="shared" si="40"/>
        <v>California</v>
      </c>
      <c r="K392" s="2" t="s">
        <v>28</v>
      </c>
      <c r="L392" s="2" t="s">
        <v>98</v>
      </c>
      <c r="M392" s="4">
        <v>26.96</v>
      </c>
      <c r="N392" s="4">
        <v>2</v>
      </c>
      <c r="O392" s="4">
        <v>7.0095999999999998</v>
      </c>
      <c r="P392" s="14">
        <f t="shared" si="41"/>
        <v>0.26</v>
      </c>
    </row>
    <row r="393" spans="1:16" ht="14.25" customHeight="1" x14ac:dyDescent="0.25">
      <c r="A393" s="2" t="s">
        <v>568</v>
      </c>
      <c r="B393" s="3">
        <v>41446</v>
      </c>
      <c r="C393" s="10" t="str">
        <f t="shared" si="36"/>
        <v>June</v>
      </c>
      <c r="D393" s="10" t="str">
        <f t="shared" si="37"/>
        <v>2013</v>
      </c>
      <c r="E393" s="3">
        <v>41447</v>
      </c>
      <c r="F393" s="13">
        <f t="shared" si="38"/>
        <v>1</v>
      </c>
      <c r="G393" s="2" t="s">
        <v>3472</v>
      </c>
      <c r="H393" s="2" t="s">
        <v>3141</v>
      </c>
      <c r="I393" s="22" t="str">
        <f t="shared" si="39"/>
        <v>United States</v>
      </c>
      <c r="J393" s="22" t="str">
        <f t="shared" si="40"/>
        <v>California</v>
      </c>
      <c r="K393" s="2" t="s">
        <v>45</v>
      </c>
      <c r="L393" s="2" t="s">
        <v>569</v>
      </c>
      <c r="M393" s="4">
        <v>46.76</v>
      </c>
      <c r="N393" s="4">
        <v>7</v>
      </c>
      <c r="O393" s="4">
        <v>22.444800000000001</v>
      </c>
      <c r="P393" s="14">
        <f t="shared" si="41"/>
        <v>0.48000000000000004</v>
      </c>
    </row>
    <row r="394" spans="1:16" ht="14.25" customHeight="1" x14ac:dyDescent="0.25">
      <c r="A394" s="2" t="s">
        <v>568</v>
      </c>
      <c r="B394" s="3">
        <v>41446</v>
      </c>
      <c r="C394" s="10" t="str">
        <f t="shared" si="36"/>
        <v>June</v>
      </c>
      <c r="D394" s="10" t="str">
        <f t="shared" si="37"/>
        <v>2013</v>
      </c>
      <c r="E394" s="3">
        <v>41447</v>
      </c>
      <c r="F394" s="13">
        <f t="shared" si="38"/>
        <v>1</v>
      </c>
      <c r="G394" s="2" t="s">
        <v>3472</v>
      </c>
      <c r="H394" s="2" t="s">
        <v>3141</v>
      </c>
      <c r="I394" s="22" t="str">
        <f t="shared" si="39"/>
        <v>United States</v>
      </c>
      <c r="J394" s="22" t="str">
        <f t="shared" si="40"/>
        <v>California</v>
      </c>
      <c r="K394" s="2" t="s">
        <v>18</v>
      </c>
      <c r="L394" s="2" t="s">
        <v>466</v>
      </c>
      <c r="M394" s="4">
        <v>17.712</v>
      </c>
      <c r="N394" s="4">
        <v>3</v>
      </c>
      <c r="O394" s="4">
        <v>6.4206000000000003</v>
      </c>
      <c r="P394" s="14">
        <f t="shared" si="41"/>
        <v>0.36250000000000004</v>
      </c>
    </row>
    <row r="395" spans="1:16" ht="14.25" customHeight="1" x14ac:dyDescent="0.25">
      <c r="A395" s="2" t="s">
        <v>568</v>
      </c>
      <c r="B395" s="3">
        <v>41446</v>
      </c>
      <c r="C395" s="10" t="str">
        <f t="shared" si="36"/>
        <v>June</v>
      </c>
      <c r="D395" s="10" t="str">
        <f t="shared" si="37"/>
        <v>2013</v>
      </c>
      <c r="E395" s="3">
        <v>41447</v>
      </c>
      <c r="F395" s="13">
        <f t="shared" si="38"/>
        <v>1</v>
      </c>
      <c r="G395" s="2" t="s">
        <v>3472</v>
      </c>
      <c r="H395" s="2" t="s">
        <v>3141</v>
      </c>
      <c r="I395" s="22" t="str">
        <f t="shared" si="39"/>
        <v>United States</v>
      </c>
      <c r="J395" s="22" t="str">
        <f t="shared" si="40"/>
        <v>California</v>
      </c>
      <c r="K395" s="2" t="s">
        <v>20</v>
      </c>
      <c r="L395" s="2" t="s">
        <v>570</v>
      </c>
      <c r="M395" s="4">
        <v>21.78</v>
      </c>
      <c r="N395" s="4">
        <v>2</v>
      </c>
      <c r="O395" s="4">
        <v>5.6627999999999998</v>
      </c>
      <c r="P395" s="14">
        <f t="shared" si="41"/>
        <v>0.25999999999999995</v>
      </c>
    </row>
    <row r="396" spans="1:16" ht="14.25" customHeight="1" x14ac:dyDescent="0.25">
      <c r="A396" s="2" t="s">
        <v>568</v>
      </c>
      <c r="B396" s="3">
        <v>41446</v>
      </c>
      <c r="C396" s="10" t="str">
        <f t="shared" si="36"/>
        <v>June</v>
      </c>
      <c r="D396" s="10" t="str">
        <f t="shared" si="37"/>
        <v>2013</v>
      </c>
      <c r="E396" s="3">
        <v>41447</v>
      </c>
      <c r="F396" s="13">
        <f t="shared" si="38"/>
        <v>1</v>
      </c>
      <c r="G396" s="2" t="s">
        <v>3472</v>
      </c>
      <c r="H396" s="2" t="s">
        <v>3141</v>
      </c>
      <c r="I396" s="22" t="str">
        <f t="shared" si="39"/>
        <v>United States</v>
      </c>
      <c r="J396" s="22" t="str">
        <f t="shared" si="40"/>
        <v>California</v>
      </c>
      <c r="K396" s="2" t="s">
        <v>28</v>
      </c>
      <c r="L396" s="2" t="s">
        <v>571</v>
      </c>
      <c r="M396" s="4">
        <v>161.94</v>
      </c>
      <c r="N396" s="4">
        <v>3</v>
      </c>
      <c r="O396" s="4">
        <v>9.7164000000000001</v>
      </c>
      <c r="P396" s="14">
        <f t="shared" si="41"/>
        <v>6.0000000000000005E-2</v>
      </c>
    </row>
    <row r="397" spans="1:16" ht="14.25" customHeight="1" x14ac:dyDescent="0.25">
      <c r="A397" s="2" t="s">
        <v>568</v>
      </c>
      <c r="B397" s="3">
        <v>41446</v>
      </c>
      <c r="C397" s="10" t="str">
        <f t="shared" si="36"/>
        <v>June</v>
      </c>
      <c r="D397" s="10" t="str">
        <f t="shared" si="37"/>
        <v>2013</v>
      </c>
      <c r="E397" s="3">
        <v>41447</v>
      </c>
      <c r="F397" s="13">
        <f t="shared" si="38"/>
        <v>1</v>
      </c>
      <c r="G397" s="2" t="s">
        <v>3472</v>
      </c>
      <c r="H397" s="2" t="s">
        <v>3141</v>
      </c>
      <c r="I397" s="22" t="str">
        <f t="shared" si="39"/>
        <v>United States</v>
      </c>
      <c r="J397" s="22" t="str">
        <f t="shared" si="40"/>
        <v>California</v>
      </c>
      <c r="K397" s="2" t="s">
        <v>72</v>
      </c>
      <c r="L397" s="2" t="s">
        <v>572</v>
      </c>
      <c r="M397" s="4">
        <v>161.56800000000001</v>
      </c>
      <c r="N397" s="4">
        <v>2</v>
      </c>
      <c r="O397" s="4">
        <v>-8.0784000000000002</v>
      </c>
      <c r="P397" s="14">
        <f t="shared" si="41"/>
        <v>-4.9999999999999996E-2</v>
      </c>
    </row>
    <row r="398" spans="1:16" ht="14.25" customHeight="1" x14ac:dyDescent="0.25">
      <c r="A398" s="2" t="s">
        <v>573</v>
      </c>
      <c r="B398" s="3">
        <v>41627</v>
      </c>
      <c r="C398" s="10" t="str">
        <f t="shared" si="36"/>
        <v>December</v>
      </c>
      <c r="D398" s="10" t="str">
        <f t="shared" si="37"/>
        <v>2013</v>
      </c>
      <c r="E398" s="3">
        <v>41632</v>
      </c>
      <c r="F398" s="13">
        <f t="shared" si="38"/>
        <v>5</v>
      </c>
      <c r="G398" s="2" t="s">
        <v>3473</v>
      </c>
      <c r="H398" s="2" t="s">
        <v>3131</v>
      </c>
      <c r="I398" s="22" t="str">
        <f t="shared" si="39"/>
        <v>United States</v>
      </c>
      <c r="J398" s="22" t="str">
        <f t="shared" si="40"/>
        <v>California</v>
      </c>
      <c r="K398" s="2" t="s">
        <v>45</v>
      </c>
      <c r="L398" s="2" t="s">
        <v>574</v>
      </c>
      <c r="M398" s="4">
        <v>38.880000000000003</v>
      </c>
      <c r="N398" s="4">
        <v>6</v>
      </c>
      <c r="O398" s="4">
        <v>18.662400000000002</v>
      </c>
      <c r="P398" s="14">
        <f t="shared" si="41"/>
        <v>0.48000000000000004</v>
      </c>
    </row>
    <row r="399" spans="1:16" ht="14.25" customHeight="1" x14ac:dyDescent="0.25">
      <c r="A399" s="2" t="s">
        <v>573</v>
      </c>
      <c r="B399" s="3">
        <v>41627</v>
      </c>
      <c r="C399" s="10" t="str">
        <f t="shared" si="36"/>
        <v>December</v>
      </c>
      <c r="D399" s="10" t="str">
        <f t="shared" si="37"/>
        <v>2013</v>
      </c>
      <c r="E399" s="3">
        <v>41632</v>
      </c>
      <c r="F399" s="13">
        <f t="shared" si="38"/>
        <v>5</v>
      </c>
      <c r="G399" s="2" t="s">
        <v>3473</v>
      </c>
      <c r="H399" s="2" t="s">
        <v>3131</v>
      </c>
      <c r="I399" s="22" t="str">
        <f t="shared" si="39"/>
        <v>United States</v>
      </c>
      <c r="J399" s="22" t="str">
        <f t="shared" si="40"/>
        <v>California</v>
      </c>
      <c r="K399" s="2" t="s">
        <v>12</v>
      </c>
      <c r="L399" s="2" t="s">
        <v>575</v>
      </c>
      <c r="M399" s="4">
        <v>183.84</v>
      </c>
      <c r="N399" s="4">
        <v>8</v>
      </c>
      <c r="O399" s="4">
        <v>62.505600000000001</v>
      </c>
      <c r="P399" s="14">
        <f t="shared" si="41"/>
        <v>0.34</v>
      </c>
    </row>
    <row r="400" spans="1:16" ht="14.25" customHeight="1" x14ac:dyDescent="0.25">
      <c r="A400" s="2" t="s">
        <v>573</v>
      </c>
      <c r="B400" s="3">
        <v>41627</v>
      </c>
      <c r="C400" s="10" t="str">
        <f t="shared" si="36"/>
        <v>December</v>
      </c>
      <c r="D400" s="10" t="str">
        <f t="shared" si="37"/>
        <v>2013</v>
      </c>
      <c r="E400" s="3">
        <v>41632</v>
      </c>
      <c r="F400" s="13">
        <f t="shared" si="38"/>
        <v>5</v>
      </c>
      <c r="G400" s="2" t="s">
        <v>3473</v>
      </c>
      <c r="H400" s="2" t="s">
        <v>3131</v>
      </c>
      <c r="I400" s="22" t="str">
        <f t="shared" si="39"/>
        <v>United States</v>
      </c>
      <c r="J400" s="22" t="str">
        <f t="shared" si="40"/>
        <v>California</v>
      </c>
      <c r="K400" s="2" t="s">
        <v>82</v>
      </c>
      <c r="L400" s="2" t="s">
        <v>222</v>
      </c>
      <c r="M400" s="4">
        <v>579.29999999999995</v>
      </c>
      <c r="N400" s="4">
        <v>5</v>
      </c>
      <c r="O400" s="4">
        <v>28.965</v>
      </c>
      <c r="P400" s="14">
        <f t="shared" si="41"/>
        <v>0.05</v>
      </c>
    </row>
    <row r="401" spans="1:16" ht="14.25" customHeight="1" x14ac:dyDescent="0.25">
      <c r="A401" s="2" t="s">
        <v>576</v>
      </c>
      <c r="B401" s="3">
        <v>41928</v>
      </c>
      <c r="C401" s="10" t="str">
        <f t="shared" si="36"/>
        <v>October</v>
      </c>
      <c r="D401" s="10" t="str">
        <f t="shared" si="37"/>
        <v>2014</v>
      </c>
      <c r="E401" s="3">
        <v>41931</v>
      </c>
      <c r="F401" s="13">
        <f t="shared" si="38"/>
        <v>3</v>
      </c>
      <c r="G401" s="2" t="s">
        <v>3474</v>
      </c>
      <c r="H401" s="2" t="s">
        <v>3134</v>
      </c>
      <c r="I401" s="22" t="str">
        <f t="shared" si="39"/>
        <v>United States</v>
      </c>
      <c r="J401" s="22" t="str">
        <f t="shared" si="40"/>
        <v>California</v>
      </c>
      <c r="K401" s="2" t="s">
        <v>14</v>
      </c>
      <c r="L401" s="2" t="s">
        <v>577</v>
      </c>
      <c r="M401" s="4">
        <v>87.92</v>
      </c>
      <c r="N401" s="4">
        <v>4</v>
      </c>
      <c r="O401" s="4">
        <v>26.376000000000001</v>
      </c>
      <c r="P401" s="14">
        <f t="shared" si="41"/>
        <v>0.3</v>
      </c>
    </row>
    <row r="402" spans="1:16" ht="14.25" customHeight="1" x14ac:dyDescent="0.25">
      <c r="A402" s="2" t="s">
        <v>578</v>
      </c>
      <c r="B402" s="3">
        <v>41418</v>
      </c>
      <c r="C402" s="10" t="str">
        <f t="shared" si="36"/>
        <v>May</v>
      </c>
      <c r="D402" s="10" t="str">
        <f t="shared" si="37"/>
        <v>2013</v>
      </c>
      <c r="E402" s="3">
        <v>41422</v>
      </c>
      <c r="F402" s="13">
        <f t="shared" si="38"/>
        <v>4</v>
      </c>
      <c r="G402" s="2" t="s">
        <v>3475</v>
      </c>
      <c r="H402" s="2" t="s">
        <v>3134</v>
      </c>
      <c r="I402" s="22" t="str">
        <f t="shared" si="39"/>
        <v>United States</v>
      </c>
      <c r="J402" s="22" t="str">
        <f t="shared" si="40"/>
        <v>California</v>
      </c>
      <c r="K402" s="2" t="s">
        <v>12</v>
      </c>
      <c r="L402" s="2" t="s">
        <v>545</v>
      </c>
      <c r="M402" s="4">
        <v>37.049999999999997</v>
      </c>
      <c r="N402" s="4">
        <v>3</v>
      </c>
      <c r="O402" s="4">
        <v>16.302</v>
      </c>
      <c r="P402" s="14">
        <f t="shared" si="41"/>
        <v>0.44</v>
      </c>
    </row>
    <row r="403" spans="1:16" ht="14.25" customHeight="1" x14ac:dyDescent="0.25">
      <c r="A403" s="2" t="s">
        <v>579</v>
      </c>
      <c r="B403" s="3">
        <v>40669</v>
      </c>
      <c r="C403" s="10" t="str">
        <f t="shared" si="36"/>
        <v>May</v>
      </c>
      <c r="D403" s="10" t="str">
        <f t="shared" si="37"/>
        <v>2011</v>
      </c>
      <c r="E403" s="3">
        <v>40673</v>
      </c>
      <c r="F403" s="13">
        <f t="shared" si="38"/>
        <v>4</v>
      </c>
      <c r="G403" s="2" t="s">
        <v>3476</v>
      </c>
      <c r="H403" s="2" t="s">
        <v>3131</v>
      </c>
      <c r="I403" s="22" t="str">
        <f t="shared" si="39"/>
        <v>United States</v>
      </c>
      <c r="J403" s="22" t="str">
        <f t="shared" si="40"/>
        <v>California</v>
      </c>
      <c r="K403" s="2" t="s">
        <v>18</v>
      </c>
      <c r="L403" s="2" t="s">
        <v>580</v>
      </c>
      <c r="M403" s="4">
        <v>140.73599999999999</v>
      </c>
      <c r="N403" s="4">
        <v>8</v>
      </c>
      <c r="O403" s="4">
        <v>52.776000000000003</v>
      </c>
      <c r="P403" s="14">
        <f t="shared" si="41"/>
        <v>0.37500000000000006</v>
      </c>
    </row>
    <row r="404" spans="1:16" ht="14.25" customHeight="1" x14ac:dyDescent="0.25">
      <c r="A404" s="2" t="s">
        <v>581</v>
      </c>
      <c r="B404" s="3">
        <v>41732</v>
      </c>
      <c r="C404" s="10" t="str">
        <f t="shared" si="36"/>
        <v>April</v>
      </c>
      <c r="D404" s="10" t="str">
        <f t="shared" si="37"/>
        <v>2014</v>
      </c>
      <c r="E404" s="3">
        <v>41737</v>
      </c>
      <c r="F404" s="13">
        <f t="shared" si="38"/>
        <v>5</v>
      </c>
      <c r="G404" s="2" t="s">
        <v>3477</v>
      </c>
      <c r="H404" s="2" t="s">
        <v>3131</v>
      </c>
      <c r="I404" s="22" t="str">
        <f t="shared" si="39"/>
        <v>United States</v>
      </c>
      <c r="J404" s="22" t="str">
        <f t="shared" si="40"/>
        <v>California</v>
      </c>
      <c r="K404" s="2" t="s">
        <v>12</v>
      </c>
      <c r="L404" s="2" t="s">
        <v>582</v>
      </c>
      <c r="M404" s="4">
        <v>25.11</v>
      </c>
      <c r="N404" s="4">
        <v>3</v>
      </c>
      <c r="O404" s="4">
        <v>6.5286</v>
      </c>
      <c r="P404" s="14">
        <f t="shared" si="41"/>
        <v>0.26</v>
      </c>
    </row>
    <row r="405" spans="1:16" ht="14.25" customHeight="1" x14ac:dyDescent="0.25">
      <c r="A405" s="2" t="s">
        <v>583</v>
      </c>
      <c r="B405" s="3">
        <v>41764</v>
      </c>
      <c r="C405" s="10" t="str">
        <f t="shared" si="36"/>
        <v>May</v>
      </c>
      <c r="D405" s="10" t="str">
        <f t="shared" si="37"/>
        <v>2014</v>
      </c>
      <c r="E405" s="3">
        <v>41769</v>
      </c>
      <c r="F405" s="13">
        <f t="shared" si="38"/>
        <v>5</v>
      </c>
      <c r="G405" s="2" t="s">
        <v>3430</v>
      </c>
      <c r="H405" s="2" t="s">
        <v>3134</v>
      </c>
      <c r="I405" s="22" t="str">
        <f t="shared" si="39"/>
        <v>United States</v>
      </c>
      <c r="J405" s="22" t="str">
        <f t="shared" si="40"/>
        <v>California</v>
      </c>
      <c r="K405" s="2" t="s">
        <v>16</v>
      </c>
      <c r="L405" s="2" t="s">
        <v>584</v>
      </c>
      <c r="M405" s="4">
        <v>183.96</v>
      </c>
      <c r="N405" s="4">
        <v>5</v>
      </c>
      <c r="O405" s="4">
        <v>20.695499999999999</v>
      </c>
      <c r="P405" s="14">
        <f t="shared" si="41"/>
        <v>0.11249999999999999</v>
      </c>
    </row>
    <row r="406" spans="1:16" ht="14.25" customHeight="1" x14ac:dyDescent="0.25">
      <c r="A406" s="2" t="s">
        <v>583</v>
      </c>
      <c r="B406" s="3">
        <v>41764</v>
      </c>
      <c r="C406" s="10" t="str">
        <f t="shared" si="36"/>
        <v>May</v>
      </c>
      <c r="D406" s="10" t="str">
        <f t="shared" si="37"/>
        <v>2014</v>
      </c>
      <c r="E406" s="3">
        <v>41769</v>
      </c>
      <c r="F406" s="13">
        <f t="shared" si="38"/>
        <v>5</v>
      </c>
      <c r="G406" s="2" t="s">
        <v>3430</v>
      </c>
      <c r="H406" s="2" t="s">
        <v>3134</v>
      </c>
      <c r="I406" s="22" t="str">
        <f t="shared" si="39"/>
        <v>United States</v>
      </c>
      <c r="J406" s="22" t="str">
        <f t="shared" si="40"/>
        <v>California</v>
      </c>
      <c r="K406" s="2" t="s">
        <v>45</v>
      </c>
      <c r="L406" s="2" t="s">
        <v>585</v>
      </c>
      <c r="M406" s="4">
        <v>17.61</v>
      </c>
      <c r="N406" s="4">
        <v>3</v>
      </c>
      <c r="O406" s="4">
        <v>8.4527999999999999</v>
      </c>
      <c r="P406" s="14">
        <f t="shared" si="41"/>
        <v>0.48</v>
      </c>
    </row>
    <row r="407" spans="1:16" ht="14.25" customHeight="1" x14ac:dyDescent="0.25">
      <c r="A407" s="2" t="s">
        <v>583</v>
      </c>
      <c r="B407" s="3">
        <v>41764</v>
      </c>
      <c r="C407" s="10" t="str">
        <f t="shared" si="36"/>
        <v>May</v>
      </c>
      <c r="D407" s="10" t="str">
        <f t="shared" si="37"/>
        <v>2014</v>
      </c>
      <c r="E407" s="3">
        <v>41769</v>
      </c>
      <c r="F407" s="13">
        <f t="shared" si="38"/>
        <v>5</v>
      </c>
      <c r="G407" s="2" t="s">
        <v>3430</v>
      </c>
      <c r="H407" s="2" t="s">
        <v>3134</v>
      </c>
      <c r="I407" s="22" t="str">
        <f t="shared" si="39"/>
        <v>United States</v>
      </c>
      <c r="J407" s="22" t="str">
        <f t="shared" si="40"/>
        <v>California</v>
      </c>
      <c r="K407" s="2" t="s">
        <v>22</v>
      </c>
      <c r="L407" s="2" t="s">
        <v>549</v>
      </c>
      <c r="M407" s="4">
        <v>300.904</v>
      </c>
      <c r="N407" s="4">
        <v>1</v>
      </c>
      <c r="O407" s="4">
        <v>11.283899999999999</v>
      </c>
      <c r="P407" s="14">
        <f t="shared" si="41"/>
        <v>3.7499999999999999E-2</v>
      </c>
    </row>
    <row r="408" spans="1:16" ht="14.25" customHeight="1" x14ac:dyDescent="0.25">
      <c r="A408" s="2" t="s">
        <v>586</v>
      </c>
      <c r="B408" s="3">
        <v>40812</v>
      </c>
      <c r="C408" s="10" t="str">
        <f t="shared" si="36"/>
        <v>September</v>
      </c>
      <c r="D408" s="10" t="str">
        <f t="shared" si="37"/>
        <v>2011</v>
      </c>
      <c r="E408" s="3">
        <v>40817</v>
      </c>
      <c r="F408" s="13">
        <f t="shared" si="38"/>
        <v>5</v>
      </c>
      <c r="G408" s="2" t="s">
        <v>3478</v>
      </c>
      <c r="H408" s="2" t="s">
        <v>3131</v>
      </c>
      <c r="I408" s="22" t="str">
        <f t="shared" si="39"/>
        <v>United States</v>
      </c>
      <c r="J408" s="22" t="str">
        <f t="shared" si="40"/>
        <v>California</v>
      </c>
      <c r="K408" s="2" t="s">
        <v>72</v>
      </c>
      <c r="L408" s="2" t="s">
        <v>587</v>
      </c>
      <c r="M408" s="4">
        <v>145.56800000000001</v>
      </c>
      <c r="N408" s="4">
        <v>2</v>
      </c>
      <c r="O408" s="4">
        <v>0</v>
      </c>
      <c r="P408" s="14">
        <f t="shared" si="41"/>
        <v>0</v>
      </c>
    </row>
    <row r="409" spans="1:16" ht="14.25" customHeight="1" x14ac:dyDescent="0.25">
      <c r="A409" s="2" t="s">
        <v>588</v>
      </c>
      <c r="B409" s="3">
        <v>41954</v>
      </c>
      <c r="C409" s="10" t="str">
        <f t="shared" si="36"/>
        <v>November</v>
      </c>
      <c r="D409" s="10" t="str">
        <f t="shared" si="37"/>
        <v>2014</v>
      </c>
      <c r="E409" s="3">
        <v>41955</v>
      </c>
      <c r="F409" s="13">
        <f t="shared" si="38"/>
        <v>1</v>
      </c>
      <c r="G409" s="2" t="s">
        <v>3479</v>
      </c>
      <c r="H409" s="2" t="s">
        <v>3157</v>
      </c>
      <c r="I409" s="22" t="str">
        <f t="shared" si="39"/>
        <v>United States</v>
      </c>
      <c r="J409" s="22" t="str">
        <f t="shared" si="40"/>
        <v>Arizona</v>
      </c>
      <c r="K409" s="2" t="s">
        <v>18</v>
      </c>
      <c r="L409" s="2" t="s">
        <v>589</v>
      </c>
      <c r="M409" s="4">
        <v>38.387999999999998</v>
      </c>
      <c r="N409" s="4">
        <v>14</v>
      </c>
      <c r="O409" s="4">
        <v>-25.591999999999999</v>
      </c>
      <c r="P409" s="14">
        <f t="shared" si="41"/>
        <v>-0.66666666666666663</v>
      </c>
    </row>
    <row r="410" spans="1:16" ht="14.25" customHeight="1" x14ac:dyDescent="0.25">
      <c r="A410" s="2" t="s">
        <v>588</v>
      </c>
      <c r="B410" s="3">
        <v>41954</v>
      </c>
      <c r="C410" s="10" t="str">
        <f t="shared" si="36"/>
        <v>November</v>
      </c>
      <c r="D410" s="10" t="str">
        <f t="shared" si="37"/>
        <v>2014</v>
      </c>
      <c r="E410" s="3">
        <v>41955</v>
      </c>
      <c r="F410" s="13">
        <f t="shared" si="38"/>
        <v>1</v>
      </c>
      <c r="G410" s="2" t="s">
        <v>3479</v>
      </c>
      <c r="H410" s="2" t="s">
        <v>3157</v>
      </c>
      <c r="I410" s="22" t="str">
        <f t="shared" si="39"/>
        <v>United States</v>
      </c>
      <c r="J410" s="22" t="str">
        <f t="shared" si="40"/>
        <v>Arizona</v>
      </c>
      <c r="K410" s="2" t="s">
        <v>510</v>
      </c>
      <c r="L410" s="2" t="s">
        <v>590</v>
      </c>
      <c r="M410" s="4">
        <v>95.994</v>
      </c>
      <c r="N410" s="4">
        <v>2</v>
      </c>
      <c r="O410" s="4">
        <v>-63.996000000000002</v>
      </c>
      <c r="P410" s="14">
        <f t="shared" si="41"/>
        <v>-0.66666666666666674</v>
      </c>
    </row>
    <row r="411" spans="1:16" ht="14.25" customHeight="1" x14ac:dyDescent="0.25">
      <c r="A411" s="2" t="s">
        <v>588</v>
      </c>
      <c r="B411" s="3">
        <v>41954</v>
      </c>
      <c r="C411" s="10" t="str">
        <f t="shared" si="36"/>
        <v>November</v>
      </c>
      <c r="D411" s="10" t="str">
        <f t="shared" si="37"/>
        <v>2014</v>
      </c>
      <c r="E411" s="3">
        <v>41955</v>
      </c>
      <c r="F411" s="13">
        <f t="shared" si="38"/>
        <v>1</v>
      </c>
      <c r="G411" s="2" t="s">
        <v>3479</v>
      </c>
      <c r="H411" s="2" t="s">
        <v>3157</v>
      </c>
      <c r="I411" s="22" t="str">
        <f t="shared" si="39"/>
        <v>United States</v>
      </c>
      <c r="J411" s="22" t="str">
        <f t="shared" si="40"/>
        <v>Arizona</v>
      </c>
      <c r="K411" s="2" t="s">
        <v>38</v>
      </c>
      <c r="L411" s="2" t="s">
        <v>591</v>
      </c>
      <c r="M411" s="4">
        <v>239.952</v>
      </c>
      <c r="N411" s="4">
        <v>6</v>
      </c>
      <c r="O411" s="4">
        <v>-35.992800000000003</v>
      </c>
      <c r="P411" s="14">
        <f t="shared" si="41"/>
        <v>-0.15000000000000002</v>
      </c>
    </row>
    <row r="412" spans="1:16" ht="14.25" customHeight="1" x14ac:dyDescent="0.25">
      <c r="A412" s="2" t="s">
        <v>588</v>
      </c>
      <c r="B412" s="3">
        <v>41954</v>
      </c>
      <c r="C412" s="10" t="str">
        <f t="shared" si="36"/>
        <v>November</v>
      </c>
      <c r="D412" s="10" t="str">
        <f t="shared" si="37"/>
        <v>2014</v>
      </c>
      <c r="E412" s="3">
        <v>41955</v>
      </c>
      <c r="F412" s="13">
        <f t="shared" si="38"/>
        <v>1</v>
      </c>
      <c r="G412" s="2" t="s">
        <v>3479</v>
      </c>
      <c r="H412" s="2" t="s">
        <v>3157</v>
      </c>
      <c r="I412" s="22" t="str">
        <f t="shared" si="39"/>
        <v>United States</v>
      </c>
      <c r="J412" s="22" t="str">
        <f t="shared" si="40"/>
        <v>Arizona</v>
      </c>
      <c r="K412" s="2" t="s">
        <v>16</v>
      </c>
      <c r="L412" s="2" t="s">
        <v>124</v>
      </c>
      <c r="M412" s="4">
        <v>201.584</v>
      </c>
      <c r="N412" s="4">
        <v>2</v>
      </c>
      <c r="O412" s="4">
        <v>15.1188</v>
      </c>
      <c r="P412" s="14">
        <f t="shared" si="41"/>
        <v>7.4999999999999997E-2</v>
      </c>
    </row>
    <row r="413" spans="1:16" ht="14.25" customHeight="1" x14ac:dyDescent="0.25">
      <c r="A413" s="2" t="s">
        <v>588</v>
      </c>
      <c r="B413" s="3">
        <v>41954</v>
      </c>
      <c r="C413" s="10" t="str">
        <f t="shared" si="36"/>
        <v>November</v>
      </c>
      <c r="D413" s="10" t="str">
        <f t="shared" si="37"/>
        <v>2014</v>
      </c>
      <c r="E413" s="3">
        <v>41955</v>
      </c>
      <c r="F413" s="13">
        <f t="shared" si="38"/>
        <v>1</v>
      </c>
      <c r="G413" s="2" t="s">
        <v>3479</v>
      </c>
      <c r="H413" s="2" t="s">
        <v>3157</v>
      </c>
      <c r="I413" s="22" t="str">
        <f t="shared" si="39"/>
        <v>United States</v>
      </c>
      <c r="J413" s="22" t="str">
        <f t="shared" si="40"/>
        <v>Arizona</v>
      </c>
      <c r="K413" s="2" t="s">
        <v>72</v>
      </c>
      <c r="L413" s="2" t="s">
        <v>592</v>
      </c>
      <c r="M413" s="4">
        <v>899.13599999999997</v>
      </c>
      <c r="N413" s="4">
        <v>4</v>
      </c>
      <c r="O413" s="4">
        <v>-146.1096</v>
      </c>
      <c r="P413" s="14">
        <f t="shared" si="41"/>
        <v>-0.16250000000000001</v>
      </c>
    </row>
    <row r="414" spans="1:16" ht="14.25" customHeight="1" x14ac:dyDescent="0.25">
      <c r="A414" s="2" t="s">
        <v>593</v>
      </c>
      <c r="B414" s="3">
        <v>41829</v>
      </c>
      <c r="C414" s="10" t="str">
        <f t="shared" si="36"/>
        <v>July</v>
      </c>
      <c r="D414" s="10" t="str">
        <f t="shared" si="37"/>
        <v>2014</v>
      </c>
      <c r="E414" s="3">
        <v>41832</v>
      </c>
      <c r="F414" s="13">
        <f t="shared" si="38"/>
        <v>3</v>
      </c>
      <c r="G414" s="2" t="s">
        <v>3480</v>
      </c>
      <c r="H414" s="2" t="s">
        <v>3193</v>
      </c>
      <c r="I414" s="22" t="str">
        <f t="shared" si="39"/>
        <v>United States</v>
      </c>
      <c r="J414" s="22" t="str">
        <f t="shared" si="40"/>
        <v>California</v>
      </c>
      <c r="K414" s="2" t="s">
        <v>12</v>
      </c>
      <c r="L414" s="2" t="s">
        <v>594</v>
      </c>
      <c r="M414" s="4">
        <v>145.9</v>
      </c>
      <c r="N414" s="4">
        <v>5</v>
      </c>
      <c r="O414" s="4">
        <v>62.737000000000002</v>
      </c>
      <c r="P414" s="14">
        <f t="shared" si="41"/>
        <v>0.43</v>
      </c>
    </row>
    <row r="415" spans="1:16" ht="14.25" customHeight="1" x14ac:dyDescent="0.25">
      <c r="A415" s="2" t="s">
        <v>595</v>
      </c>
      <c r="B415" s="3">
        <v>41267</v>
      </c>
      <c r="C415" s="10" t="str">
        <f t="shared" si="36"/>
        <v>December</v>
      </c>
      <c r="D415" s="10" t="str">
        <f t="shared" si="37"/>
        <v>2012</v>
      </c>
      <c r="E415" s="3">
        <v>41271</v>
      </c>
      <c r="F415" s="13">
        <f t="shared" si="38"/>
        <v>4</v>
      </c>
      <c r="G415" s="2" t="s">
        <v>3481</v>
      </c>
      <c r="H415" s="2" t="s">
        <v>3152</v>
      </c>
      <c r="I415" s="22" t="str">
        <f t="shared" si="39"/>
        <v>United States</v>
      </c>
      <c r="J415" s="22" t="str">
        <f t="shared" si="40"/>
        <v>Colorado</v>
      </c>
      <c r="K415" s="2" t="s">
        <v>198</v>
      </c>
      <c r="L415" s="2" t="s">
        <v>596</v>
      </c>
      <c r="M415" s="4">
        <v>590.05799999999999</v>
      </c>
      <c r="N415" s="4">
        <v>7</v>
      </c>
      <c r="O415" s="4">
        <v>-786.74400000000003</v>
      </c>
      <c r="P415" s="14">
        <f t="shared" si="41"/>
        <v>-1.3333333333333335</v>
      </c>
    </row>
    <row r="416" spans="1:16" ht="14.25" customHeight="1" x14ac:dyDescent="0.25">
      <c r="A416" s="2" t="s">
        <v>595</v>
      </c>
      <c r="B416" s="3">
        <v>41267</v>
      </c>
      <c r="C416" s="10" t="str">
        <f t="shared" si="36"/>
        <v>December</v>
      </c>
      <c r="D416" s="10" t="str">
        <f t="shared" si="37"/>
        <v>2012</v>
      </c>
      <c r="E416" s="3">
        <v>41271</v>
      </c>
      <c r="F416" s="13">
        <f t="shared" si="38"/>
        <v>4</v>
      </c>
      <c r="G416" s="2" t="s">
        <v>3481</v>
      </c>
      <c r="H416" s="2" t="s">
        <v>3152</v>
      </c>
      <c r="I416" s="22" t="str">
        <f t="shared" si="39"/>
        <v>United States</v>
      </c>
      <c r="J416" s="22" t="str">
        <f t="shared" si="40"/>
        <v>Colorado</v>
      </c>
      <c r="K416" s="2" t="s">
        <v>14</v>
      </c>
      <c r="L416" s="2" t="s">
        <v>597</v>
      </c>
      <c r="M416" s="4">
        <v>14.04</v>
      </c>
      <c r="N416" s="4">
        <v>3</v>
      </c>
      <c r="O416" s="4">
        <v>1.5794999999999999</v>
      </c>
      <c r="P416" s="14">
        <f t="shared" si="41"/>
        <v>0.1125</v>
      </c>
    </row>
    <row r="417" spans="1:16" ht="14.25" customHeight="1" x14ac:dyDescent="0.25">
      <c r="A417" s="2" t="s">
        <v>598</v>
      </c>
      <c r="B417" s="3">
        <v>40634</v>
      </c>
      <c r="C417" s="10" t="str">
        <f t="shared" si="36"/>
        <v>April</v>
      </c>
      <c r="D417" s="10" t="str">
        <f t="shared" si="37"/>
        <v>2011</v>
      </c>
      <c r="E417" s="3">
        <v>40639</v>
      </c>
      <c r="F417" s="13">
        <f t="shared" si="38"/>
        <v>5</v>
      </c>
      <c r="G417" s="2" t="s">
        <v>3309</v>
      </c>
      <c r="H417" s="2" t="s">
        <v>3170</v>
      </c>
      <c r="I417" s="22" t="str">
        <f t="shared" si="39"/>
        <v>United States</v>
      </c>
      <c r="J417" s="22" t="str">
        <f t="shared" si="40"/>
        <v>California</v>
      </c>
      <c r="K417" s="2" t="s">
        <v>9</v>
      </c>
      <c r="L417" s="2" t="s">
        <v>599</v>
      </c>
      <c r="M417" s="4">
        <v>29.6</v>
      </c>
      <c r="N417" s="4">
        <v>2</v>
      </c>
      <c r="O417" s="4">
        <v>14.8</v>
      </c>
      <c r="P417" s="14">
        <f t="shared" si="41"/>
        <v>0.5</v>
      </c>
    </row>
    <row r="418" spans="1:16" ht="14.25" customHeight="1" x14ac:dyDescent="0.25">
      <c r="A418" s="2" t="s">
        <v>598</v>
      </c>
      <c r="B418" s="3">
        <v>40634</v>
      </c>
      <c r="C418" s="10" t="str">
        <f t="shared" si="36"/>
        <v>April</v>
      </c>
      <c r="D418" s="10" t="str">
        <f t="shared" si="37"/>
        <v>2011</v>
      </c>
      <c r="E418" s="3">
        <v>40639</v>
      </c>
      <c r="F418" s="13">
        <f t="shared" si="38"/>
        <v>5</v>
      </c>
      <c r="G418" s="2" t="s">
        <v>3309</v>
      </c>
      <c r="H418" s="2" t="s">
        <v>3170</v>
      </c>
      <c r="I418" s="22" t="str">
        <f t="shared" si="39"/>
        <v>United States</v>
      </c>
      <c r="J418" s="22" t="str">
        <f t="shared" si="40"/>
        <v>California</v>
      </c>
      <c r="K418" s="2" t="s">
        <v>18</v>
      </c>
      <c r="L418" s="2" t="s">
        <v>600</v>
      </c>
      <c r="M418" s="4">
        <v>17.088000000000001</v>
      </c>
      <c r="N418" s="4">
        <v>4</v>
      </c>
      <c r="O418" s="4">
        <v>5.5536000000000003</v>
      </c>
      <c r="P418" s="14">
        <f t="shared" si="41"/>
        <v>0.32500000000000001</v>
      </c>
    </row>
    <row r="419" spans="1:16" ht="14.25" customHeight="1" x14ac:dyDescent="0.25">
      <c r="A419" s="2" t="s">
        <v>601</v>
      </c>
      <c r="B419" s="3">
        <v>41166</v>
      </c>
      <c r="C419" s="10" t="str">
        <f t="shared" si="36"/>
        <v>September</v>
      </c>
      <c r="D419" s="10" t="str">
        <f t="shared" si="37"/>
        <v>2012</v>
      </c>
      <c r="E419" s="3">
        <v>41171</v>
      </c>
      <c r="F419" s="13">
        <f t="shared" si="38"/>
        <v>5</v>
      </c>
      <c r="G419" s="2" t="s">
        <v>3482</v>
      </c>
      <c r="H419" s="2" t="s">
        <v>3194</v>
      </c>
      <c r="I419" s="22" t="str">
        <f t="shared" si="39"/>
        <v>United States</v>
      </c>
      <c r="J419" s="22" t="str">
        <f t="shared" si="40"/>
        <v>Utah</v>
      </c>
      <c r="K419" s="2" t="s">
        <v>22</v>
      </c>
      <c r="L419" s="2" t="s">
        <v>602</v>
      </c>
      <c r="M419" s="4">
        <v>912.75</v>
      </c>
      <c r="N419" s="4">
        <v>5</v>
      </c>
      <c r="O419" s="4">
        <v>118.6575</v>
      </c>
      <c r="P419" s="14">
        <f t="shared" si="41"/>
        <v>0.13</v>
      </c>
    </row>
    <row r="420" spans="1:16" ht="14.25" customHeight="1" x14ac:dyDescent="0.25">
      <c r="A420" s="2" t="s">
        <v>603</v>
      </c>
      <c r="B420" s="3">
        <v>40759</v>
      </c>
      <c r="C420" s="10" t="str">
        <f t="shared" si="36"/>
        <v>August</v>
      </c>
      <c r="D420" s="10" t="str">
        <f t="shared" si="37"/>
        <v>2011</v>
      </c>
      <c r="E420" s="3">
        <v>40764</v>
      </c>
      <c r="F420" s="13">
        <f t="shared" si="38"/>
        <v>5</v>
      </c>
      <c r="G420" s="2" t="s">
        <v>3483</v>
      </c>
      <c r="H420" s="2" t="s">
        <v>3195</v>
      </c>
      <c r="I420" s="22" t="str">
        <f t="shared" si="39"/>
        <v>United States</v>
      </c>
      <c r="J420" s="22" t="str">
        <f t="shared" si="40"/>
        <v>Utah</v>
      </c>
      <c r="K420" s="2" t="s">
        <v>20</v>
      </c>
      <c r="L420" s="2" t="s">
        <v>604</v>
      </c>
      <c r="M420" s="4">
        <v>1089.75</v>
      </c>
      <c r="N420" s="4">
        <v>3</v>
      </c>
      <c r="O420" s="4">
        <v>305.13</v>
      </c>
      <c r="P420" s="14">
        <f t="shared" si="41"/>
        <v>0.27999999999999997</v>
      </c>
    </row>
    <row r="421" spans="1:16" ht="14.25" customHeight="1" x14ac:dyDescent="0.25">
      <c r="A421" s="2" t="s">
        <v>603</v>
      </c>
      <c r="B421" s="3">
        <v>40759</v>
      </c>
      <c r="C421" s="10" t="str">
        <f t="shared" si="36"/>
        <v>August</v>
      </c>
      <c r="D421" s="10" t="str">
        <f t="shared" si="37"/>
        <v>2011</v>
      </c>
      <c r="E421" s="3">
        <v>40764</v>
      </c>
      <c r="F421" s="13">
        <f t="shared" si="38"/>
        <v>5</v>
      </c>
      <c r="G421" s="2" t="s">
        <v>3483</v>
      </c>
      <c r="H421" s="2" t="s">
        <v>3195</v>
      </c>
      <c r="I421" s="22" t="str">
        <f t="shared" si="39"/>
        <v>United States</v>
      </c>
      <c r="J421" s="22" t="str">
        <f t="shared" si="40"/>
        <v>Utah</v>
      </c>
      <c r="K421" s="2" t="s">
        <v>45</v>
      </c>
      <c r="L421" s="2" t="s">
        <v>605</v>
      </c>
      <c r="M421" s="4">
        <v>447.84</v>
      </c>
      <c r="N421" s="4">
        <v>8</v>
      </c>
      <c r="O421" s="4">
        <v>219.44159999999999</v>
      </c>
      <c r="P421" s="14">
        <f t="shared" si="41"/>
        <v>0.49</v>
      </c>
    </row>
    <row r="422" spans="1:16" ht="14.25" customHeight="1" x14ac:dyDescent="0.25">
      <c r="A422" s="2" t="s">
        <v>603</v>
      </c>
      <c r="B422" s="3">
        <v>40759</v>
      </c>
      <c r="C422" s="10" t="str">
        <f t="shared" si="36"/>
        <v>August</v>
      </c>
      <c r="D422" s="10" t="str">
        <f t="shared" si="37"/>
        <v>2011</v>
      </c>
      <c r="E422" s="3">
        <v>40764</v>
      </c>
      <c r="F422" s="13">
        <f t="shared" si="38"/>
        <v>5</v>
      </c>
      <c r="G422" s="2" t="s">
        <v>3483</v>
      </c>
      <c r="H422" s="2" t="s">
        <v>3195</v>
      </c>
      <c r="I422" s="22" t="str">
        <f t="shared" si="39"/>
        <v>United States</v>
      </c>
      <c r="J422" s="22" t="str">
        <f t="shared" si="40"/>
        <v>Utah</v>
      </c>
      <c r="K422" s="2" t="s">
        <v>14</v>
      </c>
      <c r="L422" s="2" t="s">
        <v>606</v>
      </c>
      <c r="M422" s="4">
        <v>16.399999999999999</v>
      </c>
      <c r="N422" s="4">
        <v>5</v>
      </c>
      <c r="O422" s="4">
        <v>4.2640000000000002</v>
      </c>
      <c r="P422" s="14">
        <f t="shared" si="41"/>
        <v>0.26000000000000006</v>
      </c>
    </row>
    <row r="423" spans="1:16" ht="14.25" customHeight="1" x14ac:dyDescent="0.25">
      <c r="A423" s="2" t="s">
        <v>603</v>
      </c>
      <c r="B423" s="3">
        <v>40759</v>
      </c>
      <c r="C423" s="10" t="str">
        <f t="shared" si="36"/>
        <v>August</v>
      </c>
      <c r="D423" s="10" t="str">
        <f t="shared" si="37"/>
        <v>2011</v>
      </c>
      <c r="E423" s="3">
        <v>40764</v>
      </c>
      <c r="F423" s="13">
        <f t="shared" si="38"/>
        <v>5</v>
      </c>
      <c r="G423" s="2" t="s">
        <v>3483</v>
      </c>
      <c r="H423" s="2" t="s">
        <v>3195</v>
      </c>
      <c r="I423" s="22" t="str">
        <f t="shared" si="39"/>
        <v>United States</v>
      </c>
      <c r="J423" s="22" t="str">
        <f t="shared" si="40"/>
        <v>Utah</v>
      </c>
      <c r="K423" s="2" t="s">
        <v>16</v>
      </c>
      <c r="L423" s="2" t="s">
        <v>607</v>
      </c>
      <c r="M423" s="4">
        <v>399.96</v>
      </c>
      <c r="N423" s="4">
        <v>5</v>
      </c>
      <c r="O423" s="4">
        <v>34.996499999999997</v>
      </c>
      <c r="P423" s="14">
        <f t="shared" si="41"/>
        <v>8.7499999999999994E-2</v>
      </c>
    </row>
    <row r="424" spans="1:16" ht="14.25" customHeight="1" x14ac:dyDescent="0.25">
      <c r="A424" s="2" t="s">
        <v>603</v>
      </c>
      <c r="B424" s="3">
        <v>40759</v>
      </c>
      <c r="C424" s="10" t="str">
        <f t="shared" si="36"/>
        <v>August</v>
      </c>
      <c r="D424" s="10" t="str">
        <f t="shared" si="37"/>
        <v>2011</v>
      </c>
      <c r="E424" s="3">
        <v>40764</v>
      </c>
      <c r="F424" s="13">
        <f t="shared" si="38"/>
        <v>5</v>
      </c>
      <c r="G424" s="2" t="s">
        <v>3483</v>
      </c>
      <c r="H424" s="2" t="s">
        <v>3195</v>
      </c>
      <c r="I424" s="22" t="str">
        <f t="shared" si="39"/>
        <v>United States</v>
      </c>
      <c r="J424" s="22" t="str">
        <f t="shared" si="40"/>
        <v>Utah</v>
      </c>
      <c r="K424" s="2" t="s">
        <v>28</v>
      </c>
      <c r="L424" s="2" t="s">
        <v>608</v>
      </c>
      <c r="M424" s="4">
        <v>158.9</v>
      </c>
      <c r="N424" s="4">
        <v>5</v>
      </c>
      <c r="O424" s="4">
        <v>7.9450000000000003</v>
      </c>
      <c r="P424" s="14">
        <f t="shared" si="41"/>
        <v>0.05</v>
      </c>
    </row>
    <row r="425" spans="1:16" ht="14.25" customHeight="1" x14ac:dyDescent="0.25">
      <c r="A425" s="2" t="s">
        <v>603</v>
      </c>
      <c r="B425" s="3">
        <v>40759</v>
      </c>
      <c r="C425" s="10" t="str">
        <f t="shared" si="36"/>
        <v>August</v>
      </c>
      <c r="D425" s="10" t="str">
        <f t="shared" si="37"/>
        <v>2011</v>
      </c>
      <c r="E425" s="3">
        <v>40764</v>
      </c>
      <c r="F425" s="13">
        <f t="shared" si="38"/>
        <v>5</v>
      </c>
      <c r="G425" s="2" t="s">
        <v>3483</v>
      </c>
      <c r="H425" s="2" t="s">
        <v>3195</v>
      </c>
      <c r="I425" s="22" t="str">
        <f t="shared" si="39"/>
        <v>United States</v>
      </c>
      <c r="J425" s="22" t="str">
        <f t="shared" si="40"/>
        <v>Utah</v>
      </c>
      <c r="K425" s="2" t="s">
        <v>18</v>
      </c>
      <c r="L425" s="2" t="s">
        <v>609</v>
      </c>
      <c r="M425" s="4">
        <v>13.183999999999999</v>
      </c>
      <c r="N425" s="4">
        <v>1</v>
      </c>
      <c r="O425" s="4">
        <v>4.7792000000000003</v>
      </c>
      <c r="P425" s="14">
        <f t="shared" si="41"/>
        <v>0.36250000000000004</v>
      </c>
    </row>
    <row r="426" spans="1:16" ht="14.25" customHeight="1" x14ac:dyDescent="0.25">
      <c r="A426" s="2" t="s">
        <v>610</v>
      </c>
      <c r="B426" s="3">
        <v>41543</v>
      </c>
      <c r="C426" s="10" t="str">
        <f t="shared" si="36"/>
        <v>September</v>
      </c>
      <c r="D426" s="10" t="str">
        <f t="shared" si="37"/>
        <v>2013</v>
      </c>
      <c r="E426" s="3">
        <v>41548</v>
      </c>
      <c r="F426" s="13">
        <f t="shared" si="38"/>
        <v>5</v>
      </c>
      <c r="G426" s="2" t="s">
        <v>3484</v>
      </c>
      <c r="H426" s="2" t="s">
        <v>3139</v>
      </c>
      <c r="I426" s="22" t="str">
        <f t="shared" si="39"/>
        <v>United States</v>
      </c>
      <c r="J426" s="22" t="str">
        <f t="shared" si="40"/>
        <v>Arizona</v>
      </c>
      <c r="K426" s="2" t="s">
        <v>22</v>
      </c>
      <c r="L426" s="2" t="s">
        <v>430</v>
      </c>
      <c r="M426" s="4">
        <v>393.16500000000002</v>
      </c>
      <c r="N426" s="4">
        <v>3</v>
      </c>
      <c r="O426" s="4">
        <v>-204.44579999999999</v>
      </c>
      <c r="P426" s="14">
        <f t="shared" si="41"/>
        <v>-0.51999999999999991</v>
      </c>
    </row>
    <row r="427" spans="1:16" ht="14.25" customHeight="1" x14ac:dyDescent="0.25">
      <c r="A427" s="2" t="s">
        <v>611</v>
      </c>
      <c r="B427" s="3">
        <v>41668</v>
      </c>
      <c r="C427" s="10" t="str">
        <f t="shared" si="36"/>
        <v>January</v>
      </c>
      <c r="D427" s="10" t="str">
        <f t="shared" si="37"/>
        <v>2014</v>
      </c>
      <c r="E427" s="3">
        <v>41671</v>
      </c>
      <c r="F427" s="13">
        <f t="shared" si="38"/>
        <v>3</v>
      </c>
      <c r="G427" s="2" t="s">
        <v>3485</v>
      </c>
      <c r="H427" s="2" t="s">
        <v>3163</v>
      </c>
      <c r="I427" s="22" t="str">
        <f t="shared" si="39"/>
        <v>United States</v>
      </c>
      <c r="J427" s="22" t="str">
        <f t="shared" si="40"/>
        <v>California</v>
      </c>
      <c r="K427" s="2" t="s">
        <v>38</v>
      </c>
      <c r="L427" s="2" t="s">
        <v>612</v>
      </c>
      <c r="M427" s="4">
        <v>239.97</v>
      </c>
      <c r="N427" s="4">
        <v>3</v>
      </c>
      <c r="O427" s="4">
        <v>26.396699999999999</v>
      </c>
      <c r="P427" s="14">
        <f t="shared" si="41"/>
        <v>0.11</v>
      </c>
    </row>
    <row r="428" spans="1:16" ht="14.25" customHeight="1" x14ac:dyDescent="0.25">
      <c r="A428" s="2" t="s">
        <v>611</v>
      </c>
      <c r="B428" s="3">
        <v>41668</v>
      </c>
      <c r="C428" s="10" t="str">
        <f t="shared" si="36"/>
        <v>January</v>
      </c>
      <c r="D428" s="10" t="str">
        <f t="shared" si="37"/>
        <v>2014</v>
      </c>
      <c r="E428" s="3">
        <v>41671</v>
      </c>
      <c r="F428" s="13">
        <f t="shared" si="38"/>
        <v>3</v>
      </c>
      <c r="G428" s="2" t="s">
        <v>3485</v>
      </c>
      <c r="H428" s="2" t="s">
        <v>3163</v>
      </c>
      <c r="I428" s="22" t="str">
        <f t="shared" si="39"/>
        <v>United States</v>
      </c>
      <c r="J428" s="22" t="str">
        <f t="shared" si="40"/>
        <v>California</v>
      </c>
      <c r="K428" s="2" t="s">
        <v>12</v>
      </c>
      <c r="L428" s="2" t="s">
        <v>613</v>
      </c>
      <c r="M428" s="4">
        <v>37.74</v>
      </c>
      <c r="N428" s="4">
        <v>3</v>
      </c>
      <c r="O428" s="4">
        <v>12.8316</v>
      </c>
      <c r="P428" s="14">
        <f t="shared" si="41"/>
        <v>0.33999999999999997</v>
      </c>
    </row>
    <row r="429" spans="1:16" ht="14.25" customHeight="1" x14ac:dyDescent="0.25">
      <c r="A429" s="2" t="s">
        <v>614</v>
      </c>
      <c r="B429" s="3">
        <v>41178</v>
      </c>
      <c r="C429" s="10" t="str">
        <f t="shared" si="36"/>
        <v>September</v>
      </c>
      <c r="D429" s="10" t="str">
        <f t="shared" si="37"/>
        <v>2012</v>
      </c>
      <c r="E429" s="3">
        <v>41182</v>
      </c>
      <c r="F429" s="13">
        <f t="shared" si="38"/>
        <v>4</v>
      </c>
      <c r="G429" s="2" t="s">
        <v>3486</v>
      </c>
      <c r="H429" s="2" t="s">
        <v>3166</v>
      </c>
      <c r="I429" s="22" t="str">
        <f t="shared" si="39"/>
        <v>United States</v>
      </c>
      <c r="J429" s="22" t="str">
        <f t="shared" si="40"/>
        <v>Arizona</v>
      </c>
      <c r="K429" s="2" t="s">
        <v>45</v>
      </c>
      <c r="L429" s="2" t="s">
        <v>615</v>
      </c>
      <c r="M429" s="4">
        <v>86.272000000000006</v>
      </c>
      <c r="N429" s="4">
        <v>4</v>
      </c>
      <c r="O429" s="4">
        <v>31.273599999999998</v>
      </c>
      <c r="P429" s="14">
        <f t="shared" si="41"/>
        <v>0.36249999999999993</v>
      </c>
    </row>
    <row r="430" spans="1:16" ht="14.25" customHeight="1" x14ac:dyDescent="0.25">
      <c r="A430" s="2" t="s">
        <v>614</v>
      </c>
      <c r="B430" s="3">
        <v>41178</v>
      </c>
      <c r="C430" s="10" t="str">
        <f t="shared" si="36"/>
        <v>September</v>
      </c>
      <c r="D430" s="10" t="str">
        <f t="shared" si="37"/>
        <v>2012</v>
      </c>
      <c r="E430" s="3">
        <v>41182</v>
      </c>
      <c r="F430" s="13">
        <f t="shared" si="38"/>
        <v>4</v>
      </c>
      <c r="G430" s="2" t="s">
        <v>3486</v>
      </c>
      <c r="H430" s="2" t="s">
        <v>3166</v>
      </c>
      <c r="I430" s="22" t="str">
        <f t="shared" si="39"/>
        <v>United States</v>
      </c>
      <c r="J430" s="22" t="str">
        <f t="shared" si="40"/>
        <v>Arizona</v>
      </c>
      <c r="K430" s="2" t="s">
        <v>18</v>
      </c>
      <c r="L430" s="2" t="s">
        <v>616</v>
      </c>
      <c r="M430" s="4">
        <v>72.587999999999994</v>
      </c>
      <c r="N430" s="4">
        <v>2</v>
      </c>
      <c r="O430" s="4">
        <v>-48.392000000000003</v>
      </c>
      <c r="P430" s="14">
        <f t="shared" si="41"/>
        <v>-0.66666666666666674</v>
      </c>
    </row>
    <row r="431" spans="1:16" ht="14.25" customHeight="1" x14ac:dyDescent="0.25">
      <c r="A431" s="2" t="s">
        <v>614</v>
      </c>
      <c r="B431" s="3">
        <v>41178</v>
      </c>
      <c r="C431" s="10" t="str">
        <f t="shared" si="36"/>
        <v>September</v>
      </c>
      <c r="D431" s="10" t="str">
        <f t="shared" si="37"/>
        <v>2012</v>
      </c>
      <c r="E431" s="3">
        <v>41182</v>
      </c>
      <c r="F431" s="13">
        <f t="shared" si="38"/>
        <v>4</v>
      </c>
      <c r="G431" s="2" t="s">
        <v>3486</v>
      </c>
      <c r="H431" s="2" t="s">
        <v>3166</v>
      </c>
      <c r="I431" s="22" t="str">
        <f t="shared" si="39"/>
        <v>United States</v>
      </c>
      <c r="J431" s="22" t="str">
        <f t="shared" si="40"/>
        <v>Arizona</v>
      </c>
      <c r="K431" s="2" t="s">
        <v>20</v>
      </c>
      <c r="L431" s="2" t="s">
        <v>617</v>
      </c>
      <c r="M431" s="4">
        <v>60.671999999999997</v>
      </c>
      <c r="N431" s="4">
        <v>2</v>
      </c>
      <c r="O431" s="4">
        <v>14.409599999999999</v>
      </c>
      <c r="P431" s="14">
        <f t="shared" si="41"/>
        <v>0.23749999999999999</v>
      </c>
    </row>
    <row r="432" spans="1:16" ht="14.25" customHeight="1" x14ac:dyDescent="0.25">
      <c r="A432" s="2" t="s">
        <v>614</v>
      </c>
      <c r="B432" s="3">
        <v>41178</v>
      </c>
      <c r="C432" s="10" t="str">
        <f t="shared" si="36"/>
        <v>September</v>
      </c>
      <c r="D432" s="10" t="str">
        <f t="shared" si="37"/>
        <v>2012</v>
      </c>
      <c r="E432" s="3">
        <v>41182</v>
      </c>
      <c r="F432" s="13">
        <f t="shared" si="38"/>
        <v>4</v>
      </c>
      <c r="G432" s="2" t="s">
        <v>3486</v>
      </c>
      <c r="H432" s="2" t="s">
        <v>3166</v>
      </c>
      <c r="I432" s="22" t="str">
        <f t="shared" si="39"/>
        <v>United States</v>
      </c>
      <c r="J432" s="22" t="str">
        <f t="shared" si="40"/>
        <v>Arizona</v>
      </c>
      <c r="K432" s="2" t="s">
        <v>18</v>
      </c>
      <c r="L432" s="2" t="s">
        <v>515</v>
      </c>
      <c r="M432" s="4">
        <v>77.031000000000006</v>
      </c>
      <c r="N432" s="4">
        <v>9</v>
      </c>
      <c r="O432" s="4">
        <v>-59.057099999999998</v>
      </c>
      <c r="P432" s="14">
        <f t="shared" si="41"/>
        <v>-0.76666666666666661</v>
      </c>
    </row>
    <row r="433" spans="1:16" ht="14.25" customHeight="1" x14ac:dyDescent="0.25">
      <c r="A433" s="2" t="s">
        <v>614</v>
      </c>
      <c r="B433" s="3">
        <v>41178</v>
      </c>
      <c r="C433" s="10" t="str">
        <f t="shared" si="36"/>
        <v>September</v>
      </c>
      <c r="D433" s="10" t="str">
        <f t="shared" si="37"/>
        <v>2012</v>
      </c>
      <c r="E433" s="3">
        <v>41182</v>
      </c>
      <c r="F433" s="13">
        <f t="shared" si="38"/>
        <v>4</v>
      </c>
      <c r="G433" s="2" t="s">
        <v>3486</v>
      </c>
      <c r="H433" s="2" t="s">
        <v>3166</v>
      </c>
      <c r="I433" s="22" t="str">
        <f t="shared" si="39"/>
        <v>United States</v>
      </c>
      <c r="J433" s="22" t="str">
        <f t="shared" si="40"/>
        <v>Arizona</v>
      </c>
      <c r="K433" s="2" t="s">
        <v>28</v>
      </c>
      <c r="L433" s="2" t="s">
        <v>618</v>
      </c>
      <c r="M433" s="4">
        <v>119.904</v>
      </c>
      <c r="N433" s="4">
        <v>6</v>
      </c>
      <c r="O433" s="4">
        <v>-1.4987999999999999</v>
      </c>
      <c r="P433" s="14">
        <f t="shared" si="41"/>
        <v>-1.2499999999999999E-2</v>
      </c>
    </row>
    <row r="434" spans="1:16" ht="14.25" customHeight="1" x14ac:dyDescent="0.25">
      <c r="A434" s="2" t="s">
        <v>614</v>
      </c>
      <c r="B434" s="3">
        <v>41178</v>
      </c>
      <c r="C434" s="10" t="str">
        <f t="shared" si="36"/>
        <v>September</v>
      </c>
      <c r="D434" s="10" t="str">
        <f t="shared" si="37"/>
        <v>2012</v>
      </c>
      <c r="E434" s="3">
        <v>41182</v>
      </c>
      <c r="F434" s="13">
        <f t="shared" si="38"/>
        <v>4</v>
      </c>
      <c r="G434" s="2" t="s">
        <v>3486</v>
      </c>
      <c r="H434" s="2" t="s">
        <v>3166</v>
      </c>
      <c r="I434" s="22" t="str">
        <f t="shared" si="39"/>
        <v>United States</v>
      </c>
      <c r="J434" s="22" t="str">
        <f t="shared" si="40"/>
        <v>Arizona</v>
      </c>
      <c r="K434" s="2" t="s">
        <v>16</v>
      </c>
      <c r="L434" s="2" t="s">
        <v>619</v>
      </c>
      <c r="M434" s="4">
        <v>263.95999999999998</v>
      </c>
      <c r="N434" s="4">
        <v>5</v>
      </c>
      <c r="O434" s="4">
        <v>23.096499999999999</v>
      </c>
      <c r="P434" s="14">
        <f t="shared" si="41"/>
        <v>8.7500000000000008E-2</v>
      </c>
    </row>
    <row r="435" spans="1:16" ht="14.25" customHeight="1" x14ac:dyDescent="0.25">
      <c r="A435" s="2" t="s">
        <v>614</v>
      </c>
      <c r="B435" s="3">
        <v>41178</v>
      </c>
      <c r="C435" s="10" t="str">
        <f t="shared" si="36"/>
        <v>September</v>
      </c>
      <c r="D435" s="10" t="str">
        <f t="shared" si="37"/>
        <v>2012</v>
      </c>
      <c r="E435" s="3">
        <v>41182</v>
      </c>
      <c r="F435" s="13">
        <f t="shared" si="38"/>
        <v>4</v>
      </c>
      <c r="G435" s="2" t="s">
        <v>3486</v>
      </c>
      <c r="H435" s="2" t="s">
        <v>3166</v>
      </c>
      <c r="I435" s="22" t="str">
        <f t="shared" si="39"/>
        <v>United States</v>
      </c>
      <c r="J435" s="22" t="str">
        <f t="shared" si="40"/>
        <v>Arizona</v>
      </c>
      <c r="K435" s="2" t="s">
        <v>28</v>
      </c>
      <c r="L435" s="2" t="s">
        <v>225</v>
      </c>
      <c r="M435" s="4">
        <v>363.64800000000002</v>
      </c>
      <c r="N435" s="4">
        <v>4</v>
      </c>
      <c r="O435" s="4">
        <v>-86.366399999999999</v>
      </c>
      <c r="P435" s="14">
        <f t="shared" si="41"/>
        <v>-0.23749999999999999</v>
      </c>
    </row>
    <row r="436" spans="1:16" ht="14.25" customHeight="1" x14ac:dyDescent="0.25">
      <c r="A436" s="2" t="s">
        <v>620</v>
      </c>
      <c r="B436" s="3">
        <v>41213</v>
      </c>
      <c r="C436" s="10" t="str">
        <f t="shared" si="36"/>
        <v>October</v>
      </c>
      <c r="D436" s="10" t="str">
        <f t="shared" si="37"/>
        <v>2012</v>
      </c>
      <c r="E436" s="3">
        <v>41217</v>
      </c>
      <c r="F436" s="13">
        <f t="shared" si="38"/>
        <v>4</v>
      </c>
      <c r="G436" s="2" t="s">
        <v>3487</v>
      </c>
      <c r="H436" s="2" t="s">
        <v>3178</v>
      </c>
      <c r="I436" s="22" t="str">
        <f t="shared" si="39"/>
        <v>United States</v>
      </c>
      <c r="J436" s="22" t="str">
        <f t="shared" si="40"/>
        <v>California</v>
      </c>
      <c r="K436" s="2" t="s">
        <v>18</v>
      </c>
      <c r="L436" s="2" t="s">
        <v>621</v>
      </c>
      <c r="M436" s="4">
        <v>9.7279999999999998</v>
      </c>
      <c r="N436" s="4">
        <v>2</v>
      </c>
      <c r="O436" s="4">
        <v>3.2831999999999999</v>
      </c>
      <c r="P436" s="14">
        <f t="shared" si="41"/>
        <v>0.33750000000000002</v>
      </c>
    </row>
    <row r="437" spans="1:16" ht="14.25" customHeight="1" x14ac:dyDescent="0.25">
      <c r="A437" s="2" t="s">
        <v>620</v>
      </c>
      <c r="B437" s="3">
        <v>41213</v>
      </c>
      <c r="C437" s="10" t="str">
        <f t="shared" si="36"/>
        <v>October</v>
      </c>
      <c r="D437" s="10" t="str">
        <f t="shared" si="37"/>
        <v>2012</v>
      </c>
      <c r="E437" s="3">
        <v>41217</v>
      </c>
      <c r="F437" s="13">
        <f t="shared" si="38"/>
        <v>4</v>
      </c>
      <c r="G437" s="2" t="s">
        <v>3487</v>
      </c>
      <c r="H437" s="2" t="s">
        <v>3178</v>
      </c>
      <c r="I437" s="22" t="str">
        <f t="shared" si="39"/>
        <v>United States</v>
      </c>
      <c r="J437" s="22" t="str">
        <f t="shared" si="40"/>
        <v>California</v>
      </c>
      <c r="K437" s="2" t="s">
        <v>87</v>
      </c>
      <c r="L437" s="2" t="s">
        <v>454</v>
      </c>
      <c r="M437" s="4">
        <v>14.75</v>
      </c>
      <c r="N437" s="4">
        <v>5</v>
      </c>
      <c r="O437" s="4">
        <v>7.08</v>
      </c>
      <c r="P437" s="14">
        <f t="shared" si="41"/>
        <v>0.48</v>
      </c>
    </row>
    <row r="438" spans="1:16" ht="14.25" customHeight="1" x14ac:dyDescent="0.25">
      <c r="A438" s="2" t="s">
        <v>620</v>
      </c>
      <c r="B438" s="3">
        <v>41213</v>
      </c>
      <c r="C438" s="10" t="str">
        <f t="shared" si="36"/>
        <v>October</v>
      </c>
      <c r="D438" s="10" t="str">
        <f t="shared" si="37"/>
        <v>2012</v>
      </c>
      <c r="E438" s="3">
        <v>41217</v>
      </c>
      <c r="F438" s="13">
        <f t="shared" si="38"/>
        <v>4</v>
      </c>
      <c r="G438" s="2" t="s">
        <v>3487</v>
      </c>
      <c r="H438" s="2" t="s">
        <v>3178</v>
      </c>
      <c r="I438" s="22" t="str">
        <f t="shared" si="39"/>
        <v>United States</v>
      </c>
      <c r="J438" s="22" t="str">
        <f t="shared" si="40"/>
        <v>California</v>
      </c>
      <c r="K438" s="2" t="s">
        <v>18</v>
      </c>
      <c r="L438" s="2" t="s">
        <v>622</v>
      </c>
      <c r="M438" s="4">
        <v>29.8</v>
      </c>
      <c r="N438" s="4">
        <v>5</v>
      </c>
      <c r="O438" s="4">
        <v>9.3125</v>
      </c>
      <c r="P438" s="14">
        <f t="shared" si="41"/>
        <v>0.3125</v>
      </c>
    </row>
    <row r="439" spans="1:16" ht="14.25" customHeight="1" x14ac:dyDescent="0.25">
      <c r="A439" s="2" t="s">
        <v>620</v>
      </c>
      <c r="B439" s="3">
        <v>41213</v>
      </c>
      <c r="C439" s="10" t="str">
        <f t="shared" si="36"/>
        <v>October</v>
      </c>
      <c r="D439" s="10" t="str">
        <f t="shared" si="37"/>
        <v>2012</v>
      </c>
      <c r="E439" s="3">
        <v>41217</v>
      </c>
      <c r="F439" s="13">
        <f t="shared" si="38"/>
        <v>4</v>
      </c>
      <c r="G439" s="2" t="s">
        <v>3487</v>
      </c>
      <c r="H439" s="2" t="s">
        <v>3178</v>
      </c>
      <c r="I439" s="22" t="str">
        <f t="shared" si="39"/>
        <v>United States</v>
      </c>
      <c r="J439" s="22" t="str">
        <f t="shared" si="40"/>
        <v>California</v>
      </c>
      <c r="K439" s="2" t="s">
        <v>9</v>
      </c>
      <c r="L439" s="2" t="s">
        <v>623</v>
      </c>
      <c r="M439" s="4">
        <v>427.42</v>
      </c>
      <c r="N439" s="4">
        <v>14</v>
      </c>
      <c r="O439" s="4">
        <v>196.61320000000001</v>
      </c>
      <c r="P439" s="14">
        <f t="shared" si="41"/>
        <v>0.46</v>
      </c>
    </row>
    <row r="440" spans="1:16" ht="14.25" customHeight="1" x14ac:dyDescent="0.25">
      <c r="A440" s="2" t="s">
        <v>624</v>
      </c>
      <c r="B440" s="3">
        <v>41635</v>
      </c>
      <c r="C440" s="10" t="str">
        <f t="shared" si="36"/>
        <v>December</v>
      </c>
      <c r="D440" s="10" t="str">
        <f t="shared" si="37"/>
        <v>2013</v>
      </c>
      <c r="E440" s="3">
        <v>41639</v>
      </c>
      <c r="F440" s="13">
        <f t="shared" si="38"/>
        <v>4</v>
      </c>
      <c r="G440" s="2" t="s">
        <v>3381</v>
      </c>
      <c r="H440" s="2" t="s">
        <v>3132</v>
      </c>
      <c r="I440" s="22" t="str">
        <f t="shared" si="39"/>
        <v>United States</v>
      </c>
      <c r="J440" s="22" t="str">
        <f t="shared" si="40"/>
        <v>Washington</v>
      </c>
      <c r="K440" s="2" t="s">
        <v>45</v>
      </c>
      <c r="L440" s="2" t="s">
        <v>625</v>
      </c>
      <c r="M440" s="4">
        <v>33.9</v>
      </c>
      <c r="N440" s="4">
        <v>5</v>
      </c>
      <c r="O440" s="4">
        <v>15.593999999999999</v>
      </c>
      <c r="P440" s="14">
        <f t="shared" si="41"/>
        <v>0.46</v>
      </c>
    </row>
    <row r="441" spans="1:16" ht="14.25" customHeight="1" x14ac:dyDescent="0.25">
      <c r="A441" s="2" t="s">
        <v>626</v>
      </c>
      <c r="B441" s="3">
        <v>41993</v>
      </c>
      <c r="C441" s="10" t="str">
        <f t="shared" si="36"/>
        <v>December</v>
      </c>
      <c r="D441" s="10" t="str">
        <f t="shared" si="37"/>
        <v>2014</v>
      </c>
      <c r="E441" s="3">
        <v>41998</v>
      </c>
      <c r="F441" s="13">
        <f t="shared" si="38"/>
        <v>5</v>
      </c>
      <c r="G441" s="2" t="s">
        <v>3488</v>
      </c>
      <c r="H441" s="2" t="s">
        <v>3134</v>
      </c>
      <c r="I441" s="22" t="str">
        <f t="shared" si="39"/>
        <v>United States</v>
      </c>
      <c r="J441" s="22" t="str">
        <f t="shared" si="40"/>
        <v>California</v>
      </c>
      <c r="K441" s="2" t="s">
        <v>18</v>
      </c>
      <c r="L441" s="2" t="s">
        <v>627</v>
      </c>
      <c r="M441" s="4">
        <v>36.671999999999997</v>
      </c>
      <c r="N441" s="4">
        <v>2</v>
      </c>
      <c r="O441" s="4">
        <v>11.46</v>
      </c>
      <c r="P441" s="14">
        <f t="shared" si="41"/>
        <v>0.31250000000000006</v>
      </c>
    </row>
    <row r="442" spans="1:16" ht="14.25" customHeight="1" x14ac:dyDescent="0.25">
      <c r="A442" s="2" t="s">
        <v>628</v>
      </c>
      <c r="B442" s="3">
        <v>41183</v>
      </c>
      <c r="C442" s="10" t="str">
        <f t="shared" si="36"/>
        <v>October</v>
      </c>
      <c r="D442" s="10" t="str">
        <f t="shared" si="37"/>
        <v>2012</v>
      </c>
      <c r="E442" s="3">
        <v>41188</v>
      </c>
      <c r="F442" s="13">
        <f t="shared" si="38"/>
        <v>5</v>
      </c>
      <c r="G442" s="2" t="s">
        <v>3489</v>
      </c>
      <c r="H442" s="2" t="s">
        <v>3138</v>
      </c>
      <c r="I442" s="22" t="str">
        <f t="shared" si="39"/>
        <v>United States</v>
      </c>
      <c r="J442" s="22" t="str">
        <f t="shared" si="40"/>
        <v>Colorado</v>
      </c>
      <c r="K442" s="2" t="s">
        <v>28</v>
      </c>
      <c r="L442" s="2" t="s">
        <v>70</v>
      </c>
      <c r="M442" s="4">
        <v>139.42400000000001</v>
      </c>
      <c r="N442" s="4">
        <v>4</v>
      </c>
      <c r="O442" s="4">
        <v>17.428000000000001</v>
      </c>
      <c r="P442" s="14">
        <f t="shared" si="41"/>
        <v>0.125</v>
      </c>
    </row>
    <row r="443" spans="1:16" ht="14.25" customHeight="1" x14ac:dyDescent="0.25">
      <c r="A443" s="2" t="s">
        <v>629</v>
      </c>
      <c r="B443" s="3">
        <v>41030</v>
      </c>
      <c r="C443" s="10" t="str">
        <f t="shared" si="36"/>
        <v>May</v>
      </c>
      <c r="D443" s="10" t="str">
        <f t="shared" si="37"/>
        <v>2012</v>
      </c>
      <c r="E443" s="3">
        <v>41036</v>
      </c>
      <c r="F443" s="13">
        <f t="shared" si="38"/>
        <v>6</v>
      </c>
      <c r="G443" s="2" t="s">
        <v>3490</v>
      </c>
      <c r="H443" s="2" t="s">
        <v>3131</v>
      </c>
      <c r="I443" s="22" t="str">
        <f t="shared" si="39"/>
        <v>United States</v>
      </c>
      <c r="J443" s="22" t="str">
        <f t="shared" si="40"/>
        <v>California</v>
      </c>
      <c r="K443" s="2" t="s">
        <v>16</v>
      </c>
      <c r="L443" s="2" t="s">
        <v>630</v>
      </c>
      <c r="M443" s="4">
        <v>88.751999999999995</v>
      </c>
      <c r="N443" s="4">
        <v>3</v>
      </c>
      <c r="O443" s="4">
        <v>11.093999999999999</v>
      </c>
      <c r="P443" s="14">
        <f t="shared" si="41"/>
        <v>0.125</v>
      </c>
    </row>
    <row r="444" spans="1:16" ht="14.25" customHeight="1" x14ac:dyDescent="0.25">
      <c r="A444" s="2" t="s">
        <v>631</v>
      </c>
      <c r="B444" s="3">
        <v>41109</v>
      </c>
      <c r="C444" s="10" t="str">
        <f t="shared" si="36"/>
        <v>July</v>
      </c>
      <c r="D444" s="10" t="str">
        <f t="shared" si="37"/>
        <v>2012</v>
      </c>
      <c r="E444" s="3">
        <v>41110</v>
      </c>
      <c r="F444" s="13">
        <f t="shared" si="38"/>
        <v>1</v>
      </c>
      <c r="G444" s="2" t="s">
        <v>3491</v>
      </c>
      <c r="H444" s="2" t="s">
        <v>3139</v>
      </c>
      <c r="I444" s="22" t="str">
        <f t="shared" si="39"/>
        <v>United States</v>
      </c>
      <c r="J444" s="22" t="str">
        <f t="shared" si="40"/>
        <v>Arizona</v>
      </c>
      <c r="K444" s="2" t="s">
        <v>18</v>
      </c>
      <c r="L444" s="2" t="s">
        <v>632</v>
      </c>
      <c r="M444" s="4">
        <v>2.0249999999999999</v>
      </c>
      <c r="N444" s="4">
        <v>1</v>
      </c>
      <c r="O444" s="4">
        <v>-1.35</v>
      </c>
      <c r="P444" s="14">
        <f t="shared" si="41"/>
        <v>-0.66666666666666674</v>
      </c>
    </row>
    <row r="445" spans="1:16" ht="14.25" customHeight="1" x14ac:dyDescent="0.25">
      <c r="A445" s="2" t="s">
        <v>633</v>
      </c>
      <c r="B445" s="3">
        <v>41244</v>
      </c>
      <c r="C445" s="10" t="str">
        <f t="shared" si="36"/>
        <v>December</v>
      </c>
      <c r="D445" s="10" t="str">
        <f t="shared" si="37"/>
        <v>2012</v>
      </c>
      <c r="E445" s="3">
        <v>41251</v>
      </c>
      <c r="F445" s="13">
        <f t="shared" si="38"/>
        <v>7</v>
      </c>
      <c r="G445" s="2" t="s">
        <v>3390</v>
      </c>
      <c r="H445" s="2" t="s">
        <v>3132</v>
      </c>
      <c r="I445" s="22" t="str">
        <f t="shared" si="39"/>
        <v>United States</v>
      </c>
      <c r="J445" s="22" t="str">
        <f t="shared" si="40"/>
        <v>Washington</v>
      </c>
      <c r="K445" s="2" t="s">
        <v>18</v>
      </c>
      <c r="L445" s="2" t="s">
        <v>634</v>
      </c>
      <c r="M445" s="4">
        <v>55.423999999999999</v>
      </c>
      <c r="N445" s="4">
        <v>2</v>
      </c>
      <c r="O445" s="4">
        <v>19.398399999999999</v>
      </c>
      <c r="P445" s="14">
        <f t="shared" si="41"/>
        <v>0.35</v>
      </c>
    </row>
    <row r="446" spans="1:16" ht="14.25" customHeight="1" x14ac:dyDescent="0.25">
      <c r="A446" s="2" t="s">
        <v>635</v>
      </c>
      <c r="B446" s="3">
        <v>40763</v>
      </c>
      <c r="C446" s="10" t="str">
        <f t="shared" si="36"/>
        <v>August</v>
      </c>
      <c r="D446" s="10" t="str">
        <f t="shared" si="37"/>
        <v>2011</v>
      </c>
      <c r="E446" s="3">
        <v>40769</v>
      </c>
      <c r="F446" s="13">
        <f t="shared" si="38"/>
        <v>6</v>
      </c>
      <c r="G446" s="2" t="s">
        <v>3492</v>
      </c>
      <c r="H446" s="2" t="s">
        <v>3196</v>
      </c>
      <c r="I446" s="22" t="str">
        <f t="shared" si="39"/>
        <v>United States</v>
      </c>
      <c r="J446" s="22" t="str">
        <f t="shared" si="40"/>
        <v>Arizona</v>
      </c>
      <c r="K446" s="2" t="s">
        <v>12</v>
      </c>
      <c r="L446" s="2" t="s">
        <v>457</v>
      </c>
      <c r="M446" s="4">
        <v>121.376</v>
      </c>
      <c r="N446" s="4">
        <v>4</v>
      </c>
      <c r="O446" s="4">
        <v>-3.0344000000000002</v>
      </c>
      <c r="P446" s="14">
        <f t="shared" si="41"/>
        <v>-2.5000000000000001E-2</v>
      </c>
    </row>
    <row r="447" spans="1:16" ht="14.25" customHeight="1" x14ac:dyDescent="0.25">
      <c r="A447" s="2" t="s">
        <v>635</v>
      </c>
      <c r="B447" s="3">
        <v>40763</v>
      </c>
      <c r="C447" s="10" t="str">
        <f t="shared" si="36"/>
        <v>August</v>
      </c>
      <c r="D447" s="10" t="str">
        <f t="shared" si="37"/>
        <v>2011</v>
      </c>
      <c r="E447" s="3">
        <v>40769</v>
      </c>
      <c r="F447" s="13">
        <f t="shared" si="38"/>
        <v>6</v>
      </c>
      <c r="G447" s="2" t="s">
        <v>3492</v>
      </c>
      <c r="H447" s="2" t="s">
        <v>3196</v>
      </c>
      <c r="I447" s="22" t="str">
        <f t="shared" si="39"/>
        <v>United States</v>
      </c>
      <c r="J447" s="22" t="str">
        <f t="shared" si="40"/>
        <v>Arizona</v>
      </c>
      <c r="K447" s="2" t="s">
        <v>38</v>
      </c>
      <c r="L447" s="2" t="s">
        <v>636</v>
      </c>
      <c r="M447" s="4">
        <v>95.975999999999999</v>
      </c>
      <c r="N447" s="4">
        <v>3</v>
      </c>
      <c r="O447" s="4">
        <v>-10.7973</v>
      </c>
      <c r="P447" s="14">
        <f t="shared" si="41"/>
        <v>-0.1125</v>
      </c>
    </row>
    <row r="448" spans="1:16" ht="14.25" customHeight="1" x14ac:dyDescent="0.25">
      <c r="A448" s="2" t="s">
        <v>637</v>
      </c>
      <c r="B448" s="3">
        <v>41832</v>
      </c>
      <c r="C448" s="10" t="str">
        <f t="shared" si="36"/>
        <v>July</v>
      </c>
      <c r="D448" s="10" t="str">
        <f t="shared" si="37"/>
        <v>2014</v>
      </c>
      <c r="E448" s="3">
        <v>41836</v>
      </c>
      <c r="F448" s="13">
        <f t="shared" si="38"/>
        <v>4</v>
      </c>
      <c r="G448" s="2" t="s">
        <v>3493</v>
      </c>
      <c r="H448" s="2" t="s">
        <v>3131</v>
      </c>
      <c r="I448" s="22" t="str">
        <f t="shared" si="39"/>
        <v>United States</v>
      </c>
      <c r="J448" s="22" t="str">
        <f t="shared" si="40"/>
        <v>California</v>
      </c>
      <c r="K448" s="2" t="s">
        <v>9</v>
      </c>
      <c r="L448" s="2" t="s">
        <v>638</v>
      </c>
      <c r="M448" s="4">
        <v>8.67</v>
      </c>
      <c r="N448" s="4">
        <v>3</v>
      </c>
      <c r="O448" s="4">
        <v>4.0749000000000004</v>
      </c>
      <c r="P448" s="14">
        <f t="shared" si="41"/>
        <v>0.47000000000000003</v>
      </c>
    </row>
    <row r="449" spans="1:16" ht="14.25" customHeight="1" x14ac:dyDescent="0.25">
      <c r="A449" s="2" t="s">
        <v>639</v>
      </c>
      <c r="B449" s="3">
        <v>41963</v>
      </c>
      <c r="C449" s="10" t="str">
        <f t="shared" si="36"/>
        <v>November</v>
      </c>
      <c r="D449" s="10" t="str">
        <f t="shared" si="37"/>
        <v>2014</v>
      </c>
      <c r="E449" s="3">
        <v>41964</v>
      </c>
      <c r="F449" s="13">
        <f t="shared" si="38"/>
        <v>1</v>
      </c>
      <c r="G449" s="2" t="s">
        <v>3314</v>
      </c>
      <c r="H449" s="2" t="s">
        <v>3197</v>
      </c>
      <c r="I449" s="22" t="str">
        <f t="shared" si="39"/>
        <v>United States</v>
      </c>
      <c r="J449" s="22" t="str">
        <f t="shared" si="40"/>
        <v>California</v>
      </c>
      <c r="K449" s="2" t="s">
        <v>16</v>
      </c>
      <c r="L449" s="2" t="s">
        <v>640</v>
      </c>
      <c r="M449" s="4">
        <v>31.968</v>
      </c>
      <c r="N449" s="4">
        <v>4</v>
      </c>
      <c r="O449" s="4">
        <v>2.3976000000000002</v>
      </c>
      <c r="P449" s="14">
        <f t="shared" si="41"/>
        <v>7.5000000000000011E-2</v>
      </c>
    </row>
    <row r="450" spans="1:16" ht="14.25" customHeight="1" x14ac:dyDescent="0.25">
      <c r="A450" s="2" t="s">
        <v>641</v>
      </c>
      <c r="B450" s="3">
        <v>41611</v>
      </c>
      <c r="C450" s="10" t="str">
        <f t="shared" si="36"/>
        <v>December</v>
      </c>
      <c r="D450" s="10" t="str">
        <f t="shared" si="37"/>
        <v>2013</v>
      </c>
      <c r="E450" s="3">
        <v>41617</v>
      </c>
      <c r="F450" s="13">
        <f t="shared" si="38"/>
        <v>6</v>
      </c>
      <c r="G450" s="2" t="s">
        <v>3494</v>
      </c>
      <c r="H450" s="2" t="s">
        <v>3134</v>
      </c>
      <c r="I450" s="22" t="str">
        <f t="shared" si="39"/>
        <v>United States</v>
      </c>
      <c r="J450" s="22" t="str">
        <f t="shared" si="40"/>
        <v>California</v>
      </c>
      <c r="K450" s="2" t="s">
        <v>45</v>
      </c>
      <c r="L450" s="2" t="s">
        <v>642</v>
      </c>
      <c r="M450" s="4">
        <v>25.92</v>
      </c>
      <c r="N450" s="4">
        <v>4</v>
      </c>
      <c r="O450" s="4">
        <v>12.441599999999999</v>
      </c>
      <c r="P450" s="14">
        <f t="shared" si="41"/>
        <v>0.47999999999999993</v>
      </c>
    </row>
    <row r="451" spans="1:16" ht="14.25" customHeight="1" x14ac:dyDescent="0.25">
      <c r="A451" s="2" t="s">
        <v>641</v>
      </c>
      <c r="B451" s="3">
        <v>41611</v>
      </c>
      <c r="C451" s="10" t="str">
        <f t="shared" ref="C451:C514" si="42">TEXT(B451,"mmmm")</f>
        <v>December</v>
      </c>
      <c r="D451" s="10" t="str">
        <f t="shared" ref="D451:D514" si="43">TEXT(B451,"yyyy")</f>
        <v>2013</v>
      </c>
      <c r="E451" s="3">
        <v>41617</v>
      </c>
      <c r="F451" s="13">
        <f t="shared" ref="F451:F514" si="44">E451-B451</f>
        <v>6</v>
      </c>
      <c r="G451" s="2" t="s">
        <v>3494</v>
      </c>
      <c r="H451" s="2" t="s">
        <v>3134</v>
      </c>
      <c r="I451" s="22" t="str">
        <f t="shared" ref="I451:I514" si="45">LEFT(H451,FIND(",",H451)-1)</f>
        <v>United States</v>
      </c>
      <c r="J451" s="22" t="str">
        <f t="shared" ref="J451:J514" si="46">TRIM(RIGHT(H451,LEN(H451)-FIND("@",SUBSTITUTE(H451,",","@",LEN(H451)-LEN(SUBSTITUTE(H451,",",""))))))</f>
        <v>California</v>
      </c>
      <c r="K451" s="2" t="s">
        <v>45</v>
      </c>
      <c r="L451" s="2" t="s">
        <v>643</v>
      </c>
      <c r="M451" s="4">
        <v>40.46</v>
      </c>
      <c r="N451" s="4">
        <v>7</v>
      </c>
      <c r="O451" s="4">
        <v>19.825399999999998</v>
      </c>
      <c r="P451" s="14">
        <f t="shared" ref="P451:P514" si="47">IF(M451=0,0,O451/M451)</f>
        <v>0.48999999999999994</v>
      </c>
    </row>
    <row r="452" spans="1:16" ht="14.25" customHeight="1" x14ac:dyDescent="0.25">
      <c r="A452" s="2" t="s">
        <v>641</v>
      </c>
      <c r="B452" s="3">
        <v>41611</v>
      </c>
      <c r="C452" s="10" t="str">
        <f t="shared" si="42"/>
        <v>December</v>
      </c>
      <c r="D452" s="10" t="str">
        <f t="shared" si="43"/>
        <v>2013</v>
      </c>
      <c r="E452" s="3">
        <v>41617</v>
      </c>
      <c r="F452" s="13">
        <f t="shared" si="44"/>
        <v>6</v>
      </c>
      <c r="G452" s="2" t="s">
        <v>3494</v>
      </c>
      <c r="H452" s="2" t="s">
        <v>3134</v>
      </c>
      <c r="I452" s="22" t="str">
        <f t="shared" si="45"/>
        <v>United States</v>
      </c>
      <c r="J452" s="22" t="str">
        <f t="shared" si="46"/>
        <v>California</v>
      </c>
      <c r="K452" s="2" t="s">
        <v>28</v>
      </c>
      <c r="L452" s="2" t="s">
        <v>644</v>
      </c>
      <c r="M452" s="4">
        <v>33.869999999999997</v>
      </c>
      <c r="N452" s="4">
        <v>3</v>
      </c>
      <c r="O452" s="4">
        <v>8.8062000000000005</v>
      </c>
      <c r="P452" s="14">
        <f t="shared" si="47"/>
        <v>0.26</v>
      </c>
    </row>
    <row r="453" spans="1:16" ht="14.25" customHeight="1" x14ac:dyDescent="0.25">
      <c r="A453" s="2" t="s">
        <v>645</v>
      </c>
      <c r="B453" s="3">
        <v>41562</v>
      </c>
      <c r="C453" s="10" t="str">
        <f t="shared" si="42"/>
        <v>October</v>
      </c>
      <c r="D453" s="10" t="str">
        <f t="shared" si="43"/>
        <v>2013</v>
      </c>
      <c r="E453" s="3">
        <v>41566</v>
      </c>
      <c r="F453" s="13">
        <f t="shared" si="44"/>
        <v>4</v>
      </c>
      <c r="G453" s="2" t="s">
        <v>3495</v>
      </c>
      <c r="H453" s="2" t="s">
        <v>3132</v>
      </c>
      <c r="I453" s="22" t="str">
        <f t="shared" si="45"/>
        <v>United States</v>
      </c>
      <c r="J453" s="22" t="str">
        <f t="shared" si="46"/>
        <v>Washington</v>
      </c>
      <c r="K453" s="2" t="s">
        <v>38</v>
      </c>
      <c r="L453" s="2" t="s">
        <v>646</v>
      </c>
      <c r="M453" s="4">
        <v>177</v>
      </c>
      <c r="N453" s="4">
        <v>3</v>
      </c>
      <c r="O453" s="4">
        <v>30.09</v>
      </c>
      <c r="P453" s="14">
        <f t="shared" si="47"/>
        <v>0.17</v>
      </c>
    </row>
    <row r="454" spans="1:16" ht="14.25" customHeight="1" x14ac:dyDescent="0.25">
      <c r="A454" s="2" t="s">
        <v>647</v>
      </c>
      <c r="B454" s="3">
        <v>41216</v>
      </c>
      <c r="C454" s="10" t="str">
        <f t="shared" si="42"/>
        <v>November</v>
      </c>
      <c r="D454" s="10" t="str">
        <f t="shared" si="43"/>
        <v>2012</v>
      </c>
      <c r="E454" s="3">
        <v>41220</v>
      </c>
      <c r="F454" s="13">
        <f t="shared" si="44"/>
        <v>4</v>
      </c>
      <c r="G454" s="2" t="s">
        <v>3496</v>
      </c>
      <c r="H454" s="2" t="s">
        <v>3131</v>
      </c>
      <c r="I454" s="22" t="str">
        <f t="shared" si="45"/>
        <v>United States</v>
      </c>
      <c r="J454" s="22" t="str">
        <f t="shared" si="46"/>
        <v>California</v>
      </c>
      <c r="K454" s="2" t="s">
        <v>16</v>
      </c>
      <c r="L454" s="2" t="s">
        <v>648</v>
      </c>
      <c r="M454" s="4">
        <v>1212.848</v>
      </c>
      <c r="N454" s="4">
        <v>7</v>
      </c>
      <c r="O454" s="4">
        <v>106.1242</v>
      </c>
      <c r="P454" s="14">
        <f t="shared" si="47"/>
        <v>8.7500000000000008E-2</v>
      </c>
    </row>
    <row r="455" spans="1:16" ht="14.25" customHeight="1" x14ac:dyDescent="0.25">
      <c r="A455" s="2" t="s">
        <v>647</v>
      </c>
      <c r="B455" s="3">
        <v>41216</v>
      </c>
      <c r="C455" s="10" t="str">
        <f t="shared" si="42"/>
        <v>November</v>
      </c>
      <c r="D455" s="10" t="str">
        <f t="shared" si="43"/>
        <v>2012</v>
      </c>
      <c r="E455" s="3">
        <v>41220</v>
      </c>
      <c r="F455" s="13">
        <f t="shared" si="44"/>
        <v>4</v>
      </c>
      <c r="G455" s="2" t="s">
        <v>3496</v>
      </c>
      <c r="H455" s="2" t="s">
        <v>3131</v>
      </c>
      <c r="I455" s="22" t="str">
        <f t="shared" si="45"/>
        <v>United States</v>
      </c>
      <c r="J455" s="22" t="str">
        <f t="shared" si="46"/>
        <v>California</v>
      </c>
      <c r="K455" s="2" t="s">
        <v>38</v>
      </c>
      <c r="L455" s="2" t="s">
        <v>649</v>
      </c>
      <c r="M455" s="4">
        <v>89.97</v>
      </c>
      <c r="N455" s="4">
        <v>3</v>
      </c>
      <c r="O455" s="4">
        <v>37.787399999999998</v>
      </c>
      <c r="P455" s="14">
        <f t="shared" si="47"/>
        <v>0.42</v>
      </c>
    </row>
    <row r="456" spans="1:16" ht="14.25" customHeight="1" x14ac:dyDescent="0.25">
      <c r="A456" s="2" t="s">
        <v>647</v>
      </c>
      <c r="B456" s="3">
        <v>41216</v>
      </c>
      <c r="C456" s="10" t="str">
        <f t="shared" si="42"/>
        <v>November</v>
      </c>
      <c r="D456" s="10" t="str">
        <f t="shared" si="43"/>
        <v>2012</v>
      </c>
      <c r="E456" s="3">
        <v>41220</v>
      </c>
      <c r="F456" s="13">
        <f t="shared" si="44"/>
        <v>4</v>
      </c>
      <c r="G456" s="2" t="s">
        <v>3496</v>
      </c>
      <c r="H456" s="2" t="s">
        <v>3131</v>
      </c>
      <c r="I456" s="22" t="str">
        <f t="shared" si="45"/>
        <v>United States</v>
      </c>
      <c r="J456" s="22" t="str">
        <f t="shared" si="46"/>
        <v>California</v>
      </c>
      <c r="K456" s="2" t="s">
        <v>12</v>
      </c>
      <c r="L456" s="2" t="s">
        <v>280</v>
      </c>
      <c r="M456" s="4">
        <v>42.6</v>
      </c>
      <c r="N456" s="4">
        <v>3</v>
      </c>
      <c r="O456" s="4">
        <v>16.614000000000001</v>
      </c>
      <c r="P456" s="14">
        <f t="shared" si="47"/>
        <v>0.39</v>
      </c>
    </row>
    <row r="457" spans="1:16" ht="14.25" customHeight="1" x14ac:dyDescent="0.25">
      <c r="A457" s="2" t="s">
        <v>650</v>
      </c>
      <c r="B457" s="3">
        <v>41943</v>
      </c>
      <c r="C457" s="10" t="str">
        <f t="shared" si="42"/>
        <v>October</v>
      </c>
      <c r="D457" s="10" t="str">
        <f t="shared" si="43"/>
        <v>2014</v>
      </c>
      <c r="E457" s="3">
        <v>41947</v>
      </c>
      <c r="F457" s="13">
        <f t="shared" si="44"/>
        <v>4</v>
      </c>
      <c r="G457" s="2" t="s">
        <v>3497</v>
      </c>
      <c r="H457" s="2" t="s">
        <v>3173</v>
      </c>
      <c r="I457" s="22" t="str">
        <f t="shared" si="45"/>
        <v>United States</v>
      </c>
      <c r="J457" s="22" t="str">
        <f t="shared" si="46"/>
        <v>Washington</v>
      </c>
      <c r="K457" s="2" t="s">
        <v>12</v>
      </c>
      <c r="L457" s="2" t="s">
        <v>651</v>
      </c>
      <c r="M457" s="4">
        <v>9.64</v>
      </c>
      <c r="N457" s="4">
        <v>2</v>
      </c>
      <c r="O457" s="4">
        <v>3.6631999999999998</v>
      </c>
      <c r="P457" s="14">
        <f t="shared" si="47"/>
        <v>0.37999999999999995</v>
      </c>
    </row>
    <row r="458" spans="1:16" ht="14.25" customHeight="1" x14ac:dyDescent="0.25">
      <c r="A458" s="2" t="s">
        <v>652</v>
      </c>
      <c r="B458" s="3">
        <v>41565</v>
      </c>
      <c r="C458" s="10" t="str">
        <f t="shared" si="42"/>
        <v>October</v>
      </c>
      <c r="D458" s="10" t="str">
        <f t="shared" si="43"/>
        <v>2013</v>
      </c>
      <c r="E458" s="3">
        <v>41568</v>
      </c>
      <c r="F458" s="13">
        <f t="shared" si="44"/>
        <v>3</v>
      </c>
      <c r="G458" s="2" t="s">
        <v>3324</v>
      </c>
      <c r="H458" s="2" t="s">
        <v>3134</v>
      </c>
      <c r="I458" s="22" t="str">
        <f t="shared" si="45"/>
        <v>United States</v>
      </c>
      <c r="J458" s="22" t="str">
        <f t="shared" si="46"/>
        <v>California</v>
      </c>
      <c r="K458" s="2" t="s">
        <v>18</v>
      </c>
      <c r="L458" s="2" t="s">
        <v>653</v>
      </c>
      <c r="M458" s="4">
        <v>18.16</v>
      </c>
      <c r="N458" s="4">
        <v>5</v>
      </c>
      <c r="O458" s="4">
        <v>6.5830000000000002</v>
      </c>
      <c r="P458" s="14">
        <f t="shared" si="47"/>
        <v>0.36249999999999999</v>
      </c>
    </row>
    <row r="459" spans="1:16" ht="14.25" customHeight="1" x14ac:dyDescent="0.25">
      <c r="A459" s="2" t="s">
        <v>654</v>
      </c>
      <c r="B459" s="3">
        <v>41603</v>
      </c>
      <c r="C459" s="10" t="str">
        <f t="shared" si="42"/>
        <v>November</v>
      </c>
      <c r="D459" s="10" t="str">
        <f t="shared" si="43"/>
        <v>2013</v>
      </c>
      <c r="E459" s="3">
        <v>41610</v>
      </c>
      <c r="F459" s="13">
        <f t="shared" si="44"/>
        <v>7</v>
      </c>
      <c r="G459" s="2" t="s">
        <v>3458</v>
      </c>
      <c r="H459" s="2" t="s">
        <v>3131</v>
      </c>
      <c r="I459" s="22" t="str">
        <f t="shared" si="45"/>
        <v>United States</v>
      </c>
      <c r="J459" s="22" t="str">
        <f t="shared" si="46"/>
        <v>California</v>
      </c>
      <c r="K459" s="2" t="s">
        <v>16</v>
      </c>
      <c r="L459" s="2" t="s">
        <v>655</v>
      </c>
      <c r="M459" s="4">
        <v>33.520000000000003</v>
      </c>
      <c r="N459" s="4">
        <v>2</v>
      </c>
      <c r="O459" s="4">
        <v>3.3519999999999999</v>
      </c>
      <c r="P459" s="14">
        <f t="shared" si="47"/>
        <v>9.9999999999999992E-2</v>
      </c>
    </row>
    <row r="460" spans="1:16" ht="14.25" customHeight="1" x14ac:dyDescent="0.25">
      <c r="A460" s="2" t="s">
        <v>654</v>
      </c>
      <c r="B460" s="3">
        <v>41603</v>
      </c>
      <c r="C460" s="10" t="str">
        <f t="shared" si="42"/>
        <v>November</v>
      </c>
      <c r="D460" s="10" t="str">
        <f t="shared" si="43"/>
        <v>2013</v>
      </c>
      <c r="E460" s="3">
        <v>41610</v>
      </c>
      <c r="F460" s="13">
        <f t="shared" si="44"/>
        <v>7</v>
      </c>
      <c r="G460" s="2" t="s">
        <v>3458</v>
      </c>
      <c r="H460" s="2" t="s">
        <v>3131</v>
      </c>
      <c r="I460" s="22" t="str">
        <f t="shared" si="45"/>
        <v>United States</v>
      </c>
      <c r="J460" s="22" t="str">
        <f t="shared" si="46"/>
        <v>California</v>
      </c>
      <c r="K460" s="2" t="s">
        <v>12</v>
      </c>
      <c r="L460" s="2" t="s">
        <v>656</v>
      </c>
      <c r="M460" s="4">
        <v>9.94</v>
      </c>
      <c r="N460" s="4">
        <v>2</v>
      </c>
      <c r="O460" s="4">
        <v>3.0813999999999999</v>
      </c>
      <c r="P460" s="14">
        <f t="shared" si="47"/>
        <v>0.31</v>
      </c>
    </row>
    <row r="461" spans="1:16" ht="14.25" customHeight="1" x14ac:dyDescent="0.25">
      <c r="A461" s="2" t="s">
        <v>657</v>
      </c>
      <c r="B461" s="3">
        <v>41122</v>
      </c>
      <c r="C461" s="10" t="str">
        <f t="shared" si="42"/>
        <v>August</v>
      </c>
      <c r="D461" s="10" t="str">
        <f t="shared" si="43"/>
        <v>2012</v>
      </c>
      <c r="E461" s="3">
        <v>41128</v>
      </c>
      <c r="F461" s="13">
        <f t="shared" si="44"/>
        <v>6</v>
      </c>
      <c r="G461" s="2" t="s">
        <v>3498</v>
      </c>
      <c r="H461" s="2" t="s">
        <v>3131</v>
      </c>
      <c r="I461" s="22" t="str">
        <f t="shared" si="45"/>
        <v>United States</v>
      </c>
      <c r="J461" s="22" t="str">
        <f t="shared" si="46"/>
        <v>California</v>
      </c>
      <c r="K461" s="2" t="s">
        <v>14</v>
      </c>
      <c r="L461" s="2" t="s">
        <v>658</v>
      </c>
      <c r="M461" s="4">
        <v>6.72</v>
      </c>
      <c r="N461" s="4">
        <v>4</v>
      </c>
      <c r="O461" s="4">
        <v>3.36</v>
      </c>
      <c r="P461" s="14">
        <f t="shared" si="47"/>
        <v>0.5</v>
      </c>
    </row>
    <row r="462" spans="1:16" ht="14.25" customHeight="1" x14ac:dyDescent="0.25">
      <c r="A462" s="2" t="s">
        <v>657</v>
      </c>
      <c r="B462" s="3">
        <v>41122</v>
      </c>
      <c r="C462" s="10" t="str">
        <f t="shared" si="42"/>
        <v>August</v>
      </c>
      <c r="D462" s="10" t="str">
        <f t="shared" si="43"/>
        <v>2012</v>
      </c>
      <c r="E462" s="3">
        <v>41128</v>
      </c>
      <c r="F462" s="13">
        <f t="shared" si="44"/>
        <v>6</v>
      </c>
      <c r="G462" s="2" t="s">
        <v>3498</v>
      </c>
      <c r="H462" s="2" t="s">
        <v>3131</v>
      </c>
      <c r="I462" s="22" t="str">
        <f t="shared" si="45"/>
        <v>United States</v>
      </c>
      <c r="J462" s="22" t="str">
        <f t="shared" si="46"/>
        <v>California</v>
      </c>
      <c r="K462" s="2" t="s">
        <v>22</v>
      </c>
      <c r="L462" s="2" t="s">
        <v>659</v>
      </c>
      <c r="M462" s="4">
        <v>1004.976</v>
      </c>
      <c r="N462" s="4">
        <v>6</v>
      </c>
      <c r="O462" s="4">
        <v>-175.8708</v>
      </c>
      <c r="P462" s="14">
        <f t="shared" si="47"/>
        <v>-0.17500000000000002</v>
      </c>
    </row>
    <row r="463" spans="1:16" ht="14.25" customHeight="1" x14ac:dyDescent="0.25">
      <c r="A463" s="2" t="s">
        <v>660</v>
      </c>
      <c r="B463" s="3">
        <v>41895</v>
      </c>
      <c r="C463" s="10" t="str">
        <f t="shared" si="42"/>
        <v>September</v>
      </c>
      <c r="D463" s="10" t="str">
        <f t="shared" si="43"/>
        <v>2014</v>
      </c>
      <c r="E463" s="3">
        <v>41898</v>
      </c>
      <c r="F463" s="13">
        <f t="shared" si="44"/>
        <v>3</v>
      </c>
      <c r="G463" s="2" t="s">
        <v>3499</v>
      </c>
      <c r="H463" s="2" t="s">
        <v>3131</v>
      </c>
      <c r="I463" s="22" t="str">
        <f t="shared" si="45"/>
        <v>United States</v>
      </c>
      <c r="J463" s="22" t="str">
        <f t="shared" si="46"/>
        <v>California</v>
      </c>
      <c r="K463" s="2" t="s">
        <v>12</v>
      </c>
      <c r="L463" s="2" t="s">
        <v>661</v>
      </c>
      <c r="M463" s="4">
        <v>8.36</v>
      </c>
      <c r="N463" s="4">
        <v>2</v>
      </c>
      <c r="O463" s="4">
        <v>3.0095999999999998</v>
      </c>
      <c r="P463" s="14">
        <f t="shared" si="47"/>
        <v>0.36</v>
      </c>
    </row>
    <row r="464" spans="1:16" ht="14.25" customHeight="1" x14ac:dyDescent="0.25">
      <c r="A464" s="2" t="s">
        <v>662</v>
      </c>
      <c r="B464" s="3">
        <v>41815</v>
      </c>
      <c r="C464" s="10" t="str">
        <f t="shared" si="42"/>
        <v>June</v>
      </c>
      <c r="D464" s="10" t="str">
        <f t="shared" si="43"/>
        <v>2014</v>
      </c>
      <c r="E464" s="3">
        <v>41822</v>
      </c>
      <c r="F464" s="13">
        <f t="shared" si="44"/>
        <v>7</v>
      </c>
      <c r="G464" s="2" t="s">
        <v>3500</v>
      </c>
      <c r="H464" s="2" t="s">
        <v>3198</v>
      </c>
      <c r="I464" s="22" t="str">
        <f t="shared" si="45"/>
        <v>United States</v>
      </c>
      <c r="J464" s="22" t="str">
        <f t="shared" si="46"/>
        <v>California</v>
      </c>
      <c r="K464" s="2" t="s">
        <v>14</v>
      </c>
      <c r="L464" s="2" t="s">
        <v>663</v>
      </c>
      <c r="M464" s="4">
        <v>385.6</v>
      </c>
      <c r="N464" s="4">
        <v>8</v>
      </c>
      <c r="O464" s="4">
        <v>111.824</v>
      </c>
      <c r="P464" s="14">
        <f t="shared" si="47"/>
        <v>0.28999999999999998</v>
      </c>
    </row>
    <row r="465" spans="1:16" ht="14.25" customHeight="1" x14ac:dyDescent="0.25">
      <c r="A465" s="2" t="s">
        <v>662</v>
      </c>
      <c r="B465" s="3">
        <v>41815</v>
      </c>
      <c r="C465" s="10" t="str">
        <f t="shared" si="42"/>
        <v>June</v>
      </c>
      <c r="D465" s="10" t="str">
        <f t="shared" si="43"/>
        <v>2014</v>
      </c>
      <c r="E465" s="3">
        <v>41822</v>
      </c>
      <c r="F465" s="13">
        <f t="shared" si="44"/>
        <v>7</v>
      </c>
      <c r="G465" s="2" t="s">
        <v>3500</v>
      </c>
      <c r="H465" s="2" t="s">
        <v>3198</v>
      </c>
      <c r="I465" s="22" t="str">
        <f t="shared" si="45"/>
        <v>United States</v>
      </c>
      <c r="J465" s="22" t="str">
        <f t="shared" si="46"/>
        <v>California</v>
      </c>
      <c r="K465" s="2" t="s">
        <v>14</v>
      </c>
      <c r="L465" s="2" t="s">
        <v>664</v>
      </c>
      <c r="M465" s="4">
        <v>35.82</v>
      </c>
      <c r="N465" s="4">
        <v>9</v>
      </c>
      <c r="O465" s="4">
        <v>11.820600000000001</v>
      </c>
      <c r="P465" s="14">
        <f t="shared" si="47"/>
        <v>0.33</v>
      </c>
    </row>
    <row r="466" spans="1:16" ht="14.25" customHeight="1" x14ac:dyDescent="0.25">
      <c r="A466" s="2" t="s">
        <v>665</v>
      </c>
      <c r="B466" s="3">
        <v>41984</v>
      </c>
      <c r="C466" s="10" t="str">
        <f t="shared" si="42"/>
        <v>December</v>
      </c>
      <c r="D466" s="10" t="str">
        <f t="shared" si="43"/>
        <v>2014</v>
      </c>
      <c r="E466" s="3">
        <v>41988</v>
      </c>
      <c r="F466" s="13">
        <f t="shared" si="44"/>
        <v>4</v>
      </c>
      <c r="G466" s="2" t="s">
        <v>3501</v>
      </c>
      <c r="H466" s="2" t="s">
        <v>3199</v>
      </c>
      <c r="I466" s="22" t="str">
        <f t="shared" si="45"/>
        <v>United States</v>
      </c>
      <c r="J466" s="22" t="str">
        <f t="shared" si="46"/>
        <v>Nevada</v>
      </c>
      <c r="K466" s="2" t="s">
        <v>22</v>
      </c>
      <c r="L466" s="2" t="s">
        <v>277</v>
      </c>
      <c r="M466" s="4">
        <v>1669.6</v>
      </c>
      <c r="N466" s="4">
        <v>4</v>
      </c>
      <c r="O466" s="4">
        <v>116.872</v>
      </c>
      <c r="P466" s="14">
        <f t="shared" si="47"/>
        <v>7.0000000000000007E-2</v>
      </c>
    </row>
    <row r="467" spans="1:16" ht="14.25" customHeight="1" x14ac:dyDescent="0.25">
      <c r="A467" s="2" t="s">
        <v>666</v>
      </c>
      <c r="B467" s="3">
        <v>40578</v>
      </c>
      <c r="C467" s="10" t="str">
        <f t="shared" si="42"/>
        <v>February</v>
      </c>
      <c r="D467" s="10" t="str">
        <f t="shared" si="43"/>
        <v>2011</v>
      </c>
      <c r="E467" s="3">
        <v>40581</v>
      </c>
      <c r="F467" s="13">
        <f t="shared" si="44"/>
        <v>3</v>
      </c>
      <c r="G467" s="2" t="s">
        <v>3502</v>
      </c>
      <c r="H467" s="2" t="s">
        <v>3132</v>
      </c>
      <c r="I467" s="22" t="str">
        <f t="shared" si="45"/>
        <v>United States</v>
      </c>
      <c r="J467" s="22" t="str">
        <f t="shared" si="46"/>
        <v>Washington</v>
      </c>
      <c r="K467" s="2" t="s">
        <v>18</v>
      </c>
      <c r="L467" s="2" t="s">
        <v>152</v>
      </c>
      <c r="M467" s="4">
        <v>83.84</v>
      </c>
      <c r="N467" s="4">
        <v>2</v>
      </c>
      <c r="O467" s="4">
        <v>27.248000000000001</v>
      </c>
      <c r="P467" s="14">
        <f t="shared" si="47"/>
        <v>0.32500000000000001</v>
      </c>
    </row>
    <row r="468" spans="1:16" ht="14.25" customHeight="1" x14ac:dyDescent="0.25">
      <c r="A468" s="2" t="s">
        <v>666</v>
      </c>
      <c r="B468" s="3">
        <v>40578</v>
      </c>
      <c r="C468" s="10" t="str">
        <f t="shared" si="42"/>
        <v>February</v>
      </c>
      <c r="D468" s="10" t="str">
        <f t="shared" si="43"/>
        <v>2011</v>
      </c>
      <c r="E468" s="3">
        <v>40581</v>
      </c>
      <c r="F468" s="13">
        <f t="shared" si="44"/>
        <v>3</v>
      </c>
      <c r="G468" s="2" t="s">
        <v>3502</v>
      </c>
      <c r="H468" s="2" t="s">
        <v>3132</v>
      </c>
      <c r="I468" s="22" t="str">
        <f t="shared" si="45"/>
        <v>United States</v>
      </c>
      <c r="J468" s="22" t="str">
        <f t="shared" si="46"/>
        <v>Washington</v>
      </c>
      <c r="K468" s="2" t="s">
        <v>18</v>
      </c>
      <c r="L468" s="2" t="s">
        <v>667</v>
      </c>
      <c r="M468" s="4">
        <v>13.272</v>
      </c>
      <c r="N468" s="4">
        <v>3</v>
      </c>
      <c r="O468" s="4">
        <v>4.3133999999999997</v>
      </c>
      <c r="P468" s="14">
        <f t="shared" si="47"/>
        <v>0.32499999999999996</v>
      </c>
    </row>
    <row r="469" spans="1:16" ht="14.25" customHeight="1" x14ac:dyDescent="0.25">
      <c r="A469" s="2" t="s">
        <v>668</v>
      </c>
      <c r="B469" s="3">
        <v>41682</v>
      </c>
      <c r="C469" s="10" t="str">
        <f t="shared" si="42"/>
        <v>February</v>
      </c>
      <c r="D469" s="10" t="str">
        <f t="shared" si="43"/>
        <v>2014</v>
      </c>
      <c r="E469" s="3">
        <v>41685</v>
      </c>
      <c r="F469" s="13">
        <f t="shared" si="44"/>
        <v>3</v>
      </c>
      <c r="G469" s="2" t="s">
        <v>3503</v>
      </c>
      <c r="H469" s="2" t="s">
        <v>3134</v>
      </c>
      <c r="I469" s="22" t="str">
        <f t="shared" si="45"/>
        <v>United States</v>
      </c>
      <c r="J469" s="22" t="str">
        <f t="shared" si="46"/>
        <v>California</v>
      </c>
      <c r="K469" s="2" t="s">
        <v>18</v>
      </c>
      <c r="L469" s="2" t="s">
        <v>425</v>
      </c>
      <c r="M469" s="4">
        <v>21.335999999999999</v>
      </c>
      <c r="N469" s="4">
        <v>7</v>
      </c>
      <c r="O469" s="4">
        <v>7.7343000000000002</v>
      </c>
      <c r="P469" s="14">
        <f t="shared" si="47"/>
        <v>0.36250000000000004</v>
      </c>
    </row>
    <row r="470" spans="1:16" ht="14.25" customHeight="1" x14ac:dyDescent="0.25">
      <c r="A470" s="2" t="s">
        <v>669</v>
      </c>
      <c r="B470" s="3">
        <v>41249</v>
      </c>
      <c r="C470" s="10" t="str">
        <f t="shared" si="42"/>
        <v>December</v>
      </c>
      <c r="D470" s="10" t="str">
        <f t="shared" si="43"/>
        <v>2012</v>
      </c>
      <c r="E470" s="3">
        <v>41254</v>
      </c>
      <c r="F470" s="13">
        <f t="shared" si="44"/>
        <v>5</v>
      </c>
      <c r="G470" s="2" t="s">
        <v>3504</v>
      </c>
      <c r="H470" s="2" t="s">
        <v>3157</v>
      </c>
      <c r="I470" s="22" t="str">
        <f t="shared" si="45"/>
        <v>United States</v>
      </c>
      <c r="J470" s="22" t="str">
        <f t="shared" si="46"/>
        <v>Arizona</v>
      </c>
      <c r="K470" s="2" t="s">
        <v>12</v>
      </c>
      <c r="L470" s="2" t="s">
        <v>670</v>
      </c>
      <c r="M470" s="4">
        <v>206.11199999999999</v>
      </c>
      <c r="N470" s="4">
        <v>6</v>
      </c>
      <c r="O470" s="4">
        <v>48.951599999999999</v>
      </c>
      <c r="P470" s="14">
        <f t="shared" si="47"/>
        <v>0.23749999999999999</v>
      </c>
    </row>
    <row r="471" spans="1:16" ht="14.25" customHeight="1" x14ac:dyDescent="0.25">
      <c r="A471" s="2" t="s">
        <v>669</v>
      </c>
      <c r="B471" s="3">
        <v>41249</v>
      </c>
      <c r="C471" s="10" t="str">
        <f t="shared" si="42"/>
        <v>December</v>
      </c>
      <c r="D471" s="10" t="str">
        <f t="shared" si="43"/>
        <v>2012</v>
      </c>
      <c r="E471" s="3">
        <v>41254</v>
      </c>
      <c r="F471" s="13">
        <f t="shared" si="44"/>
        <v>5</v>
      </c>
      <c r="G471" s="2" t="s">
        <v>3504</v>
      </c>
      <c r="H471" s="2" t="s">
        <v>3157</v>
      </c>
      <c r="I471" s="22" t="str">
        <f t="shared" si="45"/>
        <v>United States</v>
      </c>
      <c r="J471" s="22" t="str">
        <f t="shared" si="46"/>
        <v>Arizona</v>
      </c>
      <c r="K471" s="2" t="s">
        <v>45</v>
      </c>
      <c r="L471" s="2" t="s">
        <v>671</v>
      </c>
      <c r="M471" s="4">
        <v>19.920000000000002</v>
      </c>
      <c r="N471" s="4">
        <v>5</v>
      </c>
      <c r="O471" s="4">
        <v>6.7229999999999999</v>
      </c>
      <c r="P471" s="14">
        <f t="shared" si="47"/>
        <v>0.33749999999999997</v>
      </c>
    </row>
    <row r="472" spans="1:16" ht="14.25" customHeight="1" x14ac:dyDescent="0.25">
      <c r="A472" s="2" t="s">
        <v>669</v>
      </c>
      <c r="B472" s="3">
        <v>41249</v>
      </c>
      <c r="C472" s="10" t="str">
        <f t="shared" si="42"/>
        <v>December</v>
      </c>
      <c r="D472" s="10" t="str">
        <f t="shared" si="43"/>
        <v>2012</v>
      </c>
      <c r="E472" s="3">
        <v>41254</v>
      </c>
      <c r="F472" s="13">
        <f t="shared" si="44"/>
        <v>5</v>
      </c>
      <c r="G472" s="2" t="s">
        <v>3504</v>
      </c>
      <c r="H472" s="2" t="s">
        <v>3157</v>
      </c>
      <c r="I472" s="22" t="str">
        <f t="shared" si="45"/>
        <v>United States</v>
      </c>
      <c r="J472" s="22" t="str">
        <f t="shared" si="46"/>
        <v>Arizona</v>
      </c>
      <c r="K472" s="2" t="s">
        <v>45</v>
      </c>
      <c r="L472" s="2" t="s">
        <v>672</v>
      </c>
      <c r="M472" s="4">
        <v>198.27199999999999</v>
      </c>
      <c r="N472" s="4">
        <v>8</v>
      </c>
      <c r="O472" s="4">
        <v>61.96</v>
      </c>
      <c r="P472" s="14">
        <f t="shared" si="47"/>
        <v>0.3125</v>
      </c>
    </row>
    <row r="473" spans="1:16" ht="14.25" customHeight="1" x14ac:dyDescent="0.25">
      <c r="A473" s="2" t="s">
        <v>669</v>
      </c>
      <c r="B473" s="3">
        <v>41249</v>
      </c>
      <c r="C473" s="10" t="str">
        <f t="shared" si="42"/>
        <v>December</v>
      </c>
      <c r="D473" s="10" t="str">
        <f t="shared" si="43"/>
        <v>2012</v>
      </c>
      <c r="E473" s="3">
        <v>41254</v>
      </c>
      <c r="F473" s="13">
        <f t="shared" si="44"/>
        <v>5</v>
      </c>
      <c r="G473" s="2" t="s">
        <v>3504</v>
      </c>
      <c r="H473" s="2" t="s">
        <v>3157</v>
      </c>
      <c r="I473" s="22" t="str">
        <f t="shared" si="45"/>
        <v>United States</v>
      </c>
      <c r="J473" s="22" t="str">
        <f t="shared" si="46"/>
        <v>Arizona</v>
      </c>
      <c r="K473" s="2" t="s">
        <v>28</v>
      </c>
      <c r="L473" s="2" t="s">
        <v>673</v>
      </c>
      <c r="M473" s="4">
        <v>247.10400000000001</v>
      </c>
      <c r="N473" s="4">
        <v>6</v>
      </c>
      <c r="O473" s="4">
        <v>-58.687199999999997</v>
      </c>
      <c r="P473" s="14">
        <f t="shared" si="47"/>
        <v>-0.23749999999999999</v>
      </c>
    </row>
    <row r="474" spans="1:16" ht="14.25" customHeight="1" x14ac:dyDescent="0.25">
      <c r="A474" s="2" t="s">
        <v>669</v>
      </c>
      <c r="B474" s="3">
        <v>41249</v>
      </c>
      <c r="C474" s="10" t="str">
        <f t="shared" si="42"/>
        <v>December</v>
      </c>
      <c r="D474" s="10" t="str">
        <f t="shared" si="43"/>
        <v>2012</v>
      </c>
      <c r="E474" s="3">
        <v>41254</v>
      </c>
      <c r="F474" s="13">
        <f t="shared" si="44"/>
        <v>5</v>
      </c>
      <c r="G474" s="2" t="s">
        <v>3504</v>
      </c>
      <c r="H474" s="2" t="s">
        <v>3157</v>
      </c>
      <c r="I474" s="22" t="str">
        <f t="shared" si="45"/>
        <v>United States</v>
      </c>
      <c r="J474" s="22" t="str">
        <f t="shared" si="46"/>
        <v>Arizona</v>
      </c>
      <c r="K474" s="2" t="s">
        <v>14</v>
      </c>
      <c r="L474" s="2" t="s">
        <v>519</v>
      </c>
      <c r="M474" s="4">
        <v>86.304000000000002</v>
      </c>
      <c r="N474" s="4">
        <v>6</v>
      </c>
      <c r="O474" s="4">
        <v>9.7091999999999992</v>
      </c>
      <c r="P474" s="14">
        <f t="shared" si="47"/>
        <v>0.11249999999999999</v>
      </c>
    </row>
    <row r="475" spans="1:16" ht="14.25" customHeight="1" x14ac:dyDescent="0.25">
      <c r="A475" s="2" t="s">
        <v>674</v>
      </c>
      <c r="B475" s="3">
        <v>41883</v>
      </c>
      <c r="C475" s="10" t="str">
        <f t="shared" si="42"/>
        <v>September</v>
      </c>
      <c r="D475" s="10" t="str">
        <f t="shared" si="43"/>
        <v>2014</v>
      </c>
      <c r="E475" s="3">
        <v>41888</v>
      </c>
      <c r="F475" s="13">
        <f t="shared" si="44"/>
        <v>5</v>
      </c>
      <c r="G475" s="2" t="s">
        <v>3380</v>
      </c>
      <c r="H475" s="2" t="s">
        <v>3200</v>
      </c>
      <c r="I475" s="22" t="str">
        <f t="shared" si="45"/>
        <v>United States</v>
      </c>
      <c r="J475" s="22" t="str">
        <f t="shared" si="46"/>
        <v>Arizona</v>
      </c>
      <c r="K475" s="2" t="s">
        <v>28</v>
      </c>
      <c r="L475" s="2" t="s">
        <v>675</v>
      </c>
      <c r="M475" s="4">
        <v>10.744</v>
      </c>
      <c r="N475" s="4">
        <v>1</v>
      </c>
      <c r="O475" s="4">
        <v>0.80579999999999996</v>
      </c>
      <c r="P475" s="14">
        <f t="shared" si="47"/>
        <v>7.4999999999999997E-2</v>
      </c>
    </row>
    <row r="476" spans="1:16" ht="14.25" customHeight="1" x14ac:dyDescent="0.25">
      <c r="A476" s="2" t="s">
        <v>674</v>
      </c>
      <c r="B476" s="3">
        <v>41883</v>
      </c>
      <c r="C476" s="10" t="str">
        <f t="shared" si="42"/>
        <v>September</v>
      </c>
      <c r="D476" s="10" t="str">
        <f t="shared" si="43"/>
        <v>2014</v>
      </c>
      <c r="E476" s="3">
        <v>41888</v>
      </c>
      <c r="F476" s="13">
        <f t="shared" si="44"/>
        <v>5</v>
      </c>
      <c r="G476" s="2" t="s">
        <v>3380</v>
      </c>
      <c r="H476" s="2" t="s">
        <v>3200</v>
      </c>
      <c r="I476" s="22" t="str">
        <f t="shared" si="45"/>
        <v>United States</v>
      </c>
      <c r="J476" s="22" t="str">
        <f t="shared" si="46"/>
        <v>Arizona</v>
      </c>
      <c r="K476" s="2" t="s">
        <v>79</v>
      </c>
      <c r="L476" s="2" t="s">
        <v>676</v>
      </c>
      <c r="M476" s="4">
        <v>8.3759999999999994</v>
      </c>
      <c r="N476" s="4">
        <v>3</v>
      </c>
      <c r="O476" s="4">
        <v>2.7222</v>
      </c>
      <c r="P476" s="14">
        <f t="shared" si="47"/>
        <v>0.32500000000000001</v>
      </c>
    </row>
    <row r="477" spans="1:16" ht="14.25" customHeight="1" x14ac:dyDescent="0.25">
      <c r="A477" s="2" t="s">
        <v>677</v>
      </c>
      <c r="B477" s="3">
        <v>41681</v>
      </c>
      <c r="C477" s="10" t="str">
        <f t="shared" si="42"/>
        <v>February</v>
      </c>
      <c r="D477" s="10" t="str">
        <f t="shared" si="43"/>
        <v>2014</v>
      </c>
      <c r="E477" s="3">
        <v>41685</v>
      </c>
      <c r="F477" s="13">
        <f t="shared" si="44"/>
        <v>4</v>
      </c>
      <c r="G477" s="2" t="s">
        <v>3505</v>
      </c>
      <c r="H477" s="2" t="s">
        <v>3201</v>
      </c>
      <c r="I477" s="22" t="str">
        <f t="shared" si="45"/>
        <v>United States</v>
      </c>
      <c r="J477" s="22" t="str">
        <f t="shared" si="46"/>
        <v>California</v>
      </c>
      <c r="K477" s="2" t="s">
        <v>198</v>
      </c>
      <c r="L477" s="2" t="s">
        <v>678</v>
      </c>
      <c r="M477" s="4">
        <v>203.983</v>
      </c>
      <c r="N477" s="4">
        <v>2</v>
      </c>
      <c r="O477" s="4">
        <v>16.7986</v>
      </c>
      <c r="P477" s="14">
        <f t="shared" si="47"/>
        <v>8.2352941176470587E-2</v>
      </c>
    </row>
    <row r="478" spans="1:16" ht="14.25" customHeight="1" x14ac:dyDescent="0.25">
      <c r="A478" s="2" t="s">
        <v>679</v>
      </c>
      <c r="B478" s="3">
        <v>40579</v>
      </c>
      <c r="C478" s="10" t="str">
        <f t="shared" si="42"/>
        <v>February</v>
      </c>
      <c r="D478" s="10" t="str">
        <f t="shared" si="43"/>
        <v>2011</v>
      </c>
      <c r="E478" s="3">
        <v>40583</v>
      </c>
      <c r="F478" s="13">
        <f t="shared" si="44"/>
        <v>4</v>
      </c>
      <c r="G478" s="2" t="s">
        <v>3506</v>
      </c>
      <c r="H478" s="2" t="s">
        <v>3149</v>
      </c>
      <c r="I478" s="22" t="str">
        <f t="shared" si="45"/>
        <v>United States</v>
      </c>
      <c r="J478" s="22" t="str">
        <f t="shared" si="46"/>
        <v>California</v>
      </c>
      <c r="K478" s="2" t="s">
        <v>18</v>
      </c>
      <c r="L478" s="2" t="s">
        <v>680</v>
      </c>
      <c r="M478" s="4">
        <v>82.896000000000001</v>
      </c>
      <c r="N478" s="4">
        <v>3</v>
      </c>
      <c r="O478" s="4">
        <v>29.0136</v>
      </c>
      <c r="P478" s="14">
        <f t="shared" si="47"/>
        <v>0.35</v>
      </c>
    </row>
    <row r="479" spans="1:16" ht="14.25" customHeight="1" x14ac:dyDescent="0.25">
      <c r="A479" s="2" t="s">
        <v>679</v>
      </c>
      <c r="B479" s="3">
        <v>40579</v>
      </c>
      <c r="C479" s="10" t="str">
        <f t="shared" si="42"/>
        <v>February</v>
      </c>
      <c r="D479" s="10" t="str">
        <f t="shared" si="43"/>
        <v>2011</v>
      </c>
      <c r="E479" s="3">
        <v>40583</v>
      </c>
      <c r="F479" s="13">
        <f t="shared" si="44"/>
        <v>4</v>
      </c>
      <c r="G479" s="2" t="s">
        <v>3506</v>
      </c>
      <c r="H479" s="2" t="s">
        <v>3149</v>
      </c>
      <c r="I479" s="22" t="str">
        <f t="shared" si="45"/>
        <v>United States</v>
      </c>
      <c r="J479" s="22" t="str">
        <f t="shared" si="46"/>
        <v>California</v>
      </c>
      <c r="K479" s="2" t="s">
        <v>45</v>
      </c>
      <c r="L479" s="2" t="s">
        <v>423</v>
      </c>
      <c r="M479" s="4">
        <v>34.24</v>
      </c>
      <c r="N479" s="4">
        <v>4</v>
      </c>
      <c r="O479" s="4">
        <v>16.0928</v>
      </c>
      <c r="P479" s="14">
        <f t="shared" si="47"/>
        <v>0.47</v>
      </c>
    </row>
    <row r="480" spans="1:16" ht="14.25" customHeight="1" x14ac:dyDescent="0.25">
      <c r="A480" s="2" t="s">
        <v>681</v>
      </c>
      <c r="B480" s="3">
        <v>41443</v>
      </c>
      <c r="C480" s="10" t="str">
        <f t="shared" si="42"/>
        <v>June</v>
      </c>
      <c r="D480" s="10" t="str">
        <f t="shared" si="43"/>
        <v>2013</v>
      </c>
      <c r="E480" s="3">
        <v>41448</v>
      </c>
      <c r="F480" s="13">
        <f t="shared" si="44"/>
        <v>5</v>
      </c>
      <c r="G480" s="2" t="s">
        <v>3507</v>
      </c>
      <c r="H480" s="2" t="s">
        <v>3149</v>
      </c>
      <c r="I480" s="22" t="str">
        <f t="shared" si="45"/>
        <v>United States</v>
      </c>
      <c r="J480" s="22" t="str">
        <f t="shared" si="46"/>
        <v>California</v>
      </c>
      <c r="K480" s="2" t="s">
        <v>45</v>
      </c>
      <c r="L480" s="2" t="s">
        <v>605</v>
      </c>
      <c r="M480" s="4">
        <v>111.96</v>
      </c>
      <c r="N480" s="4">
        <v>2</v>
      </c>
      <c r="O480" s="4">
        <v>54.860399999999998</v>
      </c>
      <c r="P480" s="14">
        <f t="shared" si="47"/>
        <v>0.49</v>
      </c>
    </row>
    <row r="481" spans="1:16" ht="14.25" customHeight="1" x14ac:dyDescent="0.25">
      <c r="A481" s="2" t="s">
        <v>682</v>
      </c>
      <c r="B481" s="3">
        <v>40945</v>
      </c>
      <c r="C481" s="10" t="str">
        <f t="shared" si="42"/>
        <v>February</v>
      </c>
      <c r="D481" s="10" t="str">
        <f t="shared" si="43"/>
        <v>2012</v>
      </c>
      <c r="E481" s="3">
        <v>40952</v>
      </c>
      <c r="F481" s="13">
        <f t="shared" si="44"/>
        <v>7</v>
      </c>
      <c r="G481" s="2" t="s">
        <v>3503</v>
      </c>
      <c r="H481" s="2" t="s">
        <v>3202</v>
      </c>
      <c r="I481" s="22" t="str">
        <f t="shared" si="45"/>
        <v>United States</v>
      </c>
      <c r="J481" s="22" t="str">
        <f t="shared" si="46"/>
        <v>Washington</v>
      </c>
      <c r="K481" s="2" t="s">
        <v>14</v>
      </c>
      <c r="L481" s="2" t="s">
        <v>683</v>
      </c>
      <c r="M481" s="4">
        <v>5.28</v>
      </c>
      <c r="N481" s="4">
        <v>3</v>
      </c>
      <c r="O481" s="4">
        <v>1.5311999999999999</v>
      </c>
      <c r="P481" s="14">
        <f t="shared" si="47"/>
        <v>0.28999999999999998</v>
      </c>
    </row>
    <row r="482" spans="1:16" ht="14.25" customHeight="1" x14ac:dyDescent="0.25">
      <c r="A482" s="2" t="s">
        <v>684</v>
      </c>
      <c r="B482" s="3">
        <v>40984</v>
      </c>
      <c r="C482" s="10" t="str">
        <f t="shared" si="42"/>
        <v>March</v>
      </c>
      <c r="D482" s="10" t="str">
        <f t="shared" si="43"/>
        <v>2012</v>
      </c>
      <c r="E482" s="3">
        <v>40986</v>
      </c>
      <c r="F482" s="13">
        <f t="shared" si="44"/>
        <v>2</v>
      </c>
      <c r="G482" s="2" t="s">
        <v>3508</v>
      </c>
      <c r="H482" s="2" t="s">
        <v>3132</v>
      </c>
      <c r="I482" s="22" t="str">
        <f t="shared" si="45"/>
        <v>United States</v>
      </c>
      <c r="J482" s="22" t="str">
        <f t="shared" si="46"/>
        <v>Washington</v>
      </c>
      <c r="K482" s="2" t="s">
        <v>22</v>
      </c>
      <c r="L482" s="2" t="s">
        <v>685</v>
      </c>
      <c r="M482" s="4">
        <v>171.96</v>
      </c>
      <c r="N482" s="4">
        <v>2</v>
      </c>
      <c r="O482" s="4">
        <v>44.709600000000002</v>
      </c>
      <c r="P482" s="14">
        <f t="shared" si="47"/>
        <v>0.26</v>
      </c>
    </row>
    <row r="483" spans="1:16" ht="14.25" customHeight="1" x14ac:dyDescent="0.25">
      <c r="A483" s="2" t="s">
        <v>686</v>
      </c>
      <c r="B483" s="3">
        <v>41374</v>
      </c>
      <c r="C483" s="10" t="str">
        <f t="shared" si="42"/>
        <v>April</v>
      </c>
      <c r="D483" s="10" t="str">
        <f t="shared" si="43"/>
        <v>2013</v>
      </c>
      <c r="E483" s="3">
        <v>41378</v>
      </c>
      <c r="F483" s="13">
        <f t="shared" si="44"/>
        <v>4</v>
      </c>
      <c r="G483" s="2" t="s">
        <v>3509</v>
      </c>
      <c r="H483" s="2" t="s">
        <v>3132</v>
      </c>
      <c r="I483" s="22" t="str">
        <f t="shared" si="45"/>
        <v>United States</v>
      </c>
      <c r="J483" s="22" t="str">
        <f t="shared" si="46"/>
        <v>Washington</v>
      </c>
      <c r="K483" s="2" t="s">
        <v>18</v>
      </c>
      <c r="L483" s="2" t="s">
        <v>687</v>
      </c>
      <c r="M483" s="4">
        <v>35.351999999999997</v>
      </c>
      <c r="N483" s="4">
        <v>9</v>
      </c>
      <c r="O483" s="4">
        <v>12.815099999999999</v>
      </c>
      <c r="P483" s="14">
        <f t="shared" si="47"/>
        <v>0.36249999999999999</v>
      </c>
    </row>
    <row r="484" spans="1:16" ht="14.25" customHeight="1" x14ac:dyDescent="0.25">
      <c r="A484" s="2" t="s">
        <v>688</v>
      </c>
      <c r="B484" s="3">
        <v>40637</v>
      </c>
      <c r="C484" s="10" t="str">
        <f t="shared" si="42"/>
        <v>April</v>
      </c>
      <c r="D484" s="10" t="str">
        <f t="shared" si="43"/>
        <v>2011</v>
      </c>
      <c r="E484" s="3">
        <v>40642</v>
      </c>
      <c r="F484" s="13">
        <f t="shared" si="44"/>
        <v>5</v>
      </c>
      <c r="G484" s="2" t="s">
        <v>3510</v>
      </c>
      <c r="H484" s="2" t="s">
        <v>3134</v>
      </c>
      <c r="I484" s="22" t="str">
        <f t="shared" si="45"/>
        <v>United States</v>
      </c>
      <c r="J484" s="22" t="str">
        <f t="shared" si="46"/>
        <v>California</v>
      </c>
      <c r="K484" s="2" t="s">
        <v>9</v>
      </c>
      <c r="L484" s="2" t="s">
        <v>689</v>
      </c>
      <c r="M484" s="4">
        <v>18.899999999999999</v>
      </c>
      <c r="N484" s="4">
        <v>6</v>
      </c>
      <c r="O484" s="4">
        <v>9.0719999999999992</v>
      </c>
      <c r="P484" s="14">
        <f t="shared" si="47"/>
        <v>0.48</v>
      </c>
    </row>
    <row r="485" spans="1:16" ht="14.25" customHeight="1" x14ac:dyDescent="0.25">
      <c r="A485" s="2" t="s">
        <v>690</v>
      </c>
      <c r="B485" s="3">
        <v>41888</v>
      </c>
      <c r="C485" s="10" t="str">
        <f t="shared" si="42"/>
        <v>September</v>
      </c>
      <c r="D485" s="10" t="str">
        <f t="shared" si="43"/>
        <v>2014</v>
      </c>
      <c r="E485" s="3">
        <v>41889</v>
      </c>
      <c r="F485" s="13">
        <f t="shared" si="44"/>
        <v>1</v>
      </c>
      <c r="G485" s="2" t="s">
        <v>3511</v>
      </c>
      <c r="H485" s="2" t="s">
        <v>3132</v>
      </c>
      <c r="I485" s="22" t="str">
        <f t="shared" si="45"/>
        <v>United States</v>
      </c>
      <c r="J485" s="22" t="str">
        <f t="shared" si="46"/>
        <v>Washington</v>
      </c>
      <c r="K485" s="2" t="s">
        <v>14</v>
      </c>
      <c r="L485" s="2" t="s">
        <v>478</v>
      </c>
      <c r="M485" s="4">
        <v>2.78</v>
      </c>
      <c r="N485" s="4">
        <v>1</v>
      </c>
      <c r="O485" s="4">
        <v>0.7228</v>
      </c>
      <c r="P485" s="14">
        <f t="shared" si="47"/>
        <v>0.26</v>
      </c>
    </row>
    <row r="486" spans="1:16" ht="14.25" customHeight="1" x14ac:dyDescent="0.25">
      <c r="A486" s="2" t="s">
        <v>691</v>
      </c>
      <c r="B486" s="3">
        <v>40987</v>
      </c>
      <c r="C486" s="10" t="str">
        <f t="shared" si="42"/>
        <v>March</v>
      </c>
      <c r="D486" s="10" t="str">
        <f t="shared" si="43"/>
        <v>2012</v>
      </c>
      <c r="E486" s="3">
        <v>40993</v>
      </c>
      <c r="F486" s="13">
        <f t="shared" si="44"/>
        <v>6</v>
      </c>
      <c r="G486" s="2" t="s">
        <v>3512</v>
      </c>
      <c r="H486" s="2" t="s">
        <v>3132</v>
      </c>
      <c r="I486" s="22" t="str">
        <f t="shared" si="45"/>
        <v>United States</v>
      </c>
      <c r="J486" s="22" t="str">
        <f t="shared" si="46"/>
        <v>Washington</v>
      </c>
      <c r="K486" s="2" t="s">
        <v>16</v>
      </c>
      <c r="L486" s="2" t="s">
        <v>692</v>
      </c>
      <c r="M486" s="4">
        <v>453.57600000000002</v>
      </c>
      <c r="N486" s="4">
        <v>3</v>
      </c>
      <c r="O486" s="4">
        <v>39.687899999999999</v>
      </c>
      <c r="P486" s="14">
        <f t="shared" si="47"/>
        <v>8.7499999999999994E-2</v>
      </c>
    </row>
    <row r="487" spans="1:16" ht="14.25" customHeight="1" x14ac:dyDescent="0.25">
      <c r="A487" s="2" t="s">
        <v>693</v>
      </c>
      <c r="B487" s="3">
        <v>41802</v>
      </c>
      <c r="C487" s="10" t="str">
        <f t="shared" si="42"/>
        <v>June</v>
      </c>
      <c r="D487" s="10" t="str">
        <f t="shared" si="43"/>
        <v>2014</v>
      </c>
      <c r="E487" s="3">
        <v>41802</v>
      </c>
      <c r="F487" s="13">
        <f t="shared" si="44"/>
        <v>0</v>
      </c>
      <c r="G487" s="2" t="s">
        <v>3386</v>
      </c>
      <c r="H487" s="2" t="s">
        <v>3131</v>
      </c>
      <c r="I487" s="22" t="str">
        <f t="shared" si="45"/>
        <v>United States</v>
      </c>
      <c r="J487" s="22" t="str">
        <f t="shared" si="46"/>
        <v>California</v>
      </c>
      <c r="K487" s="2" t="s">
        <v>45</v>
      </c>
      <c r="L487" s="2" t="s">
        <v>251</v>
      </c>
      <c r="M487" s="4">
        <v>122.97</v>
      </c>
      <c r="N487" s="4">
        <v>3</v>
      </c>
      <c r="O487" s="4">
        <v>60.255299999999998</v>
      </c>
      <c r="P487" s="14">
        <f t="shared" si="47"/>
        <v>0.49</v>
      </c>
    </row>
    <row r="488" spans="1:16" ht="14.25" customHeight="1" x14ac:dyDescent="0.25">
      <c r="A488" s="2" t="s">
        <v>694</v>
      </c>
      <c r="B488" s="3">
        <v>40870</v>
      </c>
      <c r="C488" s="10" t="str">
        <f t="shared" si="42"/>
        <v>November</v>
      </c>
      <c r="D488" s="10" t="str">
        <f t="shared" si="43"/>
        <v>2011</v>
      </c>
      <c r="E488" s="3">
        <v>40872</v>
      </c>
      <c r="F488" s="13">
        <f t="shared" si="44"/>
        <v>2</v>
      </c>
      <c r="G488" s="2" t="s">
        <v>3362</v>
      </c>
      <c r="H488" s="2" t="s">
        <v>3131</v>
      </c>
      <c r="I488" s="22" t="str">
        <f t="shared" si="45"/>
        <v>United States</v>
      </c>
      <c r="J488" s="22" t="str">
        <f t="shared" si="46"/>
        <v>California</v>
      </c>
      <c r="K488" s="2" t="s">
        <v>72</v>
      </c>
      <c r="L488" s="2" t="s">
        <v>695</v>
      </c>
      <c r="M488" s="4">
        <v>603.91999999999996</v>
      </c>
      <c r="N488" s="4">
        <v>5</v>
      </c>
      <c r="O488" s="4">
        <v>-67.941000000000003</v>
      </c>
      <c r="P488" s="14">
        <f t="shared" si="47"/>
        <v>-0.11250000000000002</v>
      </c>
    </row>
    <row r="489" spans="1:16" ht="14.25" customHeight="1" x14ac:dyDescent="0.25">
      <c r="A489" s="2" t="s">
        <v>694</v>
      </c>
      <c r="B489" s="3">
        <v>40870</v>
      </c>
      <c r="C489" s="10" t="str">
        <f t="shared" si="42"/>
        <v>November</v>
      </c>
      <c r="D489" s="10" t="str">
        <f t="shared" si="43"/>
        <v>2011</v>
      </c>
      <c r="E489" s="3">
        <v>40872</v>
      </c>
      <c r="F489" s="13">
        <f t="shared" si="44"/>
        <v>2</v>
      </c>
      <c r="G489" s="2" t="s">
        <v>3362</v>
      </c>
      <c r="H489" s="2" t="s">
        <v>3131</v>
      </c>
      <c r="I489" s="22" t="str">
        <f t="shared" si="45"/>
        <v>United States</v>
      </c>
      <c r="J489" s="22" t="str">
        <f t="shared" si="46"/>
        <v>California</v>
      </c>
      <c r="K489" s="2" t="s">
        <v>87</v>
      </c>
      <c r="L489" s="2" t="s">
        <v>696</v>
      </c>
      <c r="M489" s="4">
        <v>21.84</v>
      </c>
      <c r="N489" s="4">
        <v>3</v>
      </c>
      <c r="O489" s="4">
        <v>10.4832</v>
      </c>
      <c r="P489" s="14">
        <f t="shared" si="47"/>
        <v>0.48</v>
      </c>
    </row>
    <row r="490" spans="1:16" ht="14.25" customHeight="1" x14ac:dyDescent="0.25">
      <c r="A490" s="2" t="s">
        <v>694</v>
      </c>
      <c r="B490" s="3">
        <v>40870</v>
      </c>
      <c r="C490" s="10" t="str">
        <f t="shared" si="42"/>
        <v>November</v>
      </c>
      <c r="D490" s="10" t="str">
        <f t="shared" si="43"/>
        <v>2011</v>
      </c>
      <c r="E490" s="3">
        <v>40872</v>
      </c>
      <c r="F490" s="13">
        <f t="shared" si="44"/>
        <v>2</v>
      </c>
      <c r="G490" s="2" t="s">
        <v>3362</v>
      </c>
      <c r="H490" s="2" t="s">
        <v>3131</v>
      </c>
      <c r="I490" s="22" t="str">
        <f t="shared" si="45"/>
        <v>United States</v>
      </c>
      <c r="J490" s="22" t="str">
        <f t="shared" si="46"/>
        <v>California</v>
      </c>
      <c r="K490" s="2" t="s">
        <v>38</v>
      </c>
      <c r="L490" s="2" t="s">
        <v>697</v>
      </c>
      <c r="M490" s="4">
        <v>29.99</v>
      </c>
      <c r="N490" s="4">
        <v>1</v>
      </c>
      <c r="O490" s="4">
        <v>6.2979000000000003</v>
      </c>
      <c r="P490" s="14">
        <f t="shared" si="47"/>
        <v>0.21000000000000002</v>
      </c>
    </row>
    <row r="491" spans="1:16" ht="14.25" customHeight="1" x14ac:dyDescent="0.25">
      <c r="A491" s="2" t="s">
        <v>694</v>
      </c>
      <c r="B491" s="3">
        <v>40870</v>
      </c>
      <c r="C491" s="10" t="str">
        <f t="shared" si="42"/>
        <v>November</v>
      </c>
      <c r="D491" s="10" t="str">
        <f t="shared" si="43"/>
        <v>2011</v>
      </c>
      <c r="E491" s="3">
        <v>40872</v>
      </c>
      <c r="F491" s="13">
        <f t="shared" si="44"/>
        <v>2</v>
      </c>
      <c r="G491" s="2" t="s">
        <v>3362</v>
      </c>
      <c r="H491" s="2" t="s">
        <v>3131</v>
      </c>
      <c r="I491" s="22" t="str">
        <f t="shared" si="45"/>
        <v>United States</v>
      </c>
      <c r="J491" s="22" t="str">
        <f t="shared" si="46"/>
        <v>California</v>
      </c>
      <c r="K491" s="2" t="s">
        <v>72</v>
      </c>
      <c r="L491" s="2" t="s">
        <v>264</v>
      </c>
      <c r="M491" s="4">
        <v>381.44</v>
      </c>
      <c r="N491" s="4">
        <v>2</v>
      </c>
      <c r="O491" s="4">
        <v>23.84</v>
      </c>
      <c r="P491" s="14">
        <f t="shared" si="47"/>
        <v>6.25E-2</v>
      </c>
    </row>
    <row r="492" spans="1:16" ht="14.25" customHeight="1" x14ac:dyDescent="0.25">
      <c r="A492" s="2" t="s">
        <v>698</v>
      </c>
      <c r="B492" s="3">
        <v>41083</v>
      </c>
      <c r="C492" s="10" t="str">
        <f t="shared" si="42"/>
        <v>June</v>
      </c>
      <c r="D492" s="10" t="str">
        <f t="shared" si="43"/>
        <v>2012</v>
      </c>
      <c r="E492" s="3">
        <v>41085</v>
      </c>
      <c r="F492" s="13">
        <f t="shared" si="44"/>
        <v>2</v>
      </c>
      <c r="G492" s="2" t="s">
        <v>3513</v>
      </c>
      <c r="H492" s="2" t="s">
        <v>3184</v>
      </c>
      <c r="I492" s="22" t="str">
        <f t="shared" si="45"/>
        <v>United States</v>
      </c>
      <c r="J492" s="22" t="str">
        <f t="shared" si="46"/>
        <v>Washington</v>
      </c>
      <c r="K492" s="2" t="s">
        <v>16</v>
      </c>
      <c r="L492" s="2" t="s">
        <v>699</v>
      </c>
      <c r="M492" s="4">
        <v>201.56800000000001</v>
      </c>
      <c r="N492" s="4">
        <v>4</v>
      </c>
      <c r="O492" s="4">
        <v>22.676400000000001</v>
      </c>
      <c r="P492" s="14">
        <f t="shared" si="47"/>
        <v>0.1125</v>
      </c>
    </row>
    <row r="493" spans="1:16" ht="14.25" customHeight="1" x14ac:dyDescent="0.25">
      <c r="A493" s="2" t="s">
        <v>700</v>
      </c>
      <c r="B493" s="3">
        <v>40835</v>
      </c>
      <c r="C493" s="10" t="str">
        <f t="shared" si="42"/>
        <v>October</v>
      </c>
      <c r="D493" s="10" t="str">
        <f t="shared" si="43"/>
        <v>2011</v>
      </c>
      <c r="E493" s="3">
        <v>40835</v>
      </c>
      <c r="F493" s="13">
        <f t="shared" si="44"/>
        <v>0</v>
      </c>
      <c r="G493" s="2" t="s">
        <v>3380</v>
      </c>
      <c r="H493" s="2" t="s">
        <v>3131</v>
      </c>
      <c r="I493" s="22" t="str">
        <f t="shared" si="45"/>
        <v>United States</v>
      </c>
      <c r="J493" s="22" t="str">
        <f t="shared" si="46"/>
        <v>California</v>
      </c>
      <c r="K493" s="2" t="s">
        <v>45</v>
      </c>
      <c r="L493" s="2" t="s">
        <v>701</v>
      </c>
      <c r="M493" s="4">
        <v>13.44</v>
      </c>
      <c r="N493" s="4">
        <v>3</v>
      </c>
      <c r="O493" s="4">
        <v>6.5856000000000003</v>
      </c>
      <c r="P493" s="14">
        <f t="shared" si="47"/>
        <v>0.49000000000000005</v>
      </c>
    </row>
    <row r="494" spans="1:16" ht="14.25" customHeight="1" x14ac:dyDescent="0.25">
      <c r="A494" s="2" t="s">
        <v>702</v>
      </c>
      <c r="B494" s="3">
        <v>41384</v>
      </c>
      <c r="C494" s="10" t="str">
        <f t="shared" si="42"/>
        <v>April</v>
      </c>
      <c r="D494" s="10" t="str">
        <f t="shared" si="43"/>
        <v>2013</v>
      </c>
      <c r="E494" s="3">
        <v>41389</v>
      </c>
      <c r="F494" s="13">
        <f t="shared" si="44"/>
        <v>5</v>
      </c>
      <c r="G494" s="2" t="s">
        <v>3341</v>
      </c>
      <c r="H494" s="2" t="s">
        <v>3131</v>
      </c>
      <c r="I494" s="22" t="str">
        <f t="shared" si="45"/>
        <v>United States</v>
      </c>
      <c r="J494" s="22" t="str">
        <f t="shared" si="46"/>
        <v>California</v>
      </c>
      <c r="K494" s="2" t="s">
        <v>16</v>
      </c>
      <c r="L494" s="2" t="s">
        <v>703</v>
      </c>
      <c r="M494" s="4">
        <v>39.96</v>
      </c>
      <c r="N494" s="4">
        <v>5</v>
      </c>
      <c r="O494" s="4">
        <v>12.987</v>
      </c>
      <c r="P494" s="14">
        <f t="shared" si="47"/>
        <v>0.32500000000000001</v>
      </c>
    </row>
    <row r="495" spans="1:16" ht="14.25" customHeight="1" x14ac:dyDescent="0.25">
      <c r="A495" s="2" t="s">
        <v>702</v>
      </c>
      <c r="B495" s="3">
        <v>41384</v>
      </c>
      <c r="C495" s="10" t="str">
        <f t="shared" si="42"/>
        <v>April</v>
      </c>
      <c r="D495" s="10" t="str">
        <f t="shared" si="43"/>
        <v>2013</v>
      </c>
      <c r="E495" s="3">
        <v>41389</v>
      </c>
      <c r="F495" s="13">
        <f t="shared" si="44"/>
        <v>5</v>
      </c>
      <c r="G495" s="2" t="s">
        <v>3341</v>
      </c>
      <c r="H495" s="2" t="s">
        <v>3131</v>
      </c>
      <c r="I495" s="22" t="str">
        <f t="shared" si="45"/>
        <v>United States</v>
      </c>
      <c r="J495" s="22" t="str">
        <f t="shared" si="46"/>
        <v>California</v>
      </c>
      <c r="K495" s="2" t="s">
        <v>14</v>
      </c>
      <c r="L495" s="2" t="s">
        <v>704</v>
      </c>
      <c r="M495" s="4">
        <v>5.46</v>
      </c>
      <c r="N495" s="4">
        <v>3</v>
      </c>
      <c r="O495" s="4">
        <v>1.5287999999999999</v>
      </c>
      <c r="P495" s="14">
        <f t="shared" si="47"/>
        <v>0.27999999999999997</v>
      </c>
    </row>
    <row r="496" spans="1:16" ht="14.25" customHeight="1" x14ac:dyDescent="0.25">
      <c r="A496" s="2" t="s">
        <v>702</v>
      </c>
      <c r="B496" s="3">
        <v>41384</v>
      </c>
      <c r="C496" s="10" t="str">
        <f t="shared" si="42"/>
        <v>April</v>
      </c>
      <c r="D496" s="10" t="str">
        <f t="shared" si="43"/>
        <v>2013</v>
      </c>
      <c r="E496" s="3">
        <v>41389</v>
      </c>
      <c r="F496" s="13">
        <f t="shared" si="44"/>
        <v>5</v>
      </c>
      <c r="G496" s="2" t="s">
        <v>3341</v>
      </c>
      <c r="H496" s="2" t="s">
        <v>3131</v>
      </c>
      <c r="I496" s="22" t="str">
        <f t="shared" si="45"/>
        <v>United States</v>
      </c>
      <c r="J496" s="22" t="str">
        <f t="shared" si="46"/>
        <v>California</v>
      </c>
      <c r="K496" s="2" t="s">
        <v>14</v>
      </c>
      <c r="L496" s="2" t="s">
        <v>705</v>
      </c>
      <c r="M496" s="4">
        <v>73.2</v>
      </c>
      <c r="N496" s="4">
        <v>5</v>
      </c>
      <c r="O496" s="4">
        <v>21.228000000000002</v>
      </c>
      <c r="P496" s="14">
        <f t="shared" si="47"/>
        <v>0.29000000000000004</v>
      </c>
    </row>
    <row r="497" spans="1:16" ht="14.25" customHeight="1" x14ac:dyDescent="0.25">
      <c r="A497" s="2" t="s">
        <v>702</v>
      </c>
      <c r="B497" s="3">
        <v>41384</v>
      </c>
      <c r="C497" s="10" t="str">
        <f t="shared" si="42"/>
        <v>April</v>
      </c>
      <c r="D497" s="10" t="str">
        <f t="shared" si="43"/>
        <v>2013</v>
      </c>
      <c r="E497" s="3">
        <v>41389</v>
      </c>
      <c r="F497" s="13">
        <f t="shared" si="44"/>
        <v>5</v>
      </c>
      <c r="G497" s="2" t="s">
        <v>3341</v>
      </c>
      <c r="H497" s="2" t="s">
        <v>3131</v>
      </c>
      <c r="I497" s="22" t="str">
        <f t="shared" si="45"/>
        <v>United States</v>
      </c>
      <c r="J497" s="22" t="str">
        <f t="shared" si="46"/>
        <v>California</v>
      </c>
      <c r="K497" s="2" t="s">
        <v>18</v>
      </c>
      <c r="L497" s="2" t="s">
        <v>706</v>
      </c>
      <c r="M497" s="4">
        <v>5.84</v>
      </c>
      <c r="N497" s="4">
        <v>1</v>
      </c>
      <c r="O497" s="4">
        <v>1.9710000000000001</v>
      </c>
      <c r="P497" s="14">
        <f t="shared" si="47"/>
        <v>0.33750000000000002</v>
      </c>
    </row>
    <row r="498" spans="1:16" ht="14.25" customHeight="1" x14ac:dyDescent="0.25">
      <c r="A498" s="2" t="s">
        <v>702</v>
      </c>
      <c r="B498" s="3">
        <v>41384</v>
      </c>
      <c r="C498" s="10" t="str">
        <f t="shared" si="42"/>
        <v>April</v>
      </c>
      <c r="D498" s="10" t="str">
        <f t="shared" si="43"/>
        <v>2013</v>
      </c>
      <c r="E498" s="3">
        <v>41389</v>
      </c>
      <c r="F498" s="13">
        <f t="shared" si="44"/>
        <v>5</v>
      </c>
      <c r="G498" s="2" t="s">
        <v>3341</v>
      </c>
      <c r="H498" s="2" t="s">
        <v>3131</v>
      </c>
      <c r="I498" s="22" t="str">
        <f t="shared" si="45"/>
        <v>United States</v>
      </c>
      <c r="J498" s="22" t="str">
        <f t="shared" si="46"/>
        <v>California</v>
      </c>
      <c r="K498" s="2" t="s">
        <v>45</v>
      </c>
      <c r="L498" s="2" t="s">
        <v>707</v>
      </c>
      <c r="M498" s="4">
        <v>22.72</v>
      </c>
      <c r="N498" s="4">
        <v>4</v>
      </c>
      <c r="O498" s="4">
        <v>10.224</v>
      </c>
      <c r="P498" s="14">
        <f t="shared" si="47"/>
        <v>0.45</v>
      </c>
    </row>
    <row r="499" spans="1:16" ht="14.25" customHeight="1" x14ac:dyDescent="0.25">
      <c r="A499" s="2" t="s">
        <v>702</v>
      </c>
      <c r="B499" s="3">
        <v>41384</v>
      </c>
      <c r="C499" s="10" t="str">
        <f t="shared" si="42"/>
        <v>April</v>
      </c>
      <c r="D499" s="10" t="str">
        <f t="shared" si="43"/>
        <v>2013</v>
      </c>
      <c r="E499" s="3">
        <v>41389</v>
      </c>
      <c r="F499" s="13">
        <f t="shared" si="44"/>
        <v>5</v>
      </c>
      <c r="G499" s="2" t="s">
        <v>3341</v>
      </c>
      <c r="H499" s="2" t="s">
        <v>3131</v>
      </c>
      <c r="I499" s="22" t="str">
        <f t="shared" si="45"/>
        <v>United States</v>
      </c>
      <c r="J499" s="22" t="str">
        <f t="shared" si="46"/>
        <v>California</v>
      </c>
      <c r="K499" s="2" t="s">
        <v>18</v>
      </c>
      <c r="L499" s="2" t="s">
        <v>708</v>
      </c>
      <c r="M499" s="4">
        <v>9.3360000000000003</v>
      </c>
      <c r="N499" s="4">
        <v>3</v>
      </c>
      <c r="O499" s="4">
        <v>3.2675999999999998</v>
      </c>
      <c r="P499" s="14">
        <f t="shared" si="47"/>
        <v>0.35</v>
      </c>
    </row>
    <row r="500" spans="1:16" ht="14.25" customHeight="1" x14ac:dyDescent="0.25">
      <c r="A500" s="2" t="s">
        <v>709</v>
      </c>
      <c r="B500" s="3">
        <v>40689</v>
      </c>
      <c r="C500" s="10" t="str">
        <f t="shared" si="42"/>
        <v>May</v>
      </c>
      <c r="D500" s="10" t="str">
        <f t="shared" si="43"/>
        <v>2011</v>
      </c>
      <c r="E500" s="3">
        <v>40693</v>
      </c>
      <c r="F500" s="13">
        <f t="shared" si="44"/>
        <v>4</v>
      </c>
      <c r="G500" s="2" t="s">
        <v>3514</v>
      </c>
      <c r="H500" s="2" t="s">
        <v>3131</v>
      </c>
      <c r="I500" s="22" t="str">
        <f t="shared" si="45"/>
        <v>United States</v>
      </c>
      <c r="J500" s="22" t="str">
        <f t="shared" si="46"/>
        <v>California</v>
      </c>
      <c r="K500" s="2" t="s">
        <v>198</v>
      </c>
      <c r="L500" s="2" t="s">
        <v>710</v>
      </c>
      <c r="M500" s="4">
        <v>290.666</v>
      </c>
      <c r="N500" s="4">
        <v>2</v>
      </c>
      <c r="O500" s="4">
        <v>27.3568</v>
      </c>
      <c r="P500" s="14">
        <f t="shared" si="47"/>
        <v>9.4117647058823528E-2</v>
      </c>
    </row>
    <row r="501" spans="1:16" ht="14.25" customHeight="1" x14ac:dyDescent="0.25">
      <c r="A501" s="2" t="s">
        <v>709</v>
      </c>
      <c r="B501" s="3">
        <v>40689</v>
      </c>
      <c r="C501" s="10" t="str">
        <f t="shared" si="42"/>
        <v>May</v>
      </c>
      <c r="D501" s="10" t="str">
        <f t="shared" si="43"/>
        <v>2011</v>
      </c>
      <c r="E501" s="3">
        <v>40693</v>
      </c>
      <c r="F501" s="13">
        <f t="shared" si="44"/>
        <v>4</v>
      </c>
      <c r="G501" s="2" t="s">
        <v>3514</v>
      </c>
      <c r="H501" s="2" t="s">
        <v>3131</v>
      </c>
      <c r="I501" s="22" t="str">
        <f t="shared" si="45"/>
        <v>United States</v>
      </c>
      <c r="J501" s="22" t="str">
        <f t="shared" si="46"/>
        <v>California</v>
      </c>
      <c r="K501" s="2" t="s">
        <v>16</v>
      </c>
      <c r="L501" s="2" t="s">
        <v>711</v>
      </c>
      <c r="M501" s="4">
        <v>201.584</v>
      </c>
      <c r="N501" s="4">
        <v>2</v>
      </c>
      <c r="O501" s="4">
        <v>20.1584</v>
      </c>
      <c r="P501" s="14">
        <f t="shared" si="47"/>
        <v>0.1</v>
      </c>
    </row>
    <row r="502" spans="1:16" ht="14.25" customHeight="1" x14ac:dyDescent="0.25">
      <c r="A502" s="2" t="s">
        <v>709</v>
      </c>
      <c r="B502" s="3">
        <v>40689</v>
      </c>
      <c r="C502" s="10" t="str">
        <f t="shared" si="42"/>
        <v>May</v>
      </c>
      <c r="D502" s="10" t="str">
        <f t="shared" si="43"/>
        <v>2011</v>
      </c>
      <c r="E502" s="3">
        <v>40693</v>
      </c>
      <c r="F502" s="13">
        <f t="shared" si="44"/>
        <v>4</v>
      </c>
      <c r="G502" s="2" t="s">
        <v>3514</v>
      </c>
      <c r="H502" s="2" t="s">
        <v>3131</v>
      </c>
      <c r="I502" s="22" t="str">
        <f t="shared" si="45"/>
        <v>United States</v>
      </c>
      <c r="J502" s="22" t="str">
        <f t="shared" si="46"/>
        <v>California</v>
      </c>
      <c r="K502" s="2" t="s">
        <v>16</v>
      </c>
      <c r="L502" s="2" t="s">
        <v>50</v>
      </c>
      <c r="M502" s="4">
        <v>83.983999999999995</v>
      </c>
      <c r="N502" s="4">
        <v>2</v>
      </c>
      <c r="O502" s="4">
        <v>31.494</v>
      </c>
      <c r="P502" s="14">
        <f t="shared" si="47"/>
        <v>0.375</v>
      </c>
    </row>
    <row r="503" spans="1:16" ht="14.25" customHeight="1" x14ac:dyDescent="0.25">
      <c r="A503" s="2" t="s">
        <v>712</v>
      </c>
      <c r="B503" s="3">
        <v>41995</v>
      </c>
      <c r="C503" s="10" t="str">
        <f t="shared" si="42"/>
        <v>December</v>
      </c>
      <c r="D503" s="10" t="str">
        <f t="shared" si="43"/>
        <v>2014</v>
      </c>
      <c r="E503" s="3">
        <v>41999</v>
      </c>
      <c r="F503" s="13">
        <f t="shared" si="44"/>
        <v>4</v>
      </c>
      <c r="G503" s="2" t="s">
        <v>3515</v>
      </c>
      <c r="H503" s="2" t="s">
        <v>3185</v>
      </c>
      <c r="I503" s="22" t="str">
        <f t="shared" si="45"/>
        <v>United States</v>
      </c>
      <c r="J503" s="22" t="str">
        <f t="shared" si="46"/>
        <v>California</v>
      </c>
      <c r="K503" s="2" t="s">
        <v>28</v>
      </c>
      <c r="L503" s="2" t="s">
        <v>554</v>
      </c>
      <c r="M503" s="4">
        <v>1000.02</v>
      </c>
      <c r="N503" s="4">
        <v>7</v>
      </c>
      <c r="O503" s="4">
        <v>290.00580000000002</v>
      </c>
      <c r="P503" s="14">
        <f t="shared" si="47"/>
        <v>0.29000000000000004</v>
      </c>
    </row>
    <row r="504" spans="1:16" ht="14.25" customHeight="1" x14ac:dyDescent="0.25">
      <c r="A504" s="2" t="s">
        <v>713</v>
      </c>
      <c r="B504" s="3">
        <v>41829</v>
      </c>
      <c r="C504" s="10" t="str">
        <f t="shared" si="42"/>
        <v>July</v>
      </c>
      <c r="D504" s="10" t="str">
        <f t="shared" si="43"/>
        <v>2014</v>
      </c>
      <c r="E504" s="3">
        <v>41836</v>
      </c>
      <c r="F504" s="13">
        <f t="shared" si="44"/>
        <v>7</v>
      </c>
      <c r="G504" s="2" t="s">
        <v>3516</v>
      </c>
      <c r="H504" s="2" t="s">
        <v>3203</v>
      </c>
      <c r="I504" s="22" t="str">
        <f t="shared" si="45"/>
        <v>United States</v>
      </c>
      <c r="J504" s="22" t="str">
        <f t="shared" si="46"/>
        <v>Washington</v>
      </c>
      <c r="K504" s="2" t="s">
        <v>12</v>
      </c>
      <c r="L504" s="2" t="s">
        <v>714</v>
      </c>
      <c r="M504" s="4">
        <v>198.46</v>
      </c>
      <c r="N504" s="4">
        <v>2</v>
      </c>
      <c r="O504" s="4">
        <v>99.23</v>
      </c>
      <c r="P504" s="14">
        <f t="shared" si="47"/>
        <v>0.5</v>
      </c>
    </row>
    <row r="505" spans="1:16" ht="14.25" customHeight="1" x14ac:dyDescent="0.25">
      <c r="A505" s="2" t="s">
        <v>713</v>
      </c>
      <c r="B505" s="3">
        <v>41829</v>
      </c>
      <c r="C505" s="10" t="str">
        <f t="shared" si="42"/>
        <v>July</v>
      </c>
      <c r="D505" s="10" t="str">
        <f t="shared" si="43"/>
        <v>2014</v>
      </c>
      <c r="E505" s="3">
        <v>41836</v>
      </c>
      <c r="F505" s="13">
        <f t="shared" si="44"/>
        <v>7</v>
      </c>
      <c r="G505" s="2" t="s">
        <v>3516</v>
      </c>
      <c r="H505" s="2" t="s">
        <v>3203</v>
      </c>
      <c r="I505" s="22" t="str">
        <f t="shared" si="45"/>
        <v>United States</v>
      </c>
      <c r="J505" s="22" t="str">
        <f t="shared" si="46"/>
        <v>Washington</v>
      </c>
      <c r="K505" s="2" t="s">
        <v>9</v>
      </c>
      <c r="L505" s="2" t="s">
        <v>715</v>
      </c>
      <c r="M505" s="4">
        <v>786.48</v>
      </c>
      <c r="N505" s="4">
        <v>8</v>
      </c>
      <c r="O505" s="4">
        <v>385.37520000000001</v>
      </c>
      <c r="P505" s="14">
        <f t="shared" si="47"/>
        <v>0.49</v>
      </c>
    </row>
    <row r="506" spans="1:16" ht="14.25" customHeight="1" x14ac:dyDescent="0.25">
      <c r="A506" s="2" t="s">
        <v>713</v>
      </c>
      <c r="B506" s="3">
        <v>41829</v>
      </c>
      <c r="C506" s="10" t="str">
        <f t="shared" si="42"/>
        <v>July</v>
      </c>
      <c r="D506" s="10" t="str">
        <f t="shared" si="43"/>
        <v>2014</v>
      </c>
      <c r="E506" s="3">
        <v>41836</v>
      </c>
      <c r="F506" s="13">
        <f t="shared" si="44"/>
        <v>7</v>
      </c>
      <c r="G506" s="2" t="s">
        <v>3516</v>
      </c>
      <c r="H506" s="2" t="s">
        <v>3203</v>
      </c>
      <c r="I506" s="22" t="str">
        <f t="shared" si="45"/>
        <v>United States</v>
      </c>
      <c r="J506" s="22" t="str">
        <f t="shared" si="46"/>
        <v>Washington</v>
      </c>
      <c r="K506" s="2" t="s">
        <v>18</v>
      </c>
      <c r="L506" s="2" t="s">
        <v>288</v>
      </c>
      <c r="M506" s="4">
        <v>23.167999999999999</v>
      </c>
      <c r="N506" s="4">
        <v>2</v>
      </c>
      <c r="O506" s="4">
        <v>7.8192000000000004</v>
      </c>
      <c r="P506" s="14">
        <f t="shared" si="47"/>
        <v>0.33750000000000002</v>
      </c>
    </row>
    <row r="507" spans="1:16" ht="14.25" customHeight="1" x14ac:dyDescent="0.25">
      <c r="A507" s="2" t="s">
        <v>713</v>
      </c>
      <c r="B507" s="3">
        <v>41829</v>
      </c>
      <c r="C507" s="10" t="str">
        <f t="shared" si="42"/>
        <v>July</v>
      </c>
      <c r="D507" s="10" t="str">
        <f t="shared" si="43"/>
        <v>2014</v>
      </c>
      <c r="E507" s="3">
        <v>41836</v>
      </c>
      <c r="F507" s="13">
        <f t="shared" si="44"/>
        <v>7</v>
      </c>
      <c r="G507" s="2" t="s">
        <v>3516</v>
      </c>
      <c r="H507" s="2" t="s">
        <v>3203</v>
      </c>
      <c r="I507" s="22" t="str">
        <f t="shared" si="45"/>
        <v>United States</v>
      </c>
      <c r="J507" s="22" t="str">
        <f t="shared" si="46"/>
        <v>Washington</v>
      </c>
      <c r="K507" s="2" t="s">
        <v>38</v>
      </c>
      <c r="L507" s="2" t="s">
        <v>716</v>
      </c>
      <c r="M507" s="4">
        <v>50</v>
      </c>
      <c r="N507" s="4">
        <v>2</v>
      </c>
      <c r="O507" s="4">
        <v>10.5</v>
      </c>
      <c r="P507" s="14">
        <f t="shared" si="47"/>
        <v>0.21</v>
      </c>
    </row>
    <row r="508" spans="1:16" ht="14.25" customHeight="1" x14ac:dyDescent="0.25">
      <c r="A508" s="2" t="s">
        <v>717</v>
      </c>
      <c r="B508" s="3">
        <v>41262</v>
      </c>
      <c r="C508" s="10" t="str">
        <f t="shared" si="42"/>
        <v>December</v>
      </c>
      <c r="D508" s="10" t="str">
        <f t="shared" si="43"/>
        <v>2012</v>
      </c>
      <c r="E508" s="3">
        <v>41267</v>
      </c>
      <c r="F508" s="13">
        <f t="shared" si="44"/>
        <v>5</v>
      </c>
      <c r="G508" s="2" t="s">
        <v>3517</v>
      </c>
      <c r="H508" s="2" t="s">
        <v>3131</v>
      </c>
      <c r="I508" s="22" t="str">
        <f t="shared" si="45"/>
        <v>United States</v>
      </c>
      <c r="J508" s="22" t="str">
        <f t="shared" si="46"/>
        <v>California</v>
      </c>
      <c r="K508" s="2" t="s">
        <v>16</v>
      </c>
      <c r="L508" s="2" t="s">
        <v>718</v>
      </c>
      <c r="M508" s="4">
        <v>675.96</v>
      </c>
      <c r="N508" s="4">
        <v>5</v>
      </c>
      <c r="O508" s="4">
        <v>84.495000000000005</v>
      </c>
      <c r="P508" s="14">
        <f t="shared" si="47"/>
        <v>0.125</v>
      </c>
    </row>
    <row r="509" spans="1:16" ht="14.25" customHeight="1" x14ac:dyDescent="0.25">
      <c r="A509" s="2" t="s">
        <v>717</v>
      </c>
      <c r="B509" s="3">
        <v>41262</v>
      </c>
      <c r="C509" s="10" t="str">
        <f t="shared" si="42"/>
        <v>December</v>
      </c>
      <c r="D509" s="10" t="str">
        <f t="shared" si="43"/>
        <v>2012</v>
      </c>
      <c r="E509" s="3">
        <v>41267</v>
      </c>
      <c r="F509" s="13">
        <f t="shared" si="44"/>
        <v>5</v>
      </c>
      <c r="G509" s="2" t="s">
        <v>3517</v>
      </c>
      <c r="H509" s="2" t="s">
        <v>3131</v>
      </c>
      <c r="I509" s="22" t="str">
        <f t="shared" si="45"/>
        <v>United States</v>
      </c>
      <c r="J509" s="22" t="str">
        <f t="shared" si="46"/>
        <v>California</v>
      </c>
      <c r="K509" s="2" t="s">
        <v>38</v>
      </c>
      <c r="L509" s="2" t="s">
        <v>719</v>
      </c>
      <c r="M509" s="4">
        <v>1265.8499999999999</v>
      </c>
      <c r="N509" s="4">
        <v>3</v>
      </c>
      <c r="O509" s="4">
        <v>556.97400000000005</v>
      </c>
      <c r="P509" s="14">
        <f t="shared" si="47"/>
        <v>0.44000000000000006</v>
      </c>
    </row>
    <row r="510" spans="1:16" ht="14.25" customHeight="1" x14ac:dyDescent="0.25">
      <c r="A510" s="2" t="s">
        <v>720</v>
      </c>
      <c r="B510" s="3">
        <v>40873</v>
      </c>
      <c r="C510" s="10" t="str">
        <f t="shared" si="42"/>
        <v>November</v>
      </c>
      <c r="D510" s="10" t="str">
        <f t="shared" si="43"/>
        <v>2011</v>
      </c>
      <c r="E510" s="3">
        <v>40879</v>
      </c>
      <c r="F510" s="13">
        <f t="shared" si="44"/>
        <v>6</v>
      </c>
      <c r="G510" s="2" t="s">
        <v>3518</v>
      </c>
      <c r="H510" s="2" t="s">
        <v>3204</v>
      </c>
      <c r="I510" s="22" t="str">
        <f t="shared" si="45"/>
        <v>United States</v>
      </c>
      <c r="J510" s="22" t="str">
        <f t="shared" si="46"/>
        <v>Oregon</v>
      </c>
      <c r="K510" s="2" t="s">
        <v>45</v>
      </c>
      <c r="L510" s="2" t="s">
        <v>721</v>
      </c>
      <c r="M510" s="4">
        <v>15.552</v>
      </c>
      <c r="N510" s="4">
        <v>3</v>
      </c>
      <c r="O510" s="4">
        <v>5.4432</v>
      </c>
      <c r="P510" s="14">
        <f t="shared" si="47"/>
        <v>0.35000000000000003</v>
      </c>
    </row>
    <row r="511" spans="1:16" ht="14.25" customHeight="1" x14ac:dyDescent="0.25">
      <c r="A511" s="2" t="s">
        <v>720</v>
      </c>
      <c r="B511" s="3">
        <v>40873</v>
      </c>
      <c r="C511" s="10" t="str">
        <f t="shared" si="42"/>
        <v>November</v>
      </c>
      <c r="D511" s="10" t="str">
        <f t="shared" si="43"/>
        <v>2011</v>
      </c>
      <c r="E511" s="3">
        <v>40879</v>
      </c>
      <c r="F511" s="13">
        <f t="shared" si="44"/>
        <v>6</v>
      </c>
      <c r="G511" s="2" t="s">
        <v>3518</v>
      </c>
      <c r="H511" s="2" t="s">
        <v>3204</v>
      </c>
      <c r="I511" s="22" t="str">
        <f t="shared" si="45"/>
        <v>United States</v>
      </c>
      <c r="J511" s="22" t="str">
        <f t="shared" si="46"/>
        <v>Oregon</v>
      </c>
      <c r="K511" s="2" t="s">
        <v>28</v>
      </c>
      <c r="L511" s="2" t="s">
        <v>722</v>
      </c>
      <c r="M511" s="4">
        <v>669.08</v>
      </c>
      <c r="N511" s="4">
        <v>5</v>
      </c>
      <c r="O511" s="4">
        <v>-167.27</v>
      </c>
      <c r="P511" s="14">
        <f t="shared" si="47"/>
        <v>-0.25</v>
      </c>
    </row>
    <row r="512" spans="1:16" ht="14.25" customHeight="1" x14ac:dyDescent="0.25">
      <c r="A512" s="2" t="s">
        <v>720</v>
      </c>
      <c r="B512" s="3">
        <v>40873</v>
      </c>
      <c r="C512" s="10" t="str">
        <f t="shared" si="42"/>
        <v>November</v>
      </c>
      <c r="D512" s="10" t="str">
        <f t="shared" si="43"/>
        <v>2011</v>
      </c>
      <c r="E512" s="3">
        <v>40879</v>
      </c>
      <c r="F512" s="13">
        <f t="shared" si="44"/>
        <v>6</v>
      </c>
      <c r="G512" s="2" t="s">
        <v>3518</v>
      </c>
      <c r="H512" s="2" t="s">
        <v>3204</v>
      </c>
      <c r="I512" s="22" t="str">
        <f t="shared" si="45"/>
        <v>United States</v>
      </c>
      <c r="J512" s="22" t="str">
        <f t="shared" si="46"/>
        <v>Oregon</v>
      </c>
      <c r="K512" s="2" t="s">
        <v>16</v>
      </c>
      <c r="L512" s="2" t="s">
        <v>723</v>
      </c>
      <c r="M512" s="4">
        <v>438.33600000000001</v>
      </c>
      <c r="N512" s="4">
        <v>4</v>
      </c>
      <c r="O512" s="4">
        <v>-87.667199999999994</v>
      </c>
      <c r="P512" s="14">
        <f t="shared" si="47"/>
        <v>-0.19999999999999998</v>
      </c>
    </row>
    <row r="513" spans="1:16" ht="14.25" customHeight="1" x14ac:dyDescent="0.25">
      <c r="A513" s="2" t="s">
        <v>724</v>
      </c>
      <c r="B513" s="3">
        <v>40987</v>
      </c>
      <c r="C513" s="10" t="str">
        <f t="shared" si="42"/>
        <v>March</v>
      </c>
      <c r="D513" s="10" t="str">
        <f t="shared" si="43"/>
        <v>2012</v>
      </c>
      <c r="E513" s="3">
        <v>40988</v>
      </c>
      <c r="F513" s="13">
        <f t="shared" si="44"/>
        <v>1</v>
      </c>
      <c r="G513" s="2" t="s">
        <v>3519</v>
      </c>
      <c r="H513" s="2" t="s">
        <v>3132</v>
      </c>
      <c r="I513" s="22" t="str">
        <f t="shared" si="45"/>
        <v>United States</v>
      </c>
      <c r="J513" s="22" t="str">
        <f t="shared" si="46"/>
        <v>Washington</v>
      </c>
      <c r="K513" s="2" t="s">
        <v>28</v>
      </c>
      <c r="L513" s="2" t="s">
        <v>725</v>
      </c>
      <c r="M513" s="4">
        <v>1247.6400000000001</v>
      </c>
      <c r="N513" s="4">
        <v>3</v>
      </c>
      <c r="O513" s="4">
        <v>349.33920000000001</v>
      </c>
      <c r="P513" s="14">
        <f t="shared" si="47"/>
        <v>0.27999999999999997</v>
      </c>
    </row>
    <row r="514" spans="1:16" ht="14.25" customHeight="1" x14ac:dyDescent="0.25">
      <c r="A514" s="2" t="s">
        <v>724</v>
      </c>
      <c r="B514" s="3">
        <v>40987</v>
      </c>
      <c r="C514" s="10" t="str">
        <f t="shared" si="42"/>
        <v>March</v>
      </c>
      <c r="D514" s="10" t="str">
        <f t="shared" si="43"/>
        <v>2012</v>
      </c>
      <c r="E514" s="3">
        <v>40988</v>
      </c>
      <c r="F514" s="13">
        <f t="shared" si="44"/>
        <v>1</v>
      </c>
      <c r="G514" s="2" t="s">
        <v>3519</v>
      </c>
      <c r="H514" s="2" t="s">
        <v>3132</v>
      </c>
      <c r="I514" s="22" t="str">
        <f t="shared" si="45"/>
        <v>United States</v>
      </c>
      <c r="J514" s="22" t="str">
        <f t="shared" si="46"/>
        <v>Washington</v>
      </c>
      <c r="K514" s="2" t="s">
        <v>165</v>
      </c>
      <c r="L514" s="2" t="s">
        <v>726</v>
      </c>
      <c r="M514" s="4">
        <v>3149.93</v>
      </c>
      <c r="N514" s="4">
        <v>7</v>
      </c>
      <c r="O514" s="4">
        <v>1480.4671000000001</v>
      </c>
      <c r="P514" s="14">
        <f t="shared" si="47"/>
        <v>0.47000000000000003</v>
      </c>
    </row>
    <row r="515" spans="1:16" ht="14.25" customHeight="1" x14ac:dyDescent="0.25">
      <c r="A515" s="2" t="s">
        <v>724</v>
      </c>
      <c r="B515" s="3">
        <v>40987</v>
      </c>
      <c r="C515" s="10" t="str">
        <f t="shared" ref="C515:C578" si="48">TEXT(B515,"mmmm")</f>
        <v>March</v>
      </c>
      <c r="D515" s="10" t="str">
        <f t="shared" ref="D515:D578" si="49">TEXT(B515,"yyyy")</f>
        <v>2012</v>
      </c>
      <c r="E515" s="3">
        <v>40988</v>
      </c>
      <c r="F515" s="13">
        <f t="shared" ref="F515:F578" si="50">E515-B515</f>
        <v>1</v>
      </c>
      <c r="G515" s="2" t="s">
        <v>3519</v>
      </c>
      <c r="H515" s="2" t="s">
        <v>3132</v>
      </c>
      <c r="I515" s="22" t="str">
        <f t="shared" ref="I515:I578" si="51">LEFT(H515,FIND(",",H515)-1)</f>
        <v>United States</v>
      </c>
      <c r="J515" s="22" t="str">
        <f t="shared" ref="J515:J578" si="52">TRIM(RIGHT(H515,LEN(H515)-FIND("@",SUBSTITUTE(H515,",","@",LEN(H515)-LEN(SUBSTITUTE(H515,",",""))))))</f>
        <v>Washington</v>
      </c>
      <c r="K515" s="2" t="s">
        <v>45</v>
      </c>
      <c r="L515" s="2" t="s">
        <v>727</v>
      </c>
      <c r="M515" s="4">
        <v>209.7</v>
      </c>
      <c r="N515" s="4">
        <v>2</v>
      </c>
      <c r="O515" s="4">
        <v>100.65600000000001</v>
      </c>
      <c r="P515" s="14">
        <f t="shared" ref="P515:P578" si="53">IF(M515=0,0,O515/M515)</f>
        <v>0.48000000000000004</v>
      </c>
    </row>
    <row r="516" spans="1:16" ht="14.25" customHeight="1" x14ac:dyDescent="0.25">
      <c r="A516" s="2" t="s">
        <v>728</v>
      </c>
      <c r="B516" s="3">
        <v>40784</v>
      </c>
      <c r="C516" s="10" t="str">
        <f t="shared" si="48"/>
        <v>August</v>
      </c>
      <c r="D516" s="10" t="str">
        <f t="shared" si="49"/>
        <v>2011</v>
      </c>
      <c r="E516" s="3">
        <v>40784</v>
      </c>
      <c r="F516" s="13">
        <f t="shared" si="50"/>
        <v>0</v>
      </c>
      <c r="G516" s="2" t="s">
        <v>3520</v>
      </c>
      <c r="H516" s="2" t="s">
        <v>3134</v>
      </c>
      <c r="I516" s="22" t="str">
        <f t="shared" si="51"/>
        <v>United States</v>
      </c>
      <c r="J516" s="22" t="str">
        <f t="shared" si="52"/>
        <v>California</v>
      </c>
      <c r="K516" s="2" t="s">
        <v>45</v>
      </c>
      <c r="L516" s="2" t="s">
        <v>729</v>
      </c>
      <c r="M516" s="4">
        <v>109.92</v>
      </c>
      <c r="N516" s="4">
        <v>2</v>
      </c>
      <c r="O516" s="4">
        <v>53.860799999999998</v>
      </c>
      <c r="P516" s="14">
        <f t="shared" si="53"/>
        <v>0.49</v>
      </c>
    </row>
    <row r="517" spans="1:16" ht="14.25" customHeight="1" x14ac:dyDescent="0.25">
      <c r="A517" s="2" t="s">
        <v>728</v>
      </c>
      <c r="B517" s="3">
        <v>40784</v>
      </c>
      <c r="C517" s="10" t="str">
        <f t="shared" si="48"/>
        <v>August</v>
      </c>
      <c r="D517" s="10" t="str">
        <f t="shared" si="49"/>
        <v>2011</v>
      </c>
      <c r="E517" s="3">
        <v>40784</v>
      </c>
      <c r="F517" s="13">
        <f t="shared" si="50"/>
        <v>0</v>
      </c>
      <c r="G517" s="2" t="s">
        <v>3520</v>
      </c>
      <c r="H517" s="2" t="s">
        <v>3134</v>
      </c>
      <c r="I517" s="22" t="str">
        <f t="shared" si="51"/>
        <v>United States</v>
      </c>
      <c r="J517" s="22" t="str">
        <f t="shared" si="52"/>
        <v>California</v>
      </c>
      <c r="K517" s="2" t="s">
        <v>45</v>
      </c>
      <c r="L517" s="2" t="s">
        <v>730</v>
      </c>
      <c r="M517" s="4">
        <v>13.36</v>
      </c>
      <c r="N517" s="4">
        <v>2</v>
      </c>
      <c r="O517" s="4">
        <v>6.4127999999999998</v>
      </c>
      <c r="P517" s="14">
        <f t="shared" si="53"/>
        <v>0.48</v>
      </c>
    </row>
    <row r="518" spans="1:16" ht="14.25" customHeight="1" x14ac:dyDescent="0.25">
      <c r="A518" s="2" t="s">
        <v>731</v>
      </c>
      <c r="B518" s="3">
        <v>41962</v>
      </c>
      <c r="C518" s="10" t="str">
        <f t="shared" si="48"/>
        <v>November</v>
      </c>
      <c r="D518" s="10" t="str">
        <f t="shared" si="49"/>
        <v>2014</v>
      </c>
      <c r="E518" s="3">
        <v>41965</v>
      </c>
      <c r="F518" s="13">
        <f t="shared" si="50"/>
        <v>3</v>
      </c>
      <c r="G518" s="2" t="s">
        <v>3521</v>
      </c>
      <c r="H518" s="2" t="s">
        <v>3132</v>
      </c>
      <c r="I518" s="22" t="str">
        <f t="shared" si="51"/>
        <v>United States</v>
      </c>
      <c r="J518" s="22" t="str">
        <f t="shared" si="52"/>
        <v>Washington</v>
      </c>
      <c r="K518" s="2" t="s">
        <v>28</v>
      </c>
      <c r="L518" s="2" t="s">
        <v>732</v>
      </c>
      <c r="M518" s="4">
        <v>169.68</v>
      </c>
      <c r="N518" s="4">
        <v>6</v>
      </c>
      <c r="O518" s="4">
        <v>45.813600000000001</v>
      </c>
      <c r="P518" s="14">
        <f t="shared" si="53"/>
        <v>0.27</v>
      </c>
    </row>
    <row r="519" spans="1:16" ht="14.25" customHeight="1" x14ac:dyDescent="0.25">
      <c r="A519" s="2" t="s">
        <v>731</v>
      </c>
      <c r="B519" s="3">
        <v>41962</v>
      </c>
      <c r="C519" s="10" t="str">
        <f t="shared" si="48"/>
        <v>November</v>
      </c>
      <c r="D519" s="10" t="str">
        <f t="shared" si="49"/>
        <v>2014</v>
      </c>
      <c r="E519" s="3">
        <v>41965</v>
      </c>
      <c r="F519" s="13">
        <f t="shared" si="50"/>
        <v>3</v>
      </c>
      <c r="G519" s="2" t="s">
        <v>3521</v>
      </c>
      <c r="H519" s="2" t="s">
        <v>3132</v>
      </c>
      <c r="I519" s="22" t="str">
        <f t="shared" si="51"/>
        <v>United States</v>
      </c>
      <c r="J519" s="22" t="str">
        <f t="shared" si="52"/>
        <v>Washington</v>
      </c>
      <c r="K519" s="2" t="s">
        <v>38</v>
      </c>
      <c r="L519" s="2" t="s">
        <v>262</v>
      </c>
      <c r="M519" s="4">
        <v>132.52000000000001</v>
      </c>
      <c r="N519" s="4">
        <v>4</v>
      </c>
      <c r="O519" s="4">
        <v>54.333199999999998</v>
      </c>
      <c r="P519" s="14">
        <f t="shared" si="53"/>
        <v>0.41</v>
      </c>
    </row>
    <row r="520" spans="1:16" ht="14.25" customHeight="1" x14ac:dyDescent="0.25">
      <c r="A520" s="2" t="s">
        <v>731</v>
      </c>
      <c r="B520" s="3">
        <v>41962</v>
      </c>
      <c r="C520" s="10" t="str">
        <f t="shared" si="48"/>
        <v>November</v>
      </c>
      <c r="D520" s="10" t="str">
        <f t="shared" si="49"/>
        <v>2014</v>
      </c>
      <c r="E520" s="3">
        <v>41965</v>
      </c>
      <c r="F520" s="13">
        <f t="shared" si="50"/>
        <v>3</v>
      </c>
      <c r="G520" s="2" t="s">
        <v>3521</v>
      </c>
      <c r="H520" s="2" t="s">
        <v>3132</v>
      </c>
      <c r="I520" s="22" t="str">
        <f t="shared" si="51"/>
        <v>United States</v>
      </c>
      <c r="J520" s="22" t="str">
        <f t="shared" si="52"/>
        <v>Washington</v>
      </c>
      <c r="K520" s="2" t="s">
        <v>79</v>
      </c>
      <c r="L520" s="2" t="s">
        <v>733</v>
      </c>
      <c r="M520" s="4">
        <v>2.96</v>
      </c>
      <c r="N520" s="4">
        <v>2</v>
      </c>
      <c r="O520" s="4">
        <v>1.4208000000000001</v>
      </c>
      <c r="P520" s="14">
        <f t="shared" si="53"/>
        <v>0.48000000000000004</v>
      </c>
    </row>
    <row r="521" spans="1:16" ht="14.25" customHeight="1" x14ac:dyDescent="0.25">
      <c r="A521" s="2" t="s">
        <v>731</v>
      </c>
      <c r="B521" s="3">
        <v>41962</v>
      </c>
      <c r="C521" s="10" t="str">
        <f t="shared" si="48"/>
        <v>November</v>
      </c>
      <c r="D521" s="10" t="str">
        <f t="shared" si="49"/>
        <v>2014</v>
      </c>
      <c r="E521" s="3">
        <v>41965</v>
      </c>
      <c r="F521" s="13">
        <f t="shared" si="50"/>
        <v>3</v>
      </c>
      <c r="G521" s="2" t="s">
        <v>3521</v>
      </c>
      <c r="H521" s="2" t="s">
        <v>3132</v>
      </c>
      <c r="I521" s="22" t="str">
        <f t="shared" si="51"/>
        <v>United States</v>
      </c>
      <c r="J521" s="22" t="str">
        <f t="shared" si="52"/>
        <v>Washington</v>
      </c>
      <c r="K521" s="2" t="s">
        <v>18</v>
      </c>
      <c r="L521" s="2" t="s">
        <v>734</v>
      </c>
      <c r="M521" s="4">
        <v>8.4480000000000004</v>
      </c>
      <c r="N521" s="4">
        <v>2</v>
      </c>
      <c r="O521" s="4">
        <v>2.9567999999999999</v>
      </c>
      <c r="P521" s="14">
        <f t="shared" si="53"/>
        <v>0.35</v>
      </c>
    </row>
    <row r="522" spans="1:16" ht="14.25" customHeight="1" x14ac:dyDescent="0.25">
      <c r="A522" s="2" t="s">
        <v>731</v>
      </c>
      <c r="B522" s="3">
        <v>41962</v>
      </c>
      <c r="C522" s="10" t="str">
        <f t="shared" si="48"/>
        <v>November</v>
      </c>
      <c r="D522" s="10" t="str">
        <f t="shared" si="49"/>
        <v>2014</v>
      </c>
      <c r="E522" s="3">
        <v>41965</v>
      </c>
      <c r="F522" s="13">
        <f t="shared" si="50"/>
        <v>3</v>
      </c>
      <c r="G522" s="2" t="s">
        <v>3521</v>
      </c>
      <c r="H522" s="2" t="s">
        <v>3132</v>
      </c>
      <c r="I522" s="22" t="str">
        <f t="shared" si="51"/>
        <v>United States</v>
      </c>
      <c r="J522" s="22" t="str">
        <f t="shared" si="52"/>
        <v>Washington</v>
      </c>
      <c r="K522" s="2" t="s">
        <v>28</v>
      </c>
      <c r="L522" s="2" t="s">
        <v>735</v>
      </c>
      <c r="M522" s="4">
        <v>95.94</v>
      </c>
      <c r="N522" s="4">
        <v>3</v>
      </c>
      <c r="O522" s="4">
        <v>9.5939999999999994</v>
      </c>
      <c r="P522" s="14">
        <f t="shared" si="53"/>
        <v>9.9999999999999992E-2</v>
      </c>
    </row>
    <row r="523" spans="1:16" ht="14.25" customHeight="1" x14ac:dyDescent="0.25">
      <c r="A523" s="2" t="s">
        <v>736</v>
      </c>
      <c r="B523" s="3">
        <v>41660</v>
      </c>
      <c r="C523" s="10" t="str">
        <f t="shared" si="48"/>
        <v>January</v>
      </c>
      <c r="D523" s="10" t="str">
        <f t="shared" si="49"/>
        <v>2014</v>
      </c>
      <c r="E523" s="3">
        <v>41666</v>
      </c>
      <c r="F523" s="13">
        <f t="shared" si="50"/>
        <v>6</v>
      </c>
      <c r="G523" s="2" t="s">
        <v>3522</v>
      </c>
      <c r="H523" s="2" t="s">
        <v>3131</v>
      </c>
      <c r="I523" s="22" t="str">
        <f t="shared" si="51"/>
        <v>United States</v>
      </c>
      <c r="J523" s="22" t="str">
        <f t="shared" si="52"/>
        <v>California</v>
      </c>
      <c r="K523" s="2" t="s">
        <v>16</v>
      </c>
      <c r="L523" s="2" t="s">
        <v>737</v>
      </c>
      <c r="M523" s="4">
        <v>160.77600000000001</v>
      </c>
      <c r="N523" s="4">
        <v>3</v>
      </c>
      <c r="O523" s="4">
        <v>10.048500000000001</v>
      </c>
      <c r="P523" s="14">
        <f t="shared" si="53"/>
        <v>6.25E-2</v>
      </c>
    </row>
    <row r="524" spans="1:16" ht="14.25" customHeight="1" x14ac:dyDescent="0.25">
      <c r="A524" s="2" t="s">
        <v>738</v>
      </c>
      <c r="B524" s="3">
        <v>41943</v>
      </c>
      <c r="C524" s="10" t="str">
        <f t="shared" si="48"/>
        <v>October</v>
      </c>
      <c r="D524" s="10" t="str">
        <f t="shared" si="49"/>
        <v>2014</v>
      </c>
      <c r="E524" s="3">
        <v>41950</v>
      </c>
      <c r="F524" s="13">
        <f t="shared" si="50"/>
        <v>7</v>
      </c>
      <c r="G524" s="2" t="s">
        <v>3523</v>
      </c>
      <c r="H524" s="2" t="s">
        <v>3132</v>
      </c>
      <c r="I524" s="22" t="str">
        <f t="shared" si="51"/>
        <v>United States</v>
      </c>
      <c r="J524" s="22" t="str">
        <f t="shared" si="52"/>
        <v>Washington</v>
      </c>
      <c r="K524" s="2" t="s">
        <v>18</v>
      </c>
      <c r="L524" s="2" t="s">
        <v>739</v>
      </c>
      <c r="M524" s="4">
        <v>88.751999999999995</v>
      </c>
      <c r="N524" s="4">
        <v>3</v>
      </c>
      <c r="O524" s="4">
        <v>27.734999999999999</v>
      </c>
      <c r="P524" s="14">
        <f t="shared" si="53"/>
        <v>0.3125</v>
      </c>
    </row>
    <row r="525" spans="1:16" ht="14.25" customHeight="1" x14ac:dyDescent="0.25">
      <c r="A525" s="2" t="s">
        <v>738</v>
      </c>
      <c r="B525" s="3">
        <v>41943</v>
      </c>
      <c r="C525" s="10" t="str">
        <f t="shared" si="48"/>
        <v>October</v>
      </c>
      <c r="D525" s="10" t="str">
        <f t="shared" si="49"/>
        <v>2014</v>
      </c>
      <c r="E525" s="3">
        <v>41950</v>
      </c>
      <c r="F525" s="13">
        <f t="shared" si="50"/>
        <v>7</v>
      </c>
      <c r="G525" s="2" t="s">
        <v>3523</v>
      </c>
      <c r="H525" s="2" t="s">
        <v>3132</v>
      </c>
      <c r="I525" s="22" t="str">
        <f t="shared" si="51"/>
        <v>United States</v>
      </c>
      <c r="J525" s="22" t="str">
        <f t="shared" si="52"/>
        <v>Washington</v>
      </c>
      <c r="K525" s="2" t="s">
        <v>18</v>
      </c>
      <c r="L525" s="2" t="s">
        <v>740</v>
      </c>
      <c r="M525" s="4">
        <v>13.904</v>
      </c>
      <c r="N525" s="4">
        <v>2</v>
      </c>
      <c r="O525" s="4">
        <v>5.2140000000000004</v>
      </c>
      <c r="P525" s="14">
        <f t="shared" si="53"/>
        <v>0.37500000000000006</v>
      </c>
    </row>
    <row r="526" spans="1:16" ht="14.25" customHeight="1" x14ac:dyDescent="0.25">
      <c r="A526" s="2" t="s">
        <v>741</v>
      </c>
      <c r="B526" s="3">
        <v>41356</v>
      </c>
      <c r="C526" s="10" t="str">
        <f t="shared" si="48"/>
        <v>March</v>
      </c>
      <c r="D526" s="10" t="str">
        <f t="shared" si="49"/>
        <v>2013</v>
      </c>
      <c r="E526" s="3">
        <v>41359</v>
      </c>
      <c r="F526" s="13">
        <f t="shared" si="50"/>
        <v>3</v>
      </c>
      <c r="G526" s="2" t="s">
        <v>3524</v>
      </c>
      <c r="H526" s="2" t="s">
        <v>3199</v>
      </c>
      <c r="I526" s="22" t="str">
        <f t="shared" si="51"/>
        <v>United States</v>
      </c>
      <c r="J526" s="22" t="str">
        <f t="shared" si="52"/>
        <v>Nevada</v>
      </c>
      <c r="K526" s="2" t="s">
        <v>38</v>
      </c>
      <c r="L526" s="2" t="s">
        <v>499</v>
      </c>
      <c r="M526" s="4">
        <v>58.58</v>
      </c>
      <c r="N526" s="4">
        <v>2</v>
      </c>
      <c r="O526" s="4">
        <v>19.331399999999999</v>
      </c>
      <c r="P526" s="14">
        <f t="shared" si="53"/>
        <v>0.32999999999999996</v>
      </c>
    </row>
    <row r="527" spans="1:16" ht="14.25" customHeight="1" x14ac:dyDescent="0.25">
      <c r="A527" s="2" t="s">
        <v>742</v>
      </c>
      <c r="B527" s="3">
        <v>41413</v>
      </c>
      <c r="C527" s="10" t="str">
        <f t="shared" si="48"/>
        <v>May</v>
      </c>
      <c r="D527" s="10" t="str">
        <f t="shared" si="49"/>
        <v>2013</v>
      </c>
      <c r="E527" s="3">
        <v>41419</v>
      </c>
      <c r="F527" s="13">
        <f t="shared" si="50"/>
        <v>6</v>
      </c>
      <c r="G527" s="2" t="s">
        <v>3525</v>
      </c>
      <c r="H527" s="2" t="s">
        <v>3134</v>
      </c>
      <c r="I527" s="22" t="str">
        <f t="shared" si="51"/>
        <v>United States</v>
      </c>
      <c r="J527" s="22" t="str">
        <f t="shared" si="52"/>
        <v>California</v>
      </c>
      <c r="K527" s="2" t="s">
        <v>28</v>
      </c>
      <c r="L527" s="2" t="s">
        <v>743</v>
      </c>
      <c r="M527" s="4">
        <v>104.28</v>
      </c>
      <c r="N527" s="4">
        <v>3</v>
      </c>
      <c r="O527" s="4">
        <v>26.07</v>
      </c>
      <c r="P527" s="14">
        <f t="shared" si="53"/>
        <v>0.25</v>
      </c>
    </row>
    <row r="528" spans="1:16" ht="14.25" customHeight="1" x14ac:dyDescent="0.25">
      <c r="A528" s="2" t="s">
        <v>742</v>
      </c>
      <c r="B528" s="3">
        <v>41413</v>
      </c>
      <c r="C528" s="10" t="str">
        <f t="shared" si="48"/>
        <v>May</v>
      </c>
      <c r="D528" s="10" t="str">
        <f t="shared" si="49"/>
        <v>2013</v>
      </c>
      <c r="E528" s="3">
        <v>41419</v>
      </c>
      <c r="F528" s="13">
        <f t="shared" si="50"/>
        <v>6</v>
      </c>
      <c r="G528" s="2" t="s">
        <v>3525</v>
      </c>
      <c r="H528" s="2" t="s">
        <v>3134</v>
      </c>
      <c r="I528" s="22" t="str">
        <f t="shared" si="51"/>
        <v>United States</v>
      </c>
      <c r="J528" s="22" t="str">
        <f t="shared" si="52"/>
        <v>California</v>
      </c>
      <c r="K528" s="2" t="s">
        <v>45</v>
      </c>
      <c r="L528" s="2" t="s">
        <v>744</v>
      </c>
      <c r="M528" s="4">
        <v>17.940000000000001</v>
      </c>
      <c r="N528" s="4">
        <v>3</v>
      </c>
      <c r="O528" s="4">
        <v>8.7905999999999995</v>
      </c>
      <c r="P528" s="14">
        <f t="shared" si="53"/>
        <v>0.48999999999999994</v>
      </c>
    </row>
    <row r="529" spans="1:16" ht="14.25" customHeight="1" x14ac:dyDescent="0.25">
      <c r="A529" s="2" t="s">
        <v>745</v>
      </c>
      <c r="B529" s="3">
        <v>41547</v>
      </c>
      <c r="C529" s="10" t="str">
        <f t="shared" si="48"/>
        <v>September</v>
      </c>
      <c r="D529" s="10" t="str">
        <f t="shared" si="49"/>
        <v>2013</v>
      </c>
      <c r="E529" s="3">
        <v>41549</v>
      </c>
      <c r="F529" s="13">
        <f t="shared" si="50"/>
        <v>2</v>
      </c>
      <c r="G529" s="2" t="s">
        <v>3526</v>
      </c>
      <c r="H529" s="2" t="s">
        <v>3131</v>
      </c>
      <c r="I529" s="22" t="str">
        <f t="shared" si="51"/>
        <v>United States</v>
      </c>
      <c r="J529" s="22" t="str">
        <f t="shared" si="52"/>
        <v>California</v>
      </c>
      <c r="K529" s="2" t="s">
        <v>45</v>
      </c>
      <c r="L529" s="2" t="s">
        <v>746</v>
      </c>
      <c r="M529" s="4">
        <v>18.97</v>
      </c>
      <c r="N529" s="4">
        <v>1</v>
      </c>
      <c r="O529" s="4">
        <v>9.1056000000000008</v>
      </c>
      <c r="P529" s="14">
        <f t="shared" si="53"/>
        <v>0.48000000000000009</v>
      </c>
    </row>
    <row r="530" spans="1:16" ht="14.25" customHeight="1" x14ac:dyDescent="0.25">
      <c r="A530" s="2" t="s">
        <v>747</v>
      </c>
      <c r="B530" s="3">
        <v>41586</v>
      </c>
      <c r="C530" s="10" t="str">
        <f t="shared" si="48"/>
        <v>November</v>
      </c>
      <c r="D530" s="10" t="str">
        <f t="shared" si="49"/>
        <v>2013</v>
      </c>
      <c r="E530" s="3">
        <v>41591</v>
      </c>
      <c r="F530" s="13">
        <f t="shared" si="50"/>
        <v>5</v>
      </c>
      <c r="G530" s="2" t="s">
        <v>3527</v>
      </c>
      <c r="H530" s="2" t="s">
        <v>3134</v>
      </c>
      <c r="I530" s="22" t="str">
        <f t="shared" si="51"/>
        <v>United States</v>
      </c>
      <c r="J530" s="22" t="str">
        <f t="shared" si="52"/>
        <v>California</v>
      </c>
      <c r="K530" s="2" t="s">
        <v>12</v>
      </c>
      <c r="L530" s="2" t="s">
        <v>748</v>
      </c>
      <c r="M530" s="4">
        <v>14.82</v>
      </c>
      <c r="N530" s="4">
        <v>3</v>
      </c>
      <c r="O530" s="4">
        <v>6.2244000000000002</v>
      </c>
      <c r="P530" s="14">
        <f t="shared" si="53"/>
        <v>0.42</v>
      </c>
    </row>
    <row r="531" spans="1:16" ht="14.25" customHeight="1" x14ac:dyDescent="0.25">
      <c r="A531" s="2" t="s">
        <v>749</v>
      </c>
      <c r="B531" s="3">
        <v>41270</v>
      </c>
      <c r="C531" s="10" t="str">
        <f t="shared" si="48"/>
        <v>December</v>
      </c>
      <c r="D531" s="10" t="str">
        <f t="shared" si="49"/>
        <v>2012</v>
      </c>
      <c r="E531" s="3">
        <v>41274</v>
      </c>
      <c r="F531" s="13">
        <f t="shared" si="50"/>
        <v>4</v>
      </c>
      <c r="G531" s="2" t="s">
        <v>3352</v>
      </c>
      <c r="H531" s="2" t="s">
        <v>3131</v>
      </c>
      <c r="I531" s="22" t="str">
        <f t="shared" si="51"/>
        <v>United States</v>
      </c>
      <c r="J531" s="22" t="str">
        <f t="shared" si="52"/>
        <v>California</v>
      </c>
      <c r="K531" s="2" t="s">
        <v>20</v>
      </c>
      <c r="L531" s="2" t="s">
        <v>386</v>
      </c>
      <c r="M531" s="4">
        <v>106.96</v>
      </c>
      <c r="N531" s="4">
        <v>2</v>
      </c>
      <c r="O531" s="4">
        <v>31.0184</v>
      </c>
      <c r="P531" s="14">
        <f t="shared" si="53"/>
        <v>0.29000000000000004</v>
      </c>
    </row>
    <row r="532" spans="1:16" ht="14.25" customHeight="1" x14ac:dyDescent="0.25">
      <c r="A532" s="2" t="s">
        <v>749</v>
      </c>
      <c r="B532" s="3">
        <v>41270</v>
      </c>
      <c r="C532" s="10" t="str">
        <f t="shared" si="48"/>
        <v>December</v>
      </c>
      <c r="D532" s="10" t="str">
        <f t="shared" si="49"/>
        <v>2012</v>
      </c>
      <c r="E532" s="3">
        <v>41274</v>
      </c>
      <c r="F532" s="13">
        <f t="shared" si="50"/>
        <v>4</v>
      </c>
      <c r="G532" s="2" t="s">
        <v>3352</v>
      </c>
      <c r="H532" s="2" t="s">
        <v>3131</v>
      </c>
      <c r="I532" s="22" t="str">
        <f t="shared" si="51"/>
        <v>United States</v>
      </c>
      <c r="J532" s="22" t="str">
        <f t="shared" si="52"/>
        <v>California</v>
      </c>
      <c r="K532" s="2" t="s">
        <v>9</v>
      </c>
      <c r="L532" s="2" t="s">
        <v>750</v>
      </c>
      <c r="M532" s="4">
        <v>21.56</v>
      </c>
      <c r="N532" s="4">
        <v>7</v>
      </c>
      <c r="O532" s="4">
        <v>10.348800000000001</v>
      </c>
      <c r="P532" s="14">
        <f t="shared" si="53"/>
        <v>0.48000000000000004</v>
      </c>
    </row>
    <row r="533" spans="1:16" ht="14.25" customHeight="1" x14ac:dyDescent="0.25">
      <c r="A533" s="2" t="s">
        <v>751</v>
      </c>
      <c r="B533" s="3">
        <v>40697</v>
      </c>
      <c r="C533" s="10" t="str">
        <f t="shared" si="48"/>
        <v>June</v>
      </c>
      <c r="D533" s="10" t="str">
        <f t="shared" si="49"/>
        <v>2011</v>
      </c>
      <c r="E533" s="3">
        <v>40701</v>
      </c>
      <c r="F533" s="13">
        <f t="shared" si="50"/>
        <v>4</v>
      </c>
      <c r="G533" s="2" t="s">
        <v>3528</v>
      </c>
      <c r="H533" s="2" t="s">
        <v>3132</v>
      </c>
      <c r="I533" s="22" t="str">
        <f t="shared" si="51"/>
        <v>United States</v>
      </c>
      <c r="J533" s="22" t="str">
        <f t="shared" si="52"/>
        <v>Washington</v>
      </c>
      <c r="K533" s="2" t="s">
        <v>22</v>
      </c>
      <c r="L533" s="2" t="s">
        <v>685</v>
      </c>
      <c r="M533" s="4">
        <v>515.88</v>
      </c>
      <c r="N533" s="4">
        <v>6</v>
      </c>
      <c r="O533" s="4">
        <v>113.4936</v>
      </c>
      <c r="P533" s="14">
        <f t="shared" si="53"/>
        <v>0.22</v>
      </c>
    </row>
    <row r="534" spans="1:16" ht="14.25" customHeight="1" x14ac:dyDescent="0.25">
      <c r="A534" s="2" t="s">
        <v>752</v>
      </c>
      <c r="B534" s="3">
        <v>40577</v>
      </c>
      <c r="C534" s="10" t="str">
        <f t="shared" si="48"/>
        <v>February</v>
      </c>
      <c r="D534" s="10" t="str">
        <f t="shared" si="49"/>
        <v>2011</v>
      </c>
      <c r="E534" s="3">
        <v>40581</v>
      </c>
      <c r="F534" s="13">
        <f t="shared" si="50"/>
        <v>4</v>
      </c>
      <c r="G534" s="2" t="s">
        <v>3529</v>
      </c>
      <c r="H534" s="2" t="s">
        <v>3149</v>
      </c>
      <c r="I534" s="22" t="str">
        <f t="shared" si="51"/>
        <v>United States</v>
      </c>
      <c r="J534" s="22" t="str">
        <f t="shared" si="52"/>
        <v>California</v>
      </c>
      <c r="K534" s="2" t="s">
        <v>79</v>
      </c>
      <c r="L534" s="2" t="s">
        <v>106</v>
      </c>
      <c r="M534" s="4">
        <v>12.35</v>
      </c>
      <c r="N534" s="4">
        <v>5</v>
      </c>
      <c r="O534" s="4">
        <v>5.8045</v>
      </c>
      <c r="P534" s="14">
        <f t="shared" si="53"/>
        <v>0.47000000000000003</v>
      </c>
    </row>
    <row r="535" spans="1:16" ht="14.25" customHeight="1" x14ac:dyDescent="0.25">
      <c r="A535" s="2" t="s">
        <v>753</v>
      </c>
      <c r="B535" s="3">
        <v>41342</v>
      </c>
      <c r="C535" s="10" t="str">
        <f t="shared" si="48"/>
        <v>March</v>
      </c>
      <c r="D535" s="10" t="str">
        <f t="shared" si="49"/>
        <v>2013</v>
      </c>
      <c r="E535" s="3">
        <v>41342</v>
      </c>
      <c r="F535" s="13">
        <f t="shared" si="50"/>
        <v>0</v>
      </c>
      <c r="G535" s="2" t="s">
        <v>3416</v>
      </c>
      <c r="H535" s="2" t="s">
        <v>3196</v>
      </c>
      <c r="I535" s="22" t="str">
        <f t="shared" si="51"/>
        <v>United States</v>
      </c>
      <c r="J535" s="22" t="str">
        <f t="shared" si="52"/>
        <v>Arizona</v>
      </c>
      <c r="K535" s="2" t="s">
        <v>18</v>
      </c>
      <c r="L535" s="2" t="s">
        <v>754</v>
      </c>
      <c r="M535" s="4">
        <v>9.702</v>
      </c>
      <c r="N535" s="4">
        <v>3</v>
      </c>
      <c r="O535" s="4">
        <v>-7.1147999999999998</v>
      </c>
      <c r="P535" s="14">
        <f t="shared" si="53"/>
        <v>-0.73333333333333328</v>
      </c>
    </row>
    <row r="536" spans="1:16" ht="14.25" customHeight="1" x14ac:dyDescent="0.25">
      <c r="A536" s="2" t="s">
        <v>755</v>
      </c>
      <c r="B536" s="3">
        <v>41943</v>
      </c>
      <c r="C536" s="10" t="str">
        <f t="shared" si="48"/>
        <v>October</v>
      </c>
      <c r="D536" s="10" t="str">
        <f t="shared" si="49"/>
        <v>2014</v>
      </c>
      <c r="E536" s="3">
        <v>41949</v>
      </c>
      <c r="F536" s="13">
        <f t="shared" si="50"/>
        <v>6</v>
      </c>
      <c r="G536" s="2" t="s">
        <v>3530</v>
      </c>
      <c r="H536" s="2" t="s">
        <v>3134</v>
      </c>
      <c r="I536" s="22" t="str">
        <f t="shared" si="51"/>
        <v>United States</v>
      </c>
      <c r="J536" s="22" t="str">
        <f t="shared" si="52"/>
        <v>California</v>
      </c>
      <c r="K536" s="2" t="s">
        <v>9</v>
      </c>
      <c r="L536" s="2" t="s">
        <v>756</v>
      </c>
      <c r="M536" s="4">
        <v>43.86</v>
      </c>
      <c r="N536" s="4">
        <v>6</v>
      </c>
      <c r="O536" s="4">
        <v>20.6142</v>
      </c>
      <c r="P536" s="14">
        <f t="shared" si="53"/>
        <v>0.47000000000000003</v>
      </c>
    </row>
    <row r="537" spans="1:16" ht="14.25" customHeight="1" x14ac:dyDescent="0.25">
      <c r="A537" s="2" t="s">
        <v>755</v>
      </c>
      <c r="B537" s="3">
        <v>41943</v>
      </c>
      <c r="C537" s="10" t="str">
        <f t="shared" si="48"/>
        <v>October</v>
      </c>
      <c r="D537" s="10" t="str">
        <f t="shared" si="49"/>
        <v>2014</v>
      </c>
      <c r="E537" s="3">
        <v>41949</v>
      </c>
      <c r="F537" s="13">
        <f t="shared" si="50"/>
        <v>6</v>
      </c>
      <c r="G537" s="2" t="s">
        <v>3530</v>
      </c>
      <c r="H537" s="2" t="s">
        <v>3134</v>
      </c>
      <c r="I537" s="22" t="str">
        <f t="shared" si="51"/>
        <v>United States</v>
      </c>
      <c r="J537" s="22" t="str">
        <f t="shared" si="52"/>
        <v>California</v>
      </c>
      <c r="K537" s="2" t="s">
        <v>16</v>
      </c>
      <c r="L537" s="2" t="s">
        <v>757</v>
      </c>
      <c r="M537" s="4">
        <v>148.47999999999999</v>
      </c>
      <c r="N537" s="4">
        <v>2</v>
      </c>
      <c r="O537" s="4">
        <v>16.704000000000001</v>
      </c>
      <c r="P537" s="14">
        <f t="shared" si="53"/>
        <v>0.11250000000000002</v>
      </c>
    </row>
    <row r="538" spans="1:16" ht="14.25" customHeight="1" x14ac:dyDescent="0.25">
      <c r="A538" s="2" t="s">
        <v>755</v>
      </c>
      <c r="B538" s="3">
        <v>41943</v>
      </c>
      <c r="C538" s="10" t="str">
        <f t="shared" si="48"/>
        <v>October</v>
      </c>
      <c r="D538" s="10" t="str">
        <f t="shared" si="49"/>
        <v>2014</v>
      </c>
      <c r="E538" s="3">
        <v>41949</v>
      </c>
      <c r="F538" s="13">
        <f t="shared" si="50"/>
        <v>6</v>
      </c>
      <c r="G538" s="2" t="s">
        <v>3530</v>
      </c>
      <c r="H538" s="2" t="s">
        <v>3134</v>
      </c>
      <c r="I538" s="22" t="str">
        <f t="shared" si="51"/>
        <v>United States</v>
      </c>
      <c r="J538" s="22" t="str">
        <f t="shared" si="52"/>
        <v>California</v>
      </c>
      <c r="K538" s="2" t="s">
        <v>45</v>
      </c>
      <c r="L538" s="2" t="s">
        <v>758</v>
      </c>
      <c r="M538" s="4">
        <v>7.42</v>
      </c>
      <c r="N538" s="4">
        <v>2</v>
      </c>
      <c r="O538" s="4">
        <v>3.71</v>
      </c>
      <c r="P538" s="14">
        <f t="shared" si="53"/>
        <v>0.5</v>
      </c>
    </row>
    <row r="539" spans="1:16" ht="14.25" customHeight="1" x14ac:dyDescent="0.25">
      <c r="A539" s="2" t="s">
        <v>755</v>
      </c>
      <c r="B539" s="3">
        <v>41943</v>
      </c>
      <c r="C539" s="10" t="str">
        <f t="shared" si="48"/>
        <v>October</v>
      </c>
      <c r="D539" s="10" t="str">
        <f t="shared" si="49"/>
        <v>2014</v>
      </c>
      <c r="E539" s="3">
        <v>41949</v>
      </c>
      <c r="F539" s="13">
        <f t="shared" si="50"/>
        <v>6</v>
      </c>
      <c r="G539" s="2" t="s">
        <v>3530</v>
      </c>
      <c r="H539" s="2" t="s">
        <v>3134</v>
      </c>
      <c r="I539" s="22" t="str">
        <f t="shared" si="51"/>
        <v>United States</v>
      </c>
      <c r="J539" s="22" t="str">
        <f t="shared" si="52"/>
        <v>California</v>
      </c>
      <c r="K539" s="2" t="s">
        <v>72</v>
      </c>
      <c r="L539" s="2" t="s">
        <v>759</v>
      </c>
      <c r="M539" s="4">
        <v>71.992000000000004</v>
      </c>
      <c r="N539" s="4">
        <v>1</v>
      </c>
      <c r="O539" s="4">
        <v>-0.89990000000000003</v>
      </c>
      <c r="P539" s="14">
        <f t="shared" si="53"/>
        <v>-1.2499999999999999E-2</v>
      </c>
    </row>
    <row r="540" spans="1:16" ht="14.25" customHeight="1" x14ac:dyDescent="0.25">
      <c r="A540" s="2" t="s">
        <v>755</v>
      </c>
      <c r="B540" s="3">
        <v>41943</v>
      </c>
      <c r="C540" s="10" t="str">
        <f t="shared" si="48"/>
        <v>October</v>
      </c>
      <c r="D540" s="10" t="str">
        <f t="shared" si="49"/>
        <v>2014</v>
      </c>
      <c r="E540" s="3">
        <v>41949</v>
      </c>
      <c r="F540" s="13">
        <f t="shared" si="50"/>
        <v>6</v>
      </c>
      <c r="G540" s="2" t="s">
        <v>3530</v>
      </c>
      <c r="H540" s="2" t="s">
        <v>3134</v>
      </c>
      <c r="I540" s="22" t="str">
        <f t="shared" si="51"/>
        <v>United States</v>
      </c>
      <c r="J540" s="22" t="str">
        <f t="shared" si="52"/>
        <v>California</v>
      </c>
      <c r="K540" s="2" t="s">
        <v>14</v>
      </c>
      <c r="L540" s="2" t="s">
        <v>664</v>
      </c>
      <c r="M540" s="4">
        <v>19.899999999999999</v>
      </c>
      <c r="N540" s="4">
        <v>5</v>
      </c>
      <c r="O540" s="4">
        <v>6.5670000000000002</v>
      </c>
      <c r="P540" s="14">
        <f t="shared" si="53"/>
        <v>0.33</v>
      </c>
    </row>
    <row r="541" spans="1:16" ht="14.25" customHeight="1" x14ac:dyDescent="0.25">
      <c r="A541" s="2" t="s">
        <v>755</v>
      </c>
      <c r="B541" s="3">
        <v>41943</v>
      </c>
      <c r="C541" s="10" t="str">
        <f t="shared" si="48"/>
        <v>October</v>
      </c>
      <c r="D541" s="10" t="str">
        <f t="shared" si="49"/>
        <v>2014</v>
      </c>
      <c r="E541" s="3">
        <v>41949</v>
      </c>
      <c r="F541" s="13">
        <f t="shared" si="50"/>
        <v>6</v>
      </c>
      <c r="G541" s="2" t="s">
        <v>3530</v>
      </c>
      <c r="H541" s="2" t="s">
        <v>3134</v>
      </c>
      <c r="I541" s="22" t="str">
        <f t="shared" si="51"/>
        <v>United States</v>
      </c>
      <c r="J541" s="22" t="str">
        <f t="shared" si="52"/>
        <v>California</v>
      </c>
      <c r="K541" s="2" t="s">
        <v>20</v>
      </c>
      <c r="L541" s="2" t="s">
        <v>760</v>
      </c>
      <c r="M541" s="4">
        <v>1702.12</v>
      </c>
      <c r="N541" s="4">
        <v>14</v>
      </c>
      <c r="O541" s="4">
        <v>510.63600000000002</v>
      </c>
      <c r="P541" s="14">
        <f t="shared" si="53"/>
        <v>0.30000000000000004</v>
      </c>
    </row>
    <row r="542" spans="1:16" ht="14.25" customHeight="1" x14ac:dyDescent="0.25">
      <c r="A542" s="2" t="s">
        <v>761</v>
      </c>
      <c r="B542" s="3">
        <v>41920</v>
      </c>
      <c r="C542" s="10" t="str">
        <f t="shared" si="48"/>
        <v>October</v>
      </c>
      <c r="D542" s="10" t="str">
        <f t="shared" si="49"/>
        <v>2014</v>
      </c>
      <c r="E542" s="3">
        <v>41926</v>
      </c>
      <c r="F542" s="13">
        <f t="shared" si="50"/>
        <v>6</v>
      </c>
      <c r="G542" s="2" t="s">
        <v>3531</v>
      </c>
      <c r="H542" s="2" t="s">
        <v>3134</v>
      </c>
      <c r="I542" s="22" t="str">
        <f t="shared" si="51"/>
        <v>United States</v>
      </c>
      <c r="J542" s="22" t="str">
        <f t="shared" si="52"/>
        <v>California</v>
      </c>
      <c r="K542" s="2" t="s">
        <v>198</v>
      </c>
      <c r="L542" s="2" t="s">
        <v>762</v>
      </c>
      <c r="M542" s="4">
        <v>307.666</v>
      </c>
      <c r="N542" s="4">
        <v>2</v>
      </c>
      <c r="O542" s="4">
        <v>-14.478400000000001</v>
      </c>
      <c r="P542" s="14">
        <f t="shared" si="53"/>
        <v>-4.7058823529411764E-2</v>
      </c>
    </row>
    <row r="543" spans="1:16" ht="14.25" customHeight="1" x14ac:dyDescent="0.25">
      <c r="A543" s="2" t="s">
        <v>763</v>
      </c>
      <c r="B543" s="3">
        <v>41155</v>
      </c>
      <c r="C543" s="10" t="str">
        <f t="shared" si="48"/>
        <v>September</v>
      </c>
      <c r="D543" s="10" t="str">
        <f t="shared" si="49"/>
        <v>2012</v>
      </c>
      <c r="E543" s="3">
        <v>41161</v>
      </c>
      <c r="F543" s="13">
        <f t="shared" si="50"/>
        <v>6</v>
      </c>
      <c r="G543" s="2" t="s">
        <v>3335</v>
      </c>
      <c r="H543" s="2" t="s">
        <v>3134</v>
      </c>
      <c r="I543" s="22" t="str">
        <f t="shared" si="51"/>
        <v>United States</v>
      </c>
      <c r="J543" s="22" t="str">
        <f t="shared" si="52"/>
        <v>California</v>
      </c>
      <c r="K543" s="2" t="s">
        <v>28</v>
      </c>
      <c r="L543" s="2" t="s">
        <v>268</v>
      </c>
      <c r="M543" s="4">
        <v>31.44</v>
      </c>
      <c r="N543" s="4">
        <v>3</v>
      </c>
      <c r="O543" s="4">
        <v>8.4887999999999995</v>
      </c>
      <c r="P543" s="14">
        <f t="shared" si="53"/>
        <v>0.26999999999999996</v>
      </c>
    </row>
    <row r="544" spans="1:16" ht="14.25" customHeight="1" x14ac:dyDescent="0.25">
      <c r="A544" s="2" t="s">
        <v>763</v>
      </c>
      <c r="B544" s="3">
        <v>41155</v>
      </c>
      <c r="C544" s="10" t="str">
        <f t="shared" si="48"/>
        <v>September</v>
      </c>
      <c r="D544" s="10" t="str">
        <f t="shared" si="49"/>
        <v>2012</v>
      </c>
      <c r="E544" s="3">
        <v>41161</v>
      </c>
      <c r="F544" s="13">
        <f t="shared" si="50"/>
        <v>6</v>
      </c>
      <c r="G544" s="2" t="s">
        <v>3335</v>
      </c>
      <c r="H544" s="2" t="s">
        <v>3134</v>
      </c>
      <c r="I544" s="22" t="str">
        <f t="shared" si="51"/>
        <v>United States</v>
      </c>
      <c r="J544" s="22" t="str">
        <f t="shared" si="52"/>
        <v>California</v>
      </c>
      <c r="K544" s="2" t="s">
        <v>38</v>
      </c>
      <c r="L544" s="2" t="s">
        <v>764</v>
      </c>
      <c r="M544" s="4">
        <v>17.899999999999999</v>
      </c>
      <c r="N544" s="4">
        <v>2</v>
      </c>
      <c r="O544" s="4">
        <v>3.4009999999999998</v>
      </c>
      <c r="P544" s="14">
        <f t="shared" si="53"/>
        <v>0.19</v>
      </c>
    </row>
    <row r="545" spans="1:16" ht="14.25" customHeight="1" x14ac:dyDescent="0.25">
      <c r="A545" s="2" t="s">
        <v>763</v>
      </c>
      <c r="B545" s="3">
        <v>41155</v>
      </c>
      <c r="C545" s="10" t="str">
        <f t="shared" si="48"/>
        <v>September</v>
      </c>
      <c r="D545" s="10" t="str">
        <f t="shared" si="49"/>
        <v>2012</v>
      </c>
      <c r="E545" s="3">
        <v>41161</v>
      </c>
      <c r="F545" s="13">
        <f t="shared" si="50"/>
        <v>6</v>
      </c>
      <c r="G545" s="2" t="s">
        <v>3335</v>
      </c>
      <c r="H545" s="2" t="s">
        <v>3134</v>
      </c>
      <c r="I545" s="22" t="str">
        <f t="shared" si="51"/>
        <v>United States</v>
      </c>
      <c r="J545" s="22" t="str">
        <f t="shared" si="52"/>
        <v>California</v>
      </c>
      <c r="K545" s="2" t="s">
        <v>38</v>
      </c>
      <c r="L545" s="2" t="s">
        <v>765</v>
      </c>
      <c r="M545" s="4">
        <v>129.44999999999999</v>
      </c>
      <c r="N545" s="4">
        <v>5</v>
      </c>
      <c r="O545" s="4">
        <v>46.601999999999997</v>
      </c>
      <c r="P545" s="14">
        <f t="shared" si="53"/>
        <v>0.36</v>
      </c>
    </row>
    <row r="546" spans="1:16" ht="14.25" customHeight="1" x14ac:dyDescent="0.25">
      <c r="A546" s="2" t="s">
        <v>766</v>
      </c>
      <c r="B546" s="3">
        <v>40764</v>
      </c>
      <c r="C546" s="10" t="str">
        <f t="shared" si="48"/>
        <v>August</v>
      </c>
      <c r="D546" s="10" t="str">
        <f t="shared" si="49"/>
        <v>2011</v>
      </c>
      <c r="E546" s="3">
        <v>40771</v>
      </c>
      <c r="F546" s="13">
        <f t="shared" si="50"/>
        <v>7</v>
      </c>
      <c r="G546" s="2" t="s">
        <v>3532</v>
      </c>
      <c r="H546" s="2" t="s">
        <v>3149</v>
      </c>
      <c r="I546" s="22" t="str">
        <f t="shared" si="51"/>
        <v>United States</v>
      </c>
      <c r="J546" s="22" t="str">
        <f t="shared" si="52"/>
        <v>California</v>
      </c>
      <c r="K546" s="2" t="s">
        <v>9</v>
      </c>
      <c r="L546" s="2" t="s">
        <v>767</v>
      </c>
      <c r="M546" s="4">
        <v>20.88</v>
      </c>
      <c r="N546" s="4">
        <v>8</v>
      </c>
      <c r="O546" s="4">
        <v>9.6047999999999991</v>
      </c>
      <c r="P546" s="14">
        <f t="shared" si="53"/>
        <v>0.45999999999999996</v>
      </c>
    </row>
    <row r="547" spans="1:16" ht="14.25" customHeight="1" x14ac:dyDescent="0.25">
      <c r="A547" s="2" t="s">
        <v>768</v>
      </c>
      <c r="B547" s="3">
        <v>41927</v>
      </c>
      <c r="C547" s="10" t="str">
        <f t="shared" si="48"/>
        <v>October</v>
      </c>
      <c r="D547" s="10" t="str">
        <f t="shared" si="49"/>
        <v>2014</v>
      </c>
      <c r="E547" s="3">
        <v>41930</v>
      </c>
      <c r="F547" s="13">
        <f t="shared" si="50"/>
        <v>3</v>
      </c>
      <c r="G547" s="2" t="s">
        <v>3533</v>
      </c>
      <c r="H547" s="2" t="s">
        <v>3185</v>
      </c>
      <c r="I547" s="22" t="str">
        <f t="shared" si="51"/>
        <v>United States</v>
      </c>
      <c r="J547" s="22" t="str">
        <f t="shared" si="52"/>
        <v>California</v>
      </c>
      <c r="K547" s="2" t="s">
        <v>12</v>
      </c>
      <c r="L547" s="2" t="s">
        <v>155</v>
      </c>
      <c r="M547" s="4">
        <v>9.4600000000000009</v>
      </c>
      <c r="N547" s="4">
        <v>2</v>
      </c>
      <c r="O547" s="4">
        <v>3.6894</v>
      </c>
      <c r="P547" s="14">
        <f t="shared" si="53"/>
        <v>0.38999999999999996</v>
      </c>
    </row>
    <row r="548" spans="1:16" ht="14.25" customHeight="1" x14ac:dyDescent="0.25">
      <c r="A548" s="2" t="s">
        <v>769</v>
      </c>
      <c r="B548" s="3">
        <v>41976</v>
      </c>
      <c r="C548" s="10" t="str">
        <f t="shared" si="48"/>
        <v>December</v>
      </c>
      <c r="D548" s="10" t="str">
        <f t="shared" si="49"/>
        <v>2014</v>
      </c>
      <c r="E548" s="3">
        <v>41979</v>
      </c>
      <c r="F548" s="13">
        <f t="shared" si="50"/>
        <v>3</v>
      </c>
      <c r="G548" s="2" t="s">
        <v>3503</v>
      </c>
      <c r="H548" s="2" t="s">
        <v>3134</v>
      </c>
      <c r="I548" s="22" t="str">
        <f t="shared" si="51"/>
        <v>United States</v>
      </c>
      <c r="J548" s="22" t="str">
        <f t="shared" si="52"/>
        <v>California</v>
      </c>
      <c r="K548" s="2" t="s">
        <v>28</v>
      </c>
      <c r="L548" s="2" t="s">
        <v>512</v>
      </c>
      <c r="M548" s="4">
        <v>559.62</v>
      </c>
      <c r="N548" s="4">
        <v>9</v>
      </c>
      <c r="O548" s="4">
        <v>151.09739999999999</v>
      </c>
      <c r="P548" s="14">
        <f t="shared" si="53"/>
        <v>0.26999999999999996</v>
      </c>
    </row>
    <row r="549" spans="1:16" ht="14.25" customHeight="1" x14ac:dyDescent="0.25">
      <c r="A549" s="2" t="s">
        <v>769</v>
      </c>
      <c r="B549" s="3">
        <v>41976</v>
      </c>
      <c r="C549" s="10" t="str">
        <f t="shared" si="48"/>
        <v>December</v>
      </c>
      <c r="D549" s="10" t="str">
        <f t="shared" si="49"/>
        <v>2014</v>
      </c>
      <c r="E549" s="3">
        <v>41979</v>
      </c>
      <c r="F549" s="13">
        <f t="shared" si="50"/>
        <v>3</v>
      </c>
      <c r="G549" s="2" t="s">
        <v>3503</v>
      </c>
      <c r="H549" s="2" t="s">
        <v>3134</v>
      </c>
      <c r="I549" s="22" t="str">
        <f t="shared" si="51"/>
        <v>United States</v>
      </c>
      <c r="J549" s="22" t="str">
        <f t="shared" si="52"/>
        <v>California</v>
      </c>
      <c r="K549" s="2" t="s">
        <v>45</v>
      </c>
      <c r="L549" s="2" t="s">
        <v>729</v>
      </c>
      <c r="M549" s="4">
        <v>109.92</v>
      </c>
      <c r="N549" s="4">
        <v>2</v>
      </c>
      <c r="O549" s="4">
        <v>53.860799999999998</v>
      </c>
      <c r="P549" s="14">
        <f t="shared" si="53"/>
        <v>0.49</v>
      </c>
    </row>
    <row r="550" spans="1:16" ht="14.25" customHeight="1" x14ac:dyDescent="0.25">
      <c r="A550" s="2" t="s">
        <v>769</v>
      </c>
      <c r="B550" s="3">
        <v>41976</v>
      </c>
      <c r="C550" s="10" t="str">
        <f t="shared" si="48"/>
        <v>December</v>
      </c>
      <c r="D550" s="10" t="str">
        <f t="shared" si="49"/>
        <v>2014</v>
      </c>
      <c r="E550" s="3">
        <v>41979</v>
      </c>
      <c r="F550" s="13">
        <f t="shared" si="50"/>
        <v>3</v>
      </c>
      <c r="G550" s="2" t="s">
        <v>3503</v>
      </c>
      <c r="H550" s="2" t="s">
        <v>3134</v>
      </c>
      <c r="I550" s="22" t="str">
        <f t="shared" si="51"/>
        <v>United States</v>
      </c>
      <c r="J550" s="22" t="str">
        <f t="shared" si="52"/>
        <v>California</v>
      </c>
      <c r="K550" s="2" t="s">
        <v>45</v>
      </c>
      <c r="L550" s="2" t="s">
        <v>770</v>
      </c>
      <c r="M550" s="4">
        <v>8.56</v>
      </c>
      <c r="N550" s="4">
        <v>2</v>
      </c>
      <c r="O550" s="4">
        <v>3.8519999999999999</v>
      </c>
      <c r="P550" s="14">
        <f t="shared" si="53"/>
        <v>0.44999999999999996</v>
      </c>
    </row>
    <row r="551" spans="1:16" ht="14.25" customHeight="1" x14ac:dyDescent="0.25">
      <c r="A551" s="2" t="s">
        <v>771</v>
      </c>
      <c r="B551" s="3">
        <v>41157</v>
      </c>
      <c r="C551" s="10" t="str">
        <f t="shared" si="48"/>
        <v>September</v>
      </c>
      <c r="D551" s="10" t="str">
        <f t="shared" si="49"/>
        <v>2012</v>
      </c>
      <c r="E551" s="3">
        <v>41161</v>
      </c>
      <c r="F551" s="13">
        <f t="shared" si="50"/>
        <v>4</v>
      </c>
      <c r="G551" s="2" t="s">
        <v>3352</v>
      </c>
      <c r="H551" s="2" t="s">
        <v>3149</v>
      </c>
      <c r="I551" s="22" t="str">
        <f t="shared" si="51"/>
        <v>United States</v>
      </c>
      <c r="J551" s="22" t="str">
        <f t="shared" si="52"/>
        <v>California</v>
      </c>
      <c r="K551" s="2" t="s">
        <v>198</v>
      </c>
      <c r="L551" s="2" t="s">
        <v>772</v>
      </c>
      <c r="M551" s="4">
        <v>411.33199999999999</v>
      </c>
      <c r="N551" s="4">
        <v>4</v>
      </c>
      <c r="O551" s="4">
        <v>-4.8391999999999999</v>
      </c>
      <c r="P551" s="14">
        <f t="shared" si="53"/>
        <v>-1.1764705882352941E-2</v>
      </c>
    </row>
    <row r="552" spans="1:16" ht="14.25" customHeight="1" x14ac:dyDescent="0.25">
      <c r="A552" s="2" t="s">
        <v>771</v>
      </c>
      <c r="B552" s="3">
        <v>41157</v>
      </c>
      <c r="C552" s="10" t="str">
        <f t="shared" si="48"/>
        <v>September</v>
      </c>
      <c r="D552" s="10" t="str">
        <f t="shared" si="49"/>
        <v>2012</v>
      </c>
      <c r="E552" s="3">
        <v>41161</v>
      </c>
      <c r="F552" s="13">
        <f t="shared" si="50"/>
        <v>4</v>
      </c>
      <c r="G552" s="2" t="s">
        <v>3352</v>
      </c>
      <c r="H552" s="2" t="s">
        <v>3149</v>
      </c>
      <c r="I552" s="22" t="str">
        <f t="shared" si="51"/>
        <v>United States</v>
      </c>
      <c r="J552" s="22" t="str">
        <f t="shared" si="52"/>
        <v>California</v>
      </c>
      <c r="K552" s="2" t="s">
        <v>18</v>
      </c>
      <c r="L552" s="2" t="s">
        <v>773</v>
      </c>
      <c r="M552" s="4">
        <v>28.751999999999999</v>
      </c>
      <c r="N552" s="4">
        <v>6</v>
      </c>
      <c r="O552" s="4">
        <v>9.7037999999999993</v>
      </c>
      <c r="P552" s="14">
        <f t="shared" si="53"/>
        <v>0.33749999999999997</v>
      </c>
    </row>
    <row r="553" spans="1:16" ht="14.25" customHeight="1" x14ac:dyDescent="0.25">
      <c r="A553" s="2" t="s">
        <v>771</v>
      </c>
      <c r="B553" s="3">
        <v>41157</v>
      </c>
      <c r="C553" s="10" t="str">
        <f t="shared" si="48"/>
        <v>September</v>
      </c>
      <c r="D553" s="10" t="str">
        <f t="shared" si="49"/>
        <v>2012</v>
      </c>
      <c r="E553" s="3">
        <v>41161</v>
      </c>
      <c r="F553" s="13">
        <f t="shared" si="50"/>
        <v>4</v>
      </c>
      <c r="G553" s="2" t="s">
        <v>3352</v>
      </c>
      <c r="H553" s="2" t="s">
        <v>3149</v>
      </c>
      <c r="I553" s="22" t="str">
        <f t="shared" si="51"/>
        <v>United States</v>
      </c>
      <c r="J553" s="22" t="str">
        <f t="shared" si="52"/>
        <v>California</v>
      </c>
      <c r="K553" s="2" t="s">
        <v>198</v>
      </c>
      <c r="L553" s="2" t="s">
        <v>774</v>
      </c>
      <c r="M553" s="4">
        <v>293.19900000000001</v>
      </c>
      <c r="N553" s="4">
        <v>3</v>
      </c>
      <c r="O553" s="4">
        <v>-20.696400000000001</v>
      </c>
      <c r="P553" s="14">
        <f t="shared" si="53"/>
        <v>-7.0588235294117646E-2</v>
      </c>
    </row>
    <row r="554" spans="1:16" ht="14.25" customHeight="1" x14ac:dyDescent="0.25">
      <c r="A554" s="2" t="s">
        <v>775</v>
      </c>
      <c r="B554" s="3">
        <v>41237</v>
      </c>
      <c r="C554" s="10" t="str">
        <f t="shared" si="48"/>
        <v>November</v>
      </c>
      <c r="D554" s="10" t="str">
        <f t="shared" si="49"/>
        <v>2012</v>
      </c>
      <c r="E554" s="3">
        <v>41241</v>
      </c>
      <c r="F554" s="13">
        <f t="shared" si="50"/>
        <v>4</v>
      </c>
      <c r="G554" s="2" t="s">
        <v>3534</v>
      </c>
      <c r="H554" s="2" t="s">
        <v>3131</v>
      </c>
      <c r="I554" s="22" t="str">
        <f t="shared" si="51"/>
        <v>United States</v>
      </c>
      <c r="J554" s="22" t="str">
        <f t="shared" si="52"/>
        <v>California</v>
      </c>
      <c r="K554" s="2" t="s">
        <v>45</v>
      </c>
      <c r="L554" s="2" t="s">
        <v>776</v>
      </c>
      <c r="M554" s="4">
        <v>368.91</v>
      </c>
      <c r="N554" s="4">
        <v>9</v>
      </c>
      <c r="O554" s="4">
        <v>180.76589999999999</v>
      </c>
      <c r="P554" s="14">
        <f t="shared" si="53"/>
        <v>0.48999999999999994</v>
      </c>
    </row>
    <row r="555" spans="1:16" ht="14.25" customHeight="1" x14ac:dyDescent="0.25">
      <c r="A555" s="2" t="s">
        <v>775</v>
      </c>
      <c r="B555" s="3">
        <v>41237</v>
      </c>
      <c r="C555" s="10" t="str">
        <f t="shared" si="48"/>
        <v>November</v>
      </c>
      <c r="D555" s="10" t="str">
        <f t="shared" si="49"/>
        <v>2012</v>
      </c>
      <c r="E555" s="3">
        <v>41241</v>
      </c>
      <c r="F555" s="13">
        <f t="shared" si="50"/>
        <v>4</v>
      </c>
      <c r="G555" s="2" t="s">
        <v>3534</v>
      </c>
      <c r="H555" s="2" t="s">
        <v>3131</v>
      </c>
      <c r="I555" s="22" t="str">
        <f t="shared" si="51"/>
        <v>United States</v>
      </c>
      <c r="J555" s="22" t="str">
        <f t="shared" si="52"/>
        <v>California</v>
      </c>
      <c r="K555" s="2" t="s">
        <v>14</v>
      </c>
      <c r="L555" s="2" t="s">
        <v>777</v>
      </c>
      <c r="M555" s="4">
        <v>14.7</v>
      </c>
      <c r="N555" s="4">
        <v>5</v>
      </c>
      <c r="O555" s="4">
        <v>6.6150000000000002</v>
      </c>
      <c r="P555" s="14">
        <f t="shared" si="53"/>
        <v>0.45</v>
      </c>
    </row>
    <row r="556" spans="1:16" ht="14.25" customHeight="1" x14ac:dyDescent="0.25">
      <c r="A556" s="2" t="s">
        <v>778</v>
      </c>
      <c r="B556" s="3">
        <v>41463</v>
      </c>
      <c r="C556" s="10" t="str">
        <f t="shared" si="48"/>
        <v>July</v>
      </c>
      <c r="D556" s="10" t="str">
        <f t="shared" si="49"/>
        <v>2013</v>
      </c>
      <c r="E556" s="3">
        <v>41467</v>
      </c>
      <c r="F556" s="13">
        <f t="shared" si="50"/>
        <v>4</v>
      </c>
      <c r="G556" s="2" t="s">
        <v>3535</v>
      </c>
      <c r="H556" s="2" t="s">
        <v>3143</v>
      </c>
      <c r="I556" s="22" t="str">
        <f t="shared" si="51"/>
        <v>United States</v>
      </c>
      <c r="J556" s="22" t="str">
        <f t="shared" si="52"/>
        <v>California</v>
      </c>
      <c r="K556" s="2" t="s">
        <v>12</v>
      </c>
      <c r="L556" s="2" t="s">
        <v>779</v>
      </c>
      <c r="M556" s="4">
        <v>215.65</v>
      </c>
      <c r="N556" s="4">
        <v>5</v>
      </c>
      <c r="O556" s="4">
        <v>73.320999999999998</v>
      </c>
      <c r="P556" s="14">
        <f t="shared" si="53"/>
        <v>0.33999999999999997</v>
      </c>
    </row>
    <row r="557" spans="1:16" ht="14.25" customHeight="1" x14ac:dyDescent="0.25">
      <c r="A557" s="2" t="s">
        <v>780</v>
      </c>
      <c r="B557" s="3">
        <v>41592</v>
      </c>
      <c r="C557" s="10" t="str">
        <f t="shared" si="48"/>
        <v>November</v>
      </c>
      <c r="D557" s="10" t="str">
        <f t="shared" si="49"/>
        <v>2013</v>
      </c>
      <c r="E557" s="3">
        <v>41598</v>
      </c>
      <c r="F557" s="13">
        <f t="shared" si="50"/>
        <v>6</v>
      </c>
      <c r="G557" s="2" t="s">
        <v>3536</v>
      </c>
      <c r="H557" s="2" t="s">
        <v>3205</v>
      </c>
      <c r="I557" s="22" t="str">
        <f t="shared" si="51"/>
        <v>United States</v>
      </c>
      <c r="J557" s="22" t="str">
        <f t="shared" si="52"/>
        <v>Washington</v>
      </c>
      <c r="K557" s="2" t="s">
        <v>12</v>
      </c>
      <c r="L557" s="2" t="s">
        <v>661</v>
      </c>
      <c r="M557" s="4">
        <v>4.18</v>
      </c>
      <c r="N557" s="4">
        <v>1</v>
      </c>
      <c r="O557" s="4">
        <v>1.5047999999999999</v>
      </c>
      <c r="P557" s="14">
        <f t="shared" si="53"/>
        <v>0.36</v>
      </c>
    </row>
    <row r="558" spans="1:16" ht="14.25" customHeight="1" x14ac:dyDescent="0.25">
      <c r="A558" s="2" t="s">
        <v>781</v>
      </c>
      <c r="B558" s="3">
        <v>41634</v>
      </c>
      <c r="C558" s="10" t="str">
        <f t="shared" si="48"/>
        <v>December</v>
      </c>
      <c r="D558" s="10" t="str">
        <f t="shared" si="49"/>
        <v>2013</v>
      </c>
      <c r="E558" s="3">
        <v>41637</v>
      </c>
      <c r="F558" s="13">
        <f t="shared" si="50"/>
        <v>3</v>
      </c>
      <c r="G558" s="2" t="s">
        <v>3346</v>
      </c>
      <c r="H558" s="2" t="s">
        <v>3131</v>
      </c>
      <c r="I558" s="22" t="str">
        <f t="shared" si="51"/>
        <v>United States</v>
      </c>
      <c r="J558" s="22" t="str">
        <f t="shared" si="52"/>
        <v>California</v>
      </c>
      <c r="K558" s="2" t="s">
        <v>16</v>
      </c>
      <c r="L558" s="2" t="s">
        <v>782</v>
      </c>
      <c r="M558" s="4">
        <v>2575.944</v>
      </c>
      <c r="N558" s="4">
        <v>7</v>
      </c>
      <c r="O558" s="4">
        <v>257.59440000000001</v>
      </c>
      <c r="P558" s="14">
        <f t="shared" si="53"/>
        <v>0.1</v>
      </c>
    </row>
    <row r="559" spans="1:16" ht="14.25" customHeight="1" x14ac:dyDescent="0.25">
      <c r="A559" s="2" t="s">
        <v>781</v>
      </c>
      <c r="B559" s="3">
        <v>41634</v>
      </c>
      <c r="C559" s="10" t="str">
        <f t="shared" si="48"/>
        <v>December</v>
      </c>
      <c r="D559" s="10" t="str">
        <f t="shared" si="49"/>
        <v>2013</v>
      </c>
      <c r="E559" s="3">
        <v>41637</v>
      </c>
      <c r="F559" s="13">
        <f t="shared" si="50"/>
        <v>3</v>
      </c>
      <c r="G559" s="2" t="s">
        <v>3346</v>
      </c>
      <c r="H559" s="2" t="s">
        <v>3131</v>
      </c>
      <c r="I559" s="22" t="str">
        <f t="shared" si="51"/>
        <v>United States</v>
      </c>
      <c r="J559" s="22" t="str">
        <f t="shared" si="52"/>
        <v>California</v>
      </c>
      <c r="K559" s="2" t="s">
        <v>45</v>
      </c>
      <c r="L559" s="2" t="s">
        <v>305</v>
      </c>
      <c r="M559" s="4">
        <v>45.36</v>
      </c>
      <c r="N559" s="4">
        <v>7</v>
      </c>
      <c r="O559" s="4">
        <v>21.7728</v>
      </c>
      <c r="P559" s="14">
        <f t="shared" si="53"/>
        <v>0.48</v>
      </c>
    </row>
    <row r="560" spans="1:16" ht="14.25" customHeight="1" x14ac:dyDescent="0.25">
      <c r="A560" s="2" t="s">
        <v>781</v>
      </c>
      <c r="B560" s="3">
        <v>41634</v>
      </c>
      <c r="C560" s="10" t="str">
        <f t="shared" si="48"/>
        <v>December</v>
      </c>
      <c r="D560" s="10" t="str">
        <f t="shared" si="49"/>
        <v>2013</v>
      </c>
      <c r="E560" s="3">
        <v>41637</v>
      </c>
      <c r="F560" s="13">
        <f t="shared" si="50"/>
        <v>3</v>
      </c>
      <c r="G560" s="2" t="s">
        <v>3346</v>
      </c>
      <c r="H560" s="2" t="s">
        <v>3131</v>
      </c>
      <c r="I560" s="22" t="str">
        <f t="shared" si="51"/>
        <v>United States</v>
      </c>
      <c r="J560" s="22" t="str">
        <f t="shared" si="52"/>
        <v>California</v>
      </c>
      <c r="K560" s="2" t="s">
        <v>38</v>
      </c>
      <c r="L560" s="2" t="s">
        <v>783</v>
      </c>
      <c r="M560" s="4">
        <v>254.24</v>
      </c>
      <c r="N560" s="4">
        <v>7</v>
      </c>
      <c r="O560" s="4">
        <v>76.272000000000006</v>
      </c>
      <c r="P560" s="14">
        <f t="shared" si="53"/>
        <v>0.3</v>
      </c>
    </row>
    <row r="561" spans="1:16" ht="14.25" customHeight="1" x14ac:dyDescent="0.25">
      <c r="A561" s="2" t="s">
        <v>784</v>
      </c>
      <c r="B561" s="3">
        <v>41166</v>
      </c>
      <c r="C561" s="10" t="str">
        <f t="shared" si="48"/>
        <v>September</v>
      </c>
      <c r="D561" s="10" t="str">
        <f t="shared" si="49"/>
        <v>2012</v>
      </c>
      <c r="E561" s="3">
        <v>41170</v>
      </c>
      <c r="F561" s="13">
        <f t="shared" si="50"/>
        <v>4</v>
      </c>
      <c r="G561" s="2" t="s">
        <v>3537</v>
      </c>
      <c r="H561" s="2" t="s">
        <v>3131</v>
      </c>
      <c r="I561" s="22" t="str">
        <f t="shared" si="51"/>
        <v>United States</v>
      </c>
      <c r="J561" s="22" t="str">
        <f t="shared" si="52"/>
        <v>California</v>
      </c>
      <c r="K561" s="2" t="s">
        <v>22</v>
      </c>
      <c r="L561" s="2" t="s">
        <v>357</v>
      </c>
      <c r="M561" s="4">
        <v>170.136</v>
      </c>
      <c r="N561" s="4">
        <v>3</v>
      </c>
      <c r="O561" s="4">
        <v>-8.5068000000000001</v>
      </c>
      <c r="P561" s="14">
        <f t="shared" si="53"/>
        <v>-0.05</v>
      </c>
    </row>
    <row r="562" spans="1:16" ht="14.25" customHeight="1" x14ac:dyDescent="0.25">
      <c r="A562" s="2" t="s">
        <v>785</v>
      </c>
      <c r="B562" s="3">
        <v>41064</v>
      </c>
      <c r="C562" s="10" t="str">
        <f t="shared" si="48"/>
        <v>June</v>
      </c>
      <c r="D562" s="10" t="str">
        <f t="shared" si="49"/>
        <v>2012</v>
      </c>
      <c r="E562" s="3">
        <v>41064</v>
      </c>
      <c r="F562" s="13">
        <f t="shared" si="50"/>
        <v>0</v>
      </c>
      <c r="G562" s="2" t="s">
        <v>3538</v>
      </c>
      <c r="H562" s="2" t="s">
        <v>3132</v>
      </c>
      <c r="I562" s="22" t="str">
        <f t="shared" si="51"/>
        <v>United States</v>
      </c>
      <c r="J562" s="22" t="str">
        <f t="shared" si="52"/>
        <v>Washington</v>
      </c>
      <c r="K562" s="2" t="s">
        <v>9</v>
      </c>
      <c r="L562" s="2" t="s">
        <v>786</v>
      </c>
      <c r="M562" s="4">
        <v>7.38</v>
      </c>
      <c r="N562" s="4">
        <v>2</v>
      </c>
      <c r="O562" s="4">
        <v>3.4685999999999999</v>
      </c>
      <c r="P562" s="14">
        <f t="shared" si="53"/>
        <v>0.47</v>
      </c>
    </row>
    <row r="563" spans="1:16" ht="14.25" customHeight="1" x14ac:dyDescent="0.25">
      <c r="A563" s="2" t="s">
        <v>785</v>
      </c>
      <c r="B563" s="3">
        <v>41064</v>
      </c>
      <c r="C563" s="10" t="str">
        <f t="shared" si="48"/>
        <v>June</v>
      </c>
      <c r="D563" s="10" t="str">
        <f t="shared" si="49"/>
        <v>2012</v>
      </c>
      <c r="E563" s="3">
        <v>41064</v>
      </c>
      <c r="F563" s="13">
        <f t="shared" si="50"/>
        <v>0</v>
      </c>
      <c r="G563" s="2" t="s">
        <v>3538</v>
      </c>
      <c r="H563" s="2" t="s">
        <v>3132</v>
      </c>
      <c r="I563" s="22" t="str">
        <f t="shared" si="51"/>
        <v>United States</v>
      </c>
      <c r="J563" s="22" t="str">
        <f t="shared" si="52"/>
        <v>Washington</v>
      </c>
      <c r="K563" s="2" t="s">
        <v>14</v>
      </c>
      <c r="L563" s="2" t="s">
        <v>787</v>
      </c>
      <c r="M563" s="4">
        <v>9.26</v>
      </c>
      <c r="N563" s="4">
        <v>2</v>
      </c>
      <c r="O563" s="4">
        <v>3.0558000000000001</v>
      </c>
      <c r="P563" s="14">
        <f t="shared" si="53"/>
        <v>0.33</v>
      </c>
    </row>
    <row r="564" spans="1:16" ht="14.25" customHeight="1" x14ac:dyDescent="0.25">
      <c r="A564" s="2" t="s">
        <v>788</v>
      </c>
      <c r="B564" s="3">
        <v>41256</v>
      </c>
      <c r="C564" s="10" t="str">
        <f t="shared" si="48"/>
        <v>December</v>
      </c>
      <c r="D564" s="10" t="str">
        <f t="shared" si="49"/>
        <v>2012</v>
      </c>
      <c r="E564" s="3">
        <v>41258</v>
      </c>
      <c r="F564" s="13">
        <f t="shared" si="50"/>
        <v>2</v>
      </c>
      <c r="G564" s="2" t="s">
        <v>3539</v>
      </c>
      <c r="H564" s="2" t="s">
        <v>3131</v>
      </c>
      <c r="I564" s="22" t="str">
        <f t="shared" si="51"/>
        <v>United States</v>
      </c>
      <c r="J564" s="22" t="str">
        <f t="shared" si="52"/>
        <v>California</v>
      </c>
      <c r="K564" s="2" t="s">
        <v>9</v>
      </c>
      <c r="L564" s="2" t="s">
        <v>789</v>
      </c>
      <c r="M564" s="4">
        <v>9.9600000000000009</v>
      </c>
      <c r="N564" s="4">
        <v>2</v>
      </c>
      <c r="O564" s="4">
        <v>4.5815999999999999</v>
      </c>
      <c r="P564" s="14">
        <f t="shared" si="53"/>
        <v>0.45999999999999996</v>
      </c>
    </row>
    <row r="565" spans="1:16" ht="14.25" customHeight="1" x14ac:dyDescent="0.25">
      <c r="A565" s="2" t="s">
        <v>790</v>
      </c>
      <c r="B565" s="3">
        <v>41631</v>
      </c>
      <c r="C565" s="10" t="str">
        <f t="shared" si="48"/>
        <v>December</v>
      </c>
      <c r="D565" s="10" t="str">
        <f t="shared" si="49"/>
        <v>2013</v>
      </c>
      <c r="E565" s="3">
        <v>41637</v>
      </c>
      <c r="F565" s="13">
        <f t="shared" si="50"/>
        <v>6</v>
      </c>
      <c r="G565" s="2" t="s">
        <v>3540</v>
      </c>
      <c r="H565" s="2" t="s">
        <v>3206</v>
      </c>
      <c r="I565" s="22" t="str">
        <f t="shared" si="51"/>
        <v>United States</v>
      </c>
      <c r="J565" s="22" t="str">
        <f t="shared" si="52"/>
        <v>Oregon</v>
      </c>
      <c r="K565" s="2" t="s">
        <v>18</v>
      </c>
      <c r="L565" s="2" t="s">
        <v>791</v>
      </c>
      <c r="M565" s="4">
        <v>31.32</v>
      </c>
      <c r="N565" s="4">
        <v>10</v>
      </c>
      <c r="O565" s="4">
        <v>-25.056000000000001</v>
      </c>
      <c r="P565" s="14">
        <f t="shared" si="53"/>
        <v>-0.8</v>
      </c>
    </row>
    <row r="566" spans="1:16" ht="14.25" customHeight="1" x14ac:dyDescent="0.25">
      <c r="A566" s="2" t="s">
        <v>790</v>
      </c>
      <c r="B566" s="3">
        <v>41631</v>
      </c>
      <c r="C566" s="10" t="str">
        <f t="shared" si="48"/>
        <v>December</v>
      </c>
      <c r="D566" s="10" t="str">
        <f t="shared" si="49"/>
        <v>2013</v>
      </c>
      <c r="E566" s="3">
        <v>41637</v>
      </c>
      <c r="F566" s="13">
        <f t="shared" si="50"/>
        <v>6</v>
      </c>
      <c r="G566" s="2" t="s">
        <v>3540</v>
      </c>
      <c r="H566" s="2" t="s">
        <v>3206</v>
      </c>
      <c r="I566" s="22" t="str">
        <f t="shared" si="51"/>
        <v>United States</v>
      </c>
      <c r="J566" s="22" t="str">
        <f t="shared" si="52"/>
        <v>Oregon</v>
      </c>
      <c r="K566" s="2" t="s">
        <v>12</v>
      </c>
      <c r="L566" s="2" t="s">
        <v>331</v>
      </c>
      <c r="M566" s="4">
        <v>11.84</v>
      </c>
      <c r="N566" s="4">
        <v>4</v>
      </c>
      <c r="O566" s="4">
        <v>3.1080000000000001</v>
      </c>
      <c r="P566" s="14">
        <f t="shared" si="53"/>
        <v>0.26250000000000001</v>
      </c>
    </row>
    <row r="567" spans="1:16" ht="14.25" customHeight="1" x14ac:dyDescent="0.25">
      <c r="A567" s="2" t="s">
        <v>790</v>
      </c>
      <c r="B567" s="3">
        <v>41631</v>
      </c>
      <c r="C567" s="10" t="str">
        <f t="shared" si="48"/>
        <v>December</v>
      </c>
      <c r="D567" s="10" t="str">
        <f t="shared" si="49"/>
        <v>2013</v>
      </c>
      <c r="E567" s="3">
        <v>41637</v>
      </c>
      <c r="F567" s="13">
        <f t="shared" si="50"/>
        <v>6</v>
      </c>
      <c r="G567" s="2" t="s">
        <v>3540</v>
      </c>
      <c r="H567" s="2" t="s">
        <v>3206</v>
      </c>
      <c r="I567" s="22" t="str">
        <f t="shared" si="51"/>
        <v>United States</v>
      </c>
      <c r="J567" s="22" t="str">
        <f t="shared" si="52"/>
        <v>Oregon</v>
      </c>
      <c r="K567" s="2" t="s">
        <v>12</v>
      </c>
      <c r="L567" s="2" t="s">
        <v>792</v>
      </c>
      <c r="M567" s="4">
        <v>22.783999999999999</v>
      </c>
      <c r="N567" s="4">
        <v>1</v>
      </c>
      <c r="O567" s="4">
        <v>4.8415999999999997</v>
      </c>
      <c r="P567" s="14">
        <f t="shared" si="53"/>
        <v>0.21249999999999999</v>
      </c>
    </row>
    <row r="568" spans="1:16" ht="14.25" customHeight="1" x14ac:dyDescent="0.25">
      <c r="A568" s="2" t="s">
        <v>793</v>
      </c>
      <c r="B568" s="3">
        <v>41850</v>
      </c>
      <c r="C568" s="10" t="str">
        <f t="shared" si="48"/>
        <v>July</v>
      </c>
      <c r="D568" s="10" t="str">
        <f t="shared" si="49"/>
        <v>2014</v>
      </c>
      <c r="E568" s="3">
        <v>41854</v>
      </c>
      <c r="F568" s="13">
        <f t="shared" si="50"/>
        <v>4</v>
      </c>
      <c r="G568" s="2" t="s">
        <v>3541</v>
      </c>
      <c r="H568" s="2" t="s">
        <v>3132</v>
      </c>
      <c r="I568" s="22" t="str">
        <f t="shared" si="51"/>
        <v>United States</v>
      </c>
      <c r="J568" s="22" t="str">
        <f t="shared" si="52"/>
        <v>Washington</v>
      </c>
      <c r="K568" s="2" t="s">
        <v>38</v>
      </c>
      <c r="L568" s="2" t="s">
        <v>39</v>
      </c>
      <c r="M568" s="4">
        <v>90.57</v>
      </c>
      <c r="N568" s="4">
        <v>3</v>
      </c>
      <c r="O568" s="4">
        <v>11.774100000000001</v>
      </c>
      <c r="P568" s="14">
        <f t="shared" si="53"/>
        <v>0.13</v>
      </c>
    </row>
    <row r="569" spans="1:16" ht="14.25" customHeight="1" x14ac:dyDescent="0.25">
      <c r="A569" s="2" t="s">
        <v>794</v>
      </c>
      <c r="B569" s="3">
        <v>41893</v>
      </c>
      <c r="C569" s="10" t="str">
        <f t="shared" si="48"/>
        <v>September</v>
      </c>
      <c r="D569" s="10" t="str">
        <f t="shared" si="49"/>
        <v>2014</v>
      </c>
      <c r="E569" s="3">
        <v>41893</v>
      </c>
      <c r="F569" s="13">
        <f t="shared" si="50"/>
        <v>0</v>
      </c>
      <c r="G569" s="2" t="s">
        <v>3542</v>
      </c>
      <c r="H569" s="2" t="s">
        <v>3131</v>
      </c>
      <c r="I569" s="22" t="str">
        <f t="shared" si="51"/>
        <v>United States</v>
      </c>
      <c r="J569" s="22" t="str">
        <f t="shared" si="52"/>
        <v>California</v>
      </c>
      <c r="K569" s="2" t="s">
        <v>72</v>
      </c>
      <c r="L569" s="2" t="s">
        <v>244</v>
      </c>
      <c r="M569" s="4">
        <v>362.35199999999998</v>
      </c>
      <c r="N569" s="4">
        <v>3</v>
      </c>
      <c r="O569" s="4">
        <v>27.176400000000001</v>
      </c>
      <c r="P569" s="14">
        <f t="shared" si="53"/>
        <v>7.5000000000000011E-2</v>
      </c>
    </row>
    <row r="570" spans="1:16" ht="14.25" customHeight="1" x14ac:dyDescent="0.25">
      <c r="A570" s="2" t="s">
        <v>794</v>
      </c>
      <c r="B570" s="3">
        <v>41893</v>
      </c>
      <c r="C570" s="10" t="str">
        <f t="shared" si="48"/>
        <v>September</v>
      </c>
      <c r="D570" s="10" t="str">
        <f t="shared" si="49"/>
        <v>2014</v>
      </c>
      <c r="E570" s="3">
        <v>41893</v>
      </c>
      <c r="F570" s="13">
        <f t="shared" si="50"/>
        <v>0</v>
      </c>
      <c r="G570" s="2" t="s">
        <v>3542</v>
      </c>
      <c r="H570" s="2" t="s">
        <v>3131</v>
      </c>
      <c r="I570" s="22" t="str">
        <f t="shared" si="51"/>
        <v>United States</v>
      </c>
      <c r="J570" s="22" t="str">
        <f t="shared" si="52"/>
        <v>California</v>
      </c>
      <c r="K570" s="2" t="s">
        <v>18</v>
      </c>
      <c r="L570" s="2" t="s">
        <v>167</v>
      </c>
      <c r="M570" s="4">
        <v>7.1840000000000002</v>
      </c>
      <c r="N570" s="4">
        <v>2</v>
      </c>
      <c r="O570" s="4">
        <v>2.2450000000000001</v>
      </c>
      <c r="P570" s="14">
        <f t="shared" si="53"/>
        <v>0.3125</v>
      </c>
    </row>
    <row r="571" spans="1:16" ht="14.25" customHeight="1" x14ac:dyDescent="0.25">
      <c r="A571" s="2" t="s">
        <v>795</v>
      </c>
      <c r="B571" s="3">
        <v>40707</v>
      </c>
      <c r="C571" s="10" t="str">
        <f t="shared" si="48"/>
        <v>June</v>
      </c>
      <c r="D571" s="10" t="str">
        <f t="shared" si="49"/>
        <v>2011</v>
      </c>
      <c r="E571" s="3">
        <v>40711</v>
      </c>
      <c r="F571" s="13">
        <f t="shared" si="50"/>
        <v>4</v>
      </c>
      <c r="G571" s="2" t="s">
        <v>3543</v>
      </c>
      <c r="H571" s="2" t="s">
        <v>3131</v>
      </c>
      <c r="I571" s="22" t="str">
        <f t="shared" si="51"/>
        <v>United States</v>
      </c>
      <c r="J571" s="22" t="str">
        <f t="shared" si="52"/>
        <v>California</v>
      </c>
      <c r="K571" s="2" t="s">
        <v>14</v>
      </c>
      <c r="L571" s="2" t="s">
        <v>106</v>
      </c>
      <c r="M571" s="4">
        <v>14.52</v>
      </c>
      <c r="N571" s="4">
        <v>3</v>
      </c>
      <c r="O571" s="4">
        <v>4.7915999999999999</v>
      </c>
      <c r="P571" s="14">
        <f t="shared" si="53"/>
        <v>0.33</v>
      </c>
    </row>
    <row r="572" spans="1:16" ht="14.25" customHeight="1" x14ac:dyDescent="0.25">
      <c r="A572" s="2" t="s">
        <v>796</v>
      </c>
      <c r="B572" s="3">
        <v>41561</v>
      </c>
      <c r="C572" s="10" t="str">
        <f t="shared" si="48"/>
        <v>October</v>
      </c>
      <c r="D572" s="10" t="str">
        <f t="shared" si="49"/>
        <v>2013</v>
      </c>
      <c r="E572" s="3">
        <v>41565</v>
      </c>
      <c r="F572" s="13">
        <f t="shared" si="50"/>
        <v>4</v>
      </c>
      <c r="G572" s="2" t="s">
        <v>3544</v>
      </c>
      <c r="H572" s="2" t="s">
        <v>3138</v>
      </c>
      <c r="I572" s="22" t="str">
        <f t="shared" si="51"/>
        <v>United States</v>
      </c>
      <c r="J572" s="22" t="str">
        <f t="shared" si="52"/>
        <v>Colorado</v>
      </c>
      <c r="K572" s="2" t="s">
        <v>22</v>
      </c>
      <c r="L572" s="2" t="s">
        <v>170</v>
      </c>
      <c r="M572" s="4">
        <v>727.45</v>
      </c>
      <c r="N572" s="4">
        <v>5</v>
      </c>
      <c r="O572" s="4">
        <v>-465.56799999999998</v>
      </c>
      <c r="P572" s="14">
        <f t="shared" si="53"/>
        <v>-0.6399999999999999</v>
      </c>
    </row>
    <row r="573" spans="1:16" ht="14.25" customHeight="1" x14ac:dyDescent="0.25">
      <c r="A573" s="2" t="s">
        <v>796</v>
      </c>
      <c r="B573" s="3">
        <v>41561</v>
      </c>
      <c r="C573" s="10" t="str">
        <f t="shared" si="48"/>
        <v>October</v>
      </c>
      <c r="D573" s="10" t="str">
        <f t="shared" si="49"/>
        <v>2013</v>
      </c>
      <c r="E573" s="3">
        <v>41565</v>
      </c>
      <c r="F573" s="13">
        <f t="shared" si="50"/>
        <v>4</v>
      </c>
      <c r="G573" s="2" t="s">
        <v>3544</v>
      </c>
      <c r="H573" s="2" t="s">
        <v>3138</v>
      </c>
      <c r="I573" s="22" t="str">
        <f t="shared" si="51"/>
        <v>United States</v>
      </c>
      <c r="J573" s="22" t="str">
        <f t="shared" si="52"/>
        <v>Colorado</v>
      </c>
      <c r="K573" s="2" t="s">
        <v>12</v>
      </c>
      <c r="L573" s="2" t="s">
        <v>797</v>
      </c>
      <c r="M573" s="4">
        <v>24.96</v>
      </c>
      <c r="N573" s="4">
        <v>3</v>
      </c>
      <c r="O573" s="4">
        <v>4.3680000000000003</v>
      </c>
      <c r="P573" s="14">
        <f t="shared" si="53"/>
        <v>0.17500000000000002</v>
      </c>
    </row>
    <row r="574" spans="1:16" ht="14.25" customHeight="1" x14ac:dyDescent="0.25">
      <c r="A574" s="2" t="s">
        <v>798</v>
      </c>
      <c r="B574" s="3">
        <v>41745</v>
      </c>
      <c r="C574" s="10" t="str">
        <f t="shared" si="48"/>
        <v>April</v>
      </c>
      <c r="D574" s="10" t="str">
        <f t="shared" si="49"/>
        <v>2014</v>
      </c>
      <c r="E574" s="3">
        <v>41748</v>
      </c>
      <c r="F574" s="13">
        <f t="shared" si="50"/>
        <v>3</v>
      </c>
      <c r="G574" s="2" t="s">
        <v>3545</v>
      </c>
      <c r="H574" s="2" t="s">
        <v>3207</v>
      </c>
      <c r="I574" s="22" t="str">
        <f t="shared" si="51"/>
        <v>United States</v>
      </c>
      <c r="J574" s="22" t="str">
        <f t="shared" si="52"/>
        <v>Nevada</v>
      </c>
      <c r="K574" s="2" t="s">
        <v>12</v>
      </c>
      <c r="L574" s="2" t="s">
        <v>799</v>
      </c>
      <c r="M574" s="4">
        <v>196.45</v>
      </c>
      <c r="N574" s="4">
        <v>5</v>
      </c>
      <c r="O574" s="4">
        <v>70.721999999999994</v>
      </c>
      <c r="P574" s="14">
        <f t="shared" si="53"/>
        <v>0.36</v>
      </c>
    </row>
    <row r="575" spans="1:16" ht="14.25" customHeight="1" x14ac:dyDescent="0.25">
      <c r="A575" s="2" t="s">
        <v>800</v>
      </c>
      <c r="B575" s="3">
        <v>41513</v>
      </c>
      <c r="C575" s="10" t="str">
        <f t="shared" si="48"/>
        <v>August</v>
      </c>
      <c r="D575" s="10" t="str">
        <f t="shared" si="49"/>
        <v>2013</v>
      </c>
      <c r="E575" s="3">
        <v>41516</v>
      </c>
      <c r="F575" s="13">
        <f t="shared" si="50"/>
        <v>3</v>
      </c>
      <c r="G575" s="2" t="s">
        <v>3385</v>
      </c>
      <c r="H575" s="2" t="s">
        <v>3132</v>
      </c>
      <c r="I575" s="22" t="str">
        <f t="shared" si="51"/>
        <v>United States</v>
      </c>
      <c r="J575" s="22" t="str">
        <f t="shared" si="52"/>
        <v>Washington</v>
      </c>
      <c r="K575" s="2" t="s">
        <v>45</v>
      </c>
      <c r="L575" s="2" t="s">
        <v>417</v>
      </c>
      <c r="M575" s="4">
        <v>6.48</v>
      </c>
      <c r="N575" s="4">
        <v>1</v>
      </c>
      <c r="O575" s="4">
        <v>3.1103999999999998</v>
      </c>
      <c r="P575" s="14">
        <f t="shared" si="53"/>
        <v>0.47999999999999993</v>
      </c>
    </row>
    <row r="576" spans="1:16" ht="14.25" customHeight="1" x14ac:dyDescent="0.25">
      <c r="A576" s="2" t="s">
        <v>801</v>
      </c>
      <c r="B576" s="3">
        <v>40745</v>
      </c>
      <c r="C576" s="10" t="str">
        <f t="shared" si="48"/>
        <v>July</v>
      </c>
      <c r="D576" s="10" t="str">
        <f t="shared" si="49"/>
        <v>2011</v>
      </c>
      <c r="E576" s="3">
        <v>40749</v>
      </c>
      <c r="F576" s="13">
        <f t="shared" si="50"/>
        <v>4</v>
      </c>
      <c r="G576" s="2" t="s">
        <v>3546</v>
      </c>
      <c r="H576" s="2" t="s">
        <v>3134</v>
      </c>
      <c r="I576" s="22" t="str">
        <f t="shared" si="51"/>
        <v>United States</v>
      </c>
      <c r="J576" s="22" t="str">
        <f t="shared" si="52"/>
        <v>California</v>
      </c>
      <c r="K576" s="2" t="s">
        <v>14</v>
      </c>
      <c r="L576" s="2" t="s">
        <v>802</v>
      </c>
      <c r="M576" s="4">
        <v>99.2</v>
      </c>
      <c r="N576" s="4">
        <v>5</v>
      </c>
      <c r="O576" s="4">
        <v>25.792000000000002</v>
      </c>
      <c r="P576" s="14">
        <f t="shared" si="53"/>
        <v>0.26</v>
      </c>
    </row>
    <row r="577" spans="1:16" ht="14.25" customHeight="1" x14ac:dyDescent="0.25">
      <c r="A577" s="2" t="s">
        <v>801</v>
      </c>
      <c r="B577" s="3">
        <v>40745</v>
      </c>
      <c r="C577" s="10" t="str">
        <f t="shared" si="48"/>
        <v>July</v>
      </c>
      <c r="D577" s="10" t="str">
        <f t="shared" si="49"/>
        <v>2011</v>
      </c>
      <c r="E577" s="3">
        <v>40749</v>
      </c>
      <c r="F577" s="13">
        <f t="shared" si="50"/>
        <v>4</v>
      </c>
      <c r="G577" s="2" t="s">
        <v>3546</v>
      </c>
      <c r="H577" s="2" t="s">
        <v>3134</v>
      </c>
      <c r="I577" s="22" t="str">
        <f t="shared" si="51"/>
        <v>United States</v>
      </c>
      <c r="J577" s="22" t="str">
        <f t="shared" si="52"/>
        <v>California</v>
      </c>
      <c r="K577" s="2" t="s">
        <v>72</v>
      </c>
      <c r="L577" s="2" t="s">
        <v>249</v>
      </c>
      <c r="M577" s="4">
        <v>801.56799999999998</v>
      </c>
      <c r="N577" s="4">
        <v>2</v>
      </c>
      <c r="O577" s="4">
        <v>50.097999999999999</v>
      </c>
      <c r="P577" s="14">
        <f t="shared" si="53"/>
        <v>6.25E-2</v>
      </c>
    </row>
    <row r="578" spans="1:16" ht="14.25" customHeight="1" x14ac:dyDescent="0.25">
      <c r="A578" s="2" t="s">
        <v>801</v>
      </c>
      <c r="B578" s="3">
        <v>40745</v>
      </c>
      <c r="C578" s="10" t="str">
        <f t="shared" si="48"/>
        <v>July</v>
      </c>
      <c r="D578" s="10" t="str">
        <f t="shared" si="49"/>
        <v>2011</v>
      </c>
      <c r="E578" s="3">
        <v>40749</v>
      </c>
      <c r="F578" s="13">
        <f t="shared" si="50"/>
        <v>4</v>
      </c>
      <c r="G578" s="2" t="s">
        <v>3546</v>
      </c>
      <c r="H578" s="2" t="s">
        <v>3134</v>
      </c>
      <c r="I578" s="22" t="str">
        <f t="shared" si="51"/>
        <v>United States</v>
      </c>
      <c r="J578" s="22" t="str">
        <f t="shared" si="52"/>
        <v>California</v>
      </c>
      <c r="K578" s="2" t="s">
        <v>22</v>
      </c>
      <c r="L578" s="2" t="s">
        <v>803</v>
      </c>
      <c r="M578" s="4">
        <v>272.84800000000001</v>
      </c>
      <c r="N578" s="4">
        <v>1</v>
      </c>
      <c r="O578" s="4">
        <v>27.284800000000001</v>
      </c>
      <c r="P578" s="14">
        <f t="shared" si="53"/>
        <v>9.9999999999999992E-2</v>
      </c>
    </row>
    <row r="579" spans="1:16" ht="14.25" customHeight="1" x14ac:dyDescent="0.25">
      <c r="A579" s="2" t="s">
        <v>804</v>
      </c>
      <c r="B579" s="3">
        <v>41965</v>
      </c>
      <c r="C579" s="10" t="str">
        <f t="shared" ref="C579:C642" si="54">TEXT(B579,"mmmm")</f>
        <v>November</v>
      </c>
      <c r="D579" s="10" t="str">
        <f t="shared" ref="D579:D642" si="55">TEXT(B579,"yyyy")</f>
        <v>2014</v>
      </c>
      <c r="E579" s="3">
        <v>41969</v>
      </c>
      <c r="F579" s="13">
        <f t="shared" ref="F579:F642" si="56">E579-B579</f>
        <v>4</v>
      </c>
      <c r="G579" s="2" t="s">
        <v>3547</v>
      </c>
      <c r="H579" s="2" t="s">
        <v>3208</v>
      </c>
      <c r="I579" s="22" t="str">
        <f t="shared" ref="I579:I642" si="57">LEFT(H579,FIND(",",H579)-1)</f>
        <v>United States</v>
      </c>
      <c r="J579" s="22" t="str">
        <f t="shared" ref="J579:J642" si="58">TRIM(RIGHT(H579,LEN(H579)-FIND("@",SUBSTITUTE(H579,",","@",LEN(H579)-LEN(SUBSTITUTE(H579,",",""))))))</f>
        <v>Washington</v>
      </c>
      <c r="K579" s="2" t="s">
        <v>22</v>
      </c>
      <c r="L579" s="2" t="s">
        <v>805</v>
      </c>
      <c r="M579" s="4">
        <v>70.98</v>
      </c>
      <c r="N579" s="4">
        <v>1</v>
      </c>
      <c r="O579" s="4">
        <v>20.584199999999999</v>
      </c>
      <c r="P579" s="14">
        <f t="shared" ref="P579:P642" si="59">IF(M579=0,0,O579/M579)</f>
        <v>0.28999999999999998</v>
      </c>
    </row>
    <row r="580" spans="1:16" ht="14.25" customHeight="1" x14ac:dyDescent="0.25">
      <c r="A580" s="2" t="s">
        <v>806</v>
      </c>
      <c r="B580" s="3">
        <v>42003</v>
      </c>
      <c r="C580" s="10" t="str">
        <f t="shared" si="54"/>
        <v>December</v>
      </c>
      <c r="D580" s="10" t="str">
        <f t="shared" si="55"/>
        <v>2014</v>
      </c>
      <c r="E580" s="3">
        <v>42007</v>
      </c>
      <c r="F580" s="13">
        <f t="shared" si="56"/>
        <v>4</v>
      </c>
      <c r="G580" s="2" t="s">
        <v>3517</v>
      </c>
      <c r="H580" s="2" t="s">
        <v>3131</v>
      </c>
      <c r="I580" s="22" t="str">
        <f t="shared" si="57"/>
        <v>United States</v>
      </c>
      <c r="J580" s="22" t="str">
        <f t="shared" si="58"/>
        <v>California</v>
      </c>
      <c r="K580" s="2" t="s">
        <v>72</v>
      </c>
      <c r="L580" s="2" t="s">
        <v>807</v>
      </c>
      <c r="M580" s="4">
        <v>393.56799999999998</v>
      </c>
      <c r="N580" s="4">
        <v>4</v>
      </c>
      <c r="O580" s="4">
        <v>-44.276400000000002</v>
      </c>
      <c r="P580" s="14">
        <f t="shared" si="59"/>
        <v>-0.11250000000000002</v>
      </c>
    </row>
    <row r="581" spans="1:16" ht="14.25" customHeight="1" x14ac:dyDescent="0.25">
      <c r="A581" s="2" t="s">
        <v>806</v>
      </c>
      <c r="B581" s="3">
        <v>42003</v>
      </c>
      <c r="C581" s="10" t="str">
        <f t="shared" si="54"/>
        <v>December</v>
      </c>
      <c r="D581" s="10" t="str">
        <f t="shared" si="55"/>
        <v>2014</v>
      </c>
      <c r="E581" s="3">
        <v>42007</v>
      </c>
      <c r="F581" s="13">
        <f t="shared" si="56"/>
        <v>4</v>
      </c>
      <c r="G581" s="2" t="s">
        <v>3517</v>
      </c>
      <c r="H581" s="2" t="s">
        <v>3131</v>
      </c>
      <c r="I581" s="22" t="str">
        <f t="shared" si="57"/>
        <v>United States</v>
      </c>
      <c r="J581" s="22" t="str">
        <f t="shared" si="58"/>
        <v>California</v>
      </c>
      <c r="K581" s="2" t="s">
        <v>16</v>
      </c>
      <c r="L581" s="2" t="s">
        <v>124</v>
      </c>
      <c r="M581" s="4">
        <v>302.37599999999998</v>
      </c>
      <c r="N581" s="4">
        <v>3</v>
      </c>
      <c r="O581" s="4">
        <v>22.6782</v>
      </c>
      <c r="P581" s="14">
        <f t="shared" si="59"/>
        <v>7.5000000000000011E-2</v>
      </c>
    </row>
    <row r="582" spans="1:16" ht="14.25" customHeight="1" x14ac:dyDescent="0.25">
      <c r="A582" s="2" t="s">
        <v>808</v>
      </c>
      <c r="B582" s="3">
        <v>41387</v>
      </c>
      <c r="C582" s="10" t="str">
        <f t="shared" si="54"/>
        <v>April</v>
      </c>
      <c r="D582" s="10" t="str">
        <f t="shared" si="55"/>
        <v>2013</v>
      </c>
      <c r="E582" s="3">
        <v>41391</v>
      </c>
      <c r="F582" s="13">
        <f t="shared" si="56"/>
        <v>4</v>
      </c>
      <c r="G582" s="2" t="s">
        <v>3548</v>
      </c>
      <c r="H582" s="2" t="s">
        <v>3134</v>
      </c>
      <c r="I582" s="22" t="str">
        <f t="shared" si="57"/>
        <v>United States</v>
      </c>
      <c r="J582" s="22" t="str">
        <f t="shared" si="58"/>
        <v>California</v>
      </c>
      <c r="K582" s="2" t="s">
        <v>12</v>
      </c>
      <c r="L582" s="2" t="s">
        <v>809</v>
      </c>
      <c r="M582" s="4">
        <v>31.56</v>
      </c>
      <c r="N582" s="4">
        <v>3</v>
      </c>
      <c r="O582" s="4">
        <v>10.4148</v>
      </c>
      <c r="P582" s="14">
        <f t="shared" si="59"/>
        <v>0.33</v>
      </c>
    </row>
    <row r="583" spans="1:16" ht="14.25" customHeight="1" x14ac:dyDescent="0.25">
      <c r="A583" s="2" t="s">
        <v>810</v>
      </c>
      <c r="B583" s="3">
        <v>40616</v>
      </c>
      <c r="C583" s="10" t="str">
        <f t="shared" si="54"/>
        <v>March</v>
      </c>
      <c r="D583" s="10" t="str">
        <f t="shared" si="55"/>
        <v>2011</v>
      </c>
      <c r="E583" s="3">
        <v>40620</v>
      </c>
      <c r="F583" s="13">
        <f t="shared" si="56"/>
        <v>4</v>
      </c>
      <c r="G583" s="2" t="s">
        <v>3377</v>
      </c>
      <c r="H583" s="2" t="s">
        <v>3160</v>
      </c>
      <c r="I583" s="22" t="str">
        <f t="shared" si="57"/>
        <v>United States</v>
      </c>
      <c r="J583" s="22" t="str">
        <f t="shared" si="58"/>
        <v>California</v>
      </c>
      <c r="K583" s="2" t="s">
        <v>45</v>
      </c>
      <c r="L583" s="2" t="s">
        <v>811</v>
      </c>
      <c r="M583" s="4">
        <v>10.56</v>
      </c>
      <c r="N583" s="4">
        <v>2</v>
      </c>
      <c r="O583" s="4">
        <v>4.7519999999999998</v>
      </c>
      <c r="P583" s="14">
        <f t="shared" si="59"/>
        <v>0.44999999999999996</v>
      </c>
    </row>
    <row r="584" spans="1:16" ht="14.25" customHeight="1" x14ac:dyDescent="0.25">
      <c r="A584" s="2" t="s">
        <v>810</v>
      </c>
      <c r="B584" s="3">
        <v>40616</v>
      </c>
      <c r="C584" s="10" t="str">
        <f t="shared" si="54"/>
        <v>March</v>
      </c>
      <c r="D584" s="10" t="str">
        <f t="shared" si="55"/>
        <v>2011</v>
      </c>
      <c r="E584" s="3">
        <v>40620</v>
      </c>
      <c r="F584" s="13">
        <f t="shared" si="56"/>
        <v>4</v>
      </c>
      <c r="G584" s="2" t="s">
        <v>3377</v>
      </c>
      <c r="H584" s="2" t="s">
        <v>3160</v>
      </c>
      <c r="I584" s="22" t="str">
        <f t="shared" si="57"/>
        <v>United States</v>
      </c>
      <c r="J584" s="22" t="str">
        <f t="shared" si="58"/>
        <v>California</v>
      </c>
      <c r="K584" s="2" t="s">
        <v>14</v>
      </c>
      <c r="L584" s="2" t="s">
        <v>812</v>
      </c>
      <c r="M584" s="4">
        <v>3.38</v>
      </c>
      <c r="N584" s="4">
        <v>1</v>
      </c>
      <c r="O584" s="4">
        <v>1.2505999999999999</v>
      </c>
      <c r="P584" s="14">
        <f t="shared" si="59"/>
        <v>0.37</v>
      </c>
    </row>
    <row r="585" spans="1:16" ht="14.25" customHeight="1" x14ac:dyDescent="0.25">
      <c r="A585" s="2" t="s">
        <v>813</v>
      </c>
      <c r="B585" s="3">
        <v>41603</v>
      </c>
      <c r="C585" s="10" t="str">
        <f t="shared" si="54"/>
        <v>November</v>
      </c>
      <c r="D585" s="10" t="str">
        <f t="shared" si="55"/>
        <v>2013</v>
      </c>
      <c r="E585" s="3">
        <v>41608</v>
      </c>
      <c r="F585" s="13">
        <f t="shared" si="56"/>
        <v>5</v>
      </c>
      <c r="G585" s="2" t="s">
        <v>3549</v>
      </c>
      <c r="H585" s="2" t="s">
        <v>3209</v>
      </c>
      <c r="I585" s="22" t="str">
        <f t="shared" si="57"/>
        <v>United States</v>
      </c>
      <c r="J585" s="22" t="str">
        <f t="shared" si="58"/>
        <v>Oregon</v>
      </c>
      <c r="K585" s="2" t="s">
        <v>45</v>
      </c>
      <c r="L585" s="2" t="s">
        <v>814</v>
      </c>
      <c r="M585" s="4">
        <v>24.783999999999999</v>
      </c>
      <c r="N585" s="4">
        <v>1</v>
      </c>
      <c r="O585" s="4">
        <v>7.7450000000000001</v>
      </c>
      <c r="P585" s="14">
        <f t="shared" si="59"/>
        <v>0.3125</v>
      </c>
    </row>
    <row r="586" spans="1:16" ht="14.25" customHeight="1" x14ac:dyDescent="0.25">
      <c r="A586" s="2" t="s">
        <v>815</v>
      </c>
      <c r="B586" s="3">
        <v>41274</v>
      </c>
      <c r="C586" s="10" t="str">
        <f t="shared" si="54"/>
        <v>December</v>
      </c>
      <c r="D586" s="10" t="str">
        <f t="shared" si="55"/>
        <v>2012</v>
      </c>
      <c r="E586" s="3">
        <v>41278</v>
      </c>
      <c r="F586" s="13">
        <f t="shared" si="56"/>
        <v>4</v>
      </c>
      <c r="G586" s="2" t="s">
        <v>3341</v>
      </c>
      <c r="H586" s="2" t="s">
        <v>3210</v>
      </c>
      <c r="I586" s="22" t="str">
        <f t="shared" si="57"/>
        <v>United States</v>
      </c>
      <c r="J586" s="22" t="str">
        <f t="shared" si="58"/>
        <v>Montana</v>
      </c>
      <c r="K586" s="2" t="s">
        <v>18</v>
      </c>
      <c r="L586" s="2" t="s">
        <v>816</v>
      </c>
      <c r="M586" s="4">
        <v>487.98399999999998</v>
      </c>
      <c r="N586" s="4">
        <v>2</v>
      </c>
      <c r="O586" s="4">
        <v>152.495</v>
      </c>
      <c r="P586" s="14">
        <f t="shared" si="59"/>
        <v>0.3125</v>
      </c>
    </row>
    <row r="587" spans="1:16" ht="14.25" customHeight="1" x14ac:dyDescent="0.25">
      <c r="A587" s="2" t="s">
        <v>817</v>
      </c>
      <c r="B587" s="3">
        <v>41934</v>
      </c>
      <c r="C587" s="10" t="str">
        <f t="shared" si="54"/>
        <v>October</v>
      </c>
      <c r="D587" s="10" t="str">
        <f t="shared" si="55"/>
        <v>2014</v>
      </c>
      <c r="E587" s="3">
        <v>41935</v>
      </c>
      <c r="F587" s="13">
        <f t="shared" si="56"/>
        <v>1</v>
      </c>
      <c r="G587" s="2" t="s">
        <v>3487</v>
      </c>
      <c r="H587" s="2" t="s">
        <v>3211</v>
      </c>
      <c r="I587" s="22" t="str">
        <f t="shared" si="57"/>
        <v>United States</v>
      </c>
      <c r="J587" s="22" t="str">
        <f t="shared" si="58"/>
        <v>Oregon</v>
      </c>
      <c r="K587" s="2" t="s">
        <v>45</v>
      </c>
      <c r="L587" s="2" t="s">
        <v>818</v>
      </c>
      <c r="M587" s="4">
        <v>5.1840000000000002</v>
      </c>
      <c r="N587" s="4">
        <v>1</v>
      </c>
      <c r="O587" s="4">
        <v>1.8144</v>
      </c>
      <c r="P587" s="14">
        <f t="shared" si="59"/>
        <v>0.35</v>
      </c>
    </row>
    <row r="588" spans="1:16" ht="14.25" customHeight="1" x14ac:dyDescent="0.25">
      <c r="A588" s="2" t="s">
        <v>817</v>
      </c>
      <c r="B588" s="3">
        <v>41934</v>
      </c>
      <c r="C588" s="10" t="str">
        <f t="shared" si="54"/>
        <v>October</v>
      </c>
      <c r="D588" s="10" t="str">
        <f t="shared" si="55"/>
        <v>2014</v>
      </c>
      <c r="E588" s="3">
        <v>41935</v>
      </c>
      <c r="F588" s="13">
        <f t="shared" si="56"/>
        <v>1</v>
      </c>
      <c r="G588" s="2" t="s">
        <v>3487</v>
      </c>
      <c r="H588" s="2" t="s">
        <v>3211</v>
      </c>
      <c r="I588" s="22" t="str">
        <f t="shared" si="57"/>
        <v>United States</v>
      </c>
      <c r="J588" s="22" t="str">
        <f t="shared" si="58"/>
        <v>Oregon</v>
      </c>
      <c r="K588" s="2" t="s">
        <v>72</v>
      </c>
      <c r="L588" s="2" t="s">
        <v>819</v>
      </c>
      <c r="M588" s="4">
        <v>478.48</v>
      </c>
      <c r="N588" s="4">
        <v>2</v>
      </c>
      <c r="O588" s="4">
        <v>47.847999999999999</v>
      </c>
      <c r="P588" s="14">
        <f t="shared" si="59"/>
        <v>9.9999999999999992E-2</v>
      </c>
    </row>
    <row r="589" spans="1:16" ht="14.25" customHeight="1" x14ac:dyDescent="0.25">
      <c r="A589" s="2" t="s">
        <v>817</v>
      </c>
      <c r="B589" s="3">
        <v>41934</v>
      </c>
      <c r="C589" s="10" t="str">
        <f t="shared" si="54"/>
        <v>October</v>
      </c>
      <c r="D589" s="10" t="str">
        <f t="shared" si="55"/>
        <v>2014</v>
      </c>
      <c r="E589" s="3">
        <v>41935</v>
      </c>
      <c r="F589" s="13">
        <f t="shared" si="56"/>
        <v>1</v>
      </c>
      <c r="G589" s="2" t="s">
        <v>3487</v>
      </c>
      <c r="H589" s="2" t="s">
        <v>3211</v>
      </c>
      <c r="I589" s="22" t="str">
        <f t="shared" si="57"/>
        <v>United States</v>
      </c>
      <c r="J589" s="22" t="str">
        <f t="shared" si="58"/>
        <v>Oregon</v>
      </c>
      <c r="K589" s="2" t="s">
        <v>38</v>
      </c>
      <c r="L589" s="2" t="s">
        <v>820</v>
      </c>
      <c r="M589" s="4">
        <v>28.4</v>
      </c>
      <c r="N589" s="4">
        <v>2</v>
      </c>
      <c r="O589" s="4">
        <v>6.7450000000000001</v>
      </c>
      <c r="P589" s="14">
        <f t="shared" si="59"/>
        <v>0.23750000000000002</v>
      </c>
    </row>
    <row r="590" spans="1:16" ht="14.25" customHeight="1" x14ac:dyDescent="0.25">
      <c r="A590" s="2" t="s">
        <v>821</v>
      </c>
      <c r="B590" s="3">
        <v>40942</v>
      </c>
      <c r="C590" s="10" t="str">
        <f t="shared" si="54"/>
        <v>February</v>
      </c>
      <c r="D590" s="10" t="str">
        <f t="shared" si="55"/>
        <v>2012</v>
      </c>
      <c r="E590" s="3">
        <v>40943</v>
      </c>
      <c r="F590" s="13">
        <f t="shared" si="56"/>
        <v>1</v>
      </c>
      <c r="G590" s="2" t="s">
        <v>3486</v>
      </c>
      <c r="H590" s="2" t="s">
        <v>3131</v>
      </c>
      <c r="I590" s="22" t="str">
        <f t="shared" si="57"/>
        <v>United States</v>
      </c>
      <c r="J590" s="22" t="str">
        <f t="shared" si="58"/>
        <v>California</v>
      </c>
      <c r="K590" s="2" t="s">
        <v>12</v>
      </c>
      <c r="L590" s="2" t="s">
        <v>822</v>
      </c>
      <c r="M590" s="4">
        <v>136.91999999999999</v>
      </c>
      <c r="N590" s="4">
        <v>4</v>
      </c>
      <c r="O590" s="4">
        <v>41.076000000000001</v>
      </c>
      <c r="P590" s="14">
        <f t="shared" si="59"/>
        <v>0.30000000000000004</v>
      </c>
    </row>
    <row r="591" spans="1:16" ht="14.25" customHeight="1" x14ac:dyDescent="0.25">
      <c r="A591" s="2" t="s">
        <v>823</v>
      </c>
      <c r="B591" s="3">
        <v>41594</v>
      </c>
      <c r="C591" s="10" t="str">
        <f t="shared" si="54"/>
        <v>November</v>
      </c>
      <c r="D591" s="10" t="str">
        <f t="shared" si="55"/>
        <v>2013</v>
      </c>
      <c r="E591" s="3">
        <v>41601</v>
      </c>
      <c r="F591" s="13">
        <f t="shared" si="56"/>
        <v>7</v>
      </c>
      <c r="G591" s="2" t="s">
        <v>3550</v>
      </c>
      <c r="H591" s="2" t="s">
        <v>3131</v>
      </c>
      <c r="I591" s="22" t="str">
        <f t="shared" si="57"/>
        <v>United States</v>
      </c>
      <c r="J591" s="22" t="str">
        <f t="shared" si="58"/>
        <v>California</v>
      </c>
      <c r="K591" s="2" t="s">
        <v>38</v>
      </c>
      <c r="L591" s="2" t="s">
        <v>262</v>
      </c>
      <c r="M591" s="4">
        <v>99.39</v>
      </c>
      <c r="N591" s="4">
        <v>3</v>
      </c>
      <c r="O591" s="4">
        <v>40.749899999999997</v>
      </c>
      <c r="P591" s="14">
        <f t="shared" si="59"/>
        <v>0.41</v>
      </c>
    </row>
    <row r="592" spans="1:16" ht="14.25" customHeight="1" x14ac:dyDescent="0.25">
      <c r="A592" s="2" t="s">
        <v>824</v>
      </c>
      <c r="B592" s="3">
        <v>41979</v>
      </c>
      <c r="C592" s="10" t="str">
        <f t="shared" si="54"/>
        <v>December</v>
      </c>
      <c r="D592" s="10" t="str">
        <f t="shared" si="55"/>
        <v>2014</v>
      </c>
      <c r="E592" s="3">
        <v>41981</v>
      </c>
      <c r="F592" s="13">
        <f t="shared" si="56"/>
        <v>2</v>
      </c>
      <c r="G592" s="2" t="s">
        <v>3449</v>
      </c>
      <c r="H592" s="2" t="s">
        <v>3149</v>
      </c>
      <c r="I592" s="22" t="str">
        <f t="shared" si="57"/>
        <v>United States</v>
      </c>
      <c r="J592" s="22" t="str">
        <f t="shared" si="58"/>
        <v>California</v>
      </c>
      <c r="K592" s="2" t="s">
        <v>45</v>
      </c>
      <c r="L592" s="2" t="s">
        <v>672</v>
      </c>
      <c r="M592" s="4">
        <v>92.94</v>
      </c>
      <c r="N592" s="4">
        <v>3</v>
      </c>
      <c r="O592" s="4">
        <v>41.823</v>
      </c>
      <c r="P592" s="14">
        <f t="shared" si="59"/>
        <v>0.45</v>
      </c>
    </row>
    <row r="593" spans="1:16" ht="14.25" customHeight="1" x14ac:dyDescent="0.25">
      <c r="A593" s="2" t="s">
        <v>825</v>
      </c>
      <c r="B593" s="3">
        <v>41708</v>
      </c>
      <c r="C593" s="10" t="str">
        <f t="shared" si="54"/>
        <v>March</v>
      </c>
      <c r="D593" s="10" t="str">
        <f t="shared" si="55"/>
        <v>2014</v>
      </c>
      <c r="E593" s="3">
        <v>41712</v>
      </c>
      <c r="F593" s="13">
        <f t="shared" si="56"/>
        <v>4</v>
      </c>
      <c r="G593" s="2" t="s">
        <v>3430</v>
      </c>
      <c r="H593" s="2" t="s">
        <v>3134</v>
      </c>
      <c r="I593" s="22" t="str">
        <f t="shared" si="57"/>
        <v>United States</v>
      </c>
      <c r="J593" s="22" t="str">
        <f t="shared" si="58"/>
        <v>California</v>
      </c>
      <c r="K593" s="2" t="s">
        <v>38</v>
      </c>
      <c r="L593" s="2" t="s">
        <v>162</v>
      </c>
      <c r="M593" s="4">
        <v>199.98</v>
      </c>
      <c r="N593" s="4">
        <v>2</v>
      </c>
      <c r="O593" s="4">
        <v>69.992999999999995</v>
      </c>
      <c r="P593" s="14">
        <f t="shared" si="59"/>
        <v>0.35</v>
      </c>
    </row>
    <row r="594" spans="1:16" ht="14.25" customHeight="1" x14ac:dyDescent="0.25">
      <c r="A594" s="2" t="s">
        <v>826</v>
      </c>
      <c r="B594" s="3">
        <v>41435</v>
      </c>
      <c r="C594" s="10" t="str">
        <f t="shared" si="54"/>
        <v>June</v>
      </c>
      <c r="D594" s="10" t="str">
        <f t="shared" si="55"/>
        <v>2013</v>
      </c>
      <c r="E594" s="3">
        <v>41441</v>
      </c>
      <c r="F594" s="13">
        <f t="shared" si="56"/>
        <v>6</v>
      </c>
      <c r="G594" s="2" t="s">
        <v>3463</v>
      </c>
      <c r="H594" s="2" t="s">
        <v>3131</v>
      </c>
      <c r="I594" s="22" t="str">
        <f t="shared" si="57"/>
        <v>United States</v>
      </c>
      <c r="J594" s="22" t="str">
        <f t="shared" si="58"/>
        <v>California</v>
      </c>
      <c r="K594" s="2" t="s">
        <v>16</v>
      </c>
      <c r="L594" s="2" t="s">
        <v>827</v>
      </c>
      <c r="M594" s="4">
        <v>177.48</v>
      </c>
      <c r="N594" s="4">
        <v>3</v>
      </c>
      <c r="O594" s="4">
        <v>19.9665</v>
      </c>
      <c r="P594" s="14">
        <f t="shared" si="59"/>
        <v>0.1125</v>
      </c>
    </row>
    <row r="595" spans="1:16" ht="14.25" customHeight="1" x14ac:dyDescent="0.25">
      <c r="A595" s="2" t="s">
        <v>828</v>
      </c>
      <c r="B595" s="3">
        <v>41972</v>
      </c>
      <c r="C595" s="10" t="str">
        <f t="shared" si="54"/>
        <v>November</v>
      </c>
      <c r="D595" s="10" t="str">
        <f t="shared" si="55"/>
        <v>2014</v>
      </c>
      <c r="E595" s="3">
        <v>41975</v>
      </c>
      <c r="F595" s="13">
        <f t="shared" si="56"/>
        <v>3</v>
      </c>
      <c r="G595" s="2" t="s">
        <v>3551</v>
      </c>
      <c r="H595" s="2" t="s">
        <v>3146</v>
      </c>
      <c r="I595" s="22" t="str">
        <f t="shared" si="57"/>
        <v>United States</v>
      </c>
      <c r="J595" s="22" t="str">
        <f t="shared" si="58"/>
        <v>Colorado</v>
      </c>
      <c r="K595" s="2" t="s">
        <v>45</v>
      </c>
      <c r="L595" s="2" t="s">
        <v>829</v>
      </c>
      <c r="M595" s="4">
        <v>88.768000000000001</v>
      </c>
      <c r="N595" s="4">
        <v>2</v>
      </c>
      <c r="O595" s="4">
        <v>31.0688</v>
      </c>
      <c r="P595" s="14">
        <f t="shared" si="59"/>
        <v>0.35</v>
      </c>
    </row>
    <row r="596" spans="1:16" ht="14.25" customHeight="1" x14ac:dyDescent="0.25">
      <c r="A596" s="2" t="s">
        <v>830</v>
      </c>
      <c r="B596" s="3">
        <v>41715</v>
      </c>
      <c r="C596" s="10" t="str">
        <f t="shared" si="54"/>
        <v>March</v>
      </c>
      <c r="D596" s="10" t="str">
        <f t="shared" si="55"/>
        <v>2014</v>
      </c>
      <c r="E596" s="3">
        <v>41717</v>
      </c>
      <c r="F596" s="13">
        <f t="shared" si="56"/>
        <v>2</v>
      </c>
      <c r="G596" s="2" t="s">
        <v>3552</v>
      </c>
      <c r="H596" s="2" t="s">
        <v>3132</v>
      </c>
      <c r="I596" s="22" t="str">
        <f t="shared" si="57"/>
        <v>United States</v>
      </c>
      <c r="J596" s="22" t="str">
        <f t="shared" si="58"/>
        <v>Washington</v>
      </c>
      <c r="K596" s="2" t="s">
        <v>45</v>
      </c>
      <c r="L596" s="2" t="s">
        <v>831</v>
      </c>
      <c r="M596" s="4">
        <v>6.48</v>
      </c>
      <c r="N596" s="4">
        <v>1</v>
      </c>
      <c r="O596" s="4">
        <v>3.1103999999999998</v>
      </c>
      <c r="P596" s="14">
        <f t="shared" si="59"/>
        <v>0.47999999999999993</v>
      </c>
    </row>
    <row r="597" spans="1:16" ht="14.25" customHeight="1" x14ac:dyDescent="0.25">
      <c r="A597" s="2" t="s">
        <v>830</v>
      </c>
      <c r="B597" s="3">
        <v>41715</v>
      </c>
      <c r="C597" s="10" t="str">
        <f t="shared" si="54"/>
        <v>March</v>
      </c>
      <c r="D597" s="10" t="str">
        <f t="shared" si="55"/>
        <v>2014</v>
      </c>
      <c r="E597" s="3">
        <v>41717</v>
      </c>
      <c r="F597" s="13">
        <f t="shared" si="56"/>
        <v>2</v>
      </c>
      <c r="G597" s="2" t="s">
        <v>3552</v>
      </c>
      <c r="H597" s="2" t="s">
        <v>3132</v>
      </c>
      <c r="I597" s="22" t="str">
        <f t="shared" si="57"/>
        <v>United States</v>
      </c>
      <c r="J597" s="22" t="str">
        <f t="shared" si="58"/>
        <v>Washington</v>
      </c>
      <c r="K597" s="2" t="s">
        <v>28</v>
      </c>
      <c r="L597" s="2" t="s">
        <v>832</v>
      </c>
      <c r="M597" s="4">
        <v>46.51</v>
      </c>
      <c r="N597" s="4">
        <v>1</v>
      </c>
      <c r="O597" s="4">
        <v>1.8604000000000001</v>
      </c>
      <c r="P597" s="14">
        <f t="shared" si="59"/>
        <v>0.04</v>
      </c>
    </row>
    <row r="598" spans="1:16" ht="14.25" customHeight="1" x14ac:dyDescent="0.25">
      <c r="A598" s="2" t="s">
        <v>830</v>
      </c>
      <c r="B598" s="3">
        <v>41715</v>
      </c>
      <c r="C598" s="10" t="str">
        <f t="shared" si="54"/>
        <v>March</v>
      </c>
      <c r="D598" s="10" t="str">
        <f t="shared" si="55"/>
        <v>2014</v>
      </c>
      <c r="E598" s="3">
        <v>41717</v>
      </c>
      <c r="F598" s="13">
        <f t="shared" si="56"/>
        <v>2</v>
      </c>
      <c r="G598" s="2" t="s">
        <v>3552</v>
      </c>
      <c r="H598" s="2" t="s">
        <v>3132</v>
      </c>
      <c r="I598" s="22" t="str">
        <f t="shared" si="57"/>
        <v>United States</v>
      </c>
      <c r="J598" s="22" t="str">
        <f t="shared" si="58"/>
        <v>Washington</v>
      </c>
      <c r="K598" s="2" t="s">
        <v>16</v>
      </c>
      <c r="L598" s="2" t="s">
        <v>833</v>
      </c>
      <c r="M598" s="4">
        <v>659.976</v>
      </c>
      <c r="N598" s="4">
        <v>3</v>
      </c>
      <c r="O598" s="4">
        <v>49.498199999999997</v>
      </c>
      <c r="P598" s="14">
        <f t="shared" si="59"/>
        <v>7.4999999999999997E-2</v>
      </c>
    </row>
    <row r="599" spans="1:16" ht="14.25" customHeight="1" x14ac:dyDescent="0.25">
      <c r="A599" s="2" t="s">
        <v>834</v>
      </c>
      <c r="B599" s="3">
        <v>41606</v>
      </c>
      <c r="C599" s="10" t="str">
        <f t="shared" si="54"/>
        <v>November</v>
      </c>
      <c r="D599" s="10" t="str">
        <f t="shared" si="55"/>
        <v>2013</v>
      </c>
      <c r="E599" s="3">
        <v>41608</v>
      </c>
      <c r="F599" s="13">
        <f t="shared" si="56"/>
        <v>2</v>
      </c>
      <c r="G599" s="2" t="s">
        <v>3553</v>
      </c>
      <c r="H599" s="2" t="s">
        <v>3142</v>
      </c>
      <c r="I599" s="22" t="str">
        <f t="shared" si="57"/>
        <v>United States</v>
      </c>
      <c r="J599" s="22" t="str">
        <f t="shared" si="58"/>
        <v>Arizona</v>
      </c>
      <c r="K599" s="2" t="s">
        <v>16</v>
      </c>
      <c r="L599" s="2" t="s">
        <v>835</v>
      </c>
      <c r="M599" s="4">
        <v>271.99200000000002</v>
      </c>
      <c r="N599" s="4">
        <v>1</v>
      </c>
      <c r="O599" s="4">
        <v>23.799299999999999</v>
      </c>
      <c r="P599" s="14">
        <f t="shared" si="59"/>
        <v>8.7499999999999994E-2</v>
      </c>
    </row>
    <row r="600" spans="1:16" ht="14.25" customHeight="1" x14ac:dyDescent="0.25">
      <c r="A600" s="2" t="s">
        <v>836</v>
      </c>
      <c r="B600" s="3">
        <v>41971</v>
      </c>
      <c r="C600" s="10" t="str">
        <f t="shared" si="54"/>
        <v>November</v>
      </c>
      <c r="D600" s="10" t="str">
        <f t="shared" si="55"/>
        <v>2014</v>
      </c>
      <c r="E600" s="3">
        <v>41977</v>
      </c>
      <c r="F600" s="13">
        <f t="shared" si="56"/>
        <v>6</v>
      </c>
      <c r="G600" s="2" t="s">
        <v>3430</v>
      </c>
      <c r="H600" s="2" t="s">
        <v>3134</v>
      </c>
      <c r="I600" s="22" t="str">
        <f t="shared" si="57"/>
        <v>United States</v>
      </c>
      <c r="J600" s="22" t="str">
        <f t="shared" si="58"/>
        <v>California</v>
      </c>
      <c r="K600" s="2" t="s">
        <v>45</v>
      </c>
      <c r="L600" s="2" t="s">
        <v>837</v>
      </c>
      <c r="M600" s="4">
        <v>244.55</v>
      </c>
      <c r="N600" s="4">
        <v>5</v>
      </c>
      <c r="O600" s="4">
        <v>114.9385</v>
      </c>
      <c r="P600" s="14">
        <f t="shared" si="59"/>
        <v>0.47</v>
      </c>
    </row>
    <row r="601" spans="1:16" ht="14.25" customHeight="1" x14ac:dyDescent="0.25">
      <c r="A601" s="2" t="s">
        <v>836</v>
      </c>
      <c r="B601" s="3">
        <v>41971</v>
      </c>
      <c r="C601" s="10" t="str">
        <f t="shared" si="54"/>
        <v>November</v>
      </c>
      <c r="D601" s="10" t="str">
        <f t="shared" si="55"/>
        <v>2014</v>
      </c>
      <c r="E601" s="3">
        <v>41977</v>
      </c>
      <c r="F601" s="13">
        <f t="shared" si="56"/>
        <v>6</v>
      </c>
      <c r="G601" s="2" t="s">
        <v>3430</v>
      </c>
      <c r="H601" s="2" t="s">
        <v>3134</v>
      </c>
      <c r="I601" s="22" t="str">
        <f t="shared" si="57"/>
        <v>United States</v>
      </c>
      <c r="J601" s="22" t="str">
        <f t="shared" si="58"/>
        <v>California</v>
      </c>
      <c r="K601" s="2" t="s">
        <v>38</v>
      </c>
      <c r="L601" s="2" t="s">
        <v>838</v>
      </c>
      <c r="M601" s="4">
        <v>166.16</v>
      </c>
      <c r="N601" s="4">
        <v>8</v>
      </c>
      <c r="O601" s="4">
        <v>59.817599999999999</v>
      </c>
      <c r="P601" s="14">
        <f t="shared" si="59"/>
        <v>0.36</v>
      </c>
    </row>
    <row r="602" spans="1:16" ht="14.25" customHeight="1" x14ac:dyDescent="0.25">
      <c r="A602" s="2" t="s">
        <v>839</v>
      </c>
      <c r="B602" s="3">
        <v>41054</v>
      </c>
      <c r="C602" s="10" t="str">
        <f t="shared" si="54"/>
        <v>May</v>
      </c>
      <c r="D602" s="10" t="str">
        <f t="shared" si="55"/>
        <v>2012</v>
      </c>
      <c r="E602" s="3">
        <v>41056</v>
      </c>
      <c r="F602" s="13">
        <f t="shared" si="56"/>
        <v>2</v>
      </c>
      <c r="G602" s="2" t="s">
        <v>3554</v>
      </c>
      <c r="H602" s="2" t="s">
        <v>3134</v>
      </c>
      <c r="I602" s="22" t="str">
        <f t="shared" si="57"/>
        <v>United States</v>
      </c>
      <c r="J602" s="22" t="str">
        <f t="shared" si="58"/>
        <v>California</v>
      </c>
      <c r="K602" s="2" t="s">
        <v>12</v>
      </c>
      <c r="L602" s="2" t="s">
        <v>840</v>
      </c>
      <c r="M602" s="4">
        <v>14.73</v>
      </c>
      <c r="N602" s="4">
        <v>3</v>
      </c>
      <c r="O602" s="4">
        <v>4.8609</v>
      </c>
      <c r="P602" s="14">
        <f t="shared" si="59"/>
        <v>0.33</v>
      </c>
    </row>
    <row r="603" spans="1:16" ht="14.25" customHeight="1" x14ac:dyDescent="0.25">
      <c r="A603" s="2" t="s">
        <v>841</v>
      </c>
      <c r="B603" s="3">
        <v>41464</v>
      </c>
      <c r="C603" s="10" t="str">
        <f t="shared" si="54"/>
        <v>July</v>
      </c>
      <c r="D603" s="10" t="str">
        <f t="shared" si="55"/>
        <v>2013</v>
      </c>
      <c r="E603" s="3">
        <v>41468</v>
      </c>
      <c r="F603" s="13">
        <f t="shared" si="56"/>
        <v>4</v>
      </c>
      <c r="G603" s="2" t="s">
        <v>3555</v>
      </c>
      <c r="H603" s="2" t="s">
        <v>3212</v>
      </c>
      <c r="I603" s="22" t="str">
        <f t="shared" si="57"/>
        <v>United States</v>
      </c>
      <c r="J603" s="22" t="str">
        <f t="shared" si="58"/>
        <v>Colorado</v>
      </c>
      <c r="K603" s="2" t="s">
        <v>18</v>
      </c>
      <c r="L603" s="2" t="s">
        <v>842</v>
      </c>
      <c r="M603" s="4">
        <v>19.968</v>
      </c>
      <c r="N603" s="4">
        <v>2</v>
      </c>
      <c r="O603" s="4">
        <v>-13.311999999999999</v>
      </c>
      <c r="P603" s="14">
        <f t="shared" si="59"/>
        <v>-0.66666666666666663</v>
      </c>
    </row>
    <row r="604" spans="1:16" ht="14.25" customHeight="1" x14ac:dyDescent="0.25">
      <c r="A604" s="2" t="s">
        <v>841</v>
      </c>
      <c r="B604" s="3">
        <v>41464</v>
      </c>
      <c r="C604" s="10" t="str">
        <f t="shared" si="54"/>
        <v>July</v>
      </c>
      <c r="D604" s="10" t="str">
        <f t="shared" si="55"/>
        <v>2013</v>
      </c>
      <c r="E604" s="3">
        <v>41468</v>
      </c>
      <c r="F604" s="13">
        <f t="shared" si="56"/>
        <v>4</v>
      </c>
      <c r="G604" s="2" t="s">
        <v>3555</v>
      </c>
      <c r="H604" s="2" t="s">
        <v>3212</v>
      </c>
      <c r="I604" s="22" t="str">
        <f t="shared" si="57"/>
        <v>United States</v>
      </c>
      <c r="J604" s="22" t="str">
        <f t="shared" si="58"/>
        <v>Colorado</v>
      </c>
      <c r="K604" s="2" t="s">
        <v>28</v>
      </c>
      <c r="L604" s="2" t="s">
        <v>843</v>
      </c>
      <c r="M604" s="4">
        <v>33.488</v>
      </c>
      <c r="N604" s="4">
        <v>7</v>
      </c>
      <c r="O604" s="4">
        <v>-1.2558</v>
      </c>
      <c r="P604" s="14">
        <f t="shared" si="59"/>
        <v>-3.7499999999999999E-2</v>
      </c>
    </row>
    <row r="605" spans="1:16" ht="14.25" customHeight="1" x14ac:dyDescent="0.25">
      <c r="A605" s="2" t="s">
        <v>841</v>
      </c>
      <c r="B605" s="3">
        <v>41464</v>
      </c>
      <c r="C605" s="10" t="str">
        <f t="shared" si="54"/>
        <v>July</v>
      </c>
      <c r="D605" s="10" t="str">
        <f t="shared" si="55"/>
        <v>2013</v>
      </c>
      <c r="E605" s="3">
        <v>41468</v>
      </c>
      <c r="F605" s="13">
        <f t="shared" si="56"/>
        <v>4</v>
      </c>
      <c r="G605" s="2" t="s">
        <v>3555</v>
      </c>
      <c r="H605" s="2" t="s">
        <v>3212</v>
      </c>
      <c r="I605" s="22" t="str">
        <f t="shared" si="57"/>
        <v>United States</v>
      </c>
      <c r="J605" s="22" t="str">
        <f t="shared" si="58"/>
        <v>Colorado</v>
      </c>
      <c r="K605" s="2" t="s">
        <v>18</v>
      </c>
      <c r="L605" s="2" t="s">
        <v>37</v>
      </c>
      <c r="M605" s="4">
        <v>8.7360000000000007</v>
      </c>
      <c r="N605" s="4">
        <v>4</v>
      </c>
      <c r="O605" s="4">
        <v>-6.1151999999999997</v>
      </c>
      <c r="P605" s="14">
        <f t="shared" si="59"/>
        <v>-0.7</v>
      </c>
    </row>
    <row r="606" spans="1:16" ht="14.25" customHeight="1" x14ac:dyDescent="0.25">
      <c r="A606" s="2" t="s">
        <v>841</v>
      </c>
      <c r="B606" s="3">
        <v>41464</v>
      </c>
      <c r="C606" s="10" t="str">
        <f t="shared" si="54"/>
        <v>July</v>
      </c>
      <c r="D606" s="10" t="str">
        <f t="shared" si="55"/>
        <v>2013</v>
      </c>
      <c r="E606" s="3">
        <v>41468</v>
      </c>
      <c r="F606" s="13">
        <f t="shared" si="56"/>
        <v>4</v>
      </c>
      <c r="G606" s="2" t="s">
        <v>3555</v>
      </c>
      <c r="H606" s="2" t="s">
        <v>3212</v>
      </c>
      <c r="I606" s="22" t="str">
        <f t="shared" si="57"/>
        <v>United States</v>
      </c>
      <c r="J606" s="22" t="str">
        <f t="shared" si="58"/>
        <v>Colorado</v>
      </c>
      <c r="K606" s="2" t="s">
        <v>72</v>
      </c>
      <c r="L606" s="2" t="s">
        <v>844</v>
      </c>
      <c r="M606" s="4">
        <v>662.88</v>
      </c>
      <c r="N606" s="4">
        <v>3</v>
      </c>
      <c r="O606" s="4">
        <v>74.573999999999998</v>
      </c>
      <c r="P606" s="14">
        <f t="shared" si="59"/>
        <v>0.1125</v>
      </c>
    </row>
    <row r="607" spans="1:16" ht="14.25" customHeight="1" x14ac:dyDescent="0.25">
      <c r="A607" s="2" t="s">
        <v>845</v>
      </c>
      <c r="B607" s="3">
        <v>41037</v>
      </c>
      <c r="C607" s="10" t="str">
        <f t="shared" si="54"/>
        <v>May</v>
      </c>
      <c r="D607" s="10" t="str">
        <f t="shared" si="55"/>
        <v>2012</v>
      </c>
      <c r="E607" s="3">
        <v>41041</v>
      </c>
      <c r="F607" s="13">
        <f t="shared" si="56"/>
        <v>4</v>
      </c>
      <c r="G607" s="2" t="s">
        <v>3374</v>
      </c>
      <c r="H607" s="2" t="s">
        <v>3169</v>
      </c>
      <c r="I607" s="22" t="str">
        <f t="shared" si="57"/>
        <v>United States</v>
      </c>
      <c r="J607" s="22" t="str">
        <f t="shared" si="58"/>
        <v>Oregon</v>
      </c>
      <c r="K607" s="2" t="s">
        <v>14</v>
      </c>
      <c r="L607" s="2" t="s">
        <v>846</v>
      </c>
      <c r="M607" s="4">
        <v>5.2480000000000002</v>
      </c>
      <c r="N607" s="4">
        <v>2</v>
      </c>
      <c r="O607" s="4">
        <v>0.59040000000000004</v>
      </c>
      <c r="P607" s="14">
        <f t="shared" si="59"/>
        <v>0.1125</v>
      </c>
    </row>
    <row r="608" spans="1:16" ht="14.25" customHeight="1" x14ac:dyDescent="0.25">
      <c r="A608" s="2" t="s">
        <v>847</v>
      </c>
      <c r="B608" s="3">
        <v>41379</v>
      </c>
      <c r="C608" s="10" t="str">
        <f t="shared" si="54"/>
        <v>April</v>
      </c>
      <c r="D608" s="10" t="str">
        <f t="shared" si="55"/>
        <v>2013</v>
      </c>
      <c r="E608" s="3">
        <v>41379</v>
      </c>
      <c r="F608" s="13">
        <f t="shared" si="56"/>
        <v>0</v>
      </c>
      <c r="G608" s="2" t="s">
        <v>3478</v>
      </c>
      <c r="H608" s="2" t="s">
        <v>3196</v>
      </c>
      <c r="I608" s="22" t="str">
        <f t="shared" si="57"/>
        <v>United States</v>
      </c>
      <c r="J608" s="22" t="str">
        <f t="shared" si="58"/>
        <v>Arizona</v>
      </c>
      <c r="K608" s="2" t="s">
        <v>72</v>
      </c>
      <c r="L608" s="2" t="s">
        <v>156</v>
      </c>
      <c r="M608" s="4">
        <v>933.53599999999994</v>
      </c>
      <c r="N608" s="4">
        <v>4</v>
      </c>
      <c r="O608" s="4">
        <v>105.0228</v>
      </c>
      <c r="P608" s="14">
        <f t="shared" si="59"/>
        <v>0.11250000000000002</v>
      </c>
    </row>
    <row r="609" spans="1:16" ht="14.25" customHeight="1" x14ac:dyDescent="0.25">
      <c r="A609" s="2" t="s">
        <v>847</v>
      </c>
      <c r="B609" s="3">
        <v>41379</v>
      </c>
      <c r="C609" s="10" t="str">
        <f t="shared" si="54"/>
        <v>April</v>
      </c>
      <c r="D609" s="10" t="str">
        <f t="shared" si="55"/>
        <v>2013</v>
      </c>
      <c r="E609" s="3">
        <v>41379</v>
      </c>
      <c r="F609" s="13">
        <f t="shared" si="56"/>
        <v>0</v>
      </c>
      <c r="G609" s="2" t="s">
        <v>3478</v>
      </c>
      <c r="H609" s="2" t="s">
        <v>3196</v>
      </c>
      <c r="I609" s="22" t="str">
        <f t="shared" si="57"/>
        <v>United States</v>
      </c>
      <c r="J609" s="22" t="str">
        <f t="shared" si="58"/>
        <v>Arizona</v>
      </c>
      <c r="K609" s="2" t="s">
        <v>28</v>
      </c>
      <c r="L609" s="2" t="s">
        <v>848</v>
      </c>
      <c r="M609" s="4">
        <v>42.975999999999999</v>
      </c>
      <c r="N609" s="4">
        <v>4</v>
      </c>
      <c r="O609" s="4">
        <v>4.2976000000000001</v>
      </c>
      <c r="P609" s="14">
        <f t="shared" si="59"/>
        <v>0.1</v>
      </c>
    </row>
    <row r="610" spans="1:16" ht="14.25" customHeight="1" x14ac:dyDescent="0.25">
      <c r="A610" s="2" t="s">
        <v>849</v>
      </c>
      <c r="B610" s="3">
        <v>40872</v>
      </c>
      <c r="C610" s="10" t="str">
        <f t="shared" si="54"/>
        <v>November</v>
      </c>
      <c r="D610" s="10" t="str">
        <f t="shared" si="55"/>
        <v>2011</v>
      </c>
      <c r="E610" s="3">
        <v>40874</v>
      </c>
      <c r="F610" s="13">
        <f t="shared" si="56"/>
        <v>2</v>
      </c>
      <c r="G610" s="2" t="s">
        <v>3556</v>
      </c>
      <c r="H610" s="2" t="s">
        <v>3150</v>
      </c>
      <c r="I610" s="22" t="str">
        <f t="shared" si="57"/>
        <v>United States</v>
      </c>
      <c r="J610" s="22" t="str">
        <f t="shared" si="58"/>
        <v>California</v>
      </c>
      <c r="K610" s="2" t="s">
        <v>20</v>
      </c>
      <c r="L610" s="2" t="s">
        <v>386</v>
      </c>
      <c r="M610" s="4">
        <v>320.88</v>
      </c>
      <c r="N610" s="4">
        <v>6</v>
      </c>
      <c r="O610" s="4">
        <v>93.055199999999999</v>
      </c>
      <c r="P610" s="14">
        <f t="shared" si="59"/>
        <v>0.28999999999999998</v>
      </c>
    </row>
    <row r="611" spans="1:16" ht="14.25" customHeight="1" x14ac:dyDescent="0.25">
      <c r="A611" s="2" t="s">
        <v>849</v>
      </c>
      <c r="B611" s="3">
        <v>40872</v>
      </c>
      <c r="C611" s="10" t="str">
        <f t="shared" si="54"/>
        <v>November</v>
      </c>
      <c r="D611" s="10" t="str">
        <f t="shared" si="55"/>
        <v>2011</v>
      </c>
      <c r="E611" s="3">
        <v>40874</v>
      </c>
      <c r="F611" s="13">
        <f t="shared" si="56"/>
        <v>2</v>
      </c>
      <c r="G611" s="2" t="s">
        <v>3556</v>
      </c>
      <c r="H611" s="2" t="s">
        <v>3150</v>
      </c>
      <c r="I611" s="22" t="str">
        <f t="shared" si="57"/>
        <v>United States</v>
      </c>
      <c r="J611" s="22" t="str">
        <f t="shared" si="58"/>
        <v>California</v>
      </c>
      <c r="K611" s="2" t="s">
        <v>12</v>
      </c>
      <c r="L611" s="2" t="s">
        <v>106</v>
      </c>
      <c r="M611" s="4">
        <v>23.88</v>
      </c>
      <c r="N611" s="4">
        <v>3</v>
      </c>
      <c r="O611" s="4">
        <v>10.507199999999999</v>
      </c>
      <c r="P611" s="14">
        <f t="shared" si="59"/>
        <v>0.44</v>
      </c>
    </row>
    <row r="612" spans="1:16" ht="14.25" customHeight="1" x14ac:dyDescent="0.25">
      <c r="A612" s="2" t="s">
        <v>849</v>
      </c>
      <c r="B612" s="3">
        <v>40872</v>
      </c>
      <c r="C612" s="10" t="str">
        <f t="shared" si="54"/>
        <v>November</v>
      </c>
      <c r="D612" s="10" t="str">
        <f t="shared" si="55"/>
        <v>2011</v>
      </c>
      <c r="E612" s="3">
        <v>40874</v>
      </c>
      <c r="F612" s="13">
        <f t="shared" si="56"/>
        <v>2</v>
      </c>
      <c r="G612" s="2" t="s">
        <v>3556</v>
      </c>
      <c r="H612" s="2" t="s">
        <v>3150</v>
      </c>
      <c r="I612" s="22" t="str">
        <f t="shared" si="57"/>
        <v>United States</v>
      </c>
      <c r="J612" s="22" t="str">
        <f t="shared" si="58"/>
        <v>California</v>
      </c>
      <c r="K612" s="2" t="s">
        <v>45</v>
      </c>
      <c r="L612" s="2" t="s">
        <v>850</v>
      </c>
      <c r="M612" s="4">
        <v>26.76</v>
      </c>
      <c r="N612" s="4">
        <v>4</v>
      </c>
      <c r="O612" s="4">
        <v>12.3096</v>
      </c>
      <c r="P612" s="14">
        <f t="shared" si="59"/>
        <v>0.45999999999999996</v>
      </c>
    </row>
    <row r="613" spans="1:16" ht="14.25" customHeight="1" x14ac:dyDescent="0.25">
      <c r="A613" s="2" t="s">
        <v>851</v>
      </c>
      <c r="B613" s="3">
        <v>41816</v>
      </c>
      <c r="C613" s="10" t="str">
        <f t="shared" si="54"/>
        <v>June</v>
      </c>
      <c r="D613" s="10" t="str">
        <f t="shared" si="55"/>
        <v>2014</v>
      </c>
      <c r="E613" s="3">
        <v>41823</v>
      </c>
      <c r="F613" s="13">
        <f t="shared" si="56"/>
        <v>7</v>
      </c>
      <c r="G613" s="2" t="s">
        <v>3557</v>
      </c>
      <c r="H613" s="2" t="s">
        <v>3211</v>
      </c>
      <c r="I613" s="22" t="str">
        <f t="shared" si="57"/>
        <v>United States</v>
      </c>
      <c r="J613" s="22" t="str">
        <f t="shared" si="58"/>
        <v>Oregon</v>
      </c>
      <c r="K613" s="2" t="s">
        <v>9</v>
      </c>
      <c r="L613" s="2" t="s">
        <v>236</v>
      </c>
      <c r="M613" s="4">
        <v>71.040000000000006</v>
      </c>
      <c r="N613" s="4">
        <v>6</v>
      </c>
      <c r="O613" s="4">
        <v>26.64</v>
      </c>
      <c r="P613" s="14">
        <f t="shared" si="59"/>
        <v>0.375</v>
      </c>
    </row>
    <row r="614" spans="1:16" ht="14.25" customHeight="1" x14ac:dyDescent="0.25">
      <c r="A614" s="2" t="s">
        <v>851</v>
      </c>
      <c r="B614" s="3">
        <v>41816</v>
      </c>
      <c r="C614" s="10" t="str">
        <f t="shared" si="54"/>
        <v>June</v>
      </c>
      <c r="D614" s="10" t="str">
        <f t="shared" si="55"/>
        <v>2014</v>
      </c>
      <c r="E614" s="3">
        <v>41823</v>
      </c>
      <c r="F614" s="13">
        <f t="shared" si="56"/>
        <v>7</v>
      </c>
      <c r="G614" s="2" t="s">
        <v>3557</v>
      </c>
      <c r="H614" s="2" t="s">
        <v>3211</v>
      </c>
      <c r="I614" s="22" t="str">
        <f t="shared" si="57"/>
        <v>United States</v>
      </c>
      <c r="J614" s="22" t="str">
        <f t="shared" si="58"/>
        <v>Oregon</v>
      </c>
      <c r="K614" s="2" t="s">
        <v>14</v>
      </c>
      <c r="L614" s="2" t="s">
        <v>852</v>
      </c>
      <c r="M614" s="4">
        <v>5.3440000000000003</v>
      </c>
      <c r="N614" s="4">
        <v>2</v>
      </c>
      <c r="O614" s="4">
        <v>0.73480000000000001</v>
      </c>
      <c r="P614" s="14">
        <f t="shared" si="59"/>
        <v>0.13749999999999998</v>
      </c>
    </row>
    <row r="615" spans="1:16" ht="14.25" customHeight="1" x14ac:dyDescent="0.25">
      <c r="A615" s="2" t="s">
        <v>851</v>
      </c>
      <c r="B615" s="3">
        <v>41816</v>
      </c>
      <c r="C615" s="10" t="str">
        <f t="shared" si="54"/>
        <v>June</v>
      </c>
      <c r="D615" s="10" t="str">
        <f t="shared" si="55"/>
        <v>2014</v>
      </c>
      <c r="E615" s="3">
        <v>41823</v>
      </c>
      <c r="F615" s="13">
        <f t="shared" si="56"/>
        <v>7</v>
      </c>
      <c r="G615" s="2" t="s">
        <v>3557</v>
      </c>
      <c r="H615" s="2" t="s">
        <v>3211</v>
      </c>
      <c r="I615" s="22" t="str">
        <f t="shared" si="57"/>
        <v>United States</v>
      </c>
      <c r="J615" s="22" t="str">
        <f t="shared" si="58"/>
        <v>Oregon</v>
      </c>
      <c r="K615" s="2" t="s">
        <v>79</v>
      </c>
      <c r="L615" s="2" t="s">
        <v>853</v>
      </c>
      <c r="M615" s="4">
        <v>11.304</v>
      </c>
      <c r="N615" s="4">
        <v>3</v>
      </c>
      <c r="O615" s="4">
        <v>-2.1194999999999999</v>
      </c>
      <c r="P615" s="14">
        <f t="shared" si="59"/>
        <v>-0.1875</v>
      </c>
    </row>
    <row r="616" spans="1:16" ht="14.25" customHeight="1" x14ac:dyDescent="0.25">
      <c r="A616" s="2" t="s">
        <v>854</v>
      </c>
      <c r="B616" s="3">
        <v>41741</v>
      </c>
      <c r="C616" s="10" t="str">
        <f t="shared" si="54"/>
        <v>April</v>
      </c>
      <c r="D616" s="10" t="str">
        <f t="shared" si="55"/>
        <v>2014</v>
      </c>
      <c r="E616" s="3">
        <v>41748</v>
      </c>
      <c r="F616" s="13">
        <f t="shared" si="56"/>
        <v>7</v>
      </c>
      <c r="G616" s="2" t="s">
        <v>3558</v>
      </c>
      <c r="H616" s="2" t="s">
        <v>3141</v>
      </c>
      <c r="I616" s="22" t="str">
        <f t="shared" si="57"/>
        <v>United States</v>
      </c>
      <c r="J616" s="22" t="str">
        <f t="shared" si="58"/>
        <v>California</v>
      </c>
      <c r="K616" s="2" t="s">
        <v>38</v>
      </c>
      <c r="L616" s="2" t="s">
        <v>636</v>
      </c>
      <c r="M616" s="4">
        <v>199.95</v>
      </c>
      <c r="N616" s="4">
        <v>5</v>
      </c>
      <c r="O616" s="4">
        <v>21.994499999999999</v>
      </c>
      <c r="P616" s="14">
        <f t="shared" si="59"/>
        <v>0.11</v>
      </c>
    </row>
    <row r="617" spans="1:16" ht="14.25" customHeight="1" x14ac:dyDescent="0.25">
      <c r="A617" s="2" t="s">
        <v>854</v>
      </c>
      <c r="B617" s="3">
        <v>41741</v>
      </c>
      <c r="C617" s="10" t="str">
        <f t="shared" si="54"/>
        <v>April</v>
      </c>
      <c r="D617" s="10" t="str">
        <f t="shared" si="55"/>
        <v>2014</v>
      </c>
      <c r="E617" s="3">
        <v>41748</v>
      </c>
      <c r="F617" s="13">
        <f t="shared" si="56"/>
        <v>7</v>
      </c>
      <c r="G617" s="2" t="s">
        <v>3558</v>
      </c>
      <c r="H617" s="2" t="s">
        <v>3141</v>
      </c>
      <c r="I617" s="22" t="str">
        <f t="shared" si="57"/>
        <v>United States</v>
      </c>
      <c r="J617" s="22" t="str">
        <f t="shared" si="58"/>
        <v>California</v>
      </c>
      <c r="K617" s="2" t="s">
        <v>14</v>
      </c>
      <c r="L617" s="2" t="s">
        <v>855</v>
      </c>
      <c r="M617" s="4">
        <v>41.86</v>
      </c>
      <c r="N617" s="4">
        <v>7</v>
      </c>
      <c r="O617" s="4">
        <v>14.2324</v>
      </c>
      <c r="P617" s="14">
        <f t="shared" si="59"/>
        <v>0.34</v>
      </c>
    </row>
    <row r="618" spans="1:16" ht="14.25" customHeight="1" x14ac:dyDescent="0.25">
      <c r="A618" s="2" t="s">
        <v>856</v>
      </c>
      <c r="B618" s="3">
        <v>40987</v>
      </c>
      <c r="C618" s="10" t="str">
        <f t="shared" si="54"/>
        <v>March</v>
      </c>
      <c r="D618" s="10" t="str">
        <f t="shared" si="55"/>
        <v>2012</v>
      </c>
      <c r="E618" s="3">
        <v>40991</v>
      </c>
      <c r="F618" s="13">
        <f t="shared" si="56"/>
        <v>4</v>
      </c>
      <c r="G618" s="2" t="s">
        <v>3559</v>
      </c>
      <c r="H618" s="2" t="s">
        <v>3213</v>
      </c>
      <c r="I618" s="22" t="str">
        <f t="shared" si="57"/>
        <v>United States</v>
      </c>
      <c r="J618" s="22" t="str">
        <f t="shared" si="58"/>
        <v>California</v>
      </c>
      <c r="K618" s="2" t="s">
        <v>18</v>
      </c>
      <c r="L618" s="2" t="s">
        <v>857</v>
      </c>
      <c r="M618" s="4">
        <v>17.568000000000001</v>
      </c>
      <c r="N618" s="4">
        <v>2</v>
      </c>
      <c r="O618" s="4">
        <v>6.3684000000000003</v>
      </c>
      <c r="P618" s="14">
        <f t="shared" si="59"/>
        <v>0.36249999999999999</v>
      </c>
    </row>
    <row r="619" spans="1:16" ht="14.25" customHeight="1" x14ac:dyDescent="0.25">
      <c r="A619" s="2" t="s">
        <v>856</v>
      </c>
      <c r="B619" s="3">
        <v>40987</v>
      </c>
      <c r="C619" s="10" t="str">
        <f t="shared" si="54"/>
        <v>March</v>
      </c>
      <c r="D619" s="10" t="str">
        <f t="shared" si="55"/>
        <v>2012</v>
      </c>
      <c r="E619" s="3">
        <v>40991</v>
      </c>
      <c r="F619" s="13">
        <f t="shared" si="56"/>
        <v>4</v>
      </c>
      <c r="G619" s="2" t="s">
        <v>3559</v>
      </c>
      <c r="H619" s="2" t="s">
        <v>3213</v>
      </c>
      <c r="I619" s="22" t="str">
        <f t="shared" si="57"/>
        <v>United States</v>
      </c>
      <c r="J619" s="22" t="str">
        <f t="shared" si="58"/>
        <v>California</v>
      </c>
      <c r="K619" s="2" t="s">
        <v>9</v>
      </c>
      <c r="L619" s="2" t="s">
        <v>10</v>
      </c>
      <c r="M619" s="4">
        <v>14.62</v>
      </c>
      <c r="N619" s="4">
        <v>2</v>
      </c>
      <c r="O619" s="4">
        <v>6.8714000000000004</v>
      </c>
      <c r="P619" s="14">
        <f t="shared" si="59"/>
        <v>0.47000000000000003</v>
      </c>
    </row>
    <row r="620" spans="1:16" ht="14.25" customHeight="1" x14ac:dyDescent="0.25">
      <c r="A620" s="2" t="s">
        <v>856</v>
      </c>
      <c r="B620" s="3">
        <v>40987</v>
      </c>
      <c r="C620" s="10" t="str">
        <f t="shared" si="54"/>
        <v>March</v>
      </c>
      <c r="D620" s="10" t="str">
        <f t="shared" si="55"/>
        <v>2012</v>
      </c>
      <c r="E620" s="3">
        <v>40991</v>
      </c>
      <c r="F620" s="13">
        <f t="shared" si="56"/>
        <v>4</v>
      </c>
      <c r="G620" s="2" t="s">
        <v>3559</v>
      </c>
      <c r="H620" s="2" t="s">
        <v>3213</v>
      </c>
      <c r="I620" s="22" t="str">
        <f t="shared" si="57"/>
        <v>United States</v>
      </c>
      <c r="J620" s="22" t="str">
        <f t="shared" si="58"/>
        <v>California</v>
      </c>
      <c r="K620" s="2" t="s">
        <v>82</v>
      </c>
      <c r="L620" s="2" t="s">
        <v>858</v>
      </c>
      <c r="M620" s="4">
        <v>33.36</v>
      </c>
      <c r="N620" s="4">
        <v>4</v>
      </c>
      <c r="O620" s="4">
        <v>8.6736000000000004</v>
      </c>
      <c r="P620" s="14">
        <f t="shared" si="59"/>
        <v>0.26</v>
      </c>
    </row>
    <row r="621" spans="1:16" ht="14.25" customHeight="1" x14ac:dyDescent="0.25">
      <c r="A621" s="2" t="s">
        <v>856</v>
      </c>
      <c r="B621" s="3">
        <v>40987</v>
      </c>
      <c r="C621" s="10" t="str">
        <f t="shared" si="54"/>
        <v>March</v>
      </c>
      <c r="D621" s="10" t="str">
        <f t="shared" si="55"/>
        <v>2012</v>
      </c>
      <c r="E621" s="3">
        <v>40991</v>
      </c>
      <c r="F621" s="13">
        <f t="shared" si="56"/>
        <v>4</v>
      </c>
      <c r="G621" s="2" t="s">
        <v>3559</v>
      </c>
      <c r="H621" s="2" t="s">
        <v>3213</v>
      </c>
      <c r="I621" s="22" t="str">
        <f t="shared" si="57"/>
        <v>United States</v>
      </c>
      <c r="J621" s="22" t="str">
        <f t="shared" si="58"/>
        <v>California</v>
      </c>
      <c r="K621" s="2" t="s">
        <v>45</v>
      </c>
      <c r="L621" s="2" t="s">
        <v>859</v>
      </c>
      <c r="M621" s="4">
        <v>40.14</v>
      </c>
      <c r="N621" s="4">
        <v>6</v>
      </c>
      <c r="O621" s="4">
        <v>19.668600000000001</v>
      </c>
      <c r="P621" s="14">
        <f t="shared" si="59"/>
        <v>0.49000000000000005</v>
      </c>
    </row>
    <row r="622" spans="1:16" ht="14.25" customHeight="1" x14ac:dyDescent="0.25">
      <c r="A622" s="2" t="s">
        <v>860</v>
      </c>
      <c r="B622" s="3">
        <v>41872</v>
      </c>
      <c r="C622" s="10" t="str">
        <f t="shared" si="54"/>
        <v>August</v>
      </c>
      <c r="D622" s="10" t="str">
        <f t="shared" si="55"/>
        <v>2014</v>
      </c>
      <c r="E622" s="3">
        <v>41874</v>
      </c>
      <c r="F622" s="13">
        <f t="shared" si="56"/>
        <v>2</v>
      </c>
      <c r="G622" s="2" t="s">
        <v>3560</v>
      </c>
      <c r="H622" s="2" t="s">
        <v>3190</v>
      </c>
      <c r="I622" s="22" t="str">
        <f t="shared" si="57"/>
        <v>United States</v>
      </c>
      <c r="J622" s="22" t="str">
        <f t="shared" si="58"/>
        <v>California</v>
      </c>
      <c r="K622" s="2" t="s">
        <v>18</v>
      </c>
      <c r="L622" s="2" t="s">
        <v>861</v>
      </c>
      <c r="M622" s="4">
        <v>239.12</v>
      </c>
      <c r="N622" s="4">
        <v>5</v>
      </c>
      <c r="O622" s="4">
        <v>77.713999999999999</v>
      </c>
      <c r="P622" s="14">
        <f t="shared" si="59"/>
        <v>0.32500000000000001</v>
      </c>
    </row>
    <row r="623" spans="1:16" ht="14.25" customHeight="1" x14ac:dyDescent="0.25">
      <c r="A623" s="2" t="s">
        <v>862</v>
      </c>
      <c r="B623" s="3">
        <v>40981</v>
      </c>
      <c r="C623" s="10" t="str">
        <f t="shared" si="54"/>
        <v>March</v>
      </c>
      <c r="D623" s="10" t="str">
        <f t="shared" si="55"/>
        <v>2012</v>
      </c>
      <c r="E623" s="3">
        <v>40983</v>
      </c>
      <c r="F623" s="13">
        <f t="shared" si="56"/>
        <v>2</v>
      </c>
      <c r="G623" s="2" t="s">
        <v>3561</v>
      </c>
      <c r="H623" s="2" t="s">
        <v>3132</v>
      </c>
      <c r="I623" s="22" t="str">
        <f t="shared" si="57"/>
        <v>United States</v>
      </c>
      <c r="J623" s="22" t="str">
        <f t="shared" si="58"/>
        <v>Washington</v>
      </c>
      <c r="K623" s="2" t="s">
        <v>198</v>
      </c>
      <c r="L623" s="2" t="s">
        <v>863</v>
      </c>
      <c r="M623" s="4">
        <v>141.96</v>
      </c>
      <c r="N623" s="4">
        <v>2</v>
      </c>
      <c r="O623" s="4">
        <v>39.748800000000003</v>
      </c>
      <c r="P623" s="14">
        <f t="shared" si="59"/>
        <v>0.28000000000000003</v>
      </c>
    </row>
    <row r="624" spans="1:16" ht="14.25" customHeight="1" x14ac:dyDescent="0.25">
      <c r="A624" s="2" t="s">
        <v>864</v>
      </c>
      <c r="B624" s="3">
        <v>41526</v>
      </c>
      <c r="C624" s="10" t="str">
        <f t="shared" si="54"/>
        <v>September</v>
      </c>
      <c r="D624" s="10" t="str">
        <f t="shared" si="55"/>
        <v>2013</v>
      </c>
      <c r="E624" s="3">
        <v>41528</v>
      </c>
      <c r="F624" s="13">
        <f t="shared" si="56"/>
        <v>2</v>
      </c>
      <c r="G624" s="2" t="s">
        <v>3552</v>
      </c>
      <c r="H624" s="2" t="s">
        <v>3174</v>
      </c>
      <c r="I624" s="22" t="str">
        <f t="shared" si="57"/>
        <v>United States</v>
      </c>
      <c r="J624" s="22" t="str">
        <f t="shared" si="58"/>
        <v>California</v>
      </c>
      <c r="K624" s="2" t="s">
        <v>18</v>
      </c>
      <c r="L624" s="2" t="s">
        <v>184</v>
      </c>
      <c r="M624" s="4">
        <v>33.024000000000001</v>
      </c>
      <c r="N624" s="4">
        <v>2</v>
      </c>
      <c r="O624" s="4">
        <v>11.558400000000001</v>
      </c>
      <c r="P624" s="14">
        <f t="shared" si="59"/>
        <v>0.35000000000000003</v>
      </c>
    </row>
    <row r="625" spans="1:16" ht="14.25" customHeight="1" x14ac:dyDescent="0.25">
      <c r="A625" s="2" t="s">
        <v>864</v>
      </c>
      <c r="B625" s="3">
        <v>41526</v>
      </c>
      <c r="C625" s="10" t="str">
        <f t="shared" si="54"/>
        <v>September</v>
      </c>
      <c r="D625" s="10" t="str">
        <f t="shared" si="55"/>
        <v>2013</v>
      </c>
      <c r="E625" s="3">
        <v>41528</v>
      </c>
      <c r="F625" s="13">
        <f t="shared" si="56"/>
        <v>2</v>
      </c>
      <c r="G625" s="2" t="s">
        <v>3552</v>
      </c>
      <c r="H625" s="2" t="s">
        <v>3174</v>
      </c>
      <c r="I625" s="22" t="str">
        <f t="shared" si="57"/>
        <v>United States</v>
      </c>
      <c r="J625" s="22" t="str">
        <f t="shared" si="58"/>
        <v>California</v>
      </c>
      <c r="K625" s="2" t="s">
        <v>18</v>
      </c>
      <c r="L625" s="2" t="s">
        <v>320</v>
      </c>
      <c r="M625" s="4">
        <v>67.135999999999996</v>
      </c>
      <c r="N625" s="4">
        <v>4</v>
      </c>
      <c r="O625" s="4">
        <v>23.497599999999998</v>
      </c>
      <c r="P625" s="14">
        <f t="shared" si="59"/>
        <v>0.35</v>
      </c>
    </row>
    <row r="626" spans="1:16" ht="14.25" customHeight="1" x14ac:dyDescent="0.25">
      <c r="A626" s="2" t="s">
        <v>865</v>
      </c>
      <c r="B626" s="3">
        <v>40931</v>
      </c>
      <c r="C626" s="10" t="str">
        <f t="shared" si="54"/>
        <v>January</v>
      </c>
      <c r="D626" s="10" t="str">
        <f t="shared" si="55"/>
        <v>2012</v>
      </c>
      <c r="E626" s="3">
        <v>40935</v>
      </c>
      <c r="F626" s="13">
        <f t="shared" si="56"/>
        <v>4</v>
      </c>
      <c r="G626" s="2" t="s">
        <v>3562</v>
      </c>
      <c r="H626" s="2" t="s">
        <v>3214</v>
      </c>
      <c r="I626" s="22" t="str">
        <f t="shared" si="57"/>
        <v>United States</v>
      </c>
      <c r="J626" s="22" t="str">
        <f t="shared" si="58"/>
        <v>Montana</v>
      </c>
      <c r="K626" s="2" t="s">
        <v>45</v>
      </c>
      <c r="L626" s="2" t="s">
        <v>195</v>
      </c>
      <c r="M626" s="4">
        <v>29.04</v>
      </c>
      <c r="N626" s="4">
        <v>3</v>
      </c>
      <c r="O626" s="4">
        <v>13.9392</v>
      </c>
      <c r="P626" s="14">
        <f t="shared" si="59"/>
        <v>0.48</v>
      </c>
    </row>
    <row r="627" spans="1:16" ht="14.25" customHeight="1" x14ac:dyDescent="0.25">
      <c r="A627" s="2" t="s">
        <v>865</v>
      </c>
      <c r="B627" s="3">
        <v>40931</v>
      </c>
      <c r="C627" s="10" t="str">
        <f t="shared" si="54"/>
        <v>January</v>
      </c>
      <c r="D627" s="10" t="str">
        <f t="shared" si="55"/>
        <v>2012</v>
      </c>
      <c r="E627" s="3">
        <v>40935</v>
      </c>
      <c r="F627" s="13">
        <f t="shared" si="56"/>
        <v>4</v>
      </c>
      <c r="G627" s="2" t="s">
        <v>3562</v>
      </c>
      <c r="H627" s="2" t="s">
        <v>3214</v>
      </c>
      <c r="I627" s="22" t="str">
        <f t="shared" si="57"/>
        <v>United States</v>
      </c>
      <c r="J627" s="22" t="str">
        <f t="shared" si="58"/>
        <v>Montana</v>
      </c>
      <c r="K627" s="2" t="s">
        <v>9</v>
      </c>
      <c r="L627" s="2" t="s">
        <v>756</v>
      </c>
      <c r="M627" s="4">
        <v>14.62</v>
      </c>
      <c r="N627" s="4">
        <v>2</v>
      </c>
      <c r="O627" s="4">
        <v>6.8714000000000004</v>
      </c>
      <c r="P627" s="14">
        <f t="shared" si="59"/>
        <v>0.47000000000000003</v>
      </c>
    </row>
    <row r="628" spans="1:16" ht="14.25" customHeight="1" x14ac:dyDescent="0.25">
      <c r="A628" s="2" t="s">
        <v>866</v>
      </c>
      <c r="B628" s="3">
        <v>41078</v>
      </c>
      <c r="C628" s="10" t="str">
        <f t="shared" si="54"/>
        <v>June</v>
      </c>
      <c r="D628" s="10" t="str">
        <f t="shared" si="55"/>
        <v>2012</v>
      </c>
      <c r="E628" s="3">
        <v>41083</v>
      </c>
      <c r="F628" s="13">
        <f t="shared" si="56"/>
        <v>5</v>
      </c>
      <c r="G628" s="2" t="s">
        <v>3444</v>
      </c>
      <c r="H628" s="2" t="s">
        <v>3215</v>
      </c>
      <c r="I628" s="22" t="str">
        <f t="shared" si="57"/>
        <v>United States</v>
      </c>
      <c r="J628" s="22" t="str">
        <f t="shared" si="58"/>
        <v>Arizona</v>
      </c>
      <c r="K628" s="2" t="s">
        <v>45</v>
      </c>
      <c r="L628" s="2" t="s">
        <v>867</v>
      </c>
      <c r="M628" s="4">
        <v>11.952</v>
      </c>
      <c r="N628" s="4">
        <v>3</v>
      </c>
      <c r="O628" s="4">
        <v>4.3326000000000002</v>
      </c>
      <c r="P628" s="14">
        <f t="shared" si="59"/>
        <v>0.36250000000000004</v>
      </c>
    </row>
    <row r="629" spans="1:16" ht="14.25" customHeight="1" x14ac:dyDescent="0.25">
      <c r="A629" s="2" t="s">
        <v>866</v>
      </c>
      <c r="B629" s="3">
        <v>41078</v>
      </c>
      <c r="C629" s="10" t="str">
        <f t="shared" si="54"/>
        <v>June</v>
      </c>
      <c r="D629" s="10" t="str">
        <f t="shared" si="55"/>
        <v>2012</v>
      </c>
      <c r="E629" s="3">
        <v>41083</v>
      </c>
      <c r="F629" s="13">
        <f t="shared" si="56"/>
        <v>5</v>
      </c>
      <c r="G629" s="2" t="s">
        <v>3444</v>
      </c>
      <c r="H629" s="2" t="s">
        <v>3215</v>
      </c>
      <c r="I629" s="22" t="str">
        <f t="shared" si="57"/>
        <v>United States</v>
      </c>
      <c r="J629" s="22" t="str">
        <f t="shared" si="58"/>
        <v>Arizona</v>
      </c>
      <c r="K629" s="2" t="s">
        <v>18</v>
      </c>
      <c r="L629" s="2" t="s">
        <v>525</v>
      </c>
      <c r="M629" s="4">
        <v>4.5359999999999996</v>
      </c>
      <c r="N629" s="4">
        <v>7</v>
      </c>
      <c r="O629" s="4">
        <v>-3.3264</v>
      </c>
      <c r="P629" s="14">
        <f t="shared" si="59"/>
        <v>-0.73333333333333339</v>
      </c>
    </row>
    <row r="630" spans="1:16" ht="14.25" customHeight="1" x14ac:dyDescent="0.25">
      <c r="A630" s="2" t="s">
        <v>866</v>
      </c>
      <c r="B630" s="3">
        <v>41078</v>
      </c>
      <c r="C630" s="10" t="str">
        <f t="shared" si="54"/>
        <v>June</v>
      </c>
      <c r="D630" s="10" t="str">
        <f t="shared" si="55"/>
        <v>2012</v>
      </c>
      <c r="E630" s="3">
        <v>41083</v>
      </c>
      <c r="F630" s="13">
        <f t="shared" si="56"/>
        <v>5</v>
      </c>
      <c r="G630" s="2" t="s">
        <v>3444</v>
      </c>
      <c r="H630" s="2" t="s">
        <v>3215</v>
      </c>
      <c r="I630" s="22" t="str">
        <f t="shared" si="57"/>
        <v>United States</v>
      </c>
      <c r="J630" s="22" t="str">
        <f t="shared" si="58"/>
        <v>Arizona</v>
      </c>
      <c r="K630" s="2" t="s">
        <v>18</v>
      </c>
      <c r="L630" s="2" t="s">
        <v>468</v>
      </c>
      <c r="M630" s="4">
        <v>9.1560000000000006</v>
      </c>
      <c r="N630" s="4">
        <v>2</v>
      </c>
      <c r="O630" s="4">
        <v>-6.1040000000000001</v>
      </c>
      <c r="P630" s="14">
        <f t="shared" si="59"/>
        <v>-0.66666666666666663</v>
      </c>
    </row>
    <row r="631" spans="1:16" ht="14.25" customHeight="1" x14ac:dyDescent="0.25">
      <c r="A631" s="2" t="s">
        <v>866</v>
      </c>
      <c r="B631" s="3">
        <v>41078</v>
      </c>
      <c r="C631" s="10" t="str">
        <f t="shared" si="54"/>
        <v>June</v>
      </c>
      <c r="D631" s="10" t="str">
        <f t="shared" si="55"/>
        <v>2012</v>
      </c>
      <c r="E631" s="3">
        <v>41083</v>
      </c>
      <c r="F631" s="13">
        <f t="shared" si="56"/>
        <v>5</v>
      </c>
      <c r="G631" s="2" t="s">
        <v>3444</v>
      </c>
      <c r="H631" s="2" t="s">
        <v>3215</v>
      </c>
      <c r="I631" s="22" t="str">
        <f t="shared" si="57"/>
        <v>United States</v>
      </c>
      <c r="J631" s="22" t="str">
        <f t="shared" si="58"/>
        <v>Arizona</v>
      </c>
      <c r="K631" s="2" t="s">
        <v>12</v>
      </c>
      <c r="L631" s="2" t="s">
        <v>868</v>
      </c>
      <c r="M631" s="4">
        <v>75.36</v>
      </c>
      <c r="N631" s="4">
        <v>5</v>
      </c>
      <c r="O631" s="4">
        <v>20.724</v>
      </c>
      <c r="P631" s="14">
        <f t="shared" si="59"/>
        <v>0.27500000000000002</v>
      </c>
    </row>
    <row r="632" spans="1:16" ht="14.25" customHeight="1" x14ac:dyDescent="0.25">
      <c r="A632" s="2" t="s">
        <v>869</v>
      </c>
      <c r="B632" s="3">
        <v>41184</v>
      </c>
      <c r="C632" s="10" t="str">
        <f t="shared" si="54"/>
        <v>October</v>
      </c>
      <c r="D632" s="10" t="str">
        <f t="shared" si="55"/>
        <v>2012</v>
      </c>
      <c r="E632" s="3">
        <v>41190</v>
      </c>
      <c r="F632" s="13">
        <f t="shared" si="56"/>
        <v>6</v>
      </c>
      <c r="G632" s="2" t="s">
        <v>3563</v>
      </c>
      <c r="H632" s="2" t="s">
        <v>3149</v>
      </c>
      <c r="I632" s="22" t="str">
        <f t="shared" si="57"/>
        <v>United States</v>
      </c>
      <c r="J632" s="22" t="str">
        <f t="shared" si="58"/>
        <v>California</v>
      </c>
      <c r="K632" s="2" t="s">
        <v>18</v>
      </c>
      <c r="L632" s="2" t="s">
        <v>870</v>
      </c>
      <c r="M632" s="4">
        <v>57.503999999999998</v>
      </c>
      <c r="N632" s="4">
        <v>6</v>
      </c>
      <c r="O632" s="4">
        <v>20.1264</v>
      </c>
      <c r="P632" s="14">
        <f t="shared" si="59"/>
        <v>0.35000000000000003</v>
      </c>
    </row>
    <row r="633" spans="1:16" ht="14.25" customHeight="1" x14ac:dyDescent="0.25">
      <c r="A633" s="2" t="s">
        <v>871</v>
      </c>
      <c r="B633" s="3">
        <v>40847</v>
      </c>
      <c r="C633" s="10" t="str">
        <f t="shared" si="54"/>
        <v>October</v>
      </c>
      <c r="D633" s="10" t="str">
        <f t="shared" si="55"/>
        <v>2011</v>
      </c>
      <c r="E633" s="3">
        <v>40851</v>
      </c>
      <c r="F633" s="13">
        <f t="shared" si="56"/>
        <v>4</v>
      </c>
      <c r="G633" s="2" t="s">
        <v>3454</v>
      </c>
      <c r="H633" s="2" t="s">
        <v>3131</v>
      </c>
      <c r="I633" s="22" t="str">
        <f t="shared" si="57"/>
        <v>United States</v>
      </c>
      <c r="J633" s="22" t="str">
        <f t="shared" si="58"/>
        <v>California</v>
      </c>
      <c r="K633" s="2" t="s">
        <v>79</v>
      </c>
      <c r="L633" s="2" t="s">
        <v>106</v>
      </c>
      <c r="M633" s="4">
        <v>11.34</v>
      </c>
      <c r="N633" s="4">
        <v>3</v>
      </c>
      <c r="O633" s="4">
        <v>5.2164000000000001</v>
      </c>
      <c r="P633" s="14">
        <f t="shared" si="59"/>
        <v>0.46</v>
      </c>
    </row>
    <row r="634" spans="1:16" ht="14.25" customHeight="1" x14ac:dyDescent="0.25">
      <c r="A634" s="2" t="s">
        <v>871</v>
      </c>
      <c r="B634" s="3">
        <v>40847</v>
      </c>
      <c r="C634" s="10" t="str">
        <f t="shared" si="54"/>
        <v>October</v>
      </c>
      <c r="D634" s="10" t="str">
        <f t="shared" si="55"/>
        <v>2011</v>
      </c>
      <c r="E634" s="3">
        <v>40851</v>
      </c>
      <c r="F634" s="13">
        <f t="shared" si="56"/>
        <v>4</v>
      </c>
      <c r="G634" s="2" t="s">
        <v>3454</v>
      </c>
      <c r="H634" s="2" t="s">
        <v>3131</v>
      </c>
      <c r="I634" s="22" t="str">
        <f t="shared" si="57"/>
        <v>United States</v>
      </c>
      <c r="J634" s="22" t="str">
        <f t="shared" si="58"/>
        <v>California</v>
      </c>
      <c r="K634" s="2" t="s">
        <v>28</v>
      </c>
      <c r="L634" s="2" t="s">
        <v>872</v>
      </c>
      <c r="M634" s="4">
        <v>80.3</v>
      </c>
      <c r="N634" s="4">
        <v>5</v>
      </c>
      <c r="O634" s="4">
        <v>20.878</v>
      </c>
      <c r="P634" s="14">
        <f t="shared" si="59"/>
        <v>0.26</v>
      </c>
    </row>
    <row r="635" spans="1:16" ht="14.25" customHeight="1" x14ac:dyDescent="0.25">
      <c r="A635" s="2" t="s">
        <v>871</v>
      </c>
      <c r="B635" s="3">
        <v>40847</v>
      </c>
      <c r="C635" s="10" t="str">
        <f t="shared" si="54"/>
        <v>October</v>
      </c>
      <c r="D635" s="10" t="str">
        <f t="shared" si="55"/>
        <v>2011</v>
      </c>
      <c r="E635" s="3">
        <v>40851</v>
      </c>
      <c r="F635" s="13">
        <f t="shared" si="56"/>
        <v>4</v>
      </c>
      <c r="G635" s="2" t="s">
        <v>3454</v>
      </c>
      <c r="H635" s="2" t="s">
        <v>3131</v>
      </c>
      <c r="I635" s="22" t="str">
        <f t="shared" si="57"/>
        <v>United States</v>
      </c>
      <c r="J635" s="22" t="str">
        <f t="shared" si="58"/>
        <v>California</v>
      </c>
      <c r="K635" s="2" t="s">
        <v>18</v>
      </c>
      <c r="L635" s="2" t="s">
        <v>873</v>
      </c>
      <c r="M635" s="4">
        <v>15.968</v>
      </c>
      <c r="N635" s="4">
        <v>2</v>
      </c>
      <c r="O635" s="4">
        <v>5.3891999999999998</v>
      </c>
      <c r="P635" s="14">
        <f t="shared" si="59"/>
        <v>0.33749999999999997</v>
      </c>
    </row>
    <row r="636" spans="1:16" ht="14.25" customHeight="1" x14ac:dyDescent="0.25">
      <c r="A636" s="2" t="s">
        <v>871</v>
      </c>
      <c r="B636" s="3">
        <v>40847</v>
      </c>
      <c r="C636" s="10" t="str">
        <f t="shared" si="54"/>
        <v>October</v>
      </c>
      <c r="D636" s="10" t="str">
        <f t="shared" si="55"/>
        <v>2011</v>
      </c>
      <c r="E636" s="3">
        <v>40851</v>
      </c>
      <c r="F636" s="13">
        <f t="shared" si="56"/>
        <v>4</v>
      </c>
      <c r="G636" s="2" t="s">
        <v>3454</v>
      </c>
      <c r="H636" s="2" t="s">
        <v>3131</v>
      </c>
      <c r="I636" s="22" t="str">
        <f t="shared" si="57"/>
        <v>United States</v>
      </c>
      <c r="J636" s="22" t="str">
        <f t="shared" si="58"/>
        <v>California</v>
      </c>
      <c r="K636" s="2" t="s">
        <v>45</v>
      </c>
      <c r="L636" s="2" t="s">
        <v>874</v>
      </c>
      <c r="M636" s="4">
        <v>64.739999999999995</v>
      </c>
      <c r="N636" s="4">
        <v>13</v>
      </c>
      <c r="O636" s="4">
        <v>30.427800000000001</v>
      </c>
      <c r="P636" s="14">
        <f t="shared" si="59"/>
        <v>0.47000000000000008</v>
      </c>
    </row>
    <row r="637" spans="1:16" ht="14.25" customHeight="1" x14ac:dyDescent="0.25">
      <c r="A637" s="2" t="s">
        <v>871</v>
      </c>
      <c r="B637" s="3">
        <v>40847</v>
      </c>
      <c r="C637" s="10" t="str">
        <f t="shared" si="54"/>
        <v>October</v>
      </c>
      <c r="D637" s="10" t="str">
        <f t="shared" si="55"/>
        <v>2011</v>
      </c>
      <c r="E637" s="3">
        <v>40851</v>
      </c>
      <c r="F637" s="13">
        <f t="shared" si="56"/>
        <v>4</v>
      </c>
      <c r="G637" s="2" t="s">
        <v>3454</v>
      </c>
      <c r="H637" s="2" t="s">
        <v>3131</v>
      </c>
      <c r="I637" s="22" t="str">
        <f t="shared" si="57"/>
        <v>United States</v>
      </c>
      <c r="J637" s="22" t="str">
        <f t="shared" si="58"/>
        <v>California</v>
      </c>
      <c r="K637" s="2" t="s">
        <v>18</v>
      </c>
      <c r="L637" s="2" t="s">
        <v>875</v>
      </c>
      <c r="M637" s="4">
        <v>19.295999999999999</v>
      </c>
      <c r="N637" s="4">
        <v>3</v>
      </c>
      <c r="O637" s="4">
        <v>6.03</v>
      </c>
      <c r="P637" s="14">
        <f t="shared" si="59"/>
        <v>0.3125</v>
      </c>
    </row>
    <row r="638" spans="1:16" ht="14.25" customHeight="1" x14ac:dyDescent="0.25">
      <c r="A638" s="2" t="s">
        <v>871</v>
      </c>
      <c r="B638" s="3">
        <v>40847</v>
      </c>
      <c r="C638" s="10" t="str">
        <f t="shared" si="54"/>
        <v>October</v>
      </c>
      <c r="D638" s="10" t="str">
        <f t="shared" si="55"/>
        <v>2011</v>
      </c>
      <c r="E638" s="3">
        <v>40851</v>
      </c>
      <c r="F638" s="13">
        <f t="shared" si="56"/>
        <v>4</v>
      </c>
      <c r="G638" s="2" t="s">
        <v>3454</v>
      </c>
      <c r="H638" s="2" t="s">
        <v>3131</v>
      </c>
      <c r="I638" s="22" t="str">
        <f t="shared" si="57"/>
        <v>United States</v>
      </c>
      <c r="J638" s="22" t="str">
        <f t="shared" si="58"/>
        <v>California</v>
      </c>
      <c r="K638" s="2" t="s">
        <v>28</v>
      </c>
      <c r="L638" s="2" t="s">
        <v>316</v>
      </c>
      <c r="M638" s="4">
        <v>405.64</v>
      </c>
      <c r="N638" s="4">
        <v>4</v>
      </c>
      <c r="O638" s="4">
        <v>12.1692</v>
      </c>
      <c r="P638" s="14">
        <f t="shared" si="59"/>
        <v>3.0000000000000002E-2</v>
      </c>
    </row>
    <row r="639" spans="1:16" ht="14.25" customHeight="1" x14ac:dyDescent="0.25">
      <c r="A639" s="2" t="s">
        <v>871</v>
      </c>
      <c r="B639" s="3">
        <v>40847</v>
      </c>
      <c r="C639" s="10" t="str">
        <f t="shared" si="54"/>
        <v>October</v>
      </c>
      <c r="D639" s="10" t="str">
        <f t="shared" si="55"/>
        <v>2011</v>
      </c>
      <c r="E639" s="3">
        <v>40851</v>
      </c>
      <c r="F639" s="13">
        <f t="shared" si="56"/>
        <v>4</v>
      </c>
      <c r="G639" s="2" t="s">
        <v>3454</v>
      </c>
      <c r="H639" s="2" t="s">
        <v>3131</v>
      </c>
      <c r="I639" s="22" t="str">
        <f t="shared" si="57"/>
        <v>United States</v>
      </c>
      <c r="J639" s="22" t="str">
        <f t="shared" si="58"/>
        <v>California</v>
      </c>
      <c r="K639" s="2" t="s">
        <v>72</v>
      </c>
      <c r="L639" s="2" t="s">
        <v>876</v>
      </c>
      <c r="M639" s="4">
        <v>146.352</v>
      </c>
      <c r="N639" s="4">
        <v>3</v>
      </c>
      <c r="O639" s="4">
        <v>-9.1470000000000002</v>
      </c>
      <c r="P639" s="14">
        <f t="shared" si="59"/>
        <v>-6.25E-2</v>
      </c>
    </row>
    <row r="640" spans="1:16" ht="14.25" customHeight="1" x14ac:dyDescent="0.25">
      <c r="A640" s="2" t="s">
        <v>871</v>
      </c>
      <c r="B640" s="3">
        <v>40847</v>
      </c>
      <c r="C640" s="10" t="str">
        <f t="shared" si="54"/>
        <v>October</v>
      </c>
      <c r="D640" s="10" t="str">
        <f t="shared" si="55"/>
        <v>2011</v>
      </c>
      <c r="E640" s="3">
        <v>40851</v>
      </c>
      <c r="F640" s="13">
        <f t="shared" si="56"/>
        <v>4</v>
      </c>
      <c r="G640" s="2" t="s">
        <v>3454</v>
      </c>
      <c r="H640" s="2" t="s">
        <v>3131</v>
      </c>
      <c r="I640" s="22" t="str">
        <f t="shared" si="57"/>
        <v>United States</v>
      </c>
      <c r="J640" s="22" t="str">
        <f t="shared" si="58"/>
        <v>California</v>
      </c>
      <c r="K640" s="2" t="s">
        <v>38</v>
      </c>
      <c r="L640" s="2" t="s">
        <v>877</v>
      </c>
      <c r="M640" s="4">
        <v>251.91</v>
      </c>
      <c r="N640" s="4">
        <v>9</v>
      </c>
      <c r="O640" s="4">
        <v>47.862900000000003</v>
      </c>
      <c r="P640" s="14">
        <f t="shared" si="59"/>
        <v>0.19</v>
      </c>
    </row>
    <row r="641" spans="1:16" ht="14.25" customHeight="1" x14ac:dyDescent="0.25">
      <c r="A641" s="2" t="s">
        <v>871</v>
      </c>
      <c r="B641" s="3">
        <v>40847</v>
      </c>
      <c r="C641" s="10" t="str">
        <f t="shared" si="54"/>
        <v>October</v>
      </c>
      <c r="D641" s="10" t="str">
        <f t="shared" si="55"/>
        <v>2011</v>
      </c>
      <c r="E641" s="3">
        <v>40851</v>
      </c>
      <c r="F641" s="13">
        <f t="shared" si="56"/>
        <v>4</v>
      </c>
      <c r="G641" s="2" t="s">
        <v>3454</v>
      </c>
      <c r="H641" s="2" t="s">
        <v>3131</v>
      </c>
      <c r="I641" s="22" t="str">
        <f t="shared" si="57"/>
        <v>United States</v>
      </c>
      <c r="J641" s="22" t="str">
        <f t="shared" si="58"/>
        <v>California</v>
      </c>
      <c r="K641" s="2" t="s">
        <v>14</v>
      </c>
      <c r="L641" s="2" t="s">
        <v>878</v>
      </c>
      <c r="M641" s="4">
        <v>12.39</v>
      </c>
      <c r="N641" s="4">
        <v>3</v>
      </c>
      <c r="O641" s="4">
        <v>3.7170000000000001</v>
      </c>
      <c r="P641" s="14">
        <f t="shared" si="59"/>
        <v>0.3</v>
      </c>
    </row>
    <row r="642" spans="1:16" ht="14.25" customHeight="1" x14ac:dyDescent="0.25">
      <c r="A642" s="2" t="s">
        <v>879</v>
      </c>
      <c r="B642" s="3">
        <v>41012</v>
      </c>
      <c r="C642" s="10" t="str">
        <f t="shared" si="54"/>
        <v>April</v>
      </c>
      <c r="D642" s="10" t="str">
        <f t="shared" si="55"/>
        <v>2012</v>
      </c>
      <c r="E642" s="3">
        <v>41018</v>
      </c>
      <c r="F642" s="13">
        <f t="shared" si="56"/>
        <v>6</v>
      </c>
      <c r="G642" s="2" t="s">
        <v>3387</v>
      </c>
      <c r="H642" s="2" t="s">
        <v>3198</v>
      </c>
      <c r="I642" s="22" t="str">
        <f t="shared" si="57"/>
        <v>United States</v>
      </c>
      <c r="J642" s="22" t="str">
        <f t="shared" si="58"/>
        <v>California</v>
      </c>
      <c r="K642" s="2" t="s">
        <v>38</v>
      </c>
      <c r="L642" s="2" t="s">
        <v>880</v>
      </c>
      <c r="M642" s="4">
        <v>199.96</v>
      </c>
      <c r="N642" s="4">
        <v>4</v>
      </c>
      <c r="O642" s="4">
        <v>69.986000000000004</v>
      </c>
      <c r="P642" s="14">
        <f t="shared" si="59"/>
        <v>0.35000000000000003</v>
      </c>
    </row>
    <row r="643" spans="1:16" ht="14.25" customHeight="1" x14ac:dyDescent="0.25">
      <c r="A643" s="2" t="s">
        <v>879</v>
      </c>
      <c r="B643" s="3">
        <v>41012</v>
      </c>
      <c r="C643" s="10" t="str">
        <f t="shared" ref="C643:C706" si="60">TEXT(B643,"mmmm")</f>
        <v>April</v>
      </c>
      <c r="D643" s="10" t="str">
        <f t="shared" ref="D643:D706" si="61">TEXT(B643,"yyyy")</f>
        <v>2012</v>
      </c>
      <c r="E643" s="3">
        <v>41018</v>
      </c>
      <c r="F643" s="13">
        <f t="shared" ref="F643:F706" si="62">E643-B643</f>
        <v>6</v>
      </c>
      <c r="G643" s="2" t="s">
        <v>3387</v>
      </c>
      <c r="H643" s="2" t="s">
        <v>3198</v>
      </c>
      <c r="I643" s="22" t="str">
        <f t="shared" ref="I643:I706" si="63">LEFT(H643,FIND(",",H643)-1)</f>
        <v>United States</v>
      </c>
      <c r="J643" s="22" t="str">
        <f t="shared" ref="J643:J706" si="64">TRIM(RIGHT(H643,LEN(H643)-FIND("@",SUBSTITUTE(H643,",","@",LEN(H643)-LEN(SUBSTITUTE(H643,",",""))))))</f>
        <v>California</v>
      </c>
      <c r="K643" s="2" t="s">
        <v>22</v>
      </c>
      <c r="L643" s="2" t="s">
        <v>881</v>
      </c>
      <c r="M643" s="4">
        <v>710.83199999999999</v>
      </c>
      <c r="N643" s="4">
        <v>3</v>
      </c>
      <c r="O643" s="4">
        <v>-97.739400000000003</v>
      </c>
      <c r="P643" s="14">
        <f t="shared" ref="P643:P706" si="65">IF(M643=0,0,O643/M643)</f>
        <v>-0.13750000000000001</v>
      </c>
    </row>
    <row r="644" spans="1:16" ht="14.25" customHeight="1" x14ac:dyDescent="0.25">
      <c r="A644" s="2" t="s">
        <v>882</v>
      </c>
      <c r="B644" s="3">
        <v>41964</v>
      </c>
      <c r="C644" s="10" t="str">
        <f t="shared" si="60"/>
        <v>November</v>
      </c>
      <c r="D644" s="10" t="str">
        <f t="shared" si="61"/>
        <v>2014</v>
      </c>
      <c r="E644" s="3">
        <v>41969</v>
      </c>
      <c r="F644" s="13">
        <f t="shared" si="62"/>
        <v>5</v>
      </c>
      <c r="G644" s="2" t="s">
        <v>3564</v>
      </c>
      <c r="H644" s="2" t="s">
        <v>3216</v>
      </c>
      <c r="I644" s="22" t="str">
        <f t="shared" si="63"/>
        <v>United States</v>
      </c>
      <c r="J644" s="22" t="str">
        <f t="shared" si="64"/>
        <v>California</v>
      </c>
      <c r="K644" s="2" t="s">
        <v>72</v>
      </c>
      <c r="L644" s="2" t="s">
        <v>200</v>
      </c>
      <c r="M644" s="4">
        <v>283.92</v>
      </c>
      <c r="N644" s="4">
        <v>5</v>
      </c>
      <c r="O644" s="4">
        <v>-46.137</v>
      </c>
      <c r="P644" s="14">
        <f t="shared" si="65"/>
        <v>-0.16250000000000001</v>
      </c>
    </row>
    <row r="645" spans="1:16" ht="14.25" customHeight="1" x14ac:dyDescent="0.25">
      <c r="A645" s="2" t="s">
        <v>883</v>
      </c>
      <c r="B645" s="3">
        <v>41605</v>
      </c>
      <c r="C645" s="10" t="str">
        <f t="shared" si="60"/>
        <v>November</v>
      </c>
      <c r="D645" s="10" t="str">
        <f t="shared" si="61"/>
        <v>2013</v>
      </c>
      <c r="E645" s="3">
        <v>41611</v>
      </c>
      <c r="F645" s="13">
        <f t="shared" si="62"/>
        <v>6</v>
      </c>
      <c r="G645" s="2" t="s">
        <v>3565</v>
      </c>
      <c r="H645" s="2" t="s">
        <v>3132</v>
      </c>
      <c r="I645" s="22" t="str">
        <f t="shared" si="63"/>
        <v>United States</v>
      </c>
      <c r="J645" s="22" t="str">
        <f t="shared" si="64"/>
        <v>Washington</v>
      </c>
      <c r="K645" s="2" t="s">
        <v>18</v>
      </c>
      <c r="L645" s="2" t="s">
        <v>884</v>
      </c>
      <c r="M645" s="4">
        <v>7.3120000000000003</v>
      </c>
      <c r="N645" s="4">
        <v>2</v>
      </c>
      <c r="O645" s="4">
        <v>2.5592000000000001</v>
      </c>
      <c r="P645" s="14">
        <f t="shared" si="65"/>
        <v>0.35000000000000003</v>
      </c>
    </row>
    <row r="646" spans="1:16" ht="14.25" customHeight="1" x14ac:dyDescent="0.25">
      <c r="A646" s="2" t="s">
        <v>885</v>
      </c>
      <c r="B646" s="3">
        <v>41951</v>
      </c>
      <c r="C646" s="10" t="str">
        <f t="shared" si="60"/>
        <v>November</v>
      </c>
      <c r="D646" s="10" t="str">
        <f t="shared" si="61"/>
        <v>2014</v>
      </c>
      <c r="E646" s="3">
        <v>41956</v>
      </c>
      <c r="F646" s="13">
        <f t="shared" si="62"/>
        <v>5</v>
      </c>
      <c r="G646" s="2" t="s">
        <v>3506</v>
      </c>
      <c r="H646" s="2" t="s">
        <v>3150</v>
      </c>
      <c r="I646" s="22" t="str">
        <f t="shared" si="63"/>
        <v>United States</v>
      </c>
      <c r="J646" s="22" t="str">
        <f t="shared" si="64"/>
        <v>California</v>
      </c>
      <c r="K646" s="2" t="s">
        <v>38</v>
      </c>
      <c r="L646" s="2" t="s">
        <v>886</v>
      </c>
      <c r="M646" s="4">
        <v>59.97</v>
      </c>
      <c r="N646" s="4">
        <v>3</v>
      </c>
      <c r="O646" s="4">
        <v>13.793100000000001</v>
      </c>
      <c r="P646" s="14">
        <f t="shared" si="65"/>
        <v>0.23</v>
      </c>
    </row>
    <row r="647" spans="1:16" ht="14.25" customHeight="1" x14ac:dyDescent="0.25">
      <c r="A647" s="2" t="s">
        <v>885</v>
      </c>
      <c r="B647" s="3">
        <v>41951</v>
      </c>
      <c r="C647" s="10" t="str">
        <f t="shared" si="60"/>
        <v>November</v>
      </c>
      <c r="D647" s="10" t="str">
        <f t="shared" si="61"/>
        <v>2014</v>
      </c>
      <c r="E647" s="3">
        <v>41956</v>
      </c>
      <c r="F647" s="13">
        <f t="shared" si="62"/>
        <v>5</v>
      </c>
      <c r="G647" s="2" t="s">
        <v>3506</v>
      </c>
      <c r="H647" s="2" t="s">
        <v>3150</v>
      </c>
      <c r="I647" s="22" t="str">
        <f t="shared" si="63"/>
        <v>United States</v>
      </c>
      <c r="J647" s="22" t="str">
        <f t="shared" si="64"/>
        <v>California</v>
      </c>
      <c r="K647" s="2" t="s">
        <v>16</v>
      </c>
      <c r="L647" s="2" t="s">
        <v>887</v>
      </c>
      <c r="M647" s="4">
        <v>761.54399999999998</v>
      </c>
      <c r="N647" s="4">
        <v>7</v>
      </c>
      <c r="O647" s="4">
        <v>66.635099999999994</v>
      </c>
      <c r="P647" s="14">
        <f t="shared" si="65"/>
        <v>8.7499999999999994E-2</v>
      </c>
    </row>
    <row r="648" spans="1:16" ht="14.25" customHeight="1" x14ac:dyDescent="0.25">
      <c r="A648" s="2" t="s">
        <v>888</v>
      </c>
      <c r="B648" s="3">
        <v>40878</v>
      </c>
      <c r="C648" s="10" t="str">
        <f t="shared" si="60"/>
        <v>December</v>
      </c>
      <c r="D648" s="10" t="str">
        <f t="shared" si="61"/>
        <v>2011</v>
      </c>
      <c r="E648" s="3">
        <v>40882</v>
      </c>
      <c r="F648" s="13">
        <f t="shared" si="62"/>
        <v>4</v>
      </c>
      <c r="G648" s="2" t="s">
        <v>3566</v>
      </c>
      <c r="H648" s="2" t="s">
        <v>3134</v>
      </c>
      <c r="I648" s="22" t="str">
        <f t="shared" si="63"/>
        <v>United States</v>
      </c>
      <c r="J648" s="22" t="str">
        <f t="shared" si="64"/>
        <v>California</v>
      </c>
      <c r="K648" s="2" t="s">
        <v>12</v>
      </c>
      <c r="L648" s="2" t="s">
        <v>889</v>
      </c>
      <c r="M648" s="4">
        <v>58.2</v>
      </c>
      <c r="N648" s="4">
        <v>3</v>
      </c>
      <c r="O648" s="4">
        <v>28.518000000000001</v>
      </c>
      <c r="P648" s="14">
        <f t="shared" si="65"/>
        <v>0.49</v>
      </c>
    </row>
    <row r="649" spans="1:16" ht="14.25" customHeight="1" x14ac:dyDescent="0.25">
      <c r="A649" s="2" t="s">
        <v>890</v>
      </c>
      <c r="B649" s="3">
        <v>41267</v>
      </c>
      <c r="C649" s="10" t="str">
        <f t="shared" si="60"/>
        <v>December</v>
      </c>
      <c r="D649" s="10" t="str">
        <f t="shared" si="61"/>
        <v>2012</v>
      </c>
      <c r="E649" s="3">
        <v>41272</v>
      </c>
      <c r="F649" s="13">
        <f t="shared" si="62"/>
        <v>5</v>
      </c>
      <c r="G649" s="2" t="s">
        <v>3567</v>
      </c>
      <c r="H649" s="2" t="s">
        <v>3139</v>
      </c>
      <c r="I649" s="22" t="str">
        <f t="shared" si="63"/>
        <v>United States</v>
      </c>
      <c r="J649" s="22" t="str">
        <f t="shared" si="64"/>
        <v>Arizona</v>
      </c>
      <c r="K649" s="2" t="s">
        <v>45</v>
      </c>
      <c r="L649" s="2" t="s">
        <v>891</v>
      </c>
      <c r="M649" s="4">
        <v>106.232</v>
      </c>
      <c r="N649" s="4">
        <v>7</v>
      </c>
      <c r="O649" s="4">
        <v>37.181199999999997</v>
      </c>
      <c r="P649" s="14">
        <f t="shared" si="65"/>
        <v>0.35</v>
      </c>
    </row>
    <row r="650" spans="1:16" ht="14.25" customHeight="1" x14ac:dyDescent="0.25">
      <c r="A650" s="2" t="s">
        <v>890</v>
      </c>
      <c r="B650" s="3">
        <v>41267</v>
      </c>
      <c r="C650" s="10" t="str">
        <f t="shared" si="60"/>
        <v>December</v>
      </c>
      <c r="D650" s="10" t="str">
        <f t="shared" si="61"/>
        <v>2012</v>
      </c>
      <c r="E650" s="3">
        <v>41272</v>
      </c>
      <c r="F650" s="13">
        <f t="shared" si="62"/>
        <v>5</v>
      </c>
      <c r="G650" s="2" t="s">
        <v>3567</v>
      </c>
      <c r="H650" s="2" t="s">
        <v>3139</v>
      </c>
      <c r="I650" s="22" t="str">
        <f t="shared" si="63"/>
        <v>United States</v>
      </c>
      <c r="J650" s="22" t="str">
        <f t="shared" si="64"/>
        <v>Arizona</v>
      </c>
      <c r="K650" s="2" t="s">
        <v>16</v>
      </c>
      <c r="L650" s="2" t="s">
        <v>892</v>
      </c>
      <c r="M650" s="4">
        <v>111.98399999999999</v>
      </c>
      <c r="N650" s="4">
        <v>2</v>
      </c>
      <c r="O650" s="4">
        <v>11.198399999999999</v>
      </c>
      <c r="P650" s="14">
        <f t="shared" si="65"/>
        <v>0.1</v>
      </c>
    </row>
    <row r="651" spans="1:16" ht="14.25" customHeight="1" x14ac:dyDescent="0.25">
      <c r="A651" s="2" t="s">
        <v>890</v>
      </c>
      <c r="B651" s="3">
        <v>41267</v>
      </c>
      <c r="C651" s="10" t="str">
        <f t="shared" si="60"/>
        <v>December</v>
      </c>
      <c r="D651" s="10" t="str">
        <f t="shared" si="61"/>
        <v>2012</v>
      </c>
      <c r="E651" s="3">
        <v>41272</v>
      </c>
      <c r="F651" s="13">
        <f t="shared" si="62"/>
        <v>5</v>
      </c>
      <c r="G651" s="2" t="s">
        <v>3567</v>
      </c>
      <c r="H651" s="2" t="s">
        <v>3139</v>
      </c>
      <c r="I651" s="22" t="str">
        <f t="shared" si="63"/>
        <v>United States</v>
      </c>
      <c r="J651" s="22" t="str">
        <f t="shared" si="64"/>
        <v>Arizona</v>
      </c>
      <c r="K651" s="2" t="s">
        <v>12</v>
      </c>
      <c r="L651" s="2" t="s">
        <v>651</v>
      </c>
      <c r="M651" s="4">
        <v>7.7119999999999997</v>
      </c>
      <c r="N651" s="4">
        <v>2</v>
      </c>
      <c r="O651" s="4">
        <v>1.7352000000000001</v>
      </c>
      <c r="P651" s="14">
        <f t="shared" si="65"/>
        <v>0.22500000000000001</v>
      </c>
    </row>
    <row r="652" spans="1:16" ht="14.25" customHeight="1" x14ac:dyDescent="0.25">
      <c r="A652" s="2" t="s">
        <v>893</v>
      </c>
      <c r="B652" s="3">
        <v>41694</v>
      </c>
      <c r="C652" s="10" t="str">
        <f t="shared" si="60"/>
        <v>February</v>
      </c>
      <c r="D652" s="10" t="str">
        <f t="shared" si="61"/>
        <v>2014</v>
      </c>
      <c r="E652" s="3">
        <v>41700</v>
      </c>
      <c r="F652" s="13">
        <f t="shared" si="62"/>
        <v>6</v>
      </c>
      <c r="G652" s="2" t="s">
        <v>3568</v>
      </c>
      <c r="H652" s="2" t="s">
        <v>3131</v>
      </c>
      <c r="I652" s="22" t="str">
        <f t="shared" si="63"/>
        <v>United States</v>
      </c>
      <c r="J652" s="22" t="str">
        <f t="shared" si="64"/>
        <v>California</v>
      </c>
      <c r="K652" s="2" t="s">
        <v>45</v>
      </c>
      <c r="L652" s="2" t="s">
        <v>894</v>
      </c>
      <c r="M652" s="4">
        <v>37.44</v>
      </c>
      <c r="N652" s="4">
        <v>6</v>
      </c>
      <c r="O652" s="4">
        <v>16.847999999999999</v>
      </c>
      <c r="P652" s="14">
        <f t="shared" si="65"/>
        <v>0.45</v>
      </c>
    </row>
    <row r="653" spans="1:16" ht="14.25" customHeight="1" x14ac:dyDescent="0.25">
      <c r="A653" s="2" t="s">
        <v>895</v>
      </c>
      <c r="B653" s="3">
        <v>41208</v>
      </c>
      <c r="C653" s="10" t="str">
        <f t="shared" si="60"/>
        <v>October</v>
      </c>
      <c r="D653" s="10" t="str">
        <f t="shared" si="61"/>
        <v>2012</v>
      </c>
      <c r="E653" s="3">
        <v>41212</v>
      </c>
      <c r="F653" s="13">
        <f t="shared" si="62"/>
        <v>4</v>
      </c>
      <c r="G653" s="2" t="s">
        <v>3369</v>
      </c>
      <c r="H653" s="2" t="s">
        <v>3217</v>
      </c>
      <c r="I653" s="22" t="str">
        <f t="shared" si="63"/>
        <v>United States</v>
      </c>
      <c r="J653" s="22" t="str">
        <f t="shared" si="64"/>
        <v>California</v>
      </c>
      <c r="K653" s="2" t="s">
        <v>9</v>
      </c>
      <c r="L653" s="2" t="s">
        <v>896</v>
      </c>
      <c r="M653" s="4">
        <v>5.76</v>
      </c>
      <c r="N653" s="4">
        <v>2</v>
      </c>
      <c r="O653" s="4">
        <v>2.6496</v>
      </c>
      <c r="P653" s="14">
        <f t="shared" si="65"/>
        <v>0.46</v>
      </c>
    </row>
    <row r="654" spans="1:16" ht="14.25" customHeight="1" x14ac:dyDescent="0.25">
      <c r="A654" s="2" t="s">
        <v>897</v>
      </c>
      <c r="B654" s="3">
        <v>41012</v>
      </c>
      <c r="C654" s="10" t="str">
        <f t="shared" si="60"/>
        <v>April</v>
      </c>
      <c r="D654" s="10" t="str">
        <f t="shared" si="61"/>
        <v>2012</v>
      </c>
      <c r="E654" s="3">
        <v>41014</v>
      </c>
      <c r="F654" s="13">
        <f t="shared" si="62"/>
        <v>2</v>
      </c>
      <c r="G654" s="2" t="s">
        <v>3569</v>
      </c>
      <c r="H654" s="2" t="s">
        <v>3179</v>
      </c>
      <c r="I654" s="22" t="str">
        <f t="shared" si="63"/>
        <v>United States</v>
      </c>
      <c r="J654" s="22" t="str">
        <f t="shared" si="64"/>
        <v>New Mexico</v>
      </c>
      <c r="K654" s="2" t="s">
        <v>82</v>
      </c>
      <c r="L654" s="2" t="s">
        <v>297</v>
      </c>
      <c r="M654" s="4">
        <v>12.88</v>
      </c>
      <c r="N654" s="4">
        <v>1</v>
      </c>
      <c r="O654" s="4">
        <v>0.38640000000000002</v>
      </c>
      <c r="P654" s="14">
        <f t="shared" si="65"/>
        <v>0.03</v>
      </c>
    </row>
    <row r="655" spans="1:16" ht="14.25" customHeight="1" x14ac:dyDescent="0.25">
      <c r="A655" s="2" t="s">
        <v>898</v>
      </c>
      <c r="B655" s="3">
        <v>41890</v>
      </c>
      <c r="C655" s="10" t="str">
        <f t="shared" si="60"/>
        <v>September</v>
      </c>
      <c r="D655" s="10" t="str">
        <f t="shared" si="61"/>
        <v>2014</v>
      </c>
      <c r="E655" s="3">
        <v>41895</v>
      </c>
      <c r="F655" s="13">
        <f t="shared" si="62"/>
        <v>5</v>
      </c>
      <c r="G655" s="2" t="s">
        <v>3327</v>
      </c>
      <c r="H655" s="2" t="s">
        <v>3137</v>
      </c>
      <c r="I655" s="22" t="str">
        <f t="shared" si="63"/>
        <v>United States</v>
      </c>
      <c r="J655" s="22" t="str">
        <f t="shared" si="64"/>
        <v>Oregon</v>
      </c>
      <c r="K655" s="2" t="s">
        <v>28</v>
      </c>
      <c r="L655" s="2" t="s">
        <v>899</v>
      </c>
      <c r="M655" s="4">
        <v>37.68</v>
      </c>
      <c r="N655" s="4">
        <v>3</v>
      </c>
      <c r="O655" s="4">
        <v>2.355</v>
      </c>
      <c r="P655" s="14">
        <f t="shared" si="65"/>
        <v>6.25E-2</v>
      </c>
    </row>
    <row r="656" spans="1:16" ht="14.25" customHeight="1" x14ac:dyDescent="0.25">
      <c r="A656" s="2" t="s">
        <v>898</v>
      </c>
      <c r="B656" s="3">
        <v>41890</v>
      </c>
      <c r="C656" s="10" t="str">
        <f t="shared" si="60"/>
        <v>September</v>
      </c>
      <c r="D656" s="10" t="str">
        <f t="shared" si="61"/>
        <v>2014</v>
      </c>
      <c r="E656" s="3">
        <v>41895</v>
      </c>
      <c r="F656" s="13">
        <f t="shared" si="62"/>
        <v>5</v>
      </c>
      <c r="G656" s="2" t="s">
        <v>3327</v>
      </c>
      <c r="H656" s="2" t="s">
        <v>3137</v>
      </c>
      <c r="I656" s="22" t="str">
        <f t="shared" si="63"/>
        <v>United States</v>
      </c>
      <c r="J656" s="22" t="str">
        <f t="shared" si="64"/>
        <v>Oregon</v>
      </c>
      <c r="K656" s="2" t="s">
        <v>38</v>
      </c>
      <c r="L656" s="2" t="s">
        <v>900</v>
      </c>
      <c r="M656" s="4">
        <v>279.94400000000002</v>
      </c>
      <c r="N656" s="4">
        <v>7</v>
      </c>
      <c r="O656" s="4">
        <v>80.483900000000006</v>
      </c>
      <c r="P656" s="14">
        <f t="shared" si="65"/>
        <v>0.28749999999999998</v>
      </c>
    </row>
    <row r="657" spans="1:16" ht="14.25" customHeight="1" x14ac:dyDescent="0.25">
      <c r="A657" s="2" t="s">
        <v>901</v>
      </c>
      <c r="B657" s="3">
        <v>40612</v>
      </c>
      <c r="C657" s="10" t="str">
        <f t="shared" si="60"/>
        <v>March</v>
      </c>
      <c r="D657" s="10" t="str">
        <f t="shared" si="61"/>
        <v>2011</v>
      </c>
      <c r="E657" s="3">
        <v>40619</v>
      </c>
      <c r="F657" s="13">
        <f t="shared" si="62"/>
        <v>7</v>
      </c>
      <c r="G657" s="2" t="s">
        <v>3570</v>
      </c>
      <c r="H657" s="2" t="s">
        <v>3146</v>
      </c>
      <c r="I657" s="22" t="str">
        <f t="shared" si="63"/>
        <v>United States</v>
      </c>
      <c r="J657" s="22" t="str">
        <f t="shared" si="64"/>
        <v>Colorado</v>
      </c>
      <c r="K657" s="2" t="s">
        <v>28</v>
      </c>
      <c r="L657" s="2" t="s">
        <v>902</v>
      </c>
      <c r="M657" s="4">
        <v>636.40800000000002</v>
      </c>
      <c r="N657" s="4">
        <v>3</v>
      </c>
      <c r="O657" s="4">
        <v>-15.9102</v>
      </c>
      <c r="P657" s="14">
        <f t="shared" si="65"/>
        <v>-2.4999999999999998E-2</v>
      </c>
    </row>
    <row r="658" spans="1:16" ht="14.25" customHeight="1" x14ac:dyDescent="0.25">
      <c r="A658" s="2" t="s">
        <v>901</v>
      </c>
      <c r="B658" s="3">
        <v>40612</v>
      </c>
      <c r="C658" s="10" t="str">
        <f t="shared" si="60"/>
        <v>March</v>
      </c>
      <c r="D658" s="10" t="str">
        <f t="shared" si="61"/>
        <v>2011</v>
      </c>
      <c r="E658" s="3">
        <v>40619</v>
      </c>
      <c r="F658" s="13">
        <f t="shared" si="62"/>
        <v>7</v>
      </c>
      <c r="G658" s="2" t="s">
        <v>3570</v>
      </c>
      <c r="H658" s="2" t="s">
        <v>3146</v>
      </c>
      <c r="I658" s="22" t="str">
        <f t="shared" si="63"/>
        <v>United States</v>
      </c>
      <c r="J658" s="22" t="str">
        <f t="shared" si="64"/>
        <v>Colorado</v>
      </c>
      <c r="K658" s="2" t="s">
        <v>14</v>
      </c>
      <c r="L658" s="2" t="s">
        <v>903</v>
      </c>
      <c r="M658" s="4">
        <v>83.168000000000006</v>
      </c>
      <c r="N658" s="4">
        <v>4</v>
      </c>
      <c r="O658" s="4">
        <v>9.3564000000000007</v>
      </c>
      <c r="P658" s="14">
        <f t="shared" si="65"/>
        <v>0.1125</v>
      </c>
    </row>
    <row r="659" spans="1:16" ht="14.25" customHeight="1" x14ac:dyDescent="0.25">
      <c r="A659" s="2" t="s">
        <v>904</v>
      </c>
      <c r="B659" s="3">
        <v>40742</v>
      </c>
      <c r="C659" s="10" t="str">
        <f t="shared" si="60"/>
        <v>July</v>
      </c>
      <c r="D659" s="10" t="str">
        <f t="shared" si="61"/>
        <v>2011</v>
      </c>
      <c r="E659" s="3">
        <v>40742</v>
      </c>
      <c r="F659" s="13">
        <f t="shared" si="62"/>
        <v>0</v>
      </c>
      <c r="G659" s="2" t="s">
        <v>3571</v>
      </c>
      <c r="H659" s="2" t="s">
        <v>3157</v>
      </c>
      <c r="I659" s="22" t="str">
        <f t="shared" si="63"/>
        <v>United States</v>
      </c>
      <c r="J659" s="22" t="str">
        <f t="shared" si="64"/>
        <v>Arizona</v>
      </c>
      <c r="K659" s="2" t="s">
        <v>72</v>
      </c>
      <c r="L659" s="2" t="s">
        <v>905</v>
      </c>
      <c r="M659" s="4">
        <v>259.13600000000002</v>
      </c>
      <c r="N659" s="4">
        <v>4</v>
      </c>
      <c r="O659" s="4">
        <v>-25.913599999999999</v>
      </c>
      <c r="P659" s="14">
        <f t="shared" si="65"/>
        <v>-9.9999999999999992E-2</v>
      </c>
    </row>
    <row r="660" spans="1:16" ht="14.25" customHeight="1" x14ac:dyDescent="0.25">
      <c r="A660" s="2" t="s">
        <v>906</v>
      </c>
      <c r="B660" s="3">
        <v>41213</v>
      </c>
      <c r="C660" s="10" t="str">
        <f t="shared" si="60"/>
        <v>October</v>
      </c>
      <c r="D660" s="10" t="str">
        <f t="shared" si="61"/>
        <v>2012</v>
      </c>
      <c r="E660" s="3">
        <v>41213</v>
      </c>
      <c r="F660" s="13">
        <f t="shared" si="62"/>
        <v>0</v>
      </c>
      <c r="G660" s="2" t="s">
        <v>3572</v>
      </c>
      <c r="H660" s="2" t="s">
        <v>3145</v>
      </c>
      <c r="I660" s="22" t="str">
        <f t="shared" si="63"/>
        <v>United States</v>
      </c>
      <c r="J660" s="22" t="str">
        <f t="shared" si="64"/>
        <v>California</v>
      </c>
      <c r="K660" s="2" t="s">
        <v>45</v>
      </c>
      <c r="L660" s="2" t="s">
        <v>202</v>
      </c>
      <c r="M660" s="4">
        <v>19.98</v>
      </c>
      <c r="N660" s="4">
        <v>1</v>
      </c>
      <c r="O660" s="4">
        <v>9.3905999999999992</v>
      </c>
      <c r="P660" s="14">
        <f t="shared" si="65"/>
        <v>0.47</v>
      </c>
    </row>
    <row r="661" spans="1:16" ht="14.25" customHeight="1" x14ac:dyDescent="0.25">
      <c r="A661" s="2" t="s">
        <v>906</v>
      </c>
      <c r="B661" s="3">
        <v>41213</v>
      </c>
      <c r="C661" s="10" t="str">
        <f t="shared" si="60"/>
        <v>October</v>
      </c>
      <c r="D661" s="10" t="str">
        <f t="shared" si="61"/>
        <v>2012</v>
      </c>
      <c r="E661" s="3">
        <v>41213</v>
      </c>
      <c r="F661" s="13">
        <f t="shared" si="62"/>
        <v>0</v>
      </c>
      <c r="G661" s="2" t="s">
        <v>3572</v>
      </c>
      <c r="H661" s="2" t="s">
        <v>3145</v>
      </c>
      <c r="I661" s="22" t="str">
        <f t="shared" si="63"/>
        <v>United States</v>
      </c>
      <c r="J661" s="22" t="str">
        <f t="shared" si="64"/>
        <v>California</v>
      </c>
      <c r="K661" s="2" t="s">
        <v>18</v>
      </c>
      <c r="L661" s="2" t="s">
        <v>907</v>
      </c>
      <c r="M661" s="4">
        <v>398.35199999999998</v>
      </c>
      <c r="N661" s="4">
        <v>3</v>
      </c>
      <c r="O661" s="4">
        <v>124.485</v>
      </c>
      <c r="P661" s="14">
        <f t="shared" si="65"/>
        <v>0.3125</v>
      </c>
    </row>
    <row r="662" spans="1:16" ht="14.25" customHeight="1" x14ac:dyDescent="0.25">
      <c r="A662" s="2" t="s">
        <v>906</v>
      </c>
      <c r="B662" s="3">
        <v>41213</v>
      </c>
      <c r="C662" s="10" t="str">
        <f t="shared" si="60"/>
        <v>October</v>
      </c>
      <c r="D662" s="10" t="str">
        <f t="shared" si="61"/>
        <v>2012</v>
      </c>
      <c r="E662" s="3">
        <v>41213</v>
      </c>
      <c r="F662" s="13">
        <f t="shared" si="62"/>
        <v>0</v>
      </c>
      <c r="G662" s="2" t="s">
        <v>3572</v>
      </c>
      <c r="H662" s="2" t="s">
        <v>3145</v>
      </c>
      <c r="I662" s="22" t="str">
        <f t="shared" si="63"/>
        <v>United States</v>
      </c>
      <c r="J662" s="22" t="str">
        <f t="shared" si="64"/>
        <v>California</v>
      </c>
      <c r="K662" s="2" t="s">
        <v>14</v>
      </c>
      <c r="L662" s="2" t="s">
        <v>908</v>
      </c>
      <c r="M662" s="4">
        <v>5.04</v>
      </c>
      <c r="N662" s="4">
        <v>3</v>
      </c>
      <c r="O662" s="4">
        <v>1.26</v>
      </c>
      <c r="P662" s="14">
        <f t="shared" si="65"/>
        <v>0.25</v>
      </c>
    </row>
    <row r="663" spans="1:16" ht="14.25" customHeight="1" x14ac:dyDescent="0.25">
      <c r="A663" s="2" t="s">
        <v>906</v>
      </c>
      <c r="B663" s="3">
        <v>41213</v>
      </c>
      <c r="C663" s="10" t="str">
        <f t="shared" si="60"/>
        <v>October</v>
      </c>
      <c r="D663" s="10" t="str">
        <f t="shared" si="61"/>
        <v>2012</v>
      </c>
      <c r="E663" s="3">
        <v>41213</v>
      </c>
      <c r="F663" s="13">
        <f t="shared" si="62"/>
        <v>0</v>
      </c>
      <c r="G663" s="2" t="s">
        <v>3572</v>
      </c>
      <c r="H663" s="2" t="s">
        <v>3145</v>
      </c>
      <c r="I663" s="22" t="str">
        <f t="shared" si="63"/>
        <v>United States</v>
      </c>
      <c r="J663" s="22" t="str">
        <f t="shared" si="64"/>
        <v>California</v>
      </c>
      <c r="K663" s="2" t="s">
        <v>79</v>
      </c>
      <c r="L663" s="2" t="s">
        <v>676</v>
      </c>
      <c r="M663" s="4">
        <v>17.45</v>
      </c>
      <c r="N663" s="4">
        <v>5</v>
      </c>
      <c r="O663" s="4">
        <v>8.0269999999999992</v>
      </c>
      <c r="P663" s="14">
        <f t="shared" si="65"/>
        <v>0.45999999999999996</v>
      </c>
    </row>
    <row r="664" spans="1:16" ht="14.25" customHeight="1" x14ac:dyDescent="0.25">
      <c r="A664" s="2" t="s">
        <v>906</v>
      </c>
      <c r="B664" s="3">
        <v>41213</v>
      </c>
      <c r="C664" s="10" t="str">
        <f t="shared" si="60"/>
        <v>October</v>
      </c>
      <c r="D664" s="10" t="str">
        <f t="shared" si="61"/>
        <v>2012</v>
      </c>
      <c r="E664" s="3">
        <v>41213</v>
      </c>
      <c r="F664" s="13">
        <f t="shared" si="62"/>
        <v>0</v>
      </c>
      <c r="G664" s="2" t="s">
        <v>3572</v>
      </c>
      <c r="H664" s="2" t="s">
        <v>3145</v>
      </c>
      <c r="I664" s="22" t="str">
        <f t="shared" si="63"/>
        <v>United States</v>
      </c>
      <c r="J664" s="22" t="str">
        <f t="shared" si="64"/>
        <v>California</v>
      </c>
      <c r="K664" s="2" t="s">
        <v>72</v>
      </c>
      <c r="L664" s="2" t="s">
        <v>909</v>
      </c>
      <c r="M664" s="4">
        <v>323.13600000000002</v>
      </c>
      <c r="N664" s="4">
        <v>4</v>
      </c>
      <c r="O664" s="4">
        <v>20.196000000000002</v>
      </c>
      <c r="P664" s="14">
        <f t="shared" si="65"/>
        <v>6.25E-2</v>
      </c>
    </row>
    <row r="665" spans="1:16" ht="14.25" customHeight="1" x14ac:dyDescent="0.25">
      <c r="A665" s="2" t="s">
        <v>906</v>
      </c>
      <c r="B665" s="3">
        <v>41213</v>
      </c>
      <c r="C665" s="10" t="str">
        <f t="shared" si="60"/>
        <v>October</v>
      </c>
      <c r="D665" s="10" t="str">
        <f t="shared" si="61"/>
        <v>2012</v>
      </c>
      <c r="E665" s="3">
        <v>41213</v>
      </c>
      <c r="F665" s="13">
        <f t="shared" si="62"/>
        <v>0</v>
      </c>
      <c r="G665" s="2" t="s">
        <v>3572</v>
      </c>
      <c r="H665" s="2" t="s">
        <v>3145</v>
      </c>
      <c r="I665" s="22" t="str">
        <f t="shared" si="63"/>
        <v>United States</v>
      </c>
      <c r="J665" s="22" t="str">
        <f t="shared" si="64"/>
        <v>California</v>
      </c>
      <c r="K665" s="2" t="s">
        <v>82</v>
      </c>
      <c r="L665" s="2" t="s">
        <v>910</v>
      </c>
      <c r="M665" s="4">
        <v>29.7</v>
      </c>
      <c r="N665" s="4">
        <v>3</v>
      </c>
      <c r="O665" s="4">
        <v>8.0190000000000001</v>
      </c>
      <c r="P665" s="14">
        <f t="shared" si="65"/>
        <v>0.27</v>
      </c>
    </row>
    <row r="666" spans="1:16" ht="14.25" customHeight="1" x14ac:dyDescent="0.25">
      <c r="A666" s="2" t="s">
        <v>906</v>
      </c>
      <c r="B666" s="3">
        <v>41213</v>
      </c>
      <c r="C666" s="10" t="str">
        <f t="shared" si="60"/>
        <v>October</v>
      </c>
      <c r="D666" s="10" t="str">
        <f t="shared" si="61"/>
        <v>2012</v>
      </c>
      <c r="E666" s="3">
        <v>41213</v>
      </c>
      <c r="F666" s="13">
        <f t="shared" si="62"/>
        <v>0</v>
      </c>
      <c r="G666" s="2" t="s">
        <v>3572</v>
      </c>
      <c r="H666" s="2" t="s">
        <v>3145</v>
      </c>
      <c r="I666" s="22" t="str">
        <f t="shared" si="63"/>
        <v>United States</v>
      </c>
      <c r="J666" s="22" t="str">
        <f t="shared" si="64"/>
        <v>California</v>
      </c>
      <c r="K666" s="2" t="s">
        <v>16</v>
      </c>
      <c r="L666" s="2" t="s">
        <v>911</v>
      </c>
      <c r="M666" s="4">
        <v>1295.8399999999999</v>
      </c>
      <c r="N666" s="4">
        <v>4</v>
      </c>
      <c r="O666" s="4">
        <v>145.78200000000001</v>
      </c>
      <c r="P666" s="14">
        <f t="shared" si="65"/>
        <v>0.11250000000000002</v>
      </c>
    </row>
    <row r="667" spans="1:16" ht="14.25" customHeight="1" x14ac:dyDescent="0.25">
      <c r="A667" s="2" t="s">
        <v>906</v>
      </c>
      <c r="B667" s="3">
        <v>41213</v>
      </c>
      <c r="C667" s="10" t="str">
        <f t="shared" si="60"/>
        <v>October</v>
      </c>
      <c r="D667" s="10" t="str">
        <f t="shared" si="61"/>
        <v>2012</v>
      </c>
      <c r="E667" s="3">
        <v>41213</v>
      </c>
      <c r="F667" s="13">
        <f t="shared" si="62"/>
        <v>0</v>
      </c>
      <c r="G667" s="2" t="s">
        <v>3572</v>
      </c>
      <c r="H667" s="2" t="s">
        <v>3145</v>
      </c>
      <c r="I667" s="22" t="str">
        <f t="shared" si="63"/>
        <v>United States</v>
      </c>
      <c r="J667" s="22" t="str">
        <f t="shared" si="64"/>
        <v>California</v>
      </c>
      <c r="K667" s="2" t="s">
        <v>28</v>
      </c>
      <c r="L667" s="2" t="s">
        <v>912</v>
      </c>
      <c r="M667" s="4">
        <v>46.84</v>
      </c>
      <c r="N667" s="4">
        <v>2</v>
      </c>
      <c r="O667" s="4">
        <v>12.646800000000001</v>
      </c>
      <c r="P667" s="14">
        <f t="shared" si="65"/>
        <v>0.27</v>
      </c>
    </row>
    <row r="668" spans="1:16" ht="14.25" customHeight="1" x14ac:dyDescent="0.25">
      <c r="A668" s="2" t="s">
        <v>906</v>
      </c>
      <c r="B668" s="3">
        <v>41213</v>
      </c>
      <c r="C668" s="10" t="str">
        <f t="shared" si="60"/>
        <v>October</v>
      </c>
      <c r="D668" s="10" t="str">
        <f t="shared" si="61"/>
        <v>2012</v>
      </c>
      <c r="E668" s="3">
        <v>41213</v>
      </c>
      <c r="F668" s="13">
        <f t="shared" si="62"/>
        <v>0</v>
      </c>
      <c r="G668" s="2" t="s">
        <v>3572</v>
      </c>
      <c r="H668" s="2" t="s">
        <v>3145</v>
      </c>
      <c r="I668" s="22" t="str">
        <f t="shared" si="63"/>
        <v>United States</v>
      </c>
      <c r="J668" s="22" t="str">
        <f t="shared" si="64"/>
        <v>California</v>
      </c>
      <c r="K668" s="2" t="s">
        <v>198</v>
      </c>
      <c r="L668" s="2" t="s">
        <v>913</v>
      </c>
      <c r="M668" s="4">
        <v>425.83300000000003</v>
      </c>
      <c r="N668" s="4">
        <v>1</v>
      </c>
      <c r="O668" s="4">
        <v>20.039200000000001</v>
      </c>
      <c r="P668" s="14">
        <f t="shared" si="65"/>
        <v>4.7058823529411764E-2</v>
      </c>
    </row>
    <row r="669" spans="1:16" ht="14.25" customHeight="1" x14ac:dyDescent="0.25">
      <c r="A669" s="2" t="s">
        <v>914</v>
      </c>
      <c r="B669" s="3">
        <v>41537</v>
      </c>
      <c r="C669" s="10" t="str">
        <f t="shared" si="60"/>
        <v>September</v>
      </c>
      <c r="D669" s="10" t="str">
        <f t="shared" si="61"/>
        <v>2013</v>
      </c>
      <c r="E669" s="3">
        <v>41541</v>
      </c>
      <c r="F669" s="13">
        <f t="shared" si="62"/>
        <v>4</v>
      </c>
      <c r="G669" s="2" t="s">
        <v>3573</v>
      </c>
      <c r="H669" s="2" t="s">
        <v>3218</v>
      </c>
      <c r="I669" s="22" t="str">
        <f t="shared" si="63"/>
        <v>United States</v>
      </c>
      <c r="J669" s="22" t="str">
        <f t="shared" si="64"/>
        <v>California</v>
      </c>
      <c r="K669" s="2" t="s">
        <v>45</v>
      </c>
      <c r="L669" s="2" t="s">
        <v>915</v>
      </c>
      <c r="M669" s="4">
        <v>159.88</v>
      </c>
      <c r="N669" s="4">
        <v>7</v>
      </c>
      <c r="O669" s="4">
        <v>73.544799999999995</v>
      </c>
      <c r="P669" s="14">
        <f t="shared" si="65"/>
        <v>0.45999999999999996</v>
      </c>
    </row>
    <row r="670" spans="1:16" ht="14.25" customHeight="1" x14ac:dyDescent="0.25">
      <c r="A670" s="2" t="s">
        <v>916</v>
      </c>
      <c r="B670" s="3">
        <v>41743</v>
      </c>
      <c r="C670" s="10" t="str">
        <f t="shared" si="60"/>
        <v>April</v>
      </c>
      <c r="D670" s="10" t="str">
        <f t="shared" si="61"/>
        <v>2014</v>
      </c>
      <c r="E670" s="3">
        <v>41745</v>
      </c>
      <c r="F670" s="13">
        <f t="shared" si="62"/>
        <v>2</v>
      </c>
      <c r="G670" s="2" t="s">
        <v>3425</v>
      </c>
      <c r="H670" s="2" t="s">
        <v>3132</v>
      </c>
      <c r="I670" s="22" t="str">
        <f t="shared" si="63"/>
        <v>United States</v>
      </c>
      <c r="J670" s="22" t="str">
        <f t="shared" si="64"/>
        <v>Washington</v>
      </c>
      <c r="K670" s="2" t="s">
        <v>45</v>
      </c>
      <c r="L670" s="2" t="s">
        <v>126</v>
      </c>
      <c r="M670" s="4">
        <v>5.28</v>
      </c>
      <c r="N670" s="4">
        <v>1</v>
      </c>
      <c r="O670" s="4">
        <v>2.3759999999999999</v>
      </c>
      <c r="P670" s="14">
        <f t="shared" si="65"/>
        <v>0.44999999999999996</v>
      </c>
    </row>
    <row r="671" spans="1:16" ht="14.25" customHeight="1" x14ac:dyDescent="0.25">
      <c r="A671" s="2" t="s">
        <v>916</v>
      </c>
      <c r="B671" s="3">
        <v>41743</v>
      </c>
      <c r="C671" s="10" t="str">
        <f t="shared" si="60"/>
        <v>April</v>
      </c>
      <c r="D671" s="10" t="str">
        <f t="shared" si="61"/>
        <v>2014</v>
      </c>
      <c r="E671" s="3">
        <v>41745</v>
      </c>
      <c r="F671" s="13">
        <f t="shared" si="62"/>
        <v>2</v>
      </c>
      <c r="G671" s="2" t="s">
        <v>3425</v>
      </c>
      <c r="H671" s="2" t="s">
        <v>3132</v>
      </c>
      <c r="I671" s="22" t="str">
        <f t="shared" si="63"/>
        <v>United States</v>
      </c>
      <c r="J671" s="22" t="str">
        <f t="shared" si="64"/>
        <v>Washington</v>
      </c>
      <c r="K671" s="2" t="s">
        <v>18</v>
      </c>
      <c r="L671" s="2" t="s">
        <v>917</v>
      </c>
      <c r="M671" s="4">
        <v>895.92</v>
      </c>
      <c r="N671" s="4">
        <v>5</v>
      </c>
      <c r="O671" s="4">
        <v>302.37299999999999</v>
      </c>
      <c r="P671" s="14">
        <f t="shared" si="65"/>
        <v>0.33750000000000002</v>
      </c>
    </row>
    <row r="672" spans="1:16" ht="14.25" customHeight="1" x14ac:dyDescent="0.25">
      <c r="A672" s="2" t="s">
        <v>918</v>
      </c>
      <c r="B672" s="3">
        <v>41953</v>
      </c>
      <c r="C672" s="10" t="str">
        <f t="shared" si="60"/>
        <v>November</v>
      </c>
      <c r="D672" s="10" t="str">
        <f t="shared" si="61"/>
        <v>2014</v>
      </c>
      <c r="E672" s="3">
        <v>41955</v>
      </c>
      <c r="F672" s="13">
        <f t="shared" si="62"/>
        <v>2</v>
      </c>
      <c r="G672" s="2" t="s">
        <v>3490</v>
      </c>
      <c r="H672" s="2" t="s">
        <v>3219</v>
      </c>
      <c r="I672" s="22" t="str">
        <f t="shared" si="63"/>
        <v>United States</v>
      </c>
      <c r="J672" s="22" t="str">
        <f t="shared" si="64"/>
        <v>California</v>
      </c>
      <c r="K672" s="2" t="s">
        <v>72</v>
      </c>
      <c r="L672" s="2" t="s">
        <v>759</v>
      </c>
      <c r="M672" s="4">
        <v>215.976</v>
      </c>
      <c r="N672" s="4">
        <v>3</v>
      </c>
      <c r="O672" s="4">
        <v>-2.6997</v>
      </c>
      <c r="P672" s="14">
        <f t="shared" si="65"/>
        <v>-1.2500000000000001E-2</v>
      </c>
    </row>
    <row r="673" spans="1:16" ht="14.25" customHeight="1" x14ac:dyDescent="0.25">
      <c r="A673" s="2" t="s">
        <v>919</v>
      </c>
      <c r="B673" s="3">
        <v>40889</v>
      </c>
      <c r="C673" s="10" t="str">
        <f t="shared" si="60"/>
        <v>December</v>
      </c>
      <c r="D673" s="10" t="str">
        <f t="shared" si="61"/>
        <v>2011</v>
      </c>
      <c r="E673" s="3">
        <v>40894</v>
      </c>
      <c r="F673" s="13">
        <f t="shared" si="62"/>
        <v>5</v>
      </c>
      <c r="G673" s="2" t="s">
        <v>3574</v>
      </c>
      <c r="H673" s="2" t="s">
        <v>3162</v>
      </c>
      <c r="I673" s="22" t="str">
        <f t="shared" si="63"/>
        <v>United States</v>
      </c>
      <c r="J673" s="22" t="str">
        <f t="shared" si="64"/>
        <v>California</v>
      </c>
      <c r="K673" s="2" t="s">
        <v>12</v>
      </c>
      <c r="L673" s="2" t="s">
        <v>920</v>
      </c>
      <c r="M673" s="4">
        <v>43.31</v>
      </c>
      <c r="N673" s="4">
        <v>1</v>
      </c>
      <c r="O673" s="4">
        <v>4.3310000000000004</v>
      </c>
      <c r="P673" s="14">
        <f t="shared" si="65"/>
        <v>0.1</v>
      </c>
    </row>
    <row r="674" spans="1:16" ht="14.25" customHeight="1" x14ac:dyDescent="0.25">
      <c r="A674" s="2" t="s">
        <v>921</v>
      </c>
      <c r="B674" s="3">
        <v>41481</v>
      </c>
      <c r="C674" s="10" t="str">
        <f t="shared" si="60"/>
        <v>July</v>
      </c>
      <c r="D674" s="10" t="str">
        <f t="shared" si="61"/>
        <v>2013</v>
      </c>
      <c r="E674" s="3">
        <v>41483</v>
      </c>
      <c r="F674" s="13">
        <f t="shared" si="62"/>
        <v>2</v>
      </c>
      <c r="G674" s="2" t="s">
        <v>3575</v>
      </c>
      <c r="H674" s="2" t="s">
        <v>3131</v>
      </c>
      <c r="I674" s="22" t="str">
        <f t="shared" si="63"/>
        <v>United States</v>
      </c>
      <c r="J674" s="22" t="str">
        <f t="shared" si="64"/>
        <v>California</v>
      </c>
      <c r="K674" s="2" t="s">
        <v>79</v>
      </c>
      <c r="L674" s="2" t="s">
        <v>160</v>
      </c>
      <c r="M674" s="4">
        <v>21.48</v>
      </c>
      <c r="N674" s="4">
        <v>6</v>
      </c>
      <c r="O674" s="4">
        <v>10.74</v>
      </c>
      <c r="P674" s="14">
        <f t="shared" si="65"/>
        <v>0.5</v>
      </c>
    </row>
    <row r="675" spans="1:16" ht="14.25" customHeight="1" x14ac:dyDescent="0.25">
      <c r="A675" s="2" t="s">
        <v>922</v>
      </c>
      <c r="B675" s="3">
        <v>41281</v>
      </c>
      <c r="C675" s="10" t="str">
        <f t="shared" si="60"/>
        <v>January</v>
      </c>
      <c r="D675" s="10" t="str">
        <f t="shared" si="61"/>
        <v>2013</v>
      </c>
      <c r="E675" s="3">
        <v>41286</v>
      </c>
      <c r="F675" s="13">
        <f t="shared" si="62"/>
        <v>5</v>
      </c>
      <c r="G675" s="2" t="s">
        <v>3576</v>
      </c>
      <c r="H675" s="2" t="s">
        <v>3185</v>
      </c>
      <c r="I675" s="22" t="str">
        <f t="shared" si="63"/>
        <v>United States</v>
      </c>
      <c r="J675" s="22" t="str">
        <f t="shared" si="64"/>
        <v>California</v>
      </c>
      <c r="K675" s="2" t="s">
        <v>14</v>
      </c>
      <c r="L675" s="2" t="s">
        <v>923</v>
      </c>
      <c r="M675" s="4">
        <v>34.58</v>
      </c>
      <c r="N675" s="4">
        <v>1</v>
      </c>
      <c r="O675" s="4">
        <v>10.0282</v>
      </c>
      <c r="P675" s="14">
        <f t="shared" si="65"/>
        <v>0.29000000000000004</v>
      </c>
    </row>
    <row r="676" spans="1:16" ht="14.25" customHeight="1" x14ac:dyDescent="0.25">
      <c r="A676" s="2" t="s">
        <v>924</v>
      </c>
      <c r="B676" s="3">
        <v>41712</v>
      </c>
      <c r="C676" s="10" t="str">
        <f t="shared" si="60"/>
        <v>March</v>
      </c>
      <c r="D676" s="10" t="str">
        <f t="shared" si="61"/>
        <v>2014</v>
      </c>
      <c r="E676" s="3">
        <v>41718</v>
      </c>
      <c r="F676" s="13">
        <f t="shared" si="62"/>
        <v>6</v>
      </c>
      <c r="G676" s="2" t="s">
        <v>3577</v>
      </c>
      <c r="H676" s="2" t="s">
        <v>3220</v>
      </c>
      <c r="I676" s="22" t="str">
        <f t="shared" si="63"/>
        <v>United States</v>
      </c>
      <c r="J676" s="22" t="str">
        <f t="shared" si="64"/>
        <v>California</v>
      </c>
      <c r="K676" s="2" t="s">
        <v>45</v>
      </c>
      <c r="L676" s="2" t="s">
        <v>727</v>
      </c>
      <c r="M676" s="4">
        <v>314.55</v>
      </c>
      <c r="N676" s="4">
        <v>3</v>
      </c>
      <c r="O676" s="4">
        <v>150.98400000000001</v>
      </c>
      <c r="P676" s="14">
        <f t="shared" si="65"/>
        <v>0.48000000000000004</v>
      </c>
    </row>
    <row r="677" spans="1:16" ht="14.25" customHeight="1" x14ac:dyDescent="0.25">
      <c r="A677" s="2" t="s">
        <v>925</v>
      </c>
      <c r="B677" s="3">
        <v>40756</v>
      </c>
      <c r="C677" s="10" t="str">
        <f t="shared" si="60"/>
        <v>August</v>
      </c>
      <c r="D677" s="10" t="str">
        <f t="shared" si="61"/>
        <v>2011</v>
      </c>
      <c r="E677" s="3">
        <v>40758</v>
      </c>
      <c r="F677" s="13">
        <f t="shared" si="62"/>
        <v>2</v>
      </c>
      <c r="G677" s="2" t="s">
        <v>3578</v>
      </c>
      <c r="H677" s="2" t="s">
        <v>3134</v>
      </c>
      <c r="I677" s="22" t="str">
        <f t="shared" si="63"/>
        <v>United States</v>
      </c>
      <c r="J677" s="22" t="str">
        <f t="shared" si="64"/>
        <v>California</v>
      </c>
      <c r="K677" s="2" t="s">
        <v>18</v>
      </c>
      <c r="L677" s="2" t="s">
        <v>926</v>
      </c>
      <c r="M677" s="4">
        <v>19.751999999999999</v>
      </c>
      <c r="N677" s="4">
        <v>3</v>
      </c>
      <c r="O677" s="4">
        <v>6.9131999999999998</v>
      </c>
      <c r="P677" s="14">
        <f t="shared" si="65"/>
        <v>0.35000000000000003</v>
      </c>
    </row>
    <row r="678" spans="1:16" ht="14.25" customHeight="1" x14ac:dyDescent="0.25">
      <c r="A678" s="2" t="s">
        <v>927</v>
      </c>
      <c r="B678" s="3">
        <v>41563</v>
      </c>
      <c r="C678" s="10" t="str">
        <f t="shared" si="60"/>
        <v>October</v>
      </c>
      <c r="D678" s="10" t="str">
        <f t="shared" si="61"/>
        <v>2013</v>
      </c>
      <c r="E678" s="3">
        <v>41569</v>
      </c>
      <c r="F678" s="13">
        <f t="shared" si="62"/>
        <v>6</v>
      </c>
      <c r="G678" s="2" t="s">
        <v>3579</v>
      </c>
      <c r="H678" s="2" t="s">
        <v>3221</v>
      </c>
      <c r="I678" s="22" t="str">
        <f t="shared" si="63"/>
        <v>United States</v>
      </c>
      <c r="J678" s="22" t="str">
        <f t="shared" si="64"/>
        <v>Utah</v>
      </c>
      <c r="K678" s="2" t="s">
        <v>45</v>
      </c>
      <c r="L678" s="2" t="s">
        <v>928</v>
      </c>
      <c r="M678" s="4">
        <v>45.68</v>
      </c>
      <c r="N678" s="4">
        <v>2</v>
      </c>
      <c r="O678" s="4">
        <v>21.012799999999999</v>
      </c>
      <c r="P678" s="14">
        <f t="shared" si="65"/>
        <v>0.45999999999999996</v>
      </c>
    </row>
    <row r="679" spans="1:16" ht="14.25" customHeight="1" x14ac:dyDescent="0.25">
      <c r="A679" s="2" t="s">
        <v>927</v>
      </c>
      <c r="B679" s="3">
        <v>41563</v>
      </c>
      <c r="C679" s="10" t="str">
        <f t="shared" si="60"/>
        <v>October</v>
      </c>
      <c r="D679" s="10" t="str">
        <f t="shared" si="61"/>
        <v>2013</v>
      </c>
      <c r="E679" s="3">
        <v>41569</v>
      </c>
      <c r="F679" s="13">
        <f t="shared" si="62"/>
        <v>6</v>
      </c>
      <c r="G679" s="2" t="s">
        <v>3579</v>
      </c>
      <c r="H679" s="2" t="s">
        <v>3221</v>
      </c>
      <c r="I679" s="22" t="str">
        <f t="shared" si="63"/>
        <v>United States</v>
      </c>
      <c r="J679" s="22" t="str">
        <f t="shared" si="64"/>
        <v>Utah</v>
      </c>
      <c r="K679" s="2" t="s">
        <v>45</v>
      </c>
      <c r="L679" s="2" t="s">
        <v>730</v>
      </c>
      <c r="M679" s="4">
        <v>60.12</v>
      </c>
      <c r="N679" s="4">
        <v>9</v>
      </c>
      <c r="O679" s="4">
        <v>28.857600000000001</v>
      </c>
      <c r="P679" s="14">
        <f t="shared" si="65"/>
        <v>0.48000000000000004</v>
      </c>
    </row>
    <row r="680" spans="1:16" ht="14.25" customHeight="1" x14ac:dyDescent="0.25">
      <c r="A680" s="2" t="s">
        <v>927</v>
      </c>
      <c r="B680" s="3">
        <v>41563</v>
      </c>
      <c r="C680" s="10" t="str">
        <f t="shared" si="60"/>
        <v>October</v>
      </c>
      <c r="D680" s="10" t="str">
        <f t="shared" si="61"/>
        <v>2013</v>
      </c>
      <c r="E680" s="3">
        <v>41569</v>
      </c>
      <c r="F680" s="13">
        <f t="shared" si="62"/>
        <v>6</v>
      </c>
      <c r="G680" s="2" t="s">
        <v>3579</v>
      </c>
      <c r="H680" s="2" t="s">
        <v>3221</v>
      </c>
      <c r="I680" s="22" t="str">
        <f t="shared" si="63"/>
        <v>United States</v>
      </c>
      <c r="J680" s="22" t="str">
        <f t="shared" si="64"/>
        <v>Utah</v>
      </c>
      <c r="K680" s="2" t="s">
        <v>18</v>
      </c>
      <c r="L680" s="2" t="s">
        <v>929</v>
      </c>
      <c r="M680" s="4">
        <v>41.72</v>
      </c>
      <c r="N680" s="4">
        <v>5</v>
      </c>
      <c r="O680" s="4">
        <v>13.0375</v>
      </c>
      <c r="P680" s="14">
        <f t="shared" si="65"/>
        <v>0.3125</v>
      </c>
    </row>
    <row r="681" spans="1:16" ht="14.25" customHeight="1" x14ac:dyDescent="0.25">
      <c r="A681" s="2" t="s">
        <v>927</v>
      </c>
      <c r="B681" s="3">
        <v>41563</v>
      </c>
      <c r="C681" s="10" t="str">
        <f t="shared" si="60"/>
        <v>October</v>
      </c>
      <c r="D681" s="10" t="str">
        <f t="shared" si="61"/>
        <v>2013</v>
      </c>
      <c r="E681" s="3">
        <v>41569</v>
      </c>
      <c r="F681" s="13">
        <f t="shared" si="62"/>
        <v>6</v>
      </c>
      <c r="G681" s="2" t="s">
        <v>3579</v>
      </c>
      <c r="H681" s="2" t="s">
        <v>3221</v>
      </c>
      <c r="I681" s="22" t="str">
        <f t="shared" si="63"/>
        <v>United States</v>
      </c>
      <c r="J681" s="22" t="str">
        <f t="shared" si="64"/>
        <v>Utah</v>
      </c>
      <c r="K681" s="2" t="s">
        <v>45</v>
      </c>
      <c r="L681" s="2" t="s">
        <v>229</v>
      </c>
      <c r="M681" s="4">
        <v>71.599999999999994</v>
      </c>
      <c r="N681" s="4">
        <v>8</v>
      </c>
      <c r="O681" s="4">
        <v>32.936</v>
      </c>
      <c r="P681" s="14">
        <f t="shared" si="65"/>
        <v>0.46</v>
      </c>
    </row>
    <row r="682" spans="1:16" ht="14.25" customHeight="1" x14ac:dyDescent="0.25">
      <c r="A682" s="2" t="s">
        <v>930</v>
      </c>
      <c r="B682" s="3">
        <v>41853</v>
      </c>
      <c r="C682" s="10" t="str">
        <f t="shared" si="60"/>
        <v>August</v>
      </c>
      <c r="D682" s="10" t="str">
        <f t="shared" si="61"/>
        <v>2014</v>
      </c>
      <c r="E682" s="3">
        <v>41856</v>
      </c>
      <c r="F682" s="13">
        <f t="shared" si="62"/>
        <v>3</v>
      </c>
      <c r="G682" s="2" t="s">
        <v>3580</v>
      </c>
      <c r="H682" s="2" t="s">
        <v>3178</v>
      </c>
      <c r="I682" s="22" t="str">
        <f t="shared" si="63"/>
        <v>United States</v>
      </c>
      <c r="J682" s="22" t="str">
        <f t="shared" si="64"/>
        <v>California</v>
      </c>
      <c r="K682" s="2" t="s">
        <v>18</v>
      </c>
      <c r="L682" s="2" t="s">
        <v>931</v>
      </c>
      <c r="M682" s="4">
        <v>54.896000000000001</v>
      </c>
      <c r="N682" s="4">
        <v>2</v>
      </c>
      <c r="O682" s="4">
        <v>18.5274</v>
      </c>
      <c r="P682" s="14">
        <f t="shared" si="65"/>
        <v>0.33750000000000002</v>
      </c>
    </row>
    <row r="683" spans="1:16" ht="14.25" customHeight="1" x14ac:dyDescent="0.25">
      <c r="A683" s="2" t="s">
        <v>932</v>
      </c>
      <c r="B683" s="3">
        <v>41451</v>
      </c>
      <c r="C683" s="10" t="str">
        <f t="shared" si="60"/>
        <v>June</v>
      </c>
      <c r="D683" s="10" t="str">
        <f t="shared" si="61"/>
        <v>2013</v>
      </c>
      <c r="E683" s="3">
        <v>41455</v>
      </c>
      <c r="F683" s="13">
        <f t="shared" si="62"/>
        <v>4</v>
      </c>
      <c r="G683" s="2" t="s">
        <v>3581</v>
      </c>
      <c r="H683" s="2" t="s">
        <v>3131</v>
      </c>
      <c r="I683" s="22" t="str">
        <f t="shared" si="63"/>
        <v>United States</v>
      </c>
      <c r="J683" s="22" t="str">
        <f t="shared" si="64"/>
        <v>California</v>
      </c>
      <c r="K683" s="2" t="s">
        <v>20</v>
      </c>
      <c r="L683" s="2" t="s">
        <v>933</v>
      </c>
      <c r="M683" s="4">
        <v>60.81</v>
      </c>
      <c r="N683" s="4">
        <v>3</v>
      </c>
      <c r="O683" s="4">
        <v>17.026800000000001</v>
      </c>
      <c r="P683" s="14">
        <f t="shared" si="65"/>
        <v>0.28000000000000003</v>
      </c>
    </row>
    <row r="684" spans="1:16" ht="14.25" customHeight="1" x14ac:dyDescent="0.25">
      <c r="A684" s="2" t="s">
        <v>934</v>
      </c>
      <c r="B684" s="3">
        <v>41619</v>
      </c>
      <c r="C684" s="10" t="str">
        <f t="shared" si="60"/>
        <v>December</v>
      </c>
      <c r="D684" s="10" t="str">
        <f t="shared" si="61"/>
        <v>2013</v>
      </c>
      <c r="E684" s="3">
        <v>41626</v>
      </c>
      <c r="F684" s="13">
        <f t="shared" si="62"/>
        <v>7</v>
      </c>
      <c r="G684" s="2" t="s">
        <v>3455</v>
      </c>
      <c r="H684" s="2" t="s">
        <v>3132</v>
      </c>
      <c r="I684" s="22" t="str">
        <f t="shared" si="63"/>
        <v>United States</v>
      </c>
      <c r="J684" s="22" t="str">
        <f t="shared" si="64"/>
        <v>Washington</v>
      </c>
      <c r="K684" s="2" t="s">
        <v>18</v>
      </c>
      <c r="L684" s="2" t="s">
        <v>935</v>
      </c>
      <c r="M684" s="4">
        <v>153.55199999999999</v>
      </c>
      <c r="N684" s="4">
        <v>3</v>
      </c>
      <c r="O684" s="4">
        <v>51.823799999999999</v>
      </c>
      <c r="P684" s="14">
        <f t="shared" si="65"/>
        <v>0.33750000000000002</v>
      </c>
    </row>
    <row r="685" spans="1:16" ht="14.25" customHeight="1" x14ac:dyDescent="0.25">
      <c r="A685" s="2" t="s">
        <v>934</v>
      </c>
      <c r="B685" s="3">
        <v>41619</v>
      </c>
      <c r="C685" s="10" t="str">
        <f t="shared" si="60"/>
        <v>December</v>
      </c>
      <c r="D685" s="10" t="str">
        <f t="shared" si="61"/>
        <v>2013</v>
      </c>
      <c r="E685" s="3">
        <v>41626</v>
      </c>
      <c r="F685" s="13">
        <f t="shared" si="62"/>
        <v>7</v>
      </c>
      <c r="G685" s="2" t="s">
        <v>3455</v>
      </c>
      <c r="H685" s="2" t="s">
        <v>3132</v>
      </c>
      <c r="I685" s="22" t="str">
        <f t="shared" si="63"/>
        <v>United States</v>
      </c>
      <c r="J685" s="22" t="str">
        <f t="shared" si="64"/>
        <v>Washington</v>
      </c>
      <c r="K685" s="2" t="s">
        <v>20</v>
      </c>
      <c r="L685" s="2" t="s">
        <v>936</v>
      </c>
      <c r="M685" s="4">
        <v>65.34</v>
      </c>
      <c r="N685" s="4">
        <v>3</v>
      </c>
      <c r="O685" s="4">
        <v>22.869</v>
      </c>
      <c r="P685" s="14">
        <f t="shared" si="65"/>
        <v>0.35</v>
      </c>
    </row>
    <row r="686" spans="1:16" ht="14.25" customHeight="1" x14ac:dyDescent="0.25">
      <c r="A686" s="2" t="s">
        <v>934</v>
      </c>
      <c r="B686" s="3">
        <v>41619</v>
      </c>
      <c r="C686" s="10" t="str">
        <f t="shared" si="60"/>
        <v>December</v>
      </c>
      <c r="D686" s="10" t="str">
        <f t="shared" si="61"/>
        <v>2013</v>
      </c>
      <c r="E686" s="3">
        <v>41626</v>
      </c>
      <c r="F686" s="13">
        <f t="shared" si="62"/>
        <v>7</v>
      </c>
      <c r="G686" s="2" t="s">
        <v>3455</v>
      </c>
      <c r="H686" s="2" t="s">
        <v>3132</v>
      </c>
      <c r="I686" s="22" t="str">
        <f t="shared" si="63"/>
        <v>United States</v>
      </c>
      <c r="J686" s="22" t="str">
        <f t="shared" si="64"/>
        <v>Washington</v>
      </c>
      <c r="K686" s="2" t="s">
        <v>45</v>
      </c>
      <c r="L686" s="2" t="s">
        <v>937</v>
      </c>
      <c r="M686" s="4">
        <v>123.92</v>
      </c>
      <c r="N686" s="4">
        <v>4</v>
      </c>
      <c r="O686" s="4">
        <v>55.764000000000003</v>
      </c>
      <c r="P686" s="14">
        <f t="shared" si="65"/>
        <v>0.45</v>
      </c>
    </row>
    <row r="687" spans="1:16" ht="14.25" customHeight="1" x14ac:dyDescent="0.25">
      <c r="A687" s="2" t="s">
        <v>934</v>
      </c>
      <c r="B687" s="3">
        <v>41619</v>
      </c>
      <c r="C687" s="10" t="str">
        <f t="shared" si="60"/>
        <v>December</v>
      </c>
      <c r="D687" s="10" t="str">
        <f t="shared" si="61"/>
        <v>2013</v>
      </c>
      <c r="E687" s="3">
        <v>41626</v>
      </c>
      <c r="F687" s="13">
        <f t="shared" si="62"/>
        <v>7</v>
      </c>
      <c r="G687" s="2" t="s">
        <v>3455</v>
      </c>
      <c r="H687" s="2" t="s">
        <v>3132</v>
      </c>
      <c r="I687" s="22" t="str">
        <f t="shared" si="63"/>
        <v>United States</v>
      </c>
      <c r="J687" s="22" t="str">
        <f t="shared" si="64"/>
        <v>Washington</v>
      </c>
      <c r="K687" s="2" t="s">
        <v>20</v>
      </c>
      <c r="L687" s="2" t="s">
        <v>938</v>
      </c>
      <c r="M687" s="4">
        <v>35.1</v>
      </c>
      <c r="N687" s="4">
        <v>3</v>
      </c>
      <c r="O687" s="4">
        <v>12.285</v>
      </c>
      <c r="P687" s="14">
        <f t="shared" si="65"/>
        <v>0.35</v>
      </c>
    </row>
    <row r="688" spans="1:16" ht="14.25" customHeight="1" x14ac:dyDescent="0.25">
      <c r="A688" s="2" t="s">
        <v>934</v>
      </c>
      <c r="B688" s="3">
        <v>41619</v>
      </c>
      <c r="C688" s="10" t="str">
        <f t="shared" si="60"/>
        <v>December</v>
      </c>
      <c r="D688" s="10" t="str">
        <f t="shared" si="61"/>
        <v>2013</v>
      </c>
      <c r="E688" s="3">
        <v>41626</v>
      </c>
      <c r="F688" s="13">
        <f t="shared" si="62"/>
        <v>7</v>
      </c>
      <c r="G688" s="2" t="s">
        <v>3455</v>
      </c>
      <c r="H688" s="2" t="s">
        <v>3132</v>
      </c>
      <c r="I688" s="22" t="str">
        <f t="shared" si="63"/>
        <v>United States</v>
      </c>
      <c r="J688" s="22" t="str">
        <f t="shared" si="64"/>
        <v>Washington</v>
      </c>
      <c r="K688" s="2" t="s">
        <v>38</v>
      </c>
      <c r="L688" s="2" t="s">
        <v>764</v>
      </c>
      <c r="M688" s="4">
        <v>44.75</v>
      </c>
      <c r="N688" s="4">
        <v>5</v>
      </c>
      <c r="O688" s="4">
        <v>8.5024999999999995</v>
      </c>
      <c r="P688" s="14">
        <f t="shared" si="65"/>
        <v>0.19</v>
      </c>
    </row>
    <row r="689" spans="1:16" ht="14.25" customHeight="1" x14ac:dyDescent="0.25">
      <c r="A689" s="2" t="s">
        <v>939</v>
      </c>
      <c r="B689" s="3">
        <v>41158</v>
      </c>
      <c r="C689" s="10" t="str">
        <f t="shared" si="60"/>
        <v>September</v>
      </c>
      <c r="D689" s="10" t="str">
        <f t="shared" si="61"/>
        <v>2012</v>
      </c>
      <c r="E689" s="3">
        <v>41164</v>
      </c>
      <c r="F689" s="13">
        <f t="shared" si="62"/>
        <v>6</v>
      </c>
      <c r="G689" s="2" t="s">
        <v>3485</v>
      </c>
      <c r="H689" s="2" t="s">
        <v>3132</v>
      </c>
      <c r="I689" s="22" t="str">
        <f t="shared" si="63"/>
        <v>United States</v>
      </c>
      <c r="J689" s="22" t="str">
        <f t="shared" si="64"/>
        <v>Washington</v>
      </c>
      <c r="K689" s="2" t="s">
        <v>18</v>
      </c>
      <c r="L689" s="2" t="s">
        <v>940</v>
      </c>
      <c r="M689" s="4">
        <v>6.0960000000000001</v>
      </c>
      <c r="N689" s="4">
        <v>2</v>
      </c>
      <c r="O689" s="4">
        <v>2.1335999999999999</v>
      </c>
      <c r="P689" s="14">
        <f t="shared" si="65"/>
        <v>0.35</v>
      </c>
    </row>
    <row r="690" spans="1:16" ht="14.25" customHeight="1" x14ac:dyDescent="0.25">
      <c r="A690" s="2" t="s">
        <v>939</v>
      </c>
      <c r="B690" s="3">
        <v>41158</v>
      </c>
      <c r="C690" s="10" t="str">
        <f t="shared" si="60"/>
        <v>September</v>
      </c>
      <c r="D690" s="10" t="str">
        <f t="shared" si="61"/>
        <v>2012</v>
      </c>
      <c r="E690" s="3">
        <v>41164</v>
      </c>
      <c r="F690" s="13">
        <f t="shared" si="62"/>
        <v>6</v>
      </c>
      <c r="G690" s="2" t="s">
        <v>3485</v>
      </c>
      <c r="H690" s="2" t="s">
        <v>3132</v>
      </c>
      <c r="I690" s="22" t="str">
        <f t="shared" si="63"/>
        <v>United States</v>
      </c>
      <c r="J690" s="22" t="str">
        <f t="shared" si="64"/>
        <v>Washington</v>
      </c>
      <c r="K690" s="2" t="s">
        <v>12</v>
      </c>
      <c r="L690" s="2" t="s">
        <v>941</v>
      </c>
      <c r="M690" s="4">
        <v>191.82</v>
      </c>
      <c r="N690" s="4">
        <v>3</v>
      </c>
      <c r="O690" s="4">
        <v>74.809799999999996</v>
      </c>
      <c r="P690" s="14">
        <f t="shared" si="65"/>
        <v>0.39</v>
      </c>
    </row>
    <row r="691" spans="1:16" ht="14.25" customHeight="1" x14ac:dyDescent="0.25">
      <c r="A691" s="2" t="s">
        <v>942</v>
      </c>
      <c r="B691" s="3">
        <v>41914</v>
      </c>
      <c r="C691" s="10" t="str">
        <f t="shared" si="60"/>
        <v>October</v>
      </c>
      <c r="D691" s="10" t="str">
        <f t="shared" si="61"/>
        <v>2014</v>
      </c>
      <c r="E691" s="3">
        <v>41915</v>
      </c>
      <c r="F691" s="13">
        <f t="shared" si="62"/>
        <v>1</v>
      </c>
      <c r="G691" s="2" t="s">
        <v>3582</v>
      </c>
      <c r="H691" s="2" t="s">
        <v>3143</v>
      </c>
      <c r="I691" s="22" t="str">
        <f t="shared" si="63"/>
        <v>United States</v>
      </c>
      <c r="J691" s="22" t="str">
        <f t="shared" si="64"/>
        <v>California</v>
      </c>
      <c r="K691" s="2" t="s">
        <v>18</v>
      </c>
      <c r="L691" s="2" t="s">
        <v>441</v>
      </c>
      <c r="M691" s="4">
        <v>1.44</v>
      </c>
      <c r="N691" s="4">
        <v>1</v>
      </c>
      <c r="O691" s="4">
        <v>0.504</v>
      </c>
      <c r="P691" s="14">
        <f t="shared" si="65"/>
        <v>0.35000000000000003</v>
      </c>
    </row>
    <row r="692" spans="1:16" ht="14.25" customHeight="1" x14ac:dyDescent="0.25">
      <c r="A692" s="2" t="s">
        <v>942</v>
      </c>
      <c r="B692" s="3">
        <v>41914</v>
      </c>
      <c r="C692" s="10" t="str">
        <f t="shared" si="60"/>
        <v>October</v>
      </c>
      <c r="D692" s="10" t="str">
        <f t="shared" si="61"/>
        <v>2014</v>
      </c>
      <c r="E692" s="3">
        <v>41915</v>
      </c>
      <c r="F692" s="13">
        <f t="shared" si="62"/>
        <v>1</v>
      </c>
      <c r="G692" s="2" t="s">
        <v>3582</v>
      </c>
      <c r="H692" s="2" t="s">
        <v>3143</v>
      </c>
      <c r="I692" s="22" t="str">
        <f t="shared" si="63"/>
        <v>United States</v>
      </c>
      <c r="J692" s="22" t="str">
        <f t="shared" si="64"/>
        <v>California</v>
      </c>
      <c r="K692" s="2" t="s">
        <v>18</v>
      </c>
      <c r="L692" s="2" t="s">
        <v>164</v>
      </c>
      <c r="M692" s="4">
        <v>61.776000000000003</v>
      </c>
      <c r="N692" s="4">
        <v>13</v>
      </c>
      <c r="O692" s="4">
        <v>20.849399999999999</v>
      </c>
      <c r="P692" s="14">
        <f t="shared" si="65"/>
        <v>0.33749999999999997</v>
      </c>
    </row>
    <row r="693" spans="1:16" ht="14.25" customHeight="1" x14ac:dyDescent="0.25">
      <c r="A693" s="2" t="s">
        <v>942</v>
      </c>
      <c r="B693" s="3">
        <v>41914</v>
      </c>
      <c r="C693" s="10" t="str">
        <f t="shared" si="60"/>
        <v>October</v>
      </c>
      <c r="D693" s="10" t="str">
        <f t="shared" si="61"/>
        <v>2014</v>
      </c>
      <c r="E693" s="3">
        <v>41915</v>
      </c>
      <c r="F693" s="13">
        <f t="shared" si="62"/>
        <v>1</v>
      </c>
      <c r="G693" s="2" t="s">
        <v>3582</v>
      </c>
      <c r="H693" s="2" t="s">
        <v>3143</v>
      </c>
      <c r="I693" s="22" t="str">
        <f t="shared" si="63"/>
        <v>United States</v>
      </c>
      <c r="J693" s="22" t="str">
        <f t="shared" si="64"/>
        <v>California</v>
      </c>
      <c r="K693" s="2" t="s">
        <v>20</v>
      </c>
      <c r="L693" s="2" t="s">
        <v>943</v>
      </c>
      <c r="M693" s="4">
        <v>241.96</v>
      </c>
      <c r="N693" s="4">
        <v>2</v>
      </c>
      <c r="O693" s="4">
        <v>60.49</v>
      </c>
      <c r="P693" s="14">
        <f t="shared" si="65"/>
        <v>0.25</v>
      </c>
    </row>
    <row r="694" spans="1:16" ht="14.25" customHeight="1" x14ac:dyDescent="0.25">
      <c r="A694" s="2" t="s">
        <v>942</v>
      </c>
      <c r="B694" s="3">
        <v>41914</v>
      </c>
      <c r="C694" s="10" t="str">
        <f t="shared" si="60"/>
        <v>October</v>
      </c>
      <c r="D694" s="10" t="str">
        <f t="shared" si="61"/>
        <v>2014</v>
      </c>
      <c r="E694" s="3">
        <v>41915</v>
      </c>
      <c r="F694" s="13">
        <f t="shared" si="62"/>
        <v>1</v>
      </c>
      <c r="G694" s="2" t="s">
        <v>3582</v>
      </c>
      <c r="H694" s="2" t="s">
        <v>3143</v>
      </c>
      <c r="I694" s="22" t="str">
        <f t="shared" si="63"/>
        <v>United States</v>
      </c>
      <c r="J694" s="22" t="str">
        <f t="shared" si="64"/>
        <v>California</v>
      </c>
      <c r="K694" s="2" t="s">
        <v>72</v>
      </c>
      <c r="L694" s="2" t="s">
        <v>944</v>
      </c>
      <c r="M694" s="4">
        <v>108.608</v>
      </c>
      <c r="N694" s="4">
        <v>4</v>
      </c>
      <c r="O694" s="4">
        <v>9.5031999999999996</v>
      </c>
      <c r="P694" s="14">
        <f t="shared" si="65"/>
        <v>8.7499999999999994E-2</v>
      </c>
    </row>
    <row r="695" spans="1:16" ht="14.25" customHeight="1" x14ac:dyDescent="0.25">
      <c r="A695" s="2" t="s">
        <v>945</v>
      </c>
      <c r="B695" s="3">
        <v>41849</v>
      </c>
      <c r="C695" s="10" t="str">
        <f t="shared" si="60"/>
        <v>July</v>
      </c>
      <c r="D695" s="10" t="str">
        <f t="shared" si="61"/>
        <v>2014</v>
      </c>
      <c r="E695" s="3">
        <v>41853</v>
      </c>
      <c r="F695" s="13">
        <f t="shared" si="62"/>
        <v>4</v>
      </c>
      <c r="G695" s="2" t="s">
        <v>3583</v>
      </c>
      <c r="H695" s="2" t="s">
        <v>3134</v>
      </c>
      <c r="I695" s="22" t="str">
        <f t="shared" si="63"/>
        <v>United States</v>
      </c>
      <c r="J695" s="22" t="str">
        <f t="shared" si="64"/>
        <v>California</v>
      </c>
      <c r="K695" s="2" t="s">
        <v>18</v>
      </c>
      <c r="L695" s="2" t="s">
        <v>946</v>
      </c>
      <c r="M695" s="4">
        <v>9.984</v>
      </c>
      <c r="N695" s="4">
        <v>4</v>
      </c>
      <c r="O695" s="4">
        <v>3.6192000000000002</v>
      </c>
      <c r="P695" s="14">
        <f t="shared" si="65"/>
        <v>0.36250000000000004</v>
      </c>
    </row>
    <row r="696" spans="1:16" ht="14.25" customHeight="1" x14ac:dyDescent="0.25">
      <c r="A696" s="2" t="s">
        <v>945</v>
      </c>
      <c r="B696" s="3">
        <v>41849</v>
      </c>
      <c r="C696" s="10" t="str">
        <f t="shared" si="60"/>
        <v>July</v>
      </c>
      <c r="D696" s="10" t="str">
        <f t="shared" si="61"/>
        <v>2014</v>
      </c>
      <c r="E696" s="3">
        <v>41853</v>
      </c>
      <c r="F696" s="13">
        <f t="shared" si="62"/>
        <v>4</v>
      </c>
      <c r="G696" s="2" t="s">
        <v>3583</v>
      </c>
      <c r="H696" s="2" t="s">
        <v>3134</v>
      </c>
      <c r="I696" s="22" t="str">
        <f t="shared" si="63"/>
        <v>United States</v>
      </c>
      <c r="J696" s="22" t="str">
        <f t="shared" si="64"/>
        <v>California</v>
      </c>
      <c r="K696" s="2" t="s">
        <v>28</v>
      </c>
      <c r="L696" s="2" t="s">
        <v>947</v>
      </c>
      <c r="M696" s="4">
        <v>14.98</v>
      </c>
      <c r="N696" s="4">
        <v>1</v>
      </c>
      <c r="O696" s="4">
        <v>4.1943999999999999</v>
      </c>
      <c r="P696" s="14">
        <f t="shared" si="65"/>
        <v>0.27999999999999997</v>
      </c>
    </row>
    <row r="697" spans="1:16" ht="14.25" customHeight="1" x14ac:dyDescent="0.25">
      <c r="A697" s="2" t="s">
        <v>945</v>
      </c>
      <c r="B697" s="3">
        <v>41849</v>
      </c>
      <c r="C697" s="10" t="str">
        <f t="shared" si="60"/>
        <v>July</v>
      </c>
      <c r="D697" s="10" t="str">
        <f t="shared" si="61"/>
        <v>2014</v>
      </c>
      <c r="E697" s="3">
        <v>41853</v>
      </c>
      <c r="F697" s="13">
        <f t="shared" si="62"/>
        <v>4</v>
      </c>
      <c r="G697" s="2" t="s">
        <v>3583</v>
      </c>
      <c r="H697" s="2" t="s">
        <v>3134</v>
      </c>
      <c r="I697" s="22" t="str">
        <f t="shared" si="63"/>
        <v>United States</v>
      </c>
      <c r="J697" s="22" t="str">
        <f t="shared" si="64"/>
        <v>California</v>
      </c>
      <c r="K697" s="2" t="s">
        <v>16</v>
      </c>
      <c r="L697" s="2" t="s">
        <v>948</v>
      </c>
      <c r="M697" s="4">
        <v>1145.5999999999999</v>
      </c>
      <c r="N697" s="4">
        <v>4</v>
      </c>
      <c r="O697" s="4">
        <v>100.24</v>
      </c>
      <c r="P697" s="14">
        <f t="shared" si="65"/>
        <v>8.7500000000000008E-2</v>
      </c>
    </row>
    <row r="698" spans="1:16" ht="14.25" customHeight="1" x14ac:dyDescent="0.25">
      <c r="A698" s="2" t="s">
        <v>949</v>
      </c>
      <c r="B698" s="3">
        <v>41353</v>
      </c>
      <c r="C698" s="10" t="str">
        <f t="shared" si="60"/>
        <v>March</v>
      </c>
      <c r="D698" s="10" t="str">
        <f t="shared" si="61"/>
        <v>2013</v>
      </c>
      <c r="E698" s="3">
        <v>41355</v>
      </c>
      <c r="F698" s="13">
        <f t="shared" si="62"/>
        <v>2</v>
      </c>
      <c r="G698" s="2" t="s">
        <v>3584</v>
      </c>
      <c r="H698" s="2" t="s">
        <v>3222</v>
      </c>
      <c r="I698" s="22" t="str">
        <f t="shared" si="63"/>
        <v>United States</v>
      </c>
      <c r="J698" s="22" t="str">
        <f t="shared" si="64"/>
        <v>Colorado</v>
      </c>
      <c r="K698" s="2" t="s">
        <v>198</v>
      </c>
      <c r="L698" s="2" t="s">
        <v>950</v>
      </c>
      <c r="M698" s="4">
        <v>72.293999999999997</v>
      </c>
      <c r="N698" s="4">
        <v>1</v>
      </c>
      <c r="O698" s="4">
        <v>-98.8018</v>
      </c>
      <c r="P698" s="14">
        <f t="shared" si="65"/>
        <v>-1.3666666666666667</v>
      </c>
    </row>
    <row r="699" spans="1:16" ht="14.25" customHeight="1" x14ac:dyDescent="0.25">
      <c r="A699" s="2" t="s">
        <v>951</v>
      </c>
      <c r="B699" s="3">
        <v>40633</v>
      </c>
      <c r="C699" s="10" t="str">
        <f t="shared" si="60"/>
        <v>March</v>
      </c>
      <c r="D699" s="10" t="str">
        <f t="shared" si="61"/>
        <v>2011</v>
      </c>
      <c r="E699" s="3">
        <v>40638</v>
      </c>
      <c r="F699" s="13">
        <f t="shared" si="62"/>
        <v>5</v>
      </c>
      <c r="G699" s="2" t="s">
        <v>3471</v>
      </c>
      <c r="H699" s="2" t="s">
        <v>3134</v>
      </c>
      <c r="I699" s="22" t="str">
        <f t="shared" si="63"/>
        <v>United States</v>
      </c>
      <c r="J699" s="22" t="str">
        <f t="shared" si="64"/>
        <v>California</v>
      </c>
      <c r="K699" s="2" t="s">
        <v>18</v>
      </c>
      <c r="L699" s="2" t="s">
        <v>952</v>
      </c>
      <c r="M699" s="4">
        <v>673.56799999999998</v>
      </c>
      <c r="N699" s="4">
        <v>2</v>
      </c>
      <c r="O699" s="4">
        <v>252.58799999999999</v>
      </c>
      <c r="P699" s="14">
        <f t="shared" si="65"/>
        <v>0.375</v>
      </c>
    </row>
    <row r="700" spans="1:16" ht="14.25" customHeight="1" x14ac:dyDescent="0.25">
      <c r="A700" s="2" t="s">
        <v>951</v>
      </c>
      <c r="B700" s="3">
        <v>40633</v>
      </c>
      <c r="C700" s="10" t="str">
        <f t="shared" si="60"/>
        <v>March</v>
      </c>
      <c r="D700" s="10" t="str">
        <f t="shared" si="61"/>
        <v>2011</v>
      </c>
      <c r="E700" s="3">
        <v>40638</v>
      </c>
      <c r="F700" s="13">
        <f t="shared" si="62"/>
        <v>5</v>
      </c>
      <c r="G700" s="2" t="s">
        <v>3471</v>
      </c>
      <c r="H700" s="2" t="s">
        <v>3134</v>
      </c>
      <c r="I700" s="22" t="str">
        <f t="shared" si="63"/>
        <v>United States</v>
      </c>
      <c r="J700" s="22" t="str">
        <f t="shared" si="64"/>
        <v>California</v>
      </c>
      <c r="K700" s="2" t="s">
        <v>20</v>
      </c>
      <c r="L700" s="2" t="s">
        <v>953</v>
      </c>
      <c r="M700" s="4">
        <v>52.98</v>
      </c>
      <c r="N700" s="4">
        <v>2</v>
      </c>
      <c r="O700" s="4">
        <v>14.8344</v>
      </c>
      <c r="P700" s="14">
        <f t="shared" si="65"/>
        <v>0.28000000000000003</v>
      </c>
    </row>
    <row r="701" spans="1:16" ht="14.25" customHeight="1" x14ac:dyDescent="0.25">
      <c r="A701" s="2" t="s">
        <v>954</v>
      </c>
      <c r="B701" s="3">
        <v>41257</v>
      </c>
      <c r="C701" s="10" t="str">
        <f t="shared" si="60"/>
        <v>December</v>
      </c>
      <c r="D701" s="10" t="str">
        <f t="shared" si="61"/>
        <v>2012</v>
      </c>
      <c r="E701" s="3">
        <v>41259</v>
      </c>
      <c r="F701" s="13">
        <f t="shared" si="62"/>
        <v>2</v>
      </c>
      <c r="G701" s="2" t="s">
        <v>3585</v>
      </c>
      <c r="H701" s="2" t="s">
        <v>3137</v>
      </c>
      <c r="I701" s="22" t="str">
        <f t="shared" si="63"/>
        <v>United States</v>
      </c>
      <c r="J701" s="22" t="str">
        <f t="shared" si="64"/>
        <v>Oregon</v>
      </c>
      <c r="K701" s="2" t="s">
        <v>16</v>
      </c>
      <c r="L701" s="2" t="s">
        <v>955</v>
      </c>
      <c r="M701" s="4">
        <v>319.96800000000002</v>
      </c>
      <c r="N701" s="4">
        <v>4</v>
      </c>
      <c r="O701" s="4">
        <v>35.996400000000001</v>
      </c>
      <c r="P701" s="14">
        <f t="shared" si="65"/>
        <v>0.1125</v>
      </c>
    </row>
    <row r="702" spans="1:16" ht="14.25" customHeight="1" x14ac:dyDescent="0.25">
      <c r="A702" s="2" t="s">
        <v>956</v>
      </c>
      <c r="B702" s="3">
        <v>41471</v>
      </c>
      <c r="C702" s="10" t="str">
        <f t="shared" si="60"/>
        <v>July</v>
      </c>
      <c r="D702" s="10" t="str">
        <f t="shared" si="61"/>
        <v>2013</v>
      </c>
      <c r="E702" s="3">
        <v>41477</v>
      </c>
      <c r="F702" s="13">
        <f t="shared" si="62"/>
        <v>6</v>
      </c>
      <c r="G702" s="2" t="s">
        <v>3586</v>
      </c>
      <c r="H702" s="2" t="s">
        <v>3194</v>
      </c>
      <c r="I702" s="22" t="str">
        <f t="shared" si="63"/>
        <v>United States</v>
      </c>
      <c r="J702" s="22" t="str">
        <f t="shared" si="64"/>
        <v>Utah</v>
      </c>
      <c r="K702" s="2" t="s">
        <v>82</v>
      </c>
      <c r="L702" s="2" t="s">
        <v>957</v>
      </c>
      <c r="M702" s="4">
        <v>44.4</v>
      </c>
      <c r="N702" s="4">
        <v>5</v>
      </c>
      <c r="O702" s="4">
        <v>12.432</v>
      </c>
      <c r="P702" s="14">
        <f t="shared" si="65"/>
        <v>0.28000000000000003</v>
      </c>
    </row>
    <row r="703" spans="1:16" ht="14.25" customHeight="1" x14ac:dyDescent="0.25">
      <c r="A703" s="2" t="s">
        <v>958</v>
      </c>
      <c r="B703" s="3">
        <v>41594</v>
      </c>
      <c r="C703" s="10" t="str">
        <f t="shared" si="60"/>
        <v>November</v>
      </c>
      <c r="D703" s="10" t="str">
        <f t="shared" si="61"/>
        <v>2013</v>
      </c>
      <c r="E703" s="3">
        <v>41596</v>
      </c>
      <c r="F703" s="13">
        <f t="shared" si="62"/>
        <v>2</v>
      </c>
      <c r="G703" s="2" t="s">
        <v>3587</v>
      </c>
      <c r="H703" s="2" t="s">
        <v>3131</v>
      </c>
      <c r="I703" s="22" t="str">
        <f t="shared" si="63"/>
        <v>United States</v>
      </c>
      <c r="J703" s="22" t="str">
        <f t="shared" si="64"/>
        <v>California</v>
      </c>
      <c r="K703" s="2" t="s">
        <v>18</v>
      </c>
      <c r="L703" s="2" t="s">
        <v>959</v>
      </c>
      <c r="M703" s="4">
        <v>1016.792</v>
      </c>
      <c r="N703" s="4">
        <v>1</v>
      </c>
      <c r="O703" s="4">
        <v>381.29700000000003</v>
      </c>
      <c r="P703" s="14">
        <f t="shared" si="65"/>
        <v>0.375</v>
      </c>
    </row>
    <row r="704" spans="1:16" ht="14.25" customHeight="1" x14ac:dyDescent="0.25">
      <c r="A704" s="2" t="s">
        <v>958</v>
      </c>
      <c r="B704" s="3">
        <v>41594</v>
      </c>
      <c r="C704" s="10" t="str">
        <f t="shared" si="60"/>
        <v>November</v>
      </c>
      <c r="D704" s="10" t="str">
        <f t="shared" si="61"/>
        <v>2013</v>
      </c>
      <c r="E704" s="3">
        <v>41596</v>
      </c>
      <c r="F704" s="13">
        <f t="shared" si="62"/>
        <v>2</v>
      </c>
      <c r="G704" s="2" t="s">
        <v>3587</v>
      </c>
      <c r="H704" s="2" t="s">
        <v>3131</v>
      </c>
      <c r="I704" s="22" t="str">
        <f t="shared" si="63"/>
        <v>United States</v>
      </c>
      <c r="J704" s="22" t="str">
        <f t="shared" si="64"/>
        <v>California</v>
      </c>
      <c r="K704" s="2" t="s">
        <v>18</v>
      </c>
      <c r="L704" s="2" t="s">
        <v>960</v>
      </c>
      <c r="M704" s="4">
        <v>38.136000000000003</v>
      </c>
      <c r="N704" s="4">
        <v>7</v>
      </c>
      <c r="O704" s="4">
        <v>13.3476</v>
      </c>
      <c r="P704" s="14">
        <f t="shared" si="65"/>
        <v>0.35</v>
      </c>
    </row>
    <row r="705" spans="1:16" ht="14.25" customHeight="1" x14ac:dyDescent="0.25">
      <c r="A705" s="2" t="s">
        <v>961</v>
      </c>
      <c r="B705" s="3">
        <v>41965</v>
      </c>
      <c r="C705" s="10" t="str">
        <f t="shared" si="60"/>
        <v>November</v>
      </c>
      <c r="D705" s="10" t="str">
        <f t="shared" si="61"/>
        <v>2014</v>
      </c>
      <c r="E705" s="3">
        <v>41969</v>
      </c>
      <c r="F705" s="13">
        <f t="shared" si="62"/>
        <v>4</v>
      </c>
      <c r="G705" s="2" t="s">
        <v>3588</v>
      </c>
      <c r="H705" s="2" t="s">
        <v>3141</v>
      </c>
      <c r="I705" s="22" t="str">
        <f t="shared" si="63"/>
        <v>United States</v>
      </c>
      <c r="J705" s="22" t="str">
        <f t="shared" si="64"/>
        <v>California</v>
      </c>
      <c r="K705" s="2" t="s">
        <v>28</v>
      </c>
      <c r="L705" s="2" t="s">
        <v>732</v>
      </c>
      <c r="M705" s="4">
        <v>56.56</v>
      </c>
      <c r="N705" s="4">
        <v>2</v>
      </c>
      <c r="O705" s="4">
        <v>15.2712</v>
      </c>
      <c r="P705" s="14">
        <f t="shared" si="65"/>
        <v>0.27</v>
      </c>
    </row>
    <row r="706" spans="1:16" ht="14.25" customHeight="1" x14ac:dyDescent="0.25">
      <c r="A706" s="2" t="s">
        <v>961</v>
      </c>
      <c r="B706" s="3">
        <v>41965</v>
      </c>
      <c r="C706" s="10" t="str">
        <f t="shared" si="60"/>
        <v>November</v>
      </c>
      <c r="D706" s="10" t="str">
        <f t="shared" si="61"/>
        <v>2014</v>
      </c>
      <c r="E706" s="3">
        <v>41969</v>
      </c>
      <c r="F706" s="13">
        <f t="shared" si="62"/>
        <v>4</v>
      </c>
      <c r="G706" s="2" t="s">
        <v>3588</v>
      </c>
      <c r="H706" s="2" t="s">
        <v>3141</v>
      </c>
      <c r="I706" s="22" t="str">
        <f t="shared" si="63"/>
        <v>United States</v>
      </c>
      <c r="J706" s="22" t="str">
        <f t="shared" si="64"/>
        <v>California</v>
      </c>
      <c r="K706" s="2" t="s">
        <v>14</v>
      </c>
      <c r="L706" s="2" t="s">
        <v>962</v>
      </c>
      <c r="M706" s="4">
        <v>5.56</v>
      </c>
      <c r="N706" s="4">
        <v>2</v>
      </c>
      <c r="O706" s="4">
        <v>1.4456</v>
      </c>
      <c r="P706" s="14">
        <f t="shared" si="65"/>
        <v>0.26</v>
      </c>
    </row>
    <row r="707" spans="1:16" ht="14.25" customHeight="1" x14ac:dyDescent="0.25">
      <c r="A707" s="2" t="s">
        <v>961</v>
      </c>
      <c r="B707" s="3">
        <v>41965</v>
      </c>
      <c r="C707" s="10" t="str">
        <f t="shared" ref="C707:C770" si="66">TEXT(B707,"mmmm")</f>
        <v>November</v>
      </c>
      <c r="D707" s="10" t="str">
        <f t="shared" ref="D707:D770" si="67">TEXT(B707,"yyyy")</f>
        <v>2014</v>
      </c>
      <c r="E707" s="3">
        <v>41969</v>
      </c>
      <c r="F707" s="13">
        <f t="shared" ref="F707:F770" si="68">E707-B707</f>
        <v>4</v>
      </c>
      <c r="G707" s="2" t="s">
        <v>3588</v>
      </c>
      <c r="H707" s="2" t="s">
        <v>3141</v>
      </c>
      <c r="I707" s="22" t="str">
        <f t="shared" ref="I707:I770" si="69">LEFT(H707,FIND(",",H707)-1)</f>
        <v>United States</v>
      </c>
      <c r="J707" s="22" t="str">
        <f t="shared" ref="J707:J770" si="70">TRIM(RIGHT(H707,LEN(H707)-FIND("@",SUBSTITUTE(H707,",","@",LEN(H707)-LEN(SUBSTITUTE(H707,",",""))))))</f>
        <v>California</v>
      </c>
      <c r="K707" s="2" t="s">
        <v>79</v>
      </c>
      <c r="L707" s="2" t="s">
        <v>963</v>
      </c>
      <c r="M707" s="4">
        <v>9.02</v>
      </c>
      <c r="N707" s="4">
        <v>2</v>
      </c>
      <c r="O707" s="4">
        <v>3.5177999999999998</v>
      </c>
      <c r="P707" s="14">
        <f t="shared" ref="P707:P770" si="71">IF(M707=0,0,O707/M707)</f>
        <v>0.39</v>
      </c>
    </row>
    <row r="708" spans="1:16" ht="14.25" customHeight="1" x14ac:dyDescent="0.25">
      <c r="A708" s="2" t="s">
        <v>961</v>
      </c>
      <c r="B708" s="3">
        <v>41965</v>
      </c>
      <c r="C708" s="10" t="str">
        <f t="shared" si="66"/>
        <v>November</v>
      </c>
      <c r="D708" s="10" t="str">
        <f t="shared" si="67"/>
        <v>2014</v>
      </c>
      <c r="E708" s="3">
        <v>41969</v>
      </c>
      <c r="F708" s="13">
        <f t="shared" si="68"/>
        <v>4</v>
      </c>
      <c r="G708" s="2" t="s">
        <v>3588</v>
      </c>
      <c r="H708" s="2" t="s">
        <v>3141</v>
      </c>
      <c r="I708" s="22" t="str">
        <f t="shared" si="69"/>
        <v>United States</v>
      </c>
      <c r="J708" s="22" t="str">
        <f t="shared" si="70"/>
        <v>California</v>
      </c>
      <c r="K708" s="2" t="s">
        <v>20</v>
      </c>
      <c r="L708" s="2" t="s">
        <v>964</v>
      </c>
      <c r="M708" s="4">
        <v>8.6199999999999992</v>
      </c>
      <c r="N708" s="4">
        <v>1</v>
      </c>
      <c r="O708" s="4">
        <v>2.2412000000000001</v>
      </c>
      <c r="P708" s="14">
        <f t="shared" si="71"/>
        <v>0.26</v>
      </c>
    </row>
    <row r="709" spans="1:16" ht="14.25" customHeight="1" x14ac:dyDescent="0.25">
      <c r="A709" s="2" t="s">
        <v>961</v>
      </c>
      <c r="B709" s="3">
        <v>41965</v>
      </c>
      <c r="C709" s="10" t="str">
        <f t="shared" si="66"/>
        <v>November</v>
      </c>
      <c r="D709" s="10" t="str">
        <f t="shared" si="67"/>
        <v>2014</v>
      </c>
      <c r="E709" s="3">
        <v>41969</v>
      </c>
      <c r="F709" s="13">
        <f t="shared" si="68"/>
        <v>4</v>
      </c>
      <c r="G709" s="2" t="s">
        <v>3588</v>
      </c>
      <c r="H709" s="2" t="s">
        <v>3141</v>
      </c>
      <c r="I709" s="22" t="str">
        <f t="shared" si="69"/>
        <v>United States</v>
      </c>
      <c r="J709" s="22" t="str">
        <f t="shared" si="70"/>
        <v>California</v>
      </c>
      <c r="K709" s="2" t="s">
        <v>16</v>
      </c>
      <c r="L709" s="2" t="s">
        <v>833</v>
      </c>
      <c r="M709" s="4">
        <v>659.976</v>
      </c>
      <c r="N709" s="4">
        <v>3</v>
      </c>
      <c r="O709" s="4">
        <v>49.498199999999997</v>
      </c>
      <c r="P709" s="14">
        <f t="shared" si="71"/>
        <v>7.4999999999999997E-2</v>
      </c>
    </row>
    <row r="710" spans="1:16" ht="14.25" customHeight="1" x14ac:dyDescent="0.25">
      <c r="A710" s="2" t="s">
        <v>965</v>
      </c>
      <c r="B710" s="3">
        <v>40954</v>
      </c>
      <c r="C710" s="10" t="str">
        <f t="shared" si="66"/>
        <v>February</v>
      </c>
      <c r="D710" s="10" t="str">
        <f t="shared" si="67"/>
        <v>2012</v>
      </c>
      <c r="E710" s="3">
        <v>40957</v>
      </c>
      <c r="F710" s="13">
        <f t="shared" si="68"/>
        <v>3</v>
      </c>
      <c r="G710" s="2" t="s">
        <v>3589</v>
      </c>
      <c r="H710" s="2" t="s">
        <v>3131</v>
      </c>
      <c r="I710" s="22" t="str">
        <f t="shared" si="69"/>
        <v>United States</v>
      </c>
      <c r="J710" s="22" t="str">
        <f t="shared" si="70"/>
        <v>California</v>
      </c>
      <c r="K710" s="2" t="s">
        <v>45</v>
      </c>
      <c r="L710" s="2" t="s">
        <v>966</v>
      </c>
      <c r="M710" s="4">
        <v>13.36</v>
      </c>
      <c r="N710" s="4">
        <v>2</v>
      </c>
      <c r="O710" s="4">
        <v>6.4127999999999998</v>
      </c>
      <c r="P710" s="14">
        <f t="shared" si="71"/>
        <v>0.48</v>
      </c>
    </row>
    <row r="711" spans="1:16" ht="14.25" customHeight="1" x14ac:dyDescent="0.25">
      <c r="A711" s="2" t="s">
        <v>965</v>
      </c>
      <c r="B711" s="3">
        <v>40954</v>
      </c>
      <c r="C711" s="10" t="str">
        <f t="shared" si="66"/>
        <v>February</v>
      </c>
      <c r="D711" s="10" t="str">
        <f t="shared" si="67"/>
        <v>2012</v>
      </c>
      <c r="E711" s="3">
        <v>40957</v>
      </c>
      <c r="F711" s="13">
        <f t="shared" si="68"/>
        <v>3</v>
      </c>
      <c r="G711" s="2" t="s">
        <v>3589</v>
      </c>
      <c r="H711" s="2" t="s">
        <v>3131</v>
      </c>
      <c r="I711" s="22" t="str">
        <f t="shared" si="69"/>
        <v>United States</v>
      </c>
      <c r="J711" s="22" t="str">
        <f t="shared" si="70"/>
        <v>California</v>
      </c>
      <c r="K711" s="2" t="s">
        <v>18</v>
      </c>
      <c r="L711" s="2" t="s">
        <v>929</v>
      </c>
      <c r="M711" s="4">
        <v>41.72</v>
      </c>
      <c r="N711" s="4">
        <v>5</v>
      </c>
      <c r="O711" s="4">
        <v>13.0375</v>
      </c>
      <c r="P711" s="14">
        <f t="shared" si="71"/>
        <v>0.3125</v>
      </c>
    </row>
    <row r="712" spans="1:16" ht="14.25" customHeight="1" x14ac:dyDescent="0.25">
      <c r="A712" s="2" t="s">
        <v>965</v>
      </c>
      <c r="B712" s="3">
        <v>40954</v>
      </c>
      <c r="C712" s="10" t="str">
        <f t="shared" si="66"/>
        <v>February</v>
      </c>
      <c r="D712" s="10" t="str">
        <f t="shared" si="67"/>
        <v>2012</v>
      </c>
      <c r="E712" s="3">
        <v>40957</v>
      </c>
      <c r="F712" s="13">
        <f t="shared" si="68"/>
        <v>3</v>
      </c>
      <c r="G712" s="2" t="s">
        <v>3589</v>
      </c>
      <c r="H712" s="2" t="s">
        <v>3131</v>
      </c>
      <c r="I712" s="22" t="str">
        <f t="shared" si="69"/>
        <v>United States</v>
      </c>
      <c r="J712" s="22" t="str">
        <f t="shared" si="70"/>
        <v>California</v>
      </c>
      <c r="K712" s="2" t="s">
        <v>18</v>
      </c>
      <c r="L712" s="2" t="s">
        <v>967</v>
      </c>
      <c r="M712" s="4">
        <v>11.52</v>
      </c>
      <c r="N712" s="4">
        <v>5</v>
      </c>
      <c r="O712" s="4">
        <v>4.1760000000000002</v>
      </c>
      <c r="P712" s="14">
        <f t="shared" si="71"/>
        <v>0.36250000000000004</v>
      </c>
    </row>
    <row r="713" spans="1:16" ht="14.25" customHeight="1" x14ac:dyDescent="0.25">
      <c r="A713" s="2" t="s">
        <v>965</v>
      </c>
      <c r="B713" s="3">
        <v>40954</v>
      </c>
      <c r="C713" s="10" t="str">
        <f t="shared" si="66"/>
        <v>February</v>
      </c>
      <c r="D713" s="10" t="str">
        <f t="shared" si="67"/>
        <v>2012</v>
      </c>
      <c r="E713" s="3">
        <v>40957</v>
      </c>
      <c r="F713" s="13">
        <f t="shared" si="68"/>
        <v>3</v>
      </c>
      <c r="G713" s="2" t="s">
        <v>3589</v>
      </c>
      <c r="H713" s="2" t="s">
        <v>3131</v>
      </c>
      <c r="I713" s="22" t="str">
        <f t="shared" si="69"/>
        <v>United States</v>
      </c>
      <c r="J713" s="22" t="str">
        <f t="shared" si="70"/>
        <v>California</v>
      </c>
      <c r="K713" s="2" t="s">
        <v>20</v>
      </c>
      <c r="L713" s="2" t="s">
        <v>968</v>
      </c>
      <c r="M713" s="4">
        <v>541.44000000000005</v>
      </c>
      <c r="N713" s="4">
        <v>6</v>
      </c>
      <c r="O713" s="4">
        <v>157.01759999999999</v>
      </c>
      <c r="P713" s="14">
        <f t="shared" si="71"/>
        <v>0.28999999999999992</v>
      </c>
    </row>
    <row r="714" spans="1:16" ht="14.25" customHeight="1" x14ac:dyDescent="0.25">
      <c r="A714" s="2" t="s">
        <v>965</v>
      </c>
      <c r="B714" s="3">
        <v>40954</v>
      </c>
      <c r="C714" s="10" t="str">
        <f t="shared" si="66"/>
        <v>February</v>
      </c>
      <c r="D714" s="10" t="str">
        <f t="shared" si="67"/>
        <v>2012</v>
      </c>
      <c r="E714" s="3">
        <v>40957</v>
      </c>
      <c r="F714" s="13">
        <f t="shared" si="68"/>
        <v>3</v>
      </c>
      <c r="G714" s="2" t="s">
        <v>3589</v>
      </c>
      <c r="H714" s="2" t="s">
        <v>3131</v>
      </c>
      <c r="I714" s="22" t="str">
        <f t="shared" si="69"/>
        <v>United States</v>
      </c>
      <c r="J714" s="22" t="str">
        <f t="shared" si="70"/>
        <v>California</v>
      </c>
      <c r="K714" s="2" t="s">
        <v>45</v>
      </c>
      <c r="L714" s="2" t="s">
        <v>969</v>
      </c>
      <c r="M714" s="4">
        <v>19.440000000000001</v>
      </c>
      <c r="N714" s="4">
        <v>3</v>
      </c>
      <c r="O714" s="4">
        <v>9.3312000000000008</v>
      </c>
      <c r="P714" s="14">
        <f t="shared" si="71"/>
        <v>0.48000000000000004</v>
      </c>
    </row>
    <row r="715" spans="1:16" ht="14.25" customHeight="1" x14ac:dyDescent="0.25">
      <c r="A715" s="2" t="s">
        <v>970</v>
      </c>
      <c r="B715" s="3">
        <v>41380</v>
      </c>
      <c r="C715" s="10" t="str">
        <f t="shared" si="66"/>
        <v>April</v>
      </c>
      <c r="D715" s="10" t="str">
        <f t="shared" si="67"/>
        <v>2013</v>
      </c>
      <c r="E715" s="3">
        <v>41382</v>
      </c>
      <c r="F715" s="13">
        <f t="shared" si="68"/>
        <v>2</v>
      </c>
      <c r="G715" s="2" t="s">
        <v>3590</v>
      </c>
      <c r="H715" s="2" t="s">
        <v>3149</v>
      </c>
      <c r="I715" s="22" t="str">
        <f t="shared" si="69"/>
        <v>United States</v>
      </c>
      <c r="J715" s="22" t="str">
        <f t="shared" si="70"/>
        <v>California</v>
      </c>
      <c r="K715" s="2" t="s">
        <v>45</v>
      </c>
      <c r="L715" s="2" t="s">
        <v>89</v>
      </c>
      <c r="M715" s="4">
        <v>143.69999999999999</v>
      </c>
      <c r="N715" s="4">
        <v>3</v>
      </c>
      <c r="O715" s="4">
        <v>68.975999999999999</v>
      </c>
      <c r="P715" s="14">
        <f t="shared" si="71"/>
        <v>0.48000000000000004</v>
      </c>
    </row>
    <row r="716" spans="1:16" ht="14.25" customHeight="1" x14ac:dyDescent="0.25">
      <c r="A716" s="2" t="s">
        <v>971</v>
      </c>
      <c r="B716" s="3">
        <v>41180</v>
      </c>
      <c r="C716" s="10" t="str">
        <f t="shared" si="66"/>
        <v>September</v>
      </c>
      <c r="D716" s="10" t="str">
        <f t="shared" si="67"/>
        <v>2012</v>
      </c>
      <c r="E716" s="3">
        <v>41183</v>
      </c>
      <c r="F716" s="13">
        <f t="shared" si="68"/>
        <v>3</v>
      </c>
      <c r="G716" s="2" t="s">
        <v>3473</v>
      </c>
      <c r="H716" s="2" t="s">
        <v>3134</v>
      </c>
      <c r="I716" s="22" t="str">
        <f t="shared" si="69"/>
        <v>United States</v>
      </c>
      <c r="J716" s="22" t="str">
        <f t="shared" si="70"/>
        <v>California</v>
      </c>
      <c r="K716" s="2" t="s">
        <v>20</v>
      </c>
      <c r="L716" s="2" t="s">
        <v>972</v>
      </c>
      <c r="M716" s="4">
        <v>43.26</v>
      </c>
      <c r="N716" s="4">
        <v>3</v>
      </c>
      <c r="O716" s="4">
        <v>14.2758</v>
      </c>
      <c r="P716" s="14">
        <f t="shared" si="71"/>
        <v>0.33</v>
      </c>
    </row>
    <row r="717" spans="1:16" ht="14.25" customHeight="1" x14ac:dyDescent="0.25">
      <c r="A717" s="2" t="s">
        <v>971</v>
      </c>
      <c r="B717" s="3">
        <v>41180</v>
      </c>
      <c r="C717" s="10" t="str">
        <f t="shared" si="66"/>
        <v>September</v>
      </c>
      <c r="D717" s="10" t="str">
        <f t="shared" si="67"/>
        <v>2012</v>
      </c>
      <c r="E717" s="3">
        <v>41183</v>
      </c>
      <c r="F717" s="13">
        <f t="shared" si="68"/>
        <v>3</v>
      </c>
      <c r="G717" s="2" t="s">
        <v>3473</v>
      </c>
      <c r="H717" s="2" t="s">
        <v>3134</v>
      </c>
      <c r="I717" s="22" t="str">
        <f t="shared" si="69"/>
        <v>United States</v>
      </c>
      <c r="J717" s="22" t="str">
        <f t="shared" si="70"/>
        <v>California</v>
      </c>
      <c r="K717" s="2" t="s">
        <v>20</v>
      </c>
      <c r="L717" s="2" t="s">
        <v>936</v>
      </c>
      <c r="M717" s="4">
        <v>43.56</v>
      </c>
      <c r="N717" s="4">
        <v>2</v>
      </c>
      <c r="O717" s="4">
        <v>15.246</v>
      </c>
      <c r="P717" s="14">
        <f t="shared" si="71"/>
        <v>0.35</v>
      </c>
    </row>
    <row r="718" spans="1:16" ht="14.25" customHeight="1" x14ac:dyDescent="0.25">
      <c r="A718" s="2" t="s">
        <v>973</v>
      </c>
      <c r="B718" s="3">
        <v>41807</v>
      </c>
      <c r="C718" s="10" t="str">
        <f t="shared" si="66"/>
        <v>June</v>
      </c>
      <c r="D718" s="10" t="str">
        <f t="shared" si="67"/>
        <v>2014</v>
      </c>
      <c r="E718" s="3">
        <v>41810</v>
      </c>
      <c r="F718" s="13">
        <f t="shared" si="68"/>
        <v>3</v>
      </c>
      <c r="G718" s="2" t="s">
        <v>3317</v>
      </c>
      <c r="H718" s="2" t="s">
        <v>3134</v>
      </c>
      <c r="I718" s="22" t="str">
        <f t="shared" si="69"/>
        <v>United States</v>
      </c>
      <c r="J718" s="22" t="str">
        <f t="shared" si="70"/>
        <v>California</v>
      </c>
      <c r="K718" s="2" t="s">
        <v>72</v>
      </c>
      <c r="L718" s="2" t="s">
        <v>974</v>
      </c>
      <c r="M718" s="4">
        <v>1212.96</v>
      </c>
      <c r="N718" s="4">
        <v>7</v>
      </c>
      <c r="O718" s="4">
        <v>90.971999999999994</v>
      </c>
      <c r="P718" s="14">
        <f t="shared" si="71"/>
        <v>7.4999999999999997E-2</v>
      </c>
    </row>
    <row r="719" spans="1:16" ht="14.25" customHeight="1" x14ac:dyDescent="0.25">
      <c r="A719" s="2" t="s">
        <v>973</v>
      </c>
      <c r="B719" s="3">
        <v>41807</v>
      </c>
      <c r="C719" s="10" t="str">
        <f t="shared" si="66"/>
        <v>June</v>
      </c>
      <c r="D719" s="10" t="str">
        <f t="shared" si="67"/>
        <v>2014</v>
      </c>
      <c r="E719" s="3">
        <v>41810</v>
      </c>
      <c r="F719" s="13">
        <f t="shared" si="68"/>
        <v>3</v>
      </c>
      <c r="G719" s="2" t="s">
        <v>3317</v>
      </c>
      <c r="H719" s="2" t="s">
        <v>3134</v>
      </c>
      <c r="I719" s="22" t="str">
        <f t="shared" si="69"/>
        <v>United States</v>
      </c>
      <c r="J719" s="22" t="str">
        <f t="shared" si="70"/>
        <v>California</v>
      </c>
      <c r="K719" s="2" t="s">
        <v>45</v>
      </c>
      <c r="L719" s="2" t="s">
        <v>975</v>
      </c>
      <c r="M719" s="4">
        <v>18.54</v>
      </c>
      <c r="N719" s="4">
        <v>2</v>
      </c>
      <c r="O719" s="4">
        <v>8.7138000000000009</v>
      </c>
      <c r="P719" s="14">
        <f t="shared" si="71"/>
        <v>0.47000000000000008</v>
      </c>
    </row>
    <row r="720" spans="1:16" ht="14.25" customHeight="1" x14ac:dyDescent="0.25">
      <c r="A720" s="2" t="s">
        <v>976</v>
      </c>
      <c r="B720" s="3">
        <v>41221</v>
      </c>
      <c r="C720" s="10" t="str">
        <f t="shared" si="66"/>
        <v>November</v>
      </c>
      <c r="D720" s="10" t="str">
        <f t="shared" si="67"/>
        <v>2012</v>
      </c>
      <c r="E720" s="3">
        <v>41223</v>
      </c>
      <c r="F720" s="13">
        <f t="shared" si="68"/>
        <v>2</v>
      </c>
      <c r="G720" s="2" t="s">
        <v>3591</v>
      </c>
      <c r="H720" s="2" t="s">
        <v>3149</v>
      </c>
      <c r="I720" s="22" t="str">
        <f t="shared" si="69"/>
        <v>United States</v>
      </c>
      <c r="J720" s="22" t="str">
        <f t="shared" si="70"/>
        <v>California</v>
      </c>
      <c r="K720" s="2" t="s">
        <v>79</v>
      </c>
      <c r="L720" s="2" t="s">
        <v>977</v>
      </c>
      <c r="M720" s="4">
        <v>5</v>
      </c>
      <c r="N720" s="4">
        <v>1</v>
      </c>
      <c r="O720" s="4">
        <v>2.4</v>
      </c>
      <c r="P720" s="14">
        <f t="shared" si="71"/>
        <v>0.48</v>
      </c>
    </row>
    <row r="721" spans="1:16" ht="14.25" customHeight="1" x14ac:dyDescent="0.25">
      <c r="A721" s="2" t="s">
        <v>976</v>
      </c>
      <c r="B721" s="3">
        <v>41221</v>
      </c>
      <c r="C721" s="10" t="str">
        <f t="shared" si="66"/>
        <v>November</v>
      </c>
      <c r="D721" s="10" t="str">
        <f t="shared" si="67"/>
        <v>2012</v>
      </c>
      <c r="E721" s="3">
        <v>41223</v>
      </c>
      <c r="F721" s="13">
        <f t="shared" si="68"/>
        <v>2</v>
      </c>
      <c r="G721" s="2" t="s">
        <v>3591</v>
      </c>
      <c r="H721" s="2" t="s">
        <v>3149</v>
      </c>
      <c r="I721" s="22" t="str">
        <f t="shared" si="69"/>
        <v>United States</v>
      </c>
      <c r="J721" s="22" t="str">
        <f t="shared" si="70"/>
        <v>California</v>
      </c>
      <c r="K721" s="2" t="s">
        <v>38</v>
      </c>
      <c r="L721" s="2" t="s">
        <v>978</v>
      </c>
      <c r="M721" s="4">
        <v>371.97</v>
      </c>
      <c r="N721" s="4">
        <v>3</v>
      </c>
      <c r="O721" s="4">
        <v>66.954599999999999</v>
      </c>
      <c r="P721" s="14">
        <f t="shared" si="71"/>
        <v>0.18</v>
      </c>
    </row>
    <row r="722" spans="1:16" ht="14.25" customHeight="1" x14ac:dyDescent="0.25">
      <c r="A722" s="2" t="s">
        <v>979</v>
      </c>
      <c r="B722" s="3">
        <v>41900</v>
      </c>
      <c r="C722" s="10" t="str">
        <f t="shared" si="66"/>
        <v>September</v>
      </c>
      <c r="D722" s="10" t="str">
        <f t="shared" si="67"/>
        <v>2014</v>
      </c>
      <c r="E722" s="3">
        <v>41900</v>
      </c>
      <c r="F722" s="13">
        <f t="shared" si="68"/>
        <v>0</v>
      </c>
      <c r="G722" s="2" t="s">
        <v>3592</v>
      </c>
      <c r="H722" s="2" t="s">
        <v>3132</v>
      </c>
      <c r="I722" s="22" t="str">
        <f t="shared" si="69"/>
        <v>United States</v>
      </c>
      <c r="J722" s="22" t="str">
        <f t="shared" si="70"/>
        <v>Washington</v>
      </c>
      <c r="K722" s="2" t="s">
        <v>45</v>
      </c>
      <c r="L722" s="2" t="s">
        <v>980</v>
      </c>
      <c r="M722" s="4">
        <v>12.96</v>
      </c>
      <c r="N722" s="4">
        <v>2</v>
      </c>
      <c r="O722" s="4">
        <v>6.3503999999999996</v>
      </c>
      <c r="P722" s="14">
        <f t="shared" si="71"/>
        <v>0.48999999999999994</v>
      </c>
    </row>
    <row r="723" spans="1:16" ht="14.25" customHeight="1" x14ac:dyDescent="0.25">
      <c r="A723" s="2" t="s">
        <v>981</v>
      </c>
      <c r="B723" s="3">
        <v>41173</v>
      </c>
      <c r="C723" s="10" t="str">
        <f t="shared" si="66"/>
        <v>September</v>
      </c>
      <c r="D723" s="10" t="str">
        <f t="shared" si="67"/>
        <v>2012</v>
      </c>
      <c r="E723" s="3">
        <v>41179</v>
      </c>
      <c r="F723" s="13">
        <f t="shared" si="68"/>
        <v>6</v>
      </c>
      <c r="G723" s="2" t="s">
        <v>3329</v>
      </c>
      <c r="H723" s="2" t="s">
        <v>3132</v>
      </c>
      <c r="I723" s="22" t="str">
        <f t="shared" si="69"/>
        <v>United States</v>
      </c>
      <c r="J723" s="22" t="str">
        <f t="shared" si="70"/>
        <v>Washington</v>
      </c>
      <c r="K723" s="2" t="s">
        <v>28</v>
      </c>
      <c r="L723" s="2" t="s">
        <v>982</v>
      </c>
      <c r="M723" s="4">
        <v>199.74</v>
      </c>
      <c r="N723" s="4">
        <v>6</v>
      </c>
      <c r="O723" s="4">
        <v>47.937600000000003</v>
      </c>
      <c r="P723" s="14">
        <f t="shared" si="71"/>
        <v>0.24000000000000002</v>
      </c>
    </row>
    <row r="724" spans="1:16" ht="14.25" customHeight="1" x14ac:dyDescent="0.25">
      <c r="A724" s="2" t="s">
        <v>983</v>
      </c>
      <c r="B724" s="3">
        <v>40974</v>
      </c>
      <c r="C724" s="10" t="str">
        <f t="shared" si="66"/>
        <v>March</v>
      </c>
      <c r="D724" s="10" t="str">
        <f t="shared" si="67"/>
        <v>2012</v>
      </c>
      <c r="E724" s="3">
        <v>40979</v>
      </c>
      <c r="F724" s="13">
        <f t="shared" si="68"/>
        <v>5</v>
      </c>
      <c r="G724" s="2" t="s">
        <v>3426</v>
      </c>
      <c r="H724" s="2" t="s">
        <v>3134</v>
      </c>
      <c r="I724" s="22" t="str">
        <f t="shared" si="69"/>
        <v>United States</v>
      </c>
      <c r="J724" s="22" t="str">
        <f t="shared" si="70"/>
        <v>California</v>
      </c>
      <c r="K724" s="2" t="s">
        <v>12</v>
      </c>
      <c r="L724" s="2" t="s">
        <v>984</v>
      </c>
      <c r="M724" s="4">
        <v>435.26</v>
      </c>
      <c r="N724" s="4">
        <v>7</v>
      </c>
      <c r="O724" s="4">
        <v>95.757199999999997</v>
      </c>
      <c r="P724" s="14">
        <f t="shared" si="71"/>
        <v>0.22</v>
      </c>
    </row>
    <row r="725" spans="1:16" ht="14.25" customHeight="1" x14ac:dyDescent="0.25">
      <c r="A725" s="2" t="s">
        <v>983</v>
      </c>
      <c r="B725" s="3">
        <v>40974</v>
      </c>
      <c r="C725" s="10" t="str">
        <f t="shared" si="66"/>
        <v>March</v>
      </c>
      <c r="D725" s="10" t="str">
        <f t="shared" si="67"/>
        <v>2012</v>
      </c>
      <c r="E725" s="3">
        <v>40979</v>
      </c>
      <c r="F725" s="13">
        <f t="shared" si="68"/>
        <v>5</v>
      </c>
      <c r="G725" s="2" t="s">
        <v>3426</v>
      </c>
      <c r="H725" s="2" t="s">
        <v>3134</v>
      </c>
      <c r="I725" s="22" t="str">
        <f t="shared" si="69"/>
        <v>United States</v>
      </c>
      <c r="J725" s="22" t="str">
        <f t="shared" si="70"/>
        <v>California</v>
      </c>
      <c r="K725" s="2" t="s">
        <v>165</v>
      </c>
      <c r="L725" s="2" t="s">
        <v>985</v>
      </c>
      <c r="M725" s="4">
        <v>1119.9839999999999</v>
      </c>
      <c r="N725" s="4">
        <v>2</v>
      </c>
      <c r="O725" s="4">
        <v>377.99459999999999</v>
      </c>
      <c r="P725" s="14">
        <f t="shared" si="71"/>
        <v>0.33750000000000002</v>
      </c>
    </row>
    <row r="726" spans="1:16" ht="14.25" customHeight="1" x14ac:dyDescent="0.25">
      <c r="A726" s="2" t="s">
        <v>986</v>
      </c>
      <c r="B726" s="3">
        <v>40819</v>
      </c>
      <c r="C726" s="10" t="str">
        <f t="shared" si="66"/>
        <v>October</v>
      </c>
      <c r="D726" s="10" t="str">
        <f t="shared" si="67"/>
        <v>2011</v>
      </c>
      <c r="E726" s="3">
        <v>40824</v>
      </c>
      <c r="F726" s="13">
        <f t="shared" si="68"/>
        <v>5</v>
      </c>
      <c r="G726" s="2" t="s">
        <v>3593</v>
      </c>
      <c r="H726" s="2" t="s">
        <v>3131</v>
      </c>
      <c r="I726" s="22" t="str">
        <f t="shared" si="69"/>
        <v>United States</v>
      </c>
      <c r="J726" s="22" t="str">
        <f t="shared" si="70"/>
        <v>California</v>
      </c>
      <c r="K726" s="2" t="s">
        <v>22</v>
      </c>
      <c r="L726" s="2" t="s">
        <v>987</v>
      </c>
      <c r="M726" s="4">
        <v>143.43199999999999</v>
      </c>
      <c r="N726" s="4">
        <v>1</v>
      </c>
      <c r="O726" s="4">
        <v>3.5857999999999999</v>
      </c>
      <c r="P726" s="14">
        <f t="shared" si="71"/>
        <v>2.5000000000000001E-2</v>
      </c>
    </row>
    <row r="727" spans="1:16" ht="14.25" customHeight="1" x14ac:dyDescent="0.25">
      <c r="A727" s="2" t="s">
        <v>986</v>
      </c>
      <c r="B727" s="3">
        <v>40819</v>
      </c>
      <c r="C727" s="10" t="str">
        <f t="shared" si="66"/>
        <v>October</v>
      </c>
      <c r="D727" s="10" t="str">
        <f t="shared" si="67"/>
        <v>2011</v>
      </c>
      <c r="E727" s="3">
        <v>40824</v>
      </c>
      <c r="F727" s="13">
        <f t="shared" si="68"/>
        <v>5</v>
      </c>
      <c r="G727" s="2" t="s">
        <v>3593</v>
      </c>
      <c r="H727" s="2" t="s">
        <v>3131</v>
      </c>
      <c r="I727" s="22" t="str">
        <f t="shared" si="69"/>
        <v>United States</v>
      </c>
      <c r="J727" s="22" t="str">
        <f t="shared" si="70"/>
        <v>California</v>
      </c>
      <c r="K727" s="2" t="s">
        <v>72</v>
      </c>
      <c r="L727" s="2" t="s">
        <v>988</v>
      </c>
      <c r="M727" s="4">
        <v>122.352</v>
      </c>
      <c r="N727" s="4">
        <v>3</v>
      </c>
      <c r="O727" s="4">
        <v>13.7646</v>
      </c>
      <c r="P727" s="14">
        <f t="shared" si="71"/>
        <v>0.11249999999999999</v>
      </c>
    </row>
    <row r="728" spans="1:16" ht="14.25" customHeight="1" x14ac:dyDescent="0.25">
      <c r="A728" s="2" t="s">
        <v>989</v>
      </c>
      <c r="B728" s="3">
        <v>41943</v>
      </c>
      <c r="C728" s="10" t="str">
        <f t="shared" si="66"/>
        <v>October</v>
      </c>
      <c r="D728" s="10" t="str">
        <f t="shared" si="67"/>
        <v>2014</v>
      </c>
      <c r="E728" s="3">
        <v>41946</v>
      </c>
      <c r="F728" s="13">
        <f t="shared" si="68"/>
        <v>3</v>
      </c>
      <c r="G728" s="2" t="s">
        <v>3594</v>
      </c>
      <c r="H728" s="2" t="s">
        <v>3132</v>
      </c>
      <c r="I728" s="22" t="str">
        <f t="shared" si="69"/>
        <v>United States</v>
      </c>
      <c r="J728" s="22" t="str">
        <f t="shared" si="70"/>
        <v>Washington</v>
      </c>
      <c r="K728" s="2" t="s">
        <v>72</v>
      </c>
      <c r="L728" s="2" t="s">
        <v>876</v>
      </c>
      <c r="M728" s="4">
        <v>97.567999999999998</v>
      </c>
      <c r="N728" s="4">
        <v>2</v>
      </c>
      <c r="O728" s="4">
        <v>-6.0979999999999999</v>
      </c>
      <c r="P728" s="14">
        <f t="shared" si="71"/>
        <v>-6.25E-2</v>
      </c>
    </row>
    <row r="729" spans="1:16" ht="14.25" customHeight="1" x14ac:dyDescent="0.25">
      <c r="A729" s="2" t="s">
        <v>989</v>
      </c>
      <c r="B729" s="3">
        <v>41943</v>
      </c>
      <c r="C729" s="10" t="str">
        <f t="shared" si="66"/>
        <v>October</v>
      </c>
      <c r="D729" s="10" t="str">
        <f t="shared" si="67"/>
        <v>2014</v>
      </c>
      <c r="E729" s="3">
        <v>41946</v>
      </c>
      <c r="F729" s="13">
        <f t="shared" si="68"/>
        <v>3</v>
      </c>
      <c r="G729" s="2" t="s">
        <v>3594</v>
      </c>
      <c r="H729" s="2" t="s">
        <v>3132</v>
      </c>
      <c r="I729" s="22" t="str">
        <f t="shared" si="69"/>
        <v>United States</v>
      </c>
      <c r="J729" s="22" t="str">
        <f t="shared" si="70"/>
        <v>Washington</v>
      </c>
      <c r="K729" s="2" t="s">
        <v>72</v>
      </c>
      <c r="L729" s="2" t="s">
        <v>990</v>
      </c>
      <c r="M729" s="4">
        <v>614.27200000000005</v>
      </c>
      <c r="N729" s="4">
        <v>8</v>
      </c>
      <c r="O729" s="4">
        <v>-23.0352</v>
      </c>
      <c r="P729" s="14">
        <f t="shared" si="71"/>
        <v>-3.7499999999999999E-2</v>
      </c>
    </row>
    <row r="730" spans="1:16" ht="14.25" customHeight="1" x14ac:dyDescent="0.25">
      <c r="A730" s="2" t="s">
        <v>989</v>
      </c>
      <c r="B730" s="3">
        <v>41943</v>
      </c>
      <c r="C730" s="10" t="str">
        <f t="shared" si="66"/>
        <v>October</v>
      </c>
      <c r="D730" s="10" t="str">
        <f t="shared" si="67"/>
        <v>2014</v>
      </c>
      <c r="E730" s="3">
        <v>41946</v>
      </c>
      <c r="F730" s="13">
        <f t="shared" si="68"/>
        <v>3</v>
      </c>
      <c r="G730" s="2" t="s">
        <v>3594</v>
      </c>
      <c r="H730" s="2" t="s">
        <v>3132</v>
      </c>
      <c r="I730" s="22" t="str">
        <f t="shared" si="69"/>
        <v>United States</v>
      </c>
      <c r="J730" s="22" t="str">
        <f t="shared" si="70"/>
        <v>Washington</v>
      </c>
      <c r="K730" s="2" t="s">
        <v>198</v>
      </c>
      <c r="L730" s="2" t="s">
        <v>550</v>
      </c>
      <c r="M730" s="4">
        <v>199.98</v>
      </c>
      <c r="N730" s="4">
        <v>2</v>
      </c>
      <c r="O730" s="4">
        <v>37.996200000000002</v>
      </c>
      <c r="P730" s="14">
        <f t="shared" si="71"/>
        <v>0.19000000000000003</v>
      </c>
    </row>
    <row r="731" spans="1:16" ht="14.25" customHeight="1" x14ac:dyDescent="0.25">
      <c r="A731" s="2" t="s">
        <v>991</v>
      </c>
      <c r="B731" s="3">
        <v>41801</v>
      </c>
      <c r="C731" s="10" t="str">
        <f t="shared" si="66"/>
        <v>June</v>
      </c>
      <c r="D731" s="10" t="str">
        <f t="shared" si="67"/>
        <v>2014</v>
      </c>
      <c r="E731" s="3">
        <v>41804</v>
      </c>
      <c r="F731" s="13">
        <f t="shared" si="68"/>
        <v>3</v>
      </c>
      <c r="G731" s="2" t="s">
        <v>3595</v>
      </c>
      <c r="H731" s="2" t="s">
        <v>3131</v>
      </c>
      <c r="I731" s="22" t="str">
        <f t="shared" si="69"/>
        <v>United States</v>
      </c>
      <c r="J731" s="22" t="str">
        <f t="shared" si="70"/>
        <v>California</v>
      </c>
      <c r="K731" s="2" t="s">
        <v>14</v>
      </c>
      <c r="L731" s="2" t="s">
        <v>992</v>
      </c>
      <c r="M731" s="4">
        <v>16.399999999999999</v>
      </c>
      <c r="N731" s="4">
        <v>5</v>
      </c>
      <c r="O731" s="4">
        <v>4.7560000000000002</v>
      </c>
      <c r="P731" s="14">
        <f t="shared" si="71"/>
        <v>0.29000000000000004</v>
      </c>
    </row>
    <row r="732" spans="1:16" ht="14.25" customHeight="1" x14ac:dyDescent="0.25">
      <c r="A732" s="2" t="s">
        <v>993</v>
      </c>
      <c r="B732" s="3">
        <v>41648</v>
      </c>
      <c r="C732" s="10" t="str">
        <f t="shared" si="66"/>
        <v>January</v>
      </c>
      <c r="D732" s="10" t="str">
        <f t="shared" si="67"/>
        <v>2014</v>
      </c>
      <c r="E732" s="3">
        <v>41651</v>
      </c>
      <c r="F732" s="13">
        <f t="shared" si="68"/>
        <v>3</v>
      </c>
      <c r="G732" s="2" t="s">
        <v>3596</v>
      </c>
      <c r="H732" s="2" t="s">
        <v>3132</v>
      </c>
      <c r="I732" s="22" t="str">
        <f t="shared" si="69"/>
        <v>United States</v>
      </c>
      <c r="J732" s="22" t="str">
        <f t="shared" si="70"/>
        <v>Washington</v>
      </c>
      <c r="K732" s="2" t="s">
        <v>22</v>
      </c>
      <c r="L732" s="2" t="s">
        <v>994</v>
      </c>
      <c r="M732" s="4">
        <v>892.98</v>
      </c>
      <c r="N732" s="4">
        <v>2</v>
      </c>
      <c r="O732" s="4">
        <v>80.368200000000002</v>
      </c>
      <c r="P732" s="14">
        <f t="shared" si="71"/>
        <v>0.09</v>
      </c>
    </row>
    <row r="733" spans="1:16" ht="14.25" customHeight="1" x14ac:dyDescent="0.25">
      <c r="A733" s="2" t="s">
        <v>995</v>
      </c>
      <c r="B733" s="3">
        <v>41802</v>
      </c>
      <c r="C733" s="10" t="str">
        <f t="shared" si="66"/>
        <v>June</v>
      </c>
      <c r="D733" s="10" t="str">
        <f t="shared" si="67"/>
        <v>2014</v>
      </c>
      <c r="E733" s="3">
        <v>41803</v>
      </c>
      <c r="F733" s="13">
        <f t="shared" si="68"/>
        <v>1</v>
      </c>
      <c r="G733" s="2" t="s">
        <v>3597</v>
      </c>
      <c r="H733" s="2" t="s">
        <v>3215</v>
      </c>
      <c r="I733" s="22" t="str">
        <f t="shared" si="69"/>
        <v>United States</v>
      </c>
      <c r="J733" s="22" t="str">
        <f t="shared" si="70"/>
        <v>Arizona</v>
      </c>
      <c r="K733" s="2" t="s">
        <v>72</v>
      </c>
      <c r="L733" s="2" t="s">
        <v>996</v>
      </c>
      <c r="M733" s="4">
        <v>280.79199999999997</v>
      </c>
      <c r="N733" s="4">
        <v>1</v>
      </c>
      <c r="O733" s="4">
        <v>35.098999999999997</v>
      </c>
      <c r="P733" s="14">
        <f t="shared" si="71"/>
        <v>0.125</v>
      </c>
    </row>
    <row r="734" spans="1:16" ht="14.25" customHeight="1" x14ac:dyDescent="0.25">
      <c r="A734" s="2" t="s">
        <v>995</v>
      </c>
      <c r="B734" s="3">
        <v>41802</v>
      </c>
      <c r="C734" s="10" t="str">
        <f t="shared" si="66"/>
        <v>June</v>
      </c>
      <c r="D734" s="10" t="str">
        <f t="shared" si="67"/>
        <v>2014</v>
      </c>
      <c r="E734" s="3">
        <v>41803</v>
      </c>
      <c r="F734" s="13">
        <f t="shared" si="68"/>
        <v>1</v>
      </c>
      <c r="G734" s="2" t="s">
        <v>3597</v>
      </c>
      <c r="H734" s="2" t="s">
        <v>3215</v>
      </c>
      <c r="I734" s="22" t="str">
        <f t="shared" si="69"/>
        <v>United States</v>
      </c>
      <c r="J734" s="22" t="str">
        <f t="shared" si="70"/>
        <v>Arizona</v>
      </c>
      <c r="K734" s="2" t="s">
        <v>28</v>
      </c>
      <c r="L734" s="2" t="s">
        <v>53</v>
      </c>
      <c r="M734" s="4">
        <v>68.447999999999993</v>
      </c>
      <c r="N734" s="4">
        <v>4</v>
      </c>
      <c r="O734" s="4">
        <v>7.7004000000000001</v>
      </c>
      <c r="P734" s="14">
        <f t="shared" si="71"/>
        <v>0.11250000000000002</v>
      </c>
    </row>
    <row r="735" spans="1:16" ht="14.25" customHeight="1" x14ac:dyDescent="0.25">
      <c r="A735" s="2" t="s">
        <v>995</v>
      </c>
      <c r="B735" s="3">
        <v>41802</v>
      </c>
      <c r="C735" s="10" t="str">
        <f t="shared" si="66"/>
        <v>June</v>
      </c>
      <c r="D735" s="10" t="str">
        <f t="shared" si="67"/>
        <v>2014</v>
      </c>
      <c r="E735" s="3">
        <v>41803</v>
      </c>
      <c r="F735" s="13">
        <f t="shared" si="68"/>
        <v>1</v>
      </c>
      <c r="G735" s="2" t="s">
        <v>3597</v>
      </c>
      <c r="H735" s="2" t="s">
        <v>3215</v>
      </c>
      <c r="I735" s="22" t="str">
        <f t="shared" si="69"/>
        <v>United States</v>
      </c>
      <c r="J735" s="22" t="str">
        <f t="shared" si="70"/>
        <v>Arizona</v>
      </c>
      <c r="K735" s="2" t="s">
        <v>14</v>
      </c>
      <c r="L735" s="2" t="s">
        <v>450</v>
      </c>
      <c r="M735" s="4">
        <v>88.04</v>
      </c>
      <c r="N735" s="4">
        <v>5</v>
      </c>
      <c r="O735" s="4">
        <v>6.6029999999999998</v>
      </c>
      <c r="P735" s="14">
        <f t="shared" si="71"/>
        <v>7.4999999999999997E-2</v>
      </c>
    </row>
    <row r="736" spans="1:16" ht="14.25" customHeight="1" x14ac:dyDescent="0.25">
      <c r="A736" s="2" t="s">
        <v>995</v>
      </c>
      <c r="B736" s="3">
        <v>41802</v>
      </c>
      <c r="C736" s="10" t="str">
        <f t="shared" si="66"/>
        <v>June</v>
      </c>
      <c r="D736" s="10" t="str">
        <f t="shared" si="67"/>
        <v>2014</v>
      </c>
      <c r="E736" s="3">
        <v>41803</v>
      </c>
      <c r="F736" s="13">
        <f t="shared" si="68"/>
        <v>1</v>
      </c>
      <c r="G736" s="2" t="s">
        <v>3597</v>
      </c>
      <c r="H736" s="2" t="s">
        <v>3215</v>
      </c>
      <c r="I736" s="22" t="str">
        <f t="shared" si="69"/>
        <v>United States</v>
      </c>
      <c r="J736" s="22" t="str">
        <f t="shared" si="70"/>
        <v>Arizona</v>
      </c>
      <c r="K736" s="2" t="s">
        <v>14</v>
      </c>
      <c r="L736" s="2" t="s">
        <v>997</v>
      </c>
      <c r="M736" s="4">
        <v>15.872</v>
      </c>
      <c r="N736" s="4">
        <v>1</v>
      </c>
      <c r="O736" s="4">
        <v>1.984</v>
      </c>
      <c r="P736" s="14">
        <f t="shared" si="71"/>
        <v>0.125</v>
      </c>
    </row>
    <row r="737" spans="1:16" ht="14.25" customHeight="1" x14ac:dyDescent="0.25">
      <c r="A737" s="2" t="s">
        <v>995</v>
      </c>
      <c r="B737" s="3">
        <v>41802</v>
      </c>
      <c r="C737" s="10" t="str">
        <f t="shared" si="66"/>
        <v>June</v>
      </c>
      <c r="D737" s="10" t="str">
        <f t="shared" si="67"/>
        <v>2014</v>
      </c>
      <c r="E737" s="3">
        <v>41803</v>
      </c>
      <c r="F737" s="13">
        <f t="shared" si="68"/>
        <v>1</v>
      </c>
      <c r="G737" s="2" t="s">
        <v>3597</v>
      </c>
      <c r="H737" s="2" t="s">
        <v>3215</v>
      </c>
      <c r="I737" s="22" t="str">
        <f t="shared" si="69"/>
        <v>United States</v>
      </c>
      <c r="J737" s="22" t="str">
        <f t="shared" si="70"/>
        <v>Arizona</v>
      </c>
      <c r="K737" s="2" t="s">
        <v>28</v>
      </c>
      <c r="L737" s="2" t="s">
        <v>358</v>
      </c>
      <c r="M737" s="4">
        <v>215.59200000000001</v>
      </c>
      <c r="N737" s="4">
        <v>3</v>
      </c>
      <c r="O737" s="4">
        <v>-48.508200000000002</v>
      </c>
      <c r="P737" s="14">
        <f t="shared" si="71"/>
        <v>-0.22500000000000001</v>
      </c>
    </row>
    <row r="738" spans="1:16" ht="14.25" customHeight="1" x14ac:dyDescent="0.25">
      <c r="A738" s="2" t="s">
        <v>998</v>
      </c>
      <c r="B738" s="3">
        <v>41719</v>
      </c>
      <c r="C738" s="10" t="str">
        <f t="shared" si="66"/>
        <v>March</v>
      </c>
      <c r="D738" s="10" t="str">
        <f t="shared" si="67"/>
        <v>2014</v>
      </c>
      <c r="E738" s="3">
        <v>41723</v>
      </c>
      <c r="F738" s="13">
        <f t="shared" si="68"/>
        <v>4</v>
      </c>
      <c r="G738" s="2" t="s">
        <v>3412</v>
      </c>
      <c r="H738" s="2" t="s">
        <v>3132</v>
      </c>
      <c r="I738" s="22" t="str">
        <f t="shared" si="69"/>
        <v>United States</v>
      </c>
      <c r="J738" s="22" t="str">
        <f t="shared" si="70"/>
        <v>Washington</v>
      </c>
      <c r="K738" s="2" t="s">
        <v>38</v>
      </c>
      <c r="L738" s="2" t="s">
        <v>999</v>
      </c>
      <c r="M738" s="4">
        <v>265.93</v>
      </c>
      <c r="N738" s="4">
        <v>7</v>
      </c>
      <c r="O738" s="4">
        <v>63.8232</v>
      </c>
      <c r="P738" s="14">
        <f t="shared" si="71"/>
        <v>0.24</v>
      </c>
    </row>
    <row r="739" spans="1:16" ht="14.25" customHeight="1" x14ac:dyDescent="0.25">
      <c r="A739" s="2" t="s">
        <v>1000</v>
      </c>
      <c r="B739" s="3">
        <v>41906</v>
      </c>
      <c r="C739" s="10" t="str">
        <f t="shared" si="66"/>
        <v>September</v>
      </c>
      <c r="D739" s="10" t="str">
        <f t="shared" si="67"/>
        <v>2014</v>
      </c>
      <c r="E739" s="3">
        <v>41909</v>
      </c>
      <c r="F739" s="13">
        <f t="shared" si="68"/>
        <v>3</v>
      </c>
      <c r="G739" s="2" t="s">
        <v>3598</v>
      </c>
      <c r="H739" s="2" t="s">
        <v>3223</v>
      </c>
      <c r="I739" s="22" t="str">
        <f t="shared" si="69"/>
        <v>United States</v>
      </c>
      <c r="J739" s="22" t="str">
        <f t="shared" si="70"/>
        <v>Colorado</v>
      </c>
      <c r="K739" s="2" t="s">
        <v>87</v>
      </c>
      <c r="L739" s="2" t="s">
        <v>1001</v>
      </c>
      <c r="M739" s="4">
        <v>14.352</v>
      </c>
      <c r="N739" s="4">
        <v>3</v>
      </c>
      <c r="O739" s="4">
        <v>5.2026000000000003</v>
      </c>
      <c r="P739" s="14">
        <f t="shared" si="71"/>
        <v>0.36249999999999999</v>
      </c>
    </row>
    <row r="740" spans="1:16" ht="14.25" customHeight="1" x14ac:dyDescent="0.25">
      <c r="A740" s="2" t="s">
        <v>1002</v>
      </c>
      <c r="B740" s="3">
        <v>41542</v>
      </c>
      <c r="C740" s="10" t="str">
        <f t="shared" si="66"/>
        <v>September</v>
      </c>
      <c r="D740" s="10" t="str">
        <f t="shared" si="67"/>
        <v>2013</v>
      </c>
      <c r="E740" s="3">
        <v>41544</v>
      </c>
      <c r="F740" s="13">
        <f t="shared" si="68"/>
        <v>2</v>
      </c>
      <c r="G740" s="2" t="s">
        <v>3599</v>
      </c>
      <c r="H740" s="2" t="s">
        <v>3131</v>
      </c>
      <c r="I740" s="22" t="str">
        <f t="shared" si="69"/>
        <v>United States</v>
      </c>
      <c r="J740" s="22" t="str">
        <f t="shared" si="70"/>
        <v>California</v>
      </c>
      <c r="K740" s="2" t="s">
        <v>28</v>
      </c>
      <c r="L740" s="2" t="s">
        <v>1003</v>
      </c>
      <c r="M740" s="4">
        <v>41.96</v>
      </c>
      <c r="N740" s="4">
        <v>2</v>
      </c>
      <c r="O740" s="4">
        <v>2.9371999999999998</v>
      </c>
      <c r="P740" s="14">
        <f t="shared" si="71"/>
        <v>6.9999999999999993E-2</v>
      </c>
    </row>
    <row r="741" spans="1:16" ht="14.25" customHeight="1" x14ac:dyDescent="0.25">
      <c r="A741" s="2" t="s">
        <v>1002</v>
      </c>
      <c r="B741" s="3">
        <v>41542</v>
      </c>
      <c r="C741" s="10" t="str">
        <f t="shared" si="66"/>
        <v>September</v>
      </c>
      <c r="D741" s="10" t="str">
        <f t="shared" si="67"/>
        <v>2013</v>
      </c>
      <c r="E741" s="3">
        <v>41544</v>
      </c>
      <c r="F741" s="13">
        <f t="shared" si="68"/>
        <v>2</v>
      </c>
      <c r="G741" s="2" t="s">
        <v>3599</v>
      </c>
      <c r="H741" s="2" t="s">
        <v>3131</v>
      </c>
      <c r="I741" s="22" t="str">
        <f t="shared" si="69"/>
        <v>United States</v>
      </c>
      <c r="J741" s="22" t="str">
        <f t="shared" si="70"/>
        <v>California</v>
      </c>
      <c r="K741" s="2" t="s">
        <v>45</v>
      </c>
      <c r="L741" s="2" t="s">
        <v>1004</v>
      </c>
      <c r="M741" s="4">
        <v>41.7</v>
      </c>
      <c r="N741" s="4">
        <v>5</v>
      </c>
      <c r="O741" s="4">
        <v>20.85</v>
      </c>
      <c r="P741" s="14">
        <f t="shared" si="71"/>
        <v>0.5</v>
      </c>
    </row>
    <row r="742" spans="1:16" ht="14.25" customHeight="1" x14ac:dyDescent="0.25">
      <c r="A742" s="2" t="s">
        <v>1005</v>
      </c>
      <c r="B742" s="3">
        <v>41976</v>
      </c>
      <c r="C742" s="10" t="str">
        <f t="shared" si="66"/>
        <v>December</v>
      </c>
      <c r="D742" s="10" t="str">
        <f t="shared" si="67"/>
        <v>2014</v>
      </c>
      <c r="E742" s="3">
        <v>41977</v>
      </c>
      <c r="F742" s="13">
        <f t="shared" si="68"/>
        <v>1</v>
      </c>
      <c r="G742" s="2" t="s">
        <v>3600</v>
      </c>
      <c r="H742" s="2" t="s">
        <v>3131</v>
      </c>
      <c r="I742" s="22" t="str">
        <f t="shared" si="69"/>
        <v>United States</v>
      </c>
      <c r="J742" s="22" t="str">
        <f t="shared" si="70"/>
        <v>California</v>
      </c>
      <c r="K742" s="2" t="s">
        <v>18</v>
      </c>
      <c r="L742" s="2" t="s">
        <v>106</v>
      </c>
      <c r="M742" s="4">
        <v>9.0239999999999991</v>
      </c>
      <c r="N742" s="4">
        <v>6</v>
      </c>
      <c r="O742" s="4">
        <v>3.1583999999999999</v>
      </c>
      <c r="P742" s="14">
        <f t="shared" si="71"/>
        <v>0.35000000000000003</v>
      </c>
    </row>
    <row r="743" spans="1:16" ht="14.25" customHeight="1" x14ac:dyDescent="0.25">
      <c r="A743" s="2" t="s">
        <v>1005</v>
      </c>
      <c r="B743" s="3">
        <v>41976</v>
      </c>
      <c r="C743" s="10" t="str">
        <f t="shared" si="66"/>
        <v>December</v>
      </c>
      <c r="D743" s="10" t="str">
        <f t="shared" si="67"/>
        <v>2014</v>
      </c>
      <c r="E743" s="3">
        <v>41977</v>
      </c>
      <c r="F743" s="13">
        <f t="shared" si="68"/>
        <v>1</v>
      </c>
      <c r="G743" s="2" t="s">
        <v>3600</v>
      </c>
      <c r="H743" s="2" t="s">
        <v>3131</v>
      </c>
      <c r="I743" s="22" t="str">
        <f t="shared" si="69"/>
        <v>United States</v>
      </c>
      <c r="J743" s="22" t="str">
        <f t="shared" si="70"/>
        <v>California</v>
      </c>
      <c r="K743" s="2" t="s">
        <v>18</v>
      </c>
      <c r="L743" s="2" t="s">
        <v>1006</v>
      </c>
      <c r="M743" s="4">
        <v>69.456000000000003</v>
      </c>
      <c r="N743" s="4">
        <v>2</v>
      </c>
      <c r="O743" s="4">
        <v>22.5732</v>
      </c>
      <c r="P743" s="14">
        <f t="shared" si="71"/>
        <v>0.32500000000000001</v>
      </c>
    </row>
    <row r="744" spans="1:16" ht="14.25" customHeight="1" x14ac:dyDescent="0.25">
      <c r="A744" s="2" t="s">
        <v>1005</v>
      </c>
      <c r="B744" s="3">
        <v>41976</v>
      </c>
      <c r="C744" s="10" t="str">
        <f t="shared" si="66"/>
        <v>December</v>
      </c>
      <c r="D744" s="10" t="str">
        <f t="shared" si="67"/>
        <v>2014</v>
      </c>
      <c r="E744" s="3">
        <v>41977</v>
      </c>
      <c r="F744" s="13">
        <f t="shared" si="68"/>
        <v>1</v>
      </c>
      <c r="G744" s="2" t="s">
        <v>3600</v>
      </c>
      <c r="H744" s="2" t="s">
        <v>3131</v>
      </c>
      <c r="I744" s="22" t="str">
        <f t="shared" si="69"/>
        <v>United States</v>
      </c>
      <c r="J744" s="22" t="str">
        <f t="shared" si="70"/>
        <v>California</v>
      </c>
      <c r="K744" s="2" t="s">
        <v>45</v>
      </c>
      <c r="L744" s="2" t="s">
        <v>193</v>
      </c>
      <c r="M744" s="4">
        <v>10.86</v>
      </c>
      <c r="N744" s="4">
        <v>2</v>
      </c>
      <c r="O744" s="4">
        <v>5.3213999999999997</v>
      </c>
      <c r="P744" s="14">
        <f t="shared" si="71"/>
        <v>0.49</v>
      </c>
    </row>
    <row r="745" spans="1:16" ht="14.25" customHeight="1" x14ac:dyDescent="0.25">
      <c r="A745" s="2" t="s">
        <v>1005</v>
      </c>
      <c r="B745" s="3">
        <v>41976</v>
      </c>
      <c r="C745" s="10" t="str">
        <f t="shared" si="66"/>
        <v>December</v>
      </c>
      <c r="D745" s="10" t="str">
        <f t="shared" si="67"/>
        <v>2014</v>
      </c>
      <c r="E745" s="3">
        <v>41977</v>
      </c>
      <c r="F745" s="13">
        <f t="shared" si="68"/>
        <v>1</v>
      </c>
      <c r="G745" s="2" t="s">
        <v>3600</v>
      </c>
      <c r="H745" s="2" t="s">
        <v>3131</v>
      </c>
      <c r="I745" s="22" t="str">
        <f t="shared" si="69"/>
        <v>United States</v>
      </c>
      <c r="J745" s="22" t="str">
        <f t="shared" si="70"/>
        <v>California</v>
      </c>
      <c r="K745" s="2" t="s">
        <v>20</v>
      </c>
      <c r="L745" s="2" t="s">
        <v>953</v>
      </c>
      <c r="M745" s="4">
        <v>79.47</v>
      </c>
      <c r="N745" s="4">
        <v>3</v>
      </c>
      <c r="O745" s="4">
        <v>22.2516</v>
      </c>
      <c r="P745" s="14">
        <f t="shared" si="71"/>
        <v>0.28000000000000003</v>
      </c>
    </row>
    <row r="746" spans="1:16" ht="14.25" customHeight="1" x14ac:dyDescent="0.25">
      <c r="A746" s="2" t="s">
        <v>1005</v>
      </c>
      <c r="B746" s="3">
        <v>41976</v>
      </c>
      <c r="C746" s="10" t="str">
        <f t="shared" si="66"/>
        <v>December</v>
      </c>
      <c r="D746" s="10" t="str">
        <f t="shared" si="67"/>
        <v>2014</v>
      </c>
      <c r="E746" s="3">
        <v>41977</v>
      </c>
      <c r="F746" s="13">
        <f t="shared" si="68"/>
        <v>1</v>
      </c>
      <c r="G746" s="2" t="s">
        <v>3600</v>
      </c>
      <c r="H746" s="2" t="s">
        <v>3131</v>
      </c>
      <c r="I746" s="22" t="str">
        <f t="shared" si="69"/>
        <v>United States</v>
      </c>
      <c r="J746" s="22" t="str">
        <f t="shared" si="70"/>
        <v>California</v>
      </c>
      <c r="K746" s="2" t="s">
        <v>14</v>
      </c>
      <c r="L746" s="2" t="s">
        <v>658</v>
      </c>
      <c r="M746" s="4">
        <v>10.08</v>
      </c>
      <c r="N746" s="4">
        <v>6</v>
      </c>
      <c r="O746" s="4">
        <v>5.04</v>
      </c>
      <c r="P746" s="14">
        <f t="shared" si="71"/>
        <v>0.5</v>
      </c>
    </row>
    <row r="747" spans="1:16" ht="14.25" customHeight="1" x14ac:dyDescent="0.25">
      <c r="A747" s="2" t="s">
        <v>1007</v>
      </c>
      <c r="B747" s="3">
        <v>41152</v>
      </c>
      <c r="C747" s="10" t="str">
        <f t="shared" si="66"/>
        <v>August</v>
      </c>
      <c r="D747" s="10" t="str">
        <f t="shared" si="67"/>
        <v>2012</v>
      </c>
      <c r="E747" s="3">
        <v>41154</v>
      </c>
      <c r="F747" s="13">
        <f t="shared" si="68"/>
        <v>2</v>
      </c>
      <c r="G747" s="2" t="s">
        <v>3601</v>
      </c>
      <c r="H747" s="2" t="s">
        <v>3134</v>
      </c>
      <c r="I747" s="22" t="str">
        <f t="shared" si="69"/>
        <v>United States</v>
      </c>
      <c r="J747" s="22" t="str">
        <f t="shared" si="70"/>
        <v>California</v>
      </c>
      <c r="K747" s="2" t="s">
        <v>198</v>
      </c>
      <c r="L747" s="2" t="s">
        <v>1008</v>
      </c>
      <c r="M747" s="4">
        <v>1552.8309999999999</v>
      </c>
      <c r="N747" s="4">
        <v>7</v>
      </c>
      <c r="O747" s="4">
        <v>200.9546</v>
      </c>
      <c r="P747" s="14">
        <f t="shared" si="71"/>
        <v>0.12941176470588237</v>
      </c>
    </row>
    <row r="748" spans="1:16" ht="14.25" customHeight="1" x14ac:dyDescent="0.25">
      <c r="A748" s="2" t="s">
        <v>1007</v>
      </c>
      <c r="B748" s="3">
        <v>41152</v>
      </c>
      <c r="C748" s="10" t="str">
        <f t="shared" si="66"/>
        <v>August</v>
      </c>
      <c r="D748" s="10" t="str">
        <f t="shared" si="67"/>
        <v>2012</v>
      </c>
      <c r="E748" s="3">
        <v>41154</v>
      </c>
      <c r="F748" s="13">
        <f t="shared" si="68"/>
        <v>2</v>
      </c>
      <c r="G748" s="2" t="s">
        <v>3601</v>
      </c>
      <c r="H748" s="2" t="s">
        <v>3134</v>
      </c>
      <c r="I748" s="22" t="str">
        <f t="shared" si="69"/>
        <v>United States</v>
      </c>
      <c r="J748" s="22" t="str">
        <f t="shared" si="70"/>
        <v>California</v>
      </c>
      <c r="K748" s="2" t="s">
        <v>18</v>
      </c>
      <c r="L748" s="2" t="s">
        <v>931</v>
      </c>
      <c r="M748" s="4">
        <v>137.24</v>
      </c>
      <c r="N748" s="4">
        <v>5</v>
      </c>
      <c r="O748" s="4">
        <v>46.3185</v>
      </c>
      <c r="P748" s="14">
        <f t="shared" si="71"/>
        <v>0.33749999999999997</v>
      </c>
    </row>
    <row r="749" spans="1:16" ht="14.25" customHeight="1" x14ac:dyDescent="0.25">
      <c r="A749" s="2" t="s">
        <v>1007</v>
      </c>
      <c r="B749" s="3">
        <v>41152</v>
      </c>
      <c r="C749" s="10" t="str">
        <f t="shared" si="66"/>
        <v>August</v>
      </c>
      <c r="D749" s="10" t="str">
        <f t="shared" si="67"/>
        <v>2012</v>
      </c>
      <c r="E749" s="3">
        <v>41154</v>
      </c>
      <c r="F749" s="13">
        <f t="shared" si="68"/>
        <v>2</v>
      </c>
      <c r="G749" s="2" t="s">
        <v>3601</v>
      </c>
      <c r="H749" s="2" t="s">
        <v>3134</v>
      </c>
      <c r="I749" s="22" t="str">
        <f t="shared" si="69"/>
        <v>United States</v>
      </c>
      <c r="J749" s="22" t="str">
        <f t="shared" si="70"/>
        <v>California</v>
      </c>
      <c r="K749" s="2" t="s">
        <v>38</v>
      </c>
      <c r="L749" s="2" t="s">
        <v>1009</v>
      </c>
      <c r="M749" s="4">
        <v>36.51</v>
      </c>
      <c r="N749" s="4">
        <v>1</v>
      </c>
      <c r="O749" s="4">
        <v>15.699299999999999</v>
      </c>
      <c r="P749" s="14">
        <f t="shared" si="71"/>
        <v>0.43</v>
      </c>
    </row>
    <row r="750" spans="1:16" ht="14.25" customHeight="1" x14ac:dyDescent="0.25">
      <c r="A750" s="2" t="s">
        <v>1007</v>
      </c>
      <c r="B750" s="3">
        <v>41152</v>
      </c>
      <c r="C750" s="10" t="str">
        <f t="shared" si="66"/>
        <v>August</v>
      </c>
      <c r="D750" s="10" t="str">
        <f t="shared" si="67"/>
        <v>2012</v>
      </c>
      <c r="E750" s="3">
        <v>41154</v>
      </c>
      <c r="F750" s="13">
        <f t="shared" si="68"/>
        <v>2</v>
      </c>
      <c r="G750" s="2" t="s">
        <v>3601</v>
      </c>
      <c r="H750" s="2" t="s">
        <v>3134</v>
      </c>
      <c r="I750" s="22" t="str">
        <f t="shared" si="69"/>
        <v>United States</v>
      </c>
      <c r="J750" s="22" t="str">
        <f t="shared" si="70"/>
        <v>California</v>
      </c>
      <c r="K750" s="2" t="s">
        <v>510</v>
      </c>
      <c r="L750" s="2" t="s">
        <v>1010</v>
      </c>
      <c r="M750" s="4">
        <v>239.976</v>
      </c>
      <c r="N750" s="4">
        <v>3</v>
      </c>
      <c r="O750" s="4">
        <v>80.991900000000001</v>
      </c>
      <c r="P750" s="14">
        <f t="shared" si="71"/>
        <v>0.33750000000000002</v>
      </c>
    </row>
    <row r="751" spans="1:16" ht="14.25" customHeight="1" x14ac:dyDescent="0.25">
      <c r="A751" s="2" t="s">
        <v>1011</v>
      </c>
      <c r="B751" s="3">
        <v>40871</v>
      </c>
      <c r="C751" s="10" t="str">
        <f t="shared" si="66"/>
        <v>November</v>
      </c>
      <c r="D751" s="10" t="str">
        <f t="shared" si="67"/>
        <v>2011</v>
      </c>
      <c r="E751" s="3">
        <v>40873</v>
      </c>
      <c r="F751" s="13">
        <f t="shared" si="68"/>
        <v>2</v>
      </c>
      <c r="G751" s="2" t="s">
        <v>3602</v>
      </c>
      <c r="H751" s="2" t="s">
        <v>3224</v>
      </c>
      <c r="I751" s="22" t="str">
        <f t="shared" si="69"/>
        <v>United States</v>
      </c>
      <c r="J751" s="22" t="str">
        <f t="shared" si="70"/>
        <v>California</v>
      </c>
      <c r="K751" s="2" t="s">
        <v>72</v>
      </c>
      <c r="L751" s="2" t="s">
        <v>1012</v>
      </c>
      <c r="M751" s="4">
        <v>120.712</v>
      </c>
      <c r="N751" s="4">
        <v>1</v>
      </c>
      <c r="O751" s="4">
        <v>-18.1068</v>
      </c>
      <c r="P751" s="14">
        <f t="shared" si="71"/>
        <v>-0.15</v>
      </c>
    </row>
    <row r="752" spans="1:16" ht="14.25" customHeight="1" x14ac:dyDescent="0.25">
      <c r="A752" s="2" t="s">
        <v>1013</v>
      </c>
      <c r="B752" s="3">
        <v>41249</v>
      </c>
      <c r="C752" s="10" t="str">
        <f t="shared" si="66"/>
        <v>December</v>
      </c>
      <c r="D752" s="10" t="str">
        <f t="shared" si="67"/>
        <v>2012</v>
      </c>
      <c r="E752" s="3">
        <v>41254</v>
      </c>
      <c r="F752" s="13">
        <f t="shared" si="68"/>
        <v>5</v>
      </c>
      <c r="G752" s="2" t="s">
        <v>3603</v>
      </c>
      <c r="H752" s="2" t="s">
        <v>3225</v>
      </c>
      <c r="I752" s="22" t="str">
        <f t="shared" si="69"/>
        <v>United States</v>
      </c>
      <c r="J752" s="22" t="str">
        <f t="shared" si="70"/>
        <v>California</v>
      </c>
      <c r="K752" s="2" t="s">
        <v>45</v>
      </c>
      <c r="L752" s="2" t="s">
        <v>1014</v>
      </c>
      <c r="M752" s="4">
        <v>32.75</v>
      </c>
      <c r="N752" s="4">
        <v>5</v>
      </c>
      <c r="O752" s="4">
        <v>15.065</v>
      </c>
      <c r="P752" s="14">
        <f t="shared" si="71"/>
        <v>0.45999999999999996</v>
      </c>
    </row>
    <row r="753" spans="1:16" ht="14.25" customHeight="1" x14ac:dyDescent="0.25">
      <c r="A753" s="2" t="s">
        <v>1015</v>
      </c>
      <c r="B753" s="3">
        <v>41724</v>
      </c>
      <c r="C753" s="10" t="str">
        <f t="shared" si="66"/>
        <v>March</v>
      </c>
      <c r="D753" s="10" t="str">
        <f t="shared" si="67"/>
        <v>2014</v>
      </c>
      <c r="E753" s="3">
        <v>41725</v>
      </c>
      <c r="F753" s="13">
        <f t="shared" si="68"/>
        <v>1</v>
      </c>
      <c r="G753" s="2" t="s">
        <v>3604</v>
      </c>
      <c r="H753" s="2" t="s">
        <v>3190</v>
      </c>
      <c r="I753" s="22" t="str">
        <f t="shared" si="69"/>
        <v>United States</v>
      </c>
      <c r="J753" s="22" t="str">
        <f t="shared" si="70"/>
        <v>California</v>
      </c>
      <c r="K753" s="2" t="s">
        <v>20</v>
      </c>
      <c r="L753" s="2" t="s">
        <v>1016</v>
      </c>
      <c r="M753" s="4">
        <v>176.04</v>
      </c>
      <c r="N753" s="4">
        <v>4</v>
      </c>
      <c r="O753" s="4">
        <v>45.770400000000002</v>
      </c>
      <c r="P753" s="14">
        <f t="shared" si="71"/>
        <v>0.26</v>
      </c>
    </row>
    <row r="754" spans="1:16" ht="14.25" customHeight="1" x14ac:dyDescent="0.25">
      <c r="A754" s="2" t="s">
        <v>1015</v>
      </c>
      <c r="B754" s="3">
        <v>41724</v>
      </c>
      <c r="C754" s="10" t="str">
        <f t="shared" si="66"/>
        <v>March</v>
      </c>
      <c r="D754" s="10" t="str">
        <f t="shared" si="67"/>
        <v>2014</v>
      </c>
      <c r="E754" s="3">
        <v>41725</v>
      </c>
      <c r="F754" s="13">
        <f t="shared" si="68"/>
        <v>1</v>
      </c>
      <c r="G754" s="2" t="s">
        <v>3604</v>
      </c>
      <c r="H754" s="2" t="s">
        <v>3190</v>
      </c>
      <c r="I754" s="22" t="str">
        <f t="shared" si="69"/>
        <v>United States</v>
      </c>
      <c r="J754" s="22" t="str">
        <f t="shared" si="70"/>
        <v>California</v>
      </c>
      <c r="K754" s="2" t="s">
        <v>14</v>
      </c>
      <c r="L754" s="2" t="s">
        <v>106</v>
      </c>
      <c r="M754" s="4">
        <v>16.02</v>
      </c>
      <c r="N754" s="4">
        <v>9</v>
      </c>
      <c r="O754" s="4">
        <v>4.4855999999999998</v>
      </c>
      <c r="P754" s="14">
        <f t="shared" si="71"/>
        <v>0.27999999999999997</v>
      </c>
    </row>
    <row r="755" spans="1:16" ht="14.25" customHeight="1" x14ac:dyDescent="0.25">
      <c r="A755" s="2" t="s">
        <v>1015</v>
      </c>
      <c r="B755" s="3">
        <v>41724</v>
      </c>
      <c r="C755" s="10" t="str">
        <f t="shared" si="66"/>
        <v>March</v>
      </c>
      <c r="D755" s="10" t="str">
        <f t="shared" si="67"/>
        <v>2014</v>
      </c>
      <c r="E755" s="3">
        <v>41725</v>
      </c>
      <c r="F755" s="13">
        <f t="shared" si="68"/>
        <v>1</v>
      </c>
      <c r="G755" s="2" t="s">
        <v>3604</v>
      </c>
      <c r="H755" s="2" t="s">
        <v>3190</v>
      </c>
      <c r="I755" s="22" t="str">
        <f t="shared" si="69"/>
        <v>United States</v>
      </c>
      <c r="J755" s="22" t="str">
        <f t="shared" si="70"/>
        <v>California</v>
      </c>
      <c r="K755" s="2" t="s">
        <v>18</v>
      </c>
      <c r="L755" s="2" t="s">
        <v>1017</v>
      </c>
      <c r="M755" s="4">
        <v>185.92</v>
      </c>
      <c r="N755" s="4">
        <v>4</v>
      </c>
      <c r="O755" s="4">
        <v>62.747999999999998</v>
      </c>
      <c r="P755" s="14">
        <f t="shared" si="71"/>
        <v>0.33750000000000002</v>
      </c>
    </row>
    <row r="756" spans="1:16" ht="14.25" customHeight="1" x14ac:dyDescent="0.25">
      <c r="A756" s="2" t="s">
        <v>1015</v>
      </c>
      <c r="B756" s="3">
        <v>41724</v>
      </c>
      <c r="C756" s="10" t="str">
        <f t="shared" si="66"/>
        <v>March</v>
      </c>
      <c r="D756" s="10" t="str">
        <f t="shared" si="67"/>
        <v>2014</v>
      </c>
      <c r="E756" s="3">
        <v>41725</v>
      </c>
      <c r="F756" s="13">
        <f t="shared" si="68"/>
        <v>1</v>
      </c>
      <c r="G756" s="2" t="s">
        <v>3604</v>
      </c>
      <c r="H756" s="2" t="s">
        <v>3190</v>
      </c>
      <c r="I756" s="22" t="str">
        <f t="shared" si="69"/>
        <v>United States</v>
      </c>
      <c r="J756" s="22" t="str">
        <f t="shared" si="70"/>
        <v>California</v>
      </c>
      <c r="K756" s="2" t="s">
        <v>16</v>
      </c>
      <c r="L756" s="2" t="s">
        <v>1018</v>
      </c>
      <c r="M756" s="4">
        <v>211.16800000000001</v>
      </c>
      <c r="N756" s="4">
        <v>4</v>
      </c>
      <c r="O756" s="4">
        <v>15.8376</v>
      </c>
      <c r="P756" s="14">
        <f t="shared" si="71"/>
        <v>7.4999999999999997E-2</v>
      </c>
    </row>
    <row r="757" spans="1:16" ht="14.25" customHeight="1" x14ac:dyDescent="0.25">
      <c r="A757" s="2" t="s">
        <v>1015</v>
      </c>
      <c r="B757" s="3">
        <v>41724</v>
      </c>
      <c r="C757" s="10" t="str">
        <f t="shared" si="66"/>
        <v>March</v>
      </c>
      <c r="D757" s="10" t="str">
        <f t="shared" si="67"/>
        <v>2014</v>
      </c>
      <c r="E757" s="3">
        <v>41725</v>
      </c>
      <c r="F757" s="13">
        <f t="shared" si="68"/>
        <v>1</v>
      </c>
      <c r="G757" s="2" t="s">
        <v>3604</v>
      </c>
      <c r="H757" s="2" t="s">
        <v>3190</v>
      </c>
      <c r="I757" s="22" t="str">
        <f t="shared" si="69"/>
        <v>United States</v>
      </c>
      <c r="J757" s="22" t="str">
        <f t="shared" si="70"/>
        <v>California</v>
      </c>
      <c r="K757" s="2" t="s">
        <v>165</v>
      </c>
      <c r="L757" s="2" t="s">
        <v>1019</v>
      </c>
      <c r="M757" s="4">
        <v>479.98399999999998</v>
      </c>
      <c r="N757" s="4">
        <v>2</v>
      </c>
      <c r="O757" s="4">
        <v>59.997999999999998</v>
      </c>
      <c r="P757" s="14">
        <f t="shared" si="71"/>
        <v>0.125</v>
      </c>
    </row>
    <row r="758" spans="1:16" ht="14.25" customHeight="1" x14ac:dyDescent="0.25">
      <c r="A758" s="2" t="s">
        <v>1020</v>
      </c>
      <c r="B758" s="3">
        <v>41255</v>
      </c>
      <c r="C758" s="10" t="str">
        <f t="shared" si="66"/>
        <v>December</v>
      </c>
      <c r="D758" s="10" t="str">
        <f t="shared" si="67"/>
        <v>2012</v>
      </c>
      <c r="E758" s="3">
        <v>41258</v>
      </c>
      <c r="F758" s="13">
        <f t="shared" si="68"/>
        <v>3</v>
      </c>
      <c r="G758" s="2" t="s">
        <v>3605</v>
      </c>
      <c r="H758" s="2" t="s">
        <v>3149</v>
      </c>
      <c r="I758" s="22" t="str">
        <f t="shared" si="69"/>
        <v>United States</v>
      </c>
      <c r="J758" s="22" t="str">
        <f t="shared" si="70"/>
        <v>California</v>
      </c>
      <c r="K758" s="2" t="s">
        <v>79</v>
      </c>
      <c r="L758" s="2" t="s">
        <v>106</v>
      </c>
      <c r="M758" s="4">
        <v>7.86</v>
      </c>
      <c r="N758" s="4">
        <v>2</v>
      </c>
      <c r="O758" s="4">
        <v>3.6156000000000001</v>
      </c>
      <c r="P758" s="14">
        <f t="shared" si="71"/>
        <v>0.46</v>
      </c>
    </row>
    <row r="759" spans="1:16" ht="14.25" customHeight="1" x14ac:dyDescent="0.25">
      <c r="A759" s="2" t="s">
        <v>1020</v>
      </c>
      <c r="B759" s="3">
        <v>41255</v>
      </c>
      <c r="C759" s="10" t="str">
        <f t="shared" si="66"/>
        <v>December</v>
      </c>
      <c r="D759" s="10" t="str">
        <f t="shared" si="67"/>
        <v>2012</v>
      </c>
      <c r="E759" s="3">
        <v>41258</v>
      </c>
      <c r="F759" s="13">
        <f t="shared" si="68"/>
        <v>3</v>
      </c>
      <c r="G759" s="2" t="s">
        <v>3605</v>
      </c>
      <c r="H759" s="2" t="s">
        <v>3149</v>
      </c>
      <c r="I759" s="22" t="str">
        <f t="shared" si="69"/>
        <v>United States</v>
      </c>
      <c r="J759" s="22" t="str">
        <f t="shared" si="70"/>
        <v>California</v>
      </c>
      <c r="K759" s="2" t="s">
        <v>18</v>
      </c>
      <c r="L759" s="2" t="s">
        <v>1021</v>
      </c>
      <c r="M759" s="4">
        <v>24.448</v>
      </c>
      <c r="N759" s="4">
        <v>2</v>
      </c>
      <c r="O759" s="4">
        <v>8.8623999999999992</v>
      </c>
      <c r="P759" s="14">
        <f t="shared" si="71"/>
        <v>0.36249999999999993</v>
      </c>
    </row>
    <row r="760" spans="1:16" ht="14.25" customHeight="1" x14ac:dyDescent="0.25">
      <c r="A760" s="2" t="s">
        <v>1022</v>
      </c>
      <c r="B760" s="3">
        <v>41866</v>
      </c>
      <c r="C760" s="10" t="str">
        <f t="shared" si="66"/>
        <v>August</v>
      </c>
      <c r="D760" s="10" t="str">
        <f t="shared" si="67"/>
        <v>2014</v>
      </c>
      <c r="E760" s="3">
        <v>41868</v>
      </c>
      <c r="F760" s="13">
        <f t="shared" si="68"/>
        <v>2</v>
      </c>
      <c r="G760" s="2" t="s">
        <v>3464</v>
      </c>
      <c r="H760" s="2" t="s">
        <v>3134</v>
      </c>
      <c r="I760" s="22" t="str">
        <f t="shared" si="69"/>
        <v>United States</v>
      </c>
      <c r="J760" s="22" t="str">
        <f t="shared" si="70"/>
        <v>California</v>
      </c>
      <c r="K760" s="2" t="s">
        <v>9</v>
      </c>
      <c r="L760" s="2" t="s">
        <v>1023</v>
      </c>
      <c r="M760" s="4">
        <v>5.76</v>
      </c>
      <c r="N760" s="4">
        <v>2</v>
      </c>
      <c r="O760" s="4">
        <v>2.8224</v>
      </c>
      <c r="P760" s="14">
        <f t="shared" si="71"/>
        <v>0.49000000000000005</v>
      </c>
    </row>
    <row r="761" spans="1:16" ht="14.25" customHeight="1" x14ac:dyDescent="0.25">
      <c r="A761" s="2" t="s">
        <v>1022</v>
      </c>
      <c r="B761" s="3">
        <v>41866</v>
      </c>
      <c r="C761" s="10" t="str">
        <f t="shared" si="66"/>
        <v>August</v>
      </c>
      <c r="D761" s="10" t="str">
        <f t="shared" si="67"/>
        <v>2014</v>
      </c>
      <c r="E761" s="3">
        <v>41868</v>
      </c>
      <c r="F761" s="13">
        <f t="shared" si="68"/>
        <v>2</v>
      </c>
      <c r="G761" s="2" t="s">
        <v>3464</v>
      </c>
      <c r="H761" s="2" t="s">
        <v>3134</v>
      </c>
      <c r="I761" s="22" t="str">
        <f t="shared" si="69"/>
        <v>United States</v>
      </c>
      <c r="J761" s="22" t="str">
        <f t="shared" si="70"/>
        <v>California</v>
      </c>
      <c r="K761" s="2" t="s">
        <v>14</v>
      </c>
      <c r="L761" s="2" t="s">
        <v>1024</v>
      </c>
      <c r="M761" s="4">
        <v>16.68</v>
      </c>
      <c r="N761" s="4">
        <v>6</v>
      </c>
      <c r="O761" s="4">
        <v>4.3368000000000002</v>
      </c>
      <c r="P761" s="14">
        <f t="shared" si="71"/>
        <v>0.26</v>
      </c>
    </row>
    <row r="762" spans="1:16" ht="14.25" customHeight="1" x14ac:dyDescent="0.25">
      <c r="A762" s="2" t="s">
        <v>1025</v>
      </c>
      <c r="B762" s="3">
        <v>41920</v>
      </c>
      <c r="C762" s="10" t="str">
        <f t="shared" si="66"/>
        <v>October</v>
      </c>
      <c r="D762" s="10" t="str">
        <f t="shared" si="67"/>
        <v>2014</v>
      </c>
      <c r="E762" s="3">
        <v>41924</v>
      </c>
      <c r="F762" s="13">
        <f t="shared" si="68"/>
        <v>4</v>
      </c>
      <c r="G762" s="2" t="s">
        <v>3606</v>
      </c>
      <c r="H762" s="2" t="s">
        <v>3131</v>
      </c>
      <c r="I762" s="22" t="str">
        <f t="shared" si="69"/>
        <v>United States</v>
      </c>
      <c r="J762" s="22" t="str">
        <f t="shared" si="70"/>
        <v>California</v>
      </c>
      <c r="K762" s="2" t="s">
        <v>38</v>
      </c>
      <c r="L762" s="2" t="s">
        <v>978</v>
      </c>
      <c r="M762" s="4">
        <v>1115.9100000000001</v>
      </c>
      <c r="N762" s="4">
        <v>9</v>
      </c>
      <c r="O762" s="4">
        <v>200.8638</v>
      </c>
      <c r="P762" s="14">
        <f t="shared" si="71"/>
        <v>0.18</v>
      </c>
    </row>
    <row r="763" spans="1:16" ht="14.25" customHeight="1" x14ac:dyDescent="0.25">
      <c r="A763" s="2" t="s">
        <v>1025</v>
      </c>
      <c r="B763" s="3">
        <v>41920</v>
      </c>
      <c r="C763" s="10" t="str">
        <f t="shared" si="66"/>
        <v>October</v>
      </c>
      <c r="D763" s="10" t="str">
        <f t="shared" si="67"/>
        <v>2014</v>
      </c>
      <c r="E763" s="3">
        <v>41924</v>
      </c>
      <c r="F763" s="13">
        <f t="shared" si="68"/>
        <v>4</v>
      </c>
      <c r="G763" s="2" t="s">
        <v>3606</v>
      </c>
      <c r="H763" s="2" t="s">
        <v>3131</v>
      </c>
      <c r="I763" s="22" t="str">
        <f t="shared" si="69"/>
        <v>United States</v>
      </c>
      <c r="J763" s="22" t="str">
        <f t="shared" si="70"/>
        <v>California</v>
      </c>
      <c r="K763" s="2" t="s">
        <v>16</v>
      </c>
      <c r="L763" s="2" t="s">
        <v>261</v>
      </c>
      <c r="M763" s="4">
        <v>128.744</v>
      </c>
      <c r="N763" s="4">
        <v>7</v>
      </c>
      <c r="O763" s="4">
        <v>-28.967400000000001</v>
      </c>
      <c r="P763" s="14">
        <f t="shared" si="71"/>
        <v>-0.22500000000000001</v>
      </c>
    </row>
    <row r="764" spans="1:16" ht="14.25" customHeight="1" x14ac:dyDescent="0.25">
      <c r="A764" s="2" t="s">
        <v>1025</v>
      </c>
      <c r="B764" s="3">
        <v>41920</v>
      </c>
      <c r="C764" s="10" t="str">
        <f t="shared" si="66"/>
        <v>October</v>
      </c>
      <c r="D764" s="10" t="str">
        <f t="shared" si="67"/>
        <v>2014</v>
      </c>
      <c r="E764" s="3">
        <v>41924</v>
      </c>
      <c r="F764" s="13">
        <f t="shared" si="68"/>
        <v>4</v>
      </c>
      <c r="G764" s="2" t="s">
        <v>3606</v>
      </c>
      <c r="H764" s="2" t="s">
        <v>3131</v>
      </c>
      <c r="I764" s="22" t="str">
        <f t="shared" si="69"/>
        <v>United States</v>
      </c>
      <c r="J764" s="22" t="str">
        <f t="shared" si="70"/>
        <v>California</v>
      </c>
      <c r="K764" s="2" t="s">
        <v>16</v>
      </c>
      <c r="L764" s="2" t="s">
        <v>1026</v>
      </c>
      <c r="M764" s="4">
        <v>79.92</v>
      </c>
      <c r="N764" s="4">
        <v>10</v>
      </c>
      <c r="O764" s="4">
        <v>26.972999999999999</v>
      </c>
      <c r="P764" s="14">
        <f t="shared" si="71"/>
        <v>0.33749999999999997</v>
      </c>
    </row>
    <row r="765" spans="1:16" ht="14.25" customHeight="1" x14ac:dyDescent="0.25">
      <c r="A765" s="2" t="s">
        <v>1027</v>
      </c>
      <c r="B765" s="3">
        <v>41660</v>
      </c>
      <c r="C765" s="10" t="str">
        <f t="shared" si="66"/>
        <v>January</v>
      </c>
      <c r="D765" s="10" t="str">
        <f t="shared" si="67"/>
        <v>2014</v>
      </c>
      <c r="E765" s="3">
        <v>41665</v>
      </c>
      <c r="F765" s="13">
        <f t="shared" si="68"/>
        <v>5</v>
      </c>
      <c r="G765" s="2" t="s">
        <v>3607</v>
      </c>
      <c r="H765" s="2" t="s">
        <v>3134</v>
      </c>
      <c r="I765" s="22" t="str">
        <f t="shared" si="69"/>
        <v>United States</v>
      </c>
      <c r="J765" s="22" t="str">
        <f t="shared" si="70"/>
        <v>California</v>
      </c>
      <c r="K765" s="2" t="s">
        <v>14</v>
      </c>
      <c r="L765" s="2" t="s">
        <v>106</v>
      </c>
      <c r="M765" s="4">
        <v>24.2</v>
      </c>
      <c r="N765" s="4">
        <v>5</v>
      </c>
      <c r="O765" s="4">
        <v>7.9859999999999998</v>
      </c>
      <c r="P765" s="14">
        <f t="shared" si="71"/>
        <v>0.33</v>
      </c>
    </row>
    <row r="766" spans="1:16" ht="14.25" customHeight="1" x14ac:dyDescent="0.25">
      <c r="A766" s="2" t="s">
        <v>1027</v>
      </c>
      <c r="B766" s="3">
        <v>41660</v>
      </c>
      <c r="C766" s="10" t="str">
        <f t="shared" si="66"/>
        <v>January</v>
      </c>
      <c r="D766" s="10" t="str">
        <f t="shared" si="67"/>
        <v>2014</v>
      </c>
      <c r="E766" s="3">
        <v>41665</v>
      </c>
      <c r="F766" s="13">
        <f t="shared" si="68"/>
        <v>5</v>
      </c>
      <c r="G766" s="2" t="s">
        <v>3607</v>
      </c>
      <c r="H766" s="2" t="s">
        <v>3134</v>
      </c>
      <c r="I766" s="22" t="str">
        <f t="shared" si="69"/>
        <v>United States</v>
      </c>
      <c r="J766" s="22" t="str">
        <f t="shared" si="70"/>
        <v>California</v>
      </c>
      <c r="K766" s="2" t="s">
        <v>16</v>
      </c>
      <c r="L766" s="2" t="s">
        <v>1028</v>
      </c>
      <c r="M766" s="4">
        <v>359.976</v>
      </c>
      <c r="N766" s="4">
        <v>3</v>
      </c>
      <c r="O766" s="4">
        <v>130.4913</v>
      </c>
      <c r="P766" s="14">
        <f t="shared" si="71"/>
        <v>0.36249999999999999</v>
      </c>
    </row>
    <row r="767" spans="1:16" ht="14.25" customHeight="1" x14ac:dyDescent="0.25">
      <c r="A767" s="2" t="s">
        <v>1029</v>
      </c>
      <c r="B767" s="3">
        <v>41722</v>
      </c>
      <c r="C767" s="10" t="str">
        <f t="shared" si="66"/>
        <v>March</v>
      </c>
      <c r="D767" s="10" t="str">
        <f t="shared" si="67"/>
        <v>2014</v>
      </c>
      <c r="E767" s="3">
        <v>41724</v>
      </c>
      <c r="F767" s="13">
        <f t="shared" si="68"/>
        <v>2</v>
      </c>
      <c r="G767" s="2" t="s">
        <v>3608</v>
      </c>
      <c r="H767" s="2" t="s">
        <v>3134</v>
      </c>
      <c r="I767" s="22" t="str">
        <f t="shared" si="69"/>
        <v>United States</v>
      </c>
      <c r="J767" s="22" t="str">
        <f t="shared" si="70"/>
        <v>California</v>
      </c>
      <c r="K767" s="2" t="s">
        <v>12</v>
      </c>
      <c r="L767" s="2" t="s">
        <v>1030</v>
      </c>
      <c r="M767" s="4">
        <v>211.84</v>
      </c>
      <c r="N767" s="4">
        <v>8</v>
      </c>
      <c r="O767" s="4">
        <v>76.2624</v>
      </c>
      <c r="P767" s="14">
        <f t="shared" si="71"/>
        <v>0.36</v>
      </c>
    </row>
    <row r="768" spans="1:16" ht="14.25" customHeight="1" x14ac:dyDescent="0.25">
      <c r="A768" s="2" t="s">
        <v>1031</v>
      </c>
      <c r="B768" s="3">
        <v>41067</v>
      </c>
      <c r="C768" s="10" t="str">
        <f t="shared" si="66"/>
        <v>June</v>
      </c>
      <c r="D768" s="10" t="str">
        <f t="shared" si="67"/>
        <v>2012</v>
      </c>
      <c r="E768" s="3">
        <v>41069</v>
      </c>
      <c r="F768" s="13">
        <f t="shared" si="68"/>
        <v>2</v>
      </c>
      <c r="G768" s="2" t="s">
        <v>3609</v>
      </c>
      <c r="H768" s="2" t="s">
        <v>3131</v>
      </c>
      <c r="I768" s="22" t="str">
        <f t="shared" si="69"/>
        <v>United States</v>
      </c>
      <c r="J768" s="22" t="str">
        <f t="shared" si="70"/>
        <v>California</v>
      </c>
      <c r="K768" s="2" t="s">
        <v>18</v>
      </c>
      <c r="L768" s="2" t="s">
        <v>106</v>
      </c>
      <c r="M768" s="4">
        <v>7.52</v>
      </c>
      <c r="N768" s="4">
        <v>5</v>
      </c>
      <c r="O768" s="4">
        <v>2.6320000000000001</v>
      </c>
      <c r="P768" s="14">
        <f t="shared" si="71"/>
        <v>0.35000000000000003</v>
      </c>
    </row>
    <row r="769" spans="1:16" ht="14.25" customHeight="1" x14ac:dyDescent="0.25">
      <c r="A769" s="2" t="s">
        <v>1032</v>
      </c>
      <c r="B769" s="3">
        <v>40859</v>
      </c>
      <c r="C769" s="10" t="str">
        <f t="shared" si="66"/>
        <v>November</v>
      </c>
      <c r="D769" s="10" t="str">
        <f t="shared" si="67"/>
        <v>2011</v>
      </c>
      <c r="E769" s="3">
        <v>40863</v>
      </c>
      <c r="F769" s="13">
        <f t="shared" si="68"/>
        <v>4</v>
      </c>
      <c r="G769" s="2" t="s">
        <v>3428</v>
      </c>
      <c r="H769" s="2" t="s">
        <v>3131</v>
      </c>
      <c r="I769" s="22" t="str">
        <f t="shared" si="69"/>
        <v>United States</v>
      </c>
      <c r="J769" s="22" t="str">
        <f t="shared" si="70"/>
        <v>California</v>
      </c>
      <c r="K769" s="2" t="s">
        <v>45</v>
      </c>
      <c r="L769" s="2" t="s">
        <v>366</v>
      </c>
      <c r="M769" s="4">
        <v>11.96</v>
      </c>
      <c r="N769" s="4">
        <v>2</v>
      </c>
      <c r="O769" s="4">
        <v>5.8604000000000003</v>
      </c>
      <c r="P769" s="14">
        <f t="shared" si="71"/>
        <v>0.49</v>
      </c>
    </row>
    <row r="770" spans="1:16" ht="14.25" customHeight="1" x14ac:dyDescent="0.25">
      <c r="A770" s="2" t="s">
        <v>1032</v>
      </c>
      <c r="B770" s="3">
        <v>40859</v>
      </c>
      <c r="C770" s="10" t="str">
        <f t="shared" si="66"/>
        <v>November</v>
      </c>
      <c r="D770" s="10" t="str">
        <f t="shared" si="67"/>
        <v>2011</v>
      </c>
      <c r="E770" s="3">
        <v>40863</v>
      </c>
      <c r="F770" s="13">
        <f t="shared" si="68"/>
        <v>4</v>
      </c>
      <c r="G770" s="2" t="s">
        <v>3428</v>
      </c>
      <c r="H770" s="2" t="s">
        <v>3131</v>
      </c>
      <c r="I770" s="22" t="str">
        <f t="shared" si="69"/>
        <v>United States</v>
      </c>
      <c r="J770" s="22" t="str">
        <f t="shared" si="70"/>
        <v>California</v>
      </c>
      <c r="K770" s="2" t="s">
        <v>22</v>
      </c>
      <c r="L770" s="2" t="s">
        <v>430</v>
      </c>
      <c r="M770" s="4">
        <v>629.06399999999996</v>
      </c>
      <c r="N770" s="4">
        <v>3</v>
      </c>
      <c r="O770" s="4">
        <v>31.453199999999999</v>
      </c>
      <c r="P770" s="14">
        <f t="shared" si="71"/>
        <v>0.05</v>
      </c>
    </row>
    <row r="771" spans="1:16" ht="14.25" customHeight="1" x14ac:dyDescent="0.25">
      <c r="A771" s="2" t="s">
        <v>1033</v>
      </c>
      <c r="B771" s="3">
        <v>41925</v>
      </c>
      <c r="C771" s="10" t="str">
        <f t="shared" ref="C771:C834" si="72">TEXT(B771,"mmmm")</f>
        <v>October</v>
      </c>
      <c r="D771" s="10" t="str">
        <f t="shared" ref="D771:D834" si="73">TEXT(B771,"yyyy")</f>
        <v>2014</v>
      </c>
      <c r="E771" s="3">
        <v>41931</v>
      </c>
      <c r="F771" s="13">
        <f t="shared" ref="F771:F834" si="74">E771-B771</f>
        <v>6</v>
      </c>
      <c r="G771" s="2" t="s">
        <v>3610</v>
      </c>
      <c r="H771" s="2" t="s">
        <v>3226</v>
      </c>
      <c r="I771" s="22" t="str">
        <f t="shared" ref="I771:I834" si="75">LEFT(H771,FIND(",",H771)-1)</f>
        <v>United States</v>
      </c>
      <c r="J771" s="22" t="str">
        <f t="shared" ref="J771:J834" si="76">TRIM(RIGHT(H771,LEN(H771)-FIND("@",SUBSTITUTE(H771,",","@",LEN(H771)-LEN(SUBSTITUTE(H771,",",""))))))</f>
        <v>New Mexico</v>
      </c>
      <c r="K771" s="2" t="s">
        <v>38</v>
      </c>
      <c r="L771" s="2" t="s">
        <v>1034</v>
      </c>
      <c r="M771" s="4">
        <v>595</v>
      </c>
      <c r="N771" s="4">
        <v>5</v>
      </c>
      <c r="O771" s="4">
        <v>95.2</v>
      </c>
      <c r="P771" s="14">
        <f t="shared" ref="P771:P834" si="77">IF(M771=0,0,O771/M771)</f>
        <v>0.16</v>
      </c>
    </row>
    <row r="772" spans="1:16" ht="14.25" customHeight="1" x14ac:dyDescent="0.25">
      <c r="A772" s="2" t="s">
        <v>1033</v>
      </c>
      <c r="B772" s="3">
        <v>41925</v>
      </c>
      <c r="C772" s="10" t="str">
        <f t="shared" si="72"/>
        <v>October</v>
      </c>
      <c r="D772" s="10" t="str">
        <f t="shared" si="73"/>
        <v>2014</v>
      </c>
      <c r="E772" s="3">
        <v>41931</v>
      </c>
      <c r="F772" s="13">
        <f t="shared" si="74"/>
        <v>6</v>
      </c>
      <c r="G772" s="2" t="s">
        <v>3610</v>
      </c>
      <c r="H772" s="2" t="s">
        <v>3226</v>
      </c>
      <c r="I772" s="22" t="str">
        <f t="shared" si="75"/>
        <v>United States</v>
      </c>
      <c r="J772" s="22" t="str">
        <f t="shared" si="76"/>
        <v>New Mexico</v>
      </c>
      <c r="K772" s="2" t="s">
        <v>18</v>
      </c>
      <c r="L772" s="2" t="s">
        <v>842</v>
      </c>
      <c r="M772" s="4">
        <v>79.872</v>
      </c>
      <c r="N772" s="4">
        <v>3</v>
      </c>
      <c r="O772" s="4">
        <v>29.952000000000002</v>
      </c>
      <c r="P772" s="14">
        <f t="shared" si="77"/>
        <v>0.375</v>
      </c>
    </row>
    <row r="773" spans="1:16" ht="14.25" customHeight="1" x14ac:dyDescent="0.25">
      <c r="A773" s="2" t="s">
        <v>1035</v>
      </c>
      <c r="B773" s="3">
        <v>41416</v>
      </c>
      <c r="C773" s="10" t="str">
        <f t="shared" si="72"/>
        <v>May</v>
      </c>
      <c r="D773" s="10" t="str">
        <f t="shared" si="73"/>
        <v>2013</v>
      </c>
      <c r="E773" s="3">
        <v>41423</v>
      </c>
      <c r="F773" s="13">
        <f t="shared" si="74"/>
        <v>7</v>
      </c>
      <c r="G773" s="2" t="s">
        <v>3611</v>
      </c>
      <c r="H773" s="2" t="s">
        <v>3227</v>
      </c>
      <c r="I773" s="22" t="str">
        <f t="shared" si="75"/>
        <v>United States</v>
      </c>
      <c r="J773" s="22" t="str">
        <f t="shared" si="76"/>
        <v>Nevada</v>
      </c>
      <c r="K773" s="2" t="s">
        <v>510</v>
      </c>
      <c r="L773" s="2" t="s">
        <v>1036</v>
      </c>
      <c r="M773" s="4">
        <v>2396.4</v>
      </c>
      <c r="N773" s="4">
        <v>10</v>
      </c>
      <c r="O773" s="4">
        <v>179.73</v>
      </c>
      <c r="P773" s="14">
        <f t="shared" si="77"/>
        <v>7.4999999999999997E-2</v>
      </c>
    </row>
    <row r="774" spans="1:16" ht="14.25" customHeight="1" x14ac:dyDescent="0.25">
      <c r="A774" s="2" t="s">
        <v>1037</v>
      </c>
      <c r="B774" s="3">
        <v>41953</v>
      </c>
      <c r="C774" s="10" t="str">
        <f t="shared" si="72"/>
        <v>November</v>
      </c>
      <c r="D774" s="10" t="str">
        <f t="shared" si="73"/>
        <v>2014</v>
      </c>
      <c r="E774" s="3">
        <v>41958</v>
      </c>
      <c r="F774" s="13">
        <f t="shared" si="74"/>
        <v>5</v>
      </c>
      <c r="G774" s="2" t="s">
        <v>3612</v>
      </c>
      <c r="H774" s="2" t="s">
        <v>3228</v>
      </c>
      <c r="I774" s="22" t="str">
        <f t="shared" si="75"/>
        <v>United States</v>
      </c>
      <c r="J774" s="22" t="str">
        <f t="shared" si="76"/>
        <v>California</v>
      </c>
      <c r="K774" s="2" t="s">
        <v>28</v>
      </c>
      <c r="L774" s="2" t="s">
        <v>608</v>
      </c>
      <c r="M774" s="4">
        <v>63.56</v>
      </c>
      <c r="N774" s="4">
        <v>2</v>
      </c>
      <c r="O774" s="4">
        <v>3.1779999999999999</v>
      </c>
      <c r="P774" s="14">
        <f t="shared" si="77"/>
        <v>4.9999999999999996E-2</v>
      </c>
    </row>
    <row r="775" spans="1:16" ht="14.25" customHeight="1" x14ac:dyDescent="0.25">
      <c r="A775" s="2" t="s">
        <v>1037</v>
      </c>
      <c r="B775" s="3">
        <v>41953</v>
      </c>
      <c r="C775" s="10" t="str">
        <f t="shared" si="72"/>
        <v>November</v>
      </c>
      <c r="D775" s="10" t="str">
        <f t="shared" si="73"/>
        <v>2014</v>
      </c>
      <c r="E775" s="3">
        <v>41958</v>
      </c>
      <c r="F775" s="13">
        <f t="shared" si="74"/>
        <v>5</v>
      </c>
      <c r="G775" s="2" t="s">
        <v>3612</v>
      </c>
      <c r="H775" s="2" t="s">
        <v>3228</v>
      </c>
      <c r="I775" s="22" t="str">
        <f t="shared" si="75"/>
        <v>United States</v>
      </c>
      <c r="J775" s="22" t="str">
        <f t="shared" si="76"/>
        <v>California</v>
      </c>
      <c r="K775" s="2" t="s">
        <v>38</v>
      </c>
      <c r="L775" s="2" t="s">
        <v>1038</v>
      </c>
      <c r="M775" s="4">
        <v>99.99</v>
      </c>
      <c r="N775" s="4">
        <v>1</v>
      </c>
      <c r="O775" s="4">
        <v>43.995600000000003</v>
      </c>
      <c r="P775" s="14">
        <f t="shared" si="77"/>
        <v>0.44000000000000006</v>
      </c>
    </row>
    <row r="776" spans="1:16" ht="14.25" customHeight="1" x14ac:dyDescent="0.25">
      <c r="A776" s="2" t="s">
        <v>1039</v>
      </c>
      <c r="B776" s="3">
        <v>41773</v>
      </c>
      <c r="C776" s="10" t="str">
        <f t="shared" si="72"/>
        <v>May</v>
      </c>
      <c r="D776" s="10" t="str">
        <f t="shared" si="73"/>
        <v>2014</v>
      </c>
      <c r="E776" s="3">
        <v>41780</v>
      </c>
      <c r="F776" s="13">
        <f t="shared" si="74"/>
        <v>7</v>
      </c>
      <c r="G776" s="2" t="s">
        <v>3613</v>
      </c>
      <c r="H776" s="2" t="s">
        <v>3134</v>
      </c>
      <c r="I776" s="22" t="str">
        <f t="shared" si="75"/>
        <v>United States</v>
      </c>
      <c r="J776" s="22" t="str">
        <f t="shared" si="76"/>
        <v>California</v>
      </c>
      <c r="K776" s="2" t="s">
        <v>9</v>
      </c>
      <c r="L776" s="2" t="s">
        <v>10</v>
      </c>
      <c r="M776" s="4">
        <v>58.48</v>
      </c>
      <c r="N776" s="4">
        <v>8</v>
      </c>
      <c r="O776" s="4">
        <v>27.485600000000002</v>
      </c>
      <c r="P776" s="14">
        <f t="shared" si="77"/>
        <v>0.47000000000000003</v>
      </c>
    </row>
    <row r="777" spans="1:16" ht="14.25" customHeight="1" x14ac:dyDescent="0.25">
      <c r="A777" s="2" t="s">
        <v>1040</v>
      </c>
      <c r="B777" s="3">
        <v>42002</v>
      </c>
      <c r="C777" s="10" t="str">
        <f t="shared" si="72"/>
        <v>December</v>
      </c>
      <c r="D777" s="10" t="str">
        <f t="shared" si="73"/>
        <v>2014</v>
      </c>
      <c r="E777" s="3">
        <v>42007</v>
      </c>
      <c r="F777" s="13">
        <f t="shared" si="74"/>
        <v>5</v>
      </c>
      <c r="G777" s="2" t="s">
        <v>3614</v>
      </c>
      <c r="H777" s="2" t="s">
        <v>3132</v>
      </c>
      <c r="I777" s="22" t="str">
        <f t="shared" si="75"/>
        <v>United States</v>
      </c>
      <c r="J777" s="22" t="str">
        <f t="shared" si="76"/>
        <v>Washington</v>
      </c>
      <c r="K777" s="2" t="s">
        <v>12</v>
      </c>
      <c r="L777" s="2" t="s">
        <v>331</v>
      </c>
      <c r="M777" s="4">
        <v>7.4</v>
      </c>
      <c r="N777" s="4">
        <v>2</v>
      </c>
      <c r="O777" s="4">
        <v>3.0339999999999998</v>
      </c>
      <c r="P777" s="14">
        <f t="shared" si="77"/>
        <v>0.41</v>
      </c>
    </row>
    <row r="778" spans="1:16" ht="14.25" customHeight="1" x14ac:dyDescent="0.25">
      <c r="A778" s="2" t="s">
        <v>1041</v>
      </c>
      <c r="B778" s="3">
        <v>41824</v>
      </c>
      <c r="C778" s="10" t="str">
        <f t="shared" si="72"/>
        <v>July</v>
      </c>
      <c r="D778" s="10" t="str">
        <f t="shared" si="73"/>
        <v>2014</v>
      </c>
      <c r="E778" s="3">
        <v>41831</v>
      </c>
      <c r="F778" s="13">
        <f t="shared" si="74"/>
        <v>7</v>
      </c>
      <c r="G778" s="2" t="s">
        <v>3482</v>
      </c>
      <c r="H778" s="2" t="s">
        <v>3179</v>
      </c>
      <c r="I778" s="22" t="str">
        <f t="shared" si="75"/>
        <v>United States</v>
      </c>
      <c r="J778" s="22" t="str">
        <f t="shared" si="76"/>
        <v>New Mexico</v>
      </c>
      <c r="K778" s="2" t="s">
        <v>12</v>
      </c>
      <c r="L778" s="2" t="s">
        <v>1042</v>
      </c>
      <c r="M778" s="4">
        <v>545.85</v>
      </c>
      <c r="N778" s="4">
        <v>9</v>
      </c>
      <c r="O778" s="4">
        <v>114.6285</v>
      </c>
      <c r="P778" s="14">
        <f t="shared" si="77"/>
        <v>0.21</v>
      </c>
    </row>
    <row r="779" spans="1:16" ht="14.25" customHeight="1" x14ac:dyDescent="0.25">
      <c r="A779" s="2" t="s">
        <v>1043</v>
      </c>
      <c r="B779" s="3">
        <v>40865</v>
      </c>
      <c r="C779" s="10" t="str">
        <f t="shared" si="72"/>
        <v>November</v>
      </c>
      <c r="D779" s="10" t="str">
        <f t="shared" si="73"/>
        <v>2011</v>
      </c>
      <c r="E779" s="3">
        <v>40867</v>
      </c>
      <c r="F779" s="13">
        <f t="shared" si="74"/>
        <v>2</v>
      </c>
      <c r="G779" s="2" t="s">
        <v>3615</v>
      </c>
      <c r="H779" s="2" t="s">
        <v>3161</v>
      </c>
      <c r="I779" s="22" t="str">
        <f t="shared" si="75"/>
        <v>United States</v>
      </c>
      <c r="J779" s="22" t="str">
        <f t="shared" si="76"/>
        <v>Colorado</v>
      </c>
      <c r="K779" s="2" t="s">
        <v>22</v>
      </c>
      <c r="L779" s="2" t="s">
        <v>1044</v>
      </c>
      <c r="M779" s="4">
        <v>145.97999999999999</v>
      </c>
      <c r="N779" s="4">
        <v>2</v>
      </c>
      <c r="O779" s="4">
        <v>-99.266400000000004</v>
      </c>
      <c r="P779" s="14">
        <f t="shared" si="77"/>
        <v>-0.68</v>
      </c>
    </row>
    <row r="780" spans="1:16" ht="14.25" customHeight="1" x14ac:dyDescent="0.25">
      <c r="A780" s="2" t="s">
        <v>1043</v>
      </c>
      <c r="B780" s="3">
        <v>40865</v>
      </c>
      <c r="C780" s="10" t="str">
        <f t="shared" si="72"/>
        <v>November</v>
      </c>
      <c r="D780" s="10" t="str">
        <f t="shared" si="73"/>
        <v>2011</v>
      </c>
      <c r="E780" s="3">
        <v>40867</v>
      </c>
      <c r="F780" s="13">
        <f t="shared" si="74"/>
        <v>2</v>
      </c>
      <c r="G780" s="2" t="s">
        <v>3615</v>
      </c>
      <c r="H780" s="2" t="s">
        <v>3161</v>
      </c>
      <c r="I780" s="22" t="str">
        <f t="shared" si="75"/>
        <v>United States</v>
      </c>
      <c r="J780" s="22" t="str">
        <f t="shared" si="76"/>
        <v>Colorado</v>
      </c>
      <c r="K780" s="2" t="s">
        <v>45</v>
      </c>
      <c r="L780" s="2" t="s">
        <v>1045</v>
      </c>
      <c r="M780" s="4">
        <v>35.808</v>
      </c>
      <c r="N780" s="4">
        <v>4</v>
      </c>
      <c r="O780" s="4">
        <v>12.5328</v>
      </c>
      <c r="P780" s="14">
        <f t="shared" si="77"/>
        <v>0.35</v>
      </c>
    </row>
    <row r="781" spans="1:16" ht="14.25" customHeight="1" x14ac:dyDescent="0.25">
      <c r="A781" s="2" t="s">
        <v>1046</v>
      </c>
      <c r="B781" s="3">
        <v>41177</v>
      </c>
      <c r="C781" s="10" t="str">
        <f t="shared" si="72"/>
        <v>September</v>
      </c>
      <c r="D781" s="10" t="str">
        <f t="shared" si="73"/>
        <v>2012</v>
      </c>
      <c r="E781" s="3">
        <v>41183</v>
      </c>
      <c r="F781" s="13">
        <f t="shared" si="74"/>
        <v>6</v>
      </c>
      <c r="G781" s="2" t="s">
        <v>3616</v>
      </c>
      <c r="H781" s="2" t="s">
        <v>3131</v>
      </c>
      <c r="I781" s="22" t="str">
        <f t="shared" si="75"/>
        <v>United States</v>
      </c>
      <c r="J781" s="22" t="str">
        <f t="shared" si="76"/>
        <v>California</v>
      </c>
      <c r="K781" s="2" t="s">
        <v>87</v>
      </c>
      <c r="L781" s="2" t="s">
        <v>1047</v>
      </c>
      <c r="M781" s="4">
        <v>17.48</v>
      </c>
      <c r="N781" s="4">
        <v>2</v>
      </c>
      <c r="O781" s="4">
        <v>8.2156000000000002</v>
      </c>
      <c r="P781" s="14">
        <f t="shared" si="77"/>
        <v>0.47000000000000003</v>
      </c>
    </row>
    <row r="782" spans="1:16" ht="14.25" customHeight="1" x14ac:dyDescent="0.25">
      <c r="A782" s="2" t="s">
        <v>1048</v>
      </c>
      <c r="B782" s="3">
        <v>41584</v>
      </c>
      <c r="C782" s="10" t="str">
        <f t="shared" si="72"/>
        <v>November</v>
      </c>
      <c r="D782" s="10" t="str">
        <f t="shared" si="73"/>
        <v>2013</v>
      </c>
      <c r="E782" s="3">
        <v>41589</v>
      </c>
      <c r="F782" s="13">
        <f t="shared" si="74"/>
        <v>5</v>
      </c>
      <c r="G782" s="2" t="s">
        <v>3511</v>
      </c>
      <c r="H782" s="2" t="s">
        <v>3143</v>
      </c>
      <c r="I782" s="22" t="str">
        <f t="shared" si="75"/>
        <v>United States</v>
      </c>
      <c r="J782" s="22" t="str">
        <f t="shared" si="76"/>
        <v>California</v>
      </c>
      <c r="K782" s="2" t="s">
        <v>18</v>
      </c>
      <c r="L782" s="2" t="s">
        <v>1049</v>
      </c>
      <c r="M782" s="4">
        <v>29.12</v>
      </c>
      <c r="N782" s="4">
        <v>5</v>
      </c>
      <c r="O782" s="4">
        <v>9.8279999999999994</v>
      </c>
      <c r="P782" s="14">
        <f t="shared" si="77"/>
        <v>0.33749999999999997</v>
      </c>
    </row>
    <row r="783" spans="1:16" ht="14.25" customHeight="1" x14ac:dyDescent="0.25">
      <c r="A783" s="2" t="s">
        <v>1050</v>
      </c>
      <c r="B783" s="3">
        <v>41101</v>
      </c>
      <c r="C783" s="10" t="str">
        <f t="shared" si="72"/>
        <v>July</v>
      </c>
      <c r="D783" s="10" t="str">
        <f t="shared" si="73"/>
        <v>2012</v>
      </c>
      <c r="E783" s="3">
        <v>41103</v>
      </c>
      <c r="F783" s="13">
        <f t="shared" si="74"/>
        <v>2</v>
      </c>
      <c r="G783" s="2" t="s">
        <v>3617</v>
      </c>
      <c r="H783" s="2" t="s">
        <v>3132</v>
      </c>
      <c r="I783" s="22" t="str">
        <f t="shared" si="75"/>
        <v>United States</v>
      </c>
      <c r="J783" s="22" t="str">
        <f t="shared" si="76"/>
        <v>Washington</v>
      </c>
      <c r="K783" s="2" t="s">
        <v>45</v>
      </c>
      <c r="L783" s="2" t="s">
        <v>1051</v>
      </c>
      <c r="M783" s="4">
        <v>29.97</v>
      </c>
      <c r="N783" s="4">
        <v>3</v>
      </c>
      <c r="O783" s="4">
        <v>13.486499999999999</v>
      </c>
      <c r="P783" s="14">
        <f t="shared" si="77"/>
        <v>0.45</v>
      </c>
    </row>
    <row r="784" spans="1:16" ht="14.25" customHeight="1" x14ac:dyDescent="0.25">
      <c r="A784" s="2" t="s">
        <v>1050</v>
      </c>
      <c r="B784" s="3">
        <v>41101</v>
      </c>
      <c r="C784" s="10" t="str">
        <f t="shared" si="72"/>
        <v>July</v>
      </c>
      <c r="D784" s="10" t="str">
        <f t="shared" si="73"/>
        <v>2012</v>
      </c>
      <c r="E784" s="3">
        <v>41103</v>
      </c>
      <c r="F784" s="13">
        <f t="shared" si="74"/>
        <v>2</v>
      </c>
      <c r="G784" s="2" t="s">
        <v>3617</v>
      </c>
      <c r="H784" s="2" t="s">
        <v>3132</v>
      </c>
      <c r="I784" s="22" t="str">
        <f t="shared" si="75"/>
        <v>United States</v>
      </c>
      <c r="J784" s="22" t="str">
        <f t="shared" si="76"/>
        <v>Washington</v>
      </c>
      <c r="K784" s="2" t="s">
        <v>18</v>
      </c>
      <c r="L784" s="2" t="s">
        <v>474</v>
      </c>
      <c r="M784" s="4">
        <v>98.352000000000004</v>
      </c>
      <c r="N784" s="4">
        <v>3</v>
      </c>
      <c r="O784" s="4">
        <v>34.423200000000001</v>
      </c>
      <c r="P784" s="14">
        <f t="shared" si="77"/>
        <v>0.35</v>
      </c>
    </row>
    <row r="785" spans="1:16" ht="14.25" customHeight="1" x14ac:dyDescent="0.25">
      <c r="A785" s="2" t="s">
        <v>1052</v>
      </c>
      <c r="B785" s="3">
        <v>41582</v>
      </c>
      <c r="C785" s="10" t="str">
        <f t="shared" si="72"/>
        <v>November</v>
      </c>
      <c r="D785" s="10" t="str">
        <f t="shared" si="73"/>
        <v>2013</v>
      </c>
      <c r="E785" s="3">
        <v>41585</v>
      </c>
      <c r="F785" s="13">
        <f t="shared" si="74"/>
        <v>3</v>
      </c>
      <c r="G785" s="2" t="s">
        <v>3465</v>
      </c>
      <c r="H785" s="2" t="s">
        <v>3131</v>
      </c>
      <c r="I785" s="22" t="str">
        <f t="shared" si="75"/>
        <v>United States</v>
      </c>
      <c r="J785" s="22" t="str">
        <f t="shared" si="76"/>
        <v>California</v>
      </c>
      <c r="K785" s="2" t="s">
        <v>72</v>
      </c>
      <c r="L785" s="2" t="s">
        <v>1053</v>
      </c>
      <c r="M785" s="4">
        <v>217.584</v>
      </c>
      <c r="N785" s="4">
        <v>2</v>
      </c>
      <c r="O785" s="4">
        <v>-29.9178</v>
      </c>
      <c r="P785" s="14">
        <f t="shared" si="77"/>
        <v>-0.13749999999999998</v>
      </c>
    </row>
    <row r="786" spans="1:16" ht="14.25" customHeight="1" x14ac:dyDescent="0.25">
      <c r="A786" s="2" t="s">
        <v>1052</v>
      </c>
      <c r="B786" s="3">
        <v>41582</v>
      </c>
      <c r="C786" s="10" t="str">
        <f t="shared" si="72"/>
        <v>November</v>
      </c>
      <c r="D786" s="10" t="str">
        <f t="shared" si="73"/>
        <v>2013</v>
      </c>
      <c r="E786" s="3">
        <v>41585</v>
      </c>
      <c r="F786" s="13">
        <f t="shared" si="74"/>
        <v>3</v>
      </c>
      <c r="G786" s="2" t="s">
        <v>3465</v>
      </c>
      <c r="H786" s="2" t="s">
        <v>3131</v>
      </c>
      <c r="I786" s="22" t="str">
        <f t="shared" si="75"/>
        <v>United States</v>
      </c>
      <c r="J786" s="22" t="str">
        <f t="shared" si="76"/>
        <v>California</v>
      </c>
      <c r="K786" s="2" t="s">
        <v>38</v>
      </c>
      <c r="L786" s="2" t="s">
        <v>1054</v>
      </c>
      <c r="M786" s="4">
        <v>82.95</v>
      </c>
      <c r="N786" s="4">
        <v>5</v>
      </c>
      <c r="O786" s="4">
        <v>29.032499999999999</v>
      </c>
      <c r="P786" s="14">
        <f t="shared" si="77"/>
        <v>0.35</v>
      </c>
    </row>
    <row r="787" spans="1:16" ht="14.25" customHeight="1" x14ac:dyDescent="0.25">
      <c r="A787" s="2" t="s">
        <v>1052</v>
      </c>
      <c r="B787" s="3">
        <v>41582</v>
      </c>
      <c r="C787" s="10" t="str">
        <f t="shared" si="72"/>
        <v>November</v>
      </c>
      <c r="D787" s="10" t="str">
        <f t="shared" si="73"/>
        <v>2013</v>
      </c>
      <c r="E787" s="3">
        <v>41585</v>
      </c>
      <c r="F787" s="13">
        <f t="shared" si="74"/>
        <v>3</v>
      </c>
      <c r="G787" s="2" t="s">
        <v>3465</v>
      </c>
      <c r="H787" s="2" t="s">
        <v>3131</v>
      </c>
      <c r="I787" s="22" t="str">
        <f t="shared" si="75"/>
        <v>United States</v>
      </c>
      <c r="J787" s="22" t="str">
        <f t="shared" si="76"/>
        <v>California</v>
      </c>
      <c r="K787" s="2" t="s">
        <v>9</v>
      </c>
      <c r="L787" s="2" t="s">
        <v>1055</v>
      </c>
      <c r="M787" s="4">
        <v>87.71</v>
      </c>
      <c r="N787" s="4">
        <v>7</v>
      </c>
      <c r="O787" s="4">
        <v>41.223700000000001</v>
      </c>
      <c r="P787" s="14">
        <f t="shared" si="77"/>
        <v>0.47000000000000003</v>
      </c>
    </row>
    <row r="788" spans="1:16" ht="14.25" customHeight="1" x14ac:dyDescent="0.25">
      <c r="A788" s="2" t="s">
        <v>1052</v>
      </c>
      <c r="B788" s="3">
        <v>41582</v>
      </c>
      <c r="C788" s="10" t="str">
        <f t="shared" si="72"/>
        <v>November</v>
      </c>
      <c r="D788" s="10" t="str">
        <f t="shared" si="73"/>
        <v>2013</v>
      </c>
      <c r="E788" s="3">
        <v>41585</v>
      </c>
      <c r="F788" s="13">
        <f t="shared" si="74"/>
        <v>3</v>
      </c>
      <c r="G788" s="2" t="s">
        <v>3465</v>
      </c>
      <c r="H788" s="2" t="s">
        <v>3131</v>
      </c>
      <c r="I788" s="22" t="str">
        <f t="shared" si="75"/>
        <v>United States</v>
      </c>
      <c r="J788" s="22" t="str">
        <f t="shared" si="76"/>
        <v>California</v>
      </c>
      <c r="K788" s="2" t="s">
        <v>20</v>
      </c>
      <c r="L788" s="2" t="s">
        <v>1056</v>
      </c>
      <c r="M788" s="4">
        <v>1101.48</v>
      </c>
      <c r="N788" s="4">
        <v>4</v>
      </c>
      <c r="O788" s="4">
        <v>429.5772</v>
      </c>
      <c r="P788" s="14">
        <f t="shared" si="77"/>
        <v>0.39</v>
      </c>
    </row>
    <row r="789" spans="1:16" ht="14.25" customHeight="1" x14ac:dyDescent="0.25">
      <c r="A789" s="2" t="s">
        <v>1057</v>
      </c>
      <c r="B789" s="3">
        <v>41887</v>
      </c>
      <c r="C789" s="10" t="str">
        <f t="shared" si="72"/>
        <v>September</v>
      </c>
      <c r="D789" s="10" t="str">
        <f t="shared" si="73"/>
        <v>2014</v>
      </c>
      <c r="E789" s="3">
        <v>41891</v>
      </c>
      <c r="F789" s="13">
        <f t="shared" si="74"/>
        <v>4</v>
      </c>
      <c r="G789" s="2" t="s">
        <v>3618</v>
      </c>
      <c r="H789" s="2" t="s">
        <v>3131</v>
      </c>
      <c r="I789" s="22" t="str">
        <f t="shared" si="75"/>
        <v>United States</v>
      </c>
      <c r="J789" s="22" t="str">
        <f t="shared" si="76"/>
        <v>California</v>
      </c>
      <c r="K789" s="2" t="s">
        <v>22</v>
      </c>
      <c r="L789" s="2" t="s">
        <v>1058</v>
      </c>
      <c r="M789" s="4">
        <v>1322.3520000000001</v>
      </c>
      <c r="N789" s="4">
        <v>3</v>
      </c>
      <c r="O789" s="4">
        <v>-99.176400000000001</v>
      </c>
      <c r="P789" s="14">
        <f t="shared" si="77"/>
        <v>-7.4999999999999997E-2</v>
      </c>
    </row>
    <row r="790" spans="1:16" ht="14.25" customHeight="1" x14ac:dyDescent="0.25">
      <c r="A790" s="2" t="s">
        <v>1059</v>
      </c>
      <c r="B790" s="3">
        <v>41998</v>
      </c>
      <c r="C790" s="10" t="str">
        <f t="shared" si="72"/>
        <v>December</v>
      </c>
      <c r="D790" s="10" t="str">
        <f t="shared" si="73"/>
        <v>2014</v>
      </c>
      <c r="E790" s="3">
        <v>42005</v>
      </c>
      <c r="F790" s="13">
        <f t="shared" si="74"/>
        <v>7</v>
      </c>
      <c r="G790" s="2" t="s">
        <v>3338</v>
      </c>
      <c r="H790" s="2" t="s">
        <v>3132</v>
      </c>
      <c r="I790" s="22" t="str">
        <f t="shared" si="75"/>
        <v>United States</v>
      </c>
      <c r="J790" s="22" t="str">
        <f t="shared" si="76"/>
        <v>Washington</v>
      </c>
      <c r="K790" s="2" t="s">
        <v>28</v>
      </c>
      <c r="L790" s="2" t="s">
        <v>722</v>
      </c>
      <c r="M790" s="4">
        <v>1003.62</v>
      </c>
      <c r="N790" s="4">
        <v>6</v>
      </c>
      <c r="O790" s="4">
        <v>0</v>
      </c>
      <c r="P790" s="14">
        <f t="shared" si="77"/>
        <v>0</v>
      </c>
    </row>
    <row r="791" spans="1:16" ht="14.25" customHeight="1" x14ac:dyDescent="0.25">
      <c r="A791" s="2" t="s">
        <v>1060</v>
      </c>
      <c r="B791" s="3">
        <v>41880</v>
      </c>
      <c r="C791" s="10" t="str">
        <f t="shared" si="72"/>
        <v>August</v>
      </c>
      <c r="D791" s="10" t="str">
        <f t="shared" si="73"/>
        <v>2014</v>
      </c>
      <c r="E791" s="3">
        <v>41886</v>
      </c>
      <c r="F791" s="13">
        <f t="shared" si="74"/>
        <v>6</v>
      </c>
      <c r="G791" s="2" t="s">
        <v>3598</v>
      </c>
      <c r="H791" s="2" t="s">
        <v>3132</v>
      </c>
      <c r="I791" s="22" t="str">
        <f t="shared" si="75"/>
        <v>United States</v>
      </c>
      <c r="J791" s="22" t="str">
        <f t="shared" si="76"/>
        <v>Washington</v>
      </c>
      <c r="K791" s="2" t="s">
        <v>16</v>
      </c>
      <c r="L791" s="2" t="s">
        <v>1061</v>
      </c>
      <c r="M791" s="4">
        <v>35.167999999999999</v>
      </c>
      <c r="N791" s="4">
        <v>4</v>
      </c>
      <c r="O791" s="4">
        <v>11.429600000000001</v>
      </c>
      <c r="P791" s="14">
        <f t="shared" si="77"/>
        <v>0.32500000000000001</v>
      </c>
    </row>
    <row r="792" spans="1:16" ht="14.25" customHeight="1" x14ac:dyDescent="0.25">
      <c r="A792" s="2" t="s">
        <v>1060</v>
      </c>
      <c r="B792" s="3">
        <v>41880</v>
      </c>
      <c r="C792" s="10" t="str">
        <f t="shared" si="72"/>
        <v>August</v>
      </c>
      <c r="D792" s="10" t="str">
        <f t="shared" si="73"/>
        <v>2014</v>
      </c>
      <c r="E792" s="3">
        <v>41886</v>
      </c>
      <c r="F792" s="13">
        <f t="shared" si="74"/>
        <v>6</v>
      </c>
      <c r="G792" s="2" t="s">
        <v>3598</v>
      </c>
      <c r="H792" s="2" t="s">
        <v>3132</v>
      </c>
      <c r="I792" s="22" t="str">
        <f t="shared" si="75"/>
        <v>United States</v>
      </c>
      <c r="J792" s="22" t="str">
        <f t="shared" si="76"/>
        <v>Washington</v>
      </c>
      <c r="K792" s="2" t="s">
        <v>22</v>
      </c>
      <c r="L792" s="2" t="s">
        <v>1062</v>
      </c>
      <c r="M792" s="4">
        <v>1137.75</v>
      </c>
      <c r="N792" s="4">
        <v>5</v>
      </c>
      <c r="O792" s="4">
        <v>250.30500000000001</v>
      </c>
      <c r="P792" s="14">
        <f t="shared" si="77"/>
        <v>0.22</v>
      </c>
    </row>
    <row r="793" spans="1:16" ht="14.25" customHeight="1" x14ac:dyDescent="0.25">
      <c r="A793" s="2" t="s">
        <v>1060</v>
      </c>
      <c r="B793" s="3">
        <v>41880</v>
      </c>
      <c r="C793" s="10" t="str">
        <f t="shared" si="72"/>
        <v>August</v>
      </c>
      <c r="D793" s="10" t="str">
        <f t="shared" si="73"/>
        <v>2014</v>
      </c>
      <c r="E793" s="3">
        <v>41886</v>
      </c>
      <c r="F793" s="13">
        <f t="shared" si="74"/>
        <v>6</v>
      </c>
      <c r="G793" s="2" t="s">
        <v>3598</v>
      </c>
      <c r="H793" s="2" t="s">
        <v>3132</v>
      </c>
      <c r="I793" s="22" t="str">
        <f t="shared" si="75"/>
        <v>United States</v>
      </c>
      <c r="J793" s="22" t="str">
        <f t="shared" si="76"/>
        <v>Washington</v>
      </c>
      <c r="K793" s="2" t="s">
        <v>18</v>
      </c>
      <c r="L793" s="2" t="s">
        <v>248</v>
      </c>
      <c r="M793" s="4">
        <v>99.68</v>
      </c>
      <c r="N793" s="4">
        <v>5</v>
      </c>
      <c r="O793" s="4">
        <v>32.396000000000001</v>
      </c>
      <c r="P793" s="14">
        <f t="shared" si="77"/>
        <v>0.32500000000000001</v>
      </c>
    </row>
    <row r="794" spans="1:16" ht="14.25" customHeight="1" x14ac:dyDescent="0.25">
      <c r="A794" s="2" t="s">
        <v>1060</v>
      </c>
      <c r="B794" s="3">
        <v>41880</v>
      </c>
      <c r="C794" s="10" t="str">
        <f t="shared" si="72"/>
        <v>August</v>
      </c>
      <c r="D794" s="10" t="str">
        <f t="shared" si="73"/>
        <v>2014</v>
      </c>
      <c r="E794" s="3">
        <v>41886</v>
      </c>
      <c r="F794" s="13">
        <f t="shared" si="74"/>
        <v>6</v>
      </c>
      <c r="G794" s="2" t="s">
        <v>3598</v>
      </c>
      <c r="H794" s="2" t="s">
        <v>3132</v>
      </c>
      <c r="I794" s="22" t="str">
        <f t="shared" si="75"/>
        <v>United States</v>
      </c>
      <c r="J794" s="22" t="str">
        <f t="shared" si="76"/>
        <v>Washington</v>
      </c>
      <c r="K794" s="2" t="s">
        <v>14</v>
      </c>
      <c r="L794" s="2" t="s">
        <v>962</v>
      </c>
      <c r="M794" s="4">
        <v>5.56</v>
      </c>
      <c r="N794" s="4">
        <v>2</v>
      </c>
      <c r="O794" s="4">
        <v>1.4456</v>
      </c>
      <c r="P794" s="14">
        <f t="shared" si="77"/>
        <v>0.26</v>
      </c>
    </row>
    <row r="795" spans="1:16" ht="14.25" customHeight="1" x14ac:dyDescent="0.25">
      <c r="A795" s="2" t="s">
        <v>1063</v>
      </c>
      <c r="B795" s="3">
        <v>40890</v>
      </c>
      <c r="C795" s="10" t="str">
        <f t="shared" si="72"/>
        <v>December</v>
      </c>
      <c r="D795" s="10" t="str">
        <f t="shared" si="73"/>
        <v>2011</v>
      </c>
      <c r="E795" s="3">
        <v>40892</v>
      </c>
      <c r="F795" s="13">
        <f t="shared" si="74"/>
        <v>2</v>
      </c>
      <c r="G795" s="2" t="s">
        <v>3314</v>
      </c>
      <c r="H795" s="2" t="s">
        <v>3131</v>
      </c>
      <c r="I795" s="22" t="str">
        <f t="shared" si="75"/>
        <v>United States</v>
      </c>
      <c r="J795" s="22" t="str">
        <f t="shared" si="76"/>
        <v>California</v>
      </c>
      <c r="K795" s="2" t="s">
        <v>45</v>
      </c>
      <c r="L795" s="2" t="s">
        <v>1064</v>
      </c>
      <c r="M795" s="4">
        <v>90.24</v>
      </c>
      <c r="N795" s="4">
        <v>6</v>
      </c>
      <c r="O795" s="4">
        <v>41.510399999999997</v>
      </c>
      <c r="P795" s="14">
        <f t="shared" si="77"/>
        <v>0.46</v>
      </c>
    </row>
    <row r="796" spans="1:16" ht="14.25" customHeight="1" x14ac:dyDescent="0.25">
      <c r="A796" s="2" t="s">
        <v>1065</v>
      </c>
      <c r="B796" s="3">
        <v>41178</v>
      </c>
      <c r="C796" s="10" t="str">
        <f t="shared" si="72"/>
        <v>September</v>
      </c>
      <c r="D796" s="10" t="str">
        <f t="shared" si="73"/>
        <v>2012</v>
      </c>
      <c r="E796" s="3">
        <v>41183</v>
      </c>
      <c r="F796" s="13">
        <f t="shared" si="74"/>
        <v>5</v>
      </c>
      <c r="G796" s="2" t="s">
        <v>3619</v>
      </c>
      <c r="H796" s="2" t="s">
        <v>3149</v>
      </c>
      <c r="I796" s="22" t="str">
        <f t="shared" si="75"/>
        <v>United States</v>
      </c>
      <c r="J796" s="22" t="str">
        <f t="shared" si="76"/>
        <v>California</v>
      </c>
      <c r="K796" s="2" t="s">
        <v>28</v>
      </c>
      <c r="L796" s="2" t="s">
        <v>53</v>
      </c>
      <c r="M796" s="4">
        <v>64.17</v>
      </c>
      <c r="N796" s="4">
        <v>3</v>
      </c>
      <c r="O796" s="4">
        <v>18.609300000000001</v>
      </c>
      <c r="P796" s="14">
        <f t="shared" si="77"/>
        <v>0.29000000000000004</v>
      </c>
    </row>
    <row r="797" spans="1:16" ht="14.25" customHeight="1" x14ac:dyDescent="0.25">
      <c r="A797" s="2" t="s">
        <v>1065</v>
      </c>
      <c r="B797" s="3">
        <v>41178</v>
      </c>
      <c r="C797" s="10" t="str">
        <f t="shared" si="72"/>
        <v>September</v>
      </c>
      <c r="D797" s="10" t="str">
        <f t="shared" si="73"/>
        <v>2012</v>
      </c>
      <c r="E797" s="3">
        <v>41183</v>
      </c>
      <c r="F797" s="13">
        <f t="shared" si="74"/>
        <v>5</v>
      </c>
      <c r="G797" s="2" t="s">
        <v>3619</v>
      </c>
      <c r="H797" s="2" t="s">
        <v>3149</v>
      </c>
      <c r="I797" s="22" t="str">
        <f t="shared" si="75"/>
        <v>United States</v>
      </c>
      <c r="J797" s="22" t="str">
        <f t="shared" si="76"/>
        <v>California</v>
      </c>
      <c r="K797" s="2" t="s">
        <v>87</v>
      </c>
      <c r="L797" s="2" t="s">
        <v>1066</v>
      </c>
      <c r="M797" s="4">
        <v>124.46</v>
      </c>
      <c r="N797" s="4">
        <v>2</v>
      </c>
      <c r="O797" s="4">
        <v>58.496200000000002</v>
      </c>
      <c r="P797" s="14">
        <f t="shared" si="77"/>
        <v>0.47000000000000003</v>
      </c>
    </row>
    <row r="798" spans="1:16" ht="14.25" customHeight="1" x14ac:dyDescent="0.25">
      <c r="A798" s="2" t="s">
        <v>1067</v>
      </c>
      <c r="B798" s="3">
        <v>41414</v>
      </c>
      <c r="C798" s="10" t="str">
        <f t="shared" si="72"/>
        <v>May</v>
      </c>
      <c r="D798" s="10" t="str">
        <f t="shared" si="73"/>
        <v>2013</v>
      </c>
      <c r="E798" s="3">
        <v>41419</v>
      </c>
      <c r="F798" s="13">
        <f t="shared" si="74"/>
        <v>5</v>
      </c>
      <c r="G798" s="2" t="s">
        <v>3620</v>
      </c>
      <c r="H798" s="2" t="s">
        <v>3134</v>
      </c>
      <c r="I798" s="22" t="str">
        <f t="shared" si="75"/>
        <v>United States</v>
      </c>
      <c r="J798" s="22" t="str">
        <f t="shared" si="76"/>
        <v>California</v>
      </c>
      <c r="K798" s="2" t="s">
        <v>18</v>
      </c>
      <c r="L798" s="2" t="s">
        <v>870</v>
      </c>
      <c r="M798" s="4">
        <v>9.5839999999999996</v>
      </c>
      <c r="N798" s="4">
        <v>1</v>
      </c>
      <c r="O798" s="4">
        <v>3.3544</v>
      </c>
      <c r="P798" s="14">
        <f t="shared" si="77"/>
        <v>0.35000000000000003</v>
      </c>
    </row>
    <row r="799" spans="1:16" ht="14.25" customHeight="1" x14ac:dyDescent="0.25">
      <c r="A799" s="2" t="s">
        <v>1068</v>
      </c>
      <c r="B799" s="3">
        <v>41593</v>
      </c>
      <c r="C799" s="10" t="str">
        <f t="shared" si="72"/>
        <v>November</v>
      </c>
      <c r="D799" s="10" t="str">
        <f t="shared" si="73"/>
        <v>2013</v>
      </c>
      <c r="E799" s="3">
        <v>41598</v>
      </c>
      <c r="F799" s="13">
        <f t="shared" si="74"/>
        <v>5</v>
      </c>
      <c r="G799" s="2" t="s">
        <v>3621</v>
      </c>
      <c r="H799" s="2" t="s">
        <v>3134</v>
      </c>
      <c r="I799" s="22" t="str">
        <f t="shared" si="75"/>
        <v>United States</v>
      </c>
      <c r="J799" s="22" t="str">
        <f t="shared" si="76"/>
        <v>California</v>
      </c>
      <c r="K799" s="2" t="s">
        <v>9</v>
      </c>
      <c r="L799" s="2" t="s">
        <v>1069</v>
      </c>
      <c r="M799" s="4">
        <v>7.38</v>
      </c>
      <c r="N799" s="4">
        <v>2</v>
      </c>
      <c r="O799" s="4">
        <v>3.4685999999999999</v>
      </c>
      <c r="P799" s="14">
        <f t="shared" si="77"/>
        <v>0.47</v>
      </c>
    </row>
    <row r="800" spans="1:16" ht="14.25" customHeight="1" x14ac:dyDescent="0.25">
      <c r="A800" s="2" t="s">
        <v>1070</v>
      </c>
      <c r="B800" s="3">
        <v>40749</v>
      </c>
      <c r="C800" s="10" t="str">
        <f t="shared" si="72"/>
        <v>July</v>
      </c>
      <c r="D800" s="10" t="str">
        <f t="shared" si="73"/>
        <v>2011</v>
      </c>
      <c r="E800" s="3">
        <v>40751</v>
      </c>
      <c r="F800" s="13">
        <f t="shared" si="74"/>
        <v>2</v>
      </c>
      <c r="G800" s="2" t="s">
        <v>3349</v>
      </c>
      <c r="H800" s="2" t="s">
        <v>3134</v>
      </c>
      <c r="I800" s="22" t="str">
        <f t="shared" si="75"/>
        <v>United States</v>
      </c>
      <c r="J800" s="22" t="str">
        <f t="shared" si="76"/>
        <v>California</v>
      </c>
      <c r="K800" s="2" t="s">
        <v>28</v>
      </c>
      <c r="L800" s="2" t="s">
        <v>848</v>
      </c>
      <c r="M800" s="4">
        <v>53.72</v>
      </c>
      <c r="N800" s="4">
        <v>4</v>
      </c>
      <c r="O800" s="4">
        <v>15.041600000000001</v>
      </c>
      <c r="P800" s="14">
        <f t="shared" si="77"/>
        <v>0.28000000000000003</v>
      </c>
    </row>
    <row r="801" spans="1:16" ht="14.25" customHeight="1" x14ac:dyDescent="0.25">
      <c r="A801" s="2" t="s">
        <v>1070</v>
      </c>
      <c r="B801" s="3">
        <v>40749</v>
      </c>
      <c r="C801" s="10" t="str">
        <f t="shared" si="72"/>
        <v>July</v>
      </c>
      <c r="D801" s="10" t="str">
        <f t="shared" si="73"/>
        <v>2011</v>
      </c>
      <c r="E801" s="3">
        <v>40751</v>
      </c>
      <c r="F801" s="13">
        <f t="shared" si="74"/>
        <v>2</v>
      </c>
      <c r="G801" s="2" t="s">
        <v>3349</v>
      </c>
      <c r="H801" s="2" t="s">
        <v>3134</v>
      </c>
      <c r="I801" s="22" t="str">
        <f t="shared" si="75"/>
        <v>United States</v>
      </c>
      <c r="J801" s="22" t="str">
        <f t="shared" si="76"/>
        <v>California</v>
      </c>
      <c r="K801" s="2" t="s">
        <v>82</v>
      </c>
      <c r="L801" s="2" t="s">
        <v>1071</v>
      </c>
      <c r="M801" s="4">
        <v>8187.65</v>
      </c>
      <c r="N801" s="4">
        <v>5</v>
      </c>
      <c r="O801" s="4">
        <v>327.50599999999997</v>
      </c>
      <c r="P801" s="14">
        <f t="shared" si="77"/>
        <v>0.04</v>
      </c>
    </row>
    <row r="802" spans="1:16" ht="14.25" customHeight="1" x14ac:dyDescent="0.25">
      <c r="A802" s="2" t="s">
        <v>1070</v>
      </c>
      <c r="B802" s="3">
        <v>40749</v>
      </c>
      <c r="C802" s="10" t="str">
        <f t="shared" si="72"/>
        <v>July</v>
      </c>
      <c r="D802" s="10" t="str">
        <f t="shared" si="73"/>
        <v>2011</v>
      </c>
      <c r="E802" s="3">
        <v>40751</v>
      </c>
      <c r="F802" s="13">
        <f t="shared" si="74"/>
        <v>2</v>
      </c>
      <c r="G802" s="2" t="s">
        <v>3349</v>
      </c>
      <c r="H802" s="2" t="s">
        <v>3134</v>
      </c>
      <c r="I802" s="22" t="str">
        <f t="shared" si="75"/>
        <v>United States</v>
      </c>
      <c r="J802" s="22" t="str">
        <f t="shared" si="76"/>
        <v>California</v>
      </c>
      <c r="K802" s="2" t="s">
        <v>12</v>
      </c>
      <c r="L802" s="2" t="s">
        <v>106</v>
      </c>
      <c r="M802" s="4">
        <v>77.92</v>
      </c>
      <c r="N802" s="4">
        <v>8</v>
      </c>
      <c r="O802" s="4">
        <v>34.284799999999997</v>
      </c>
      <c r="P802" s="14">
        <f t="shared" si="77"/>
        <v>0.43999999999999995</v>
      </c>
    </row>
    <row r="803" spans="1:16" ht="14.25" customHeight="1" x14ac:dyDescent="0.25">
      <c r="A803" s="2" t="s">
        <v>1072</v>
      </c>
      <c r="B803" s="3">
        <v>41701</v>
      </c>
      <c r="C803" s="10" t="str">
        <f t="shared" si="72"/>
        <v>March</v>
      </c>
      <c r="D803" s="10" t="str">
        <f t="shared" si="73"/>
        <v>2014</v>
      </c>
      <c r="E803" s="3">
        <v>41707</v>
      </c>
      <c r="F803" s="13">
        <f t="shared" si="74"/>
        <v>6</v>
      </c>
      <c r="G803" s="2" t="s">
        <v>3369</v>
      </c>
      <c r="H803" s="2" t="s">
        <v>3131</v>
      </c>
      <c r="I803" s="22" t="str">
        <f t="shared" si="75"/>
        <v>United States</v>
      </c>
      <c r="J803" s="22" t="str">
        <f t="shared" si="76"/>
        <v>California</v>
      </c>
      <c r="K803" s="2" t="s">
        <v>16</v>
      </c>
      <c r="L803" s="2" t="s">
        <v>1073</v>
      </c>
      <c r="M803" s="4">
        <v>196.77600000000001</v>
      </c>
      <c r="N803" s="4">
        <v>3</v>
      </c>
      <c r="O803" s="4">
        <v>14.7582</v>
      </c>
      <c r="P803" s="14">
        <f t="shared" si="77"/>
        <v>7.4999999999999997E-2</v>
      </c>
    </row>
    <row r="804" spans="1:16" ht="14.25" customHeight="1" x14ac:dyDescent="0.25">
      <c r="A804" s="2" t="s">
        <v>1072</v>
      </c>
      <c r="B804" s="3">
        <v>41701</v>
      </c>
      <c r="C804" s="10" t="str">
        <f t="shared" si="72"/>
        <v>March</v>
      </c>
      <c r="D804" s="10" t="str">
        <f t="shared" si="73"/>
        <v>2014</v>
      </c>
      <c r="E804" s="3">
        <v>41707</v>
      </c>
      <c r="F804" s="13">
        <f t="shared" si="74"/>
        <v>6</v>
      </c>
      <c r="G804" s="2" t="s">
        <v>3369</v>
      </c>
      <c r="H804" s="2" t="s">
        <v>3131</v>
      </c>
      <c r="I804" s="22" t="str">
        <f t="shared" si="75"/>
        <v>United States</v>
      </c>
      <c r="J804" s="22" t="str">
        <f t="shared" si="76"/>
        <v>California</v>
      </c>
      <c r="K804" s="2" t="s">
        <v>38</v>
      </c>
      <c r="L804" s="2" t="s">
        <v>612</v>
      </c>
      <c r="M804" s="4">
        <v>479.94</v>
      </c>
      <c r="N804" s="4">
        <v>6</v>
      </c>
      <c r="O804" s="4">
        <v>52.793399999999998</v>
      </c>
      <c r="P804" s="14">
        <f t="shared" si="77"/>
        <v>0.11</v>
      </c>
    </row>
    <row r="805" spans="1:16" ht="14.25" customHeight="1" x14ac:dyDescent="0.25">
      <c r="A805" s="2" t="s">
        <v>1074</v>
      </c>
      <c r="B805" s="3">
        <v>41158</v>
      </c>
      <c r="C805" s="10" t="str">
        <f t="shared" si="72"/>
        <v>September</v>
      </c>
      <c r="D805" s="10" t="str">
        <f t="shared" si="73"/>
        <v>2012</v>
      </c>
      <c r="E805" s="3">
        <v>41160</v>
      </c>
      <c r="F805" s="13">
        <f t="shared" si="74"/>
        <v>2</v>
      </c>
      <c r="G805" s="2" t="s">
        <v>3622</v>
      </c>
      <c r="H805" s="2" t="s">
        <v>3229</v>
      </c>
      <c r="I805" s="22" t="str">
        <f t="shared" si="75"/>
        <v>United States</v>
      </c>
      <c r="J805" s="22" t="str">
        <f t="shared" si="76"/>
        <v>California</v>
      </c>
      <c r="K805" s="2" t="s">
        <v>38</v>
      </c>
      <c r="L805" s="2" t="s">
        <v>1075</v>
      </c>
      <c r="M805" s="4">
        <v>46.32</v>
      </c>
      <c r="N805" s="4">
        <v>4</v>
      </c>
      <c r="O805" s="4">
        <v>18.064800000000002</v>
      </c>
      <c r="P805" s="14">
        <f t="shared" si="77"/>
        <v>0.39</v>
      </c>
    </row>
    <row r="806" spans="1:16" ht="14.25" customHeight="1" x14ac:dyDescent="0.25">
      <c r="A806" s="2" t="s">
        <v>1076</v>
      </c>
      <c r="B806" s="3">
        <v>41106</v>
      </c>
      <c r="C806" s="10" t="str">
        <f t="shared" si="72"/>
        <v>July</v>
      </c>
      <c r="D806" s="10" t="str">
        <f t="shared" si="73"/>
        <v>2012</v>
      </c>
      <c r="E806" s="3">
        <v>41106</v>
      </c>
      <c r="F806" s="13">
        <f t="shared" si="74"/>
        <v>0</v>
      </c>
      <c r="G806" s="2" t="s">
        <v>3609</v>
      </c>
      <c r="H806" s="2" t="s">
        <v>3134</v>
      </c>
      <c r="I806" s="22" t="str">
        <f t="shared" si="75"/>
        <v>United States</v>
      </c>
      <c r="J806" s="22" t="str">
        <f t="shared" si="76"/>
        <v>California</v>
      </c>
      <c r="K806" s="2" t="s">
        <v>72</v>
      </c>
      <c r="L806" s="2" t="s">
        <v>592</v>
      </c>
      <c r="M806" s="4">
        <v>1348.704</v>
      </c>
      <c r="N806" s="4">
        <v>6</v>
      </c>
      <c r="O806" s="4">
        <v>-219.1644</v>
      </c>
      <c r="P806" s="14">
        <f t="shared" si="77"/>
        <v>-0.16250000000000001</v>
      </c>
    </row>
    <row r="807" spans="1:16" ht="14.25" customHeight="1" x14ac:dyDescent="0.25">
      <c r="A807" s="2" t="s">
        <v>1076</v>
      </c>
      <c r="B807" s="3">
        <v>41106</v>
      </c>
      <c r="C807" s="10" t="str">
        <f t="shared" si="72"/>
        <v>July</v>
      </c>
      <c r="D807" s="10" t="str">
        <f t="shared" si="73"/>
        <v>2012</v>
      </c>
      <c r="E807" s="3">
        <v>41106</v>
      </c>
      <c r="F807" s="13">
        <f t="shared" si="74"/>
        <v>0</v>
      </c>
      <c r="G807" s="2" t="s">
        <v>3609</v>
      </c>
      <c r="H807" s="2" t="s">
        <v>3134</v>
      </c>
      <c r="I807" s="22" t="str">
        <f t="shared" si="75"/>
        <v>United States</v>
      </c>
      <c r="J807" s="22" t="str">
        <f t="shared" si="76"/>
        <v>California</v>
      </c>
      <c r="K807" s="2" t="s">
        <v>72</v>
      </c>
      <c r="L807" s="2" t="s">
        <v>156</v>
      </c>
      <c r="M807" s="4">
        <v>700.15200000000004</v>
      </c>
      <c r="N807" s="4">
        <v>3</v>
      </c>
      <c r="O807" s="4">
        <v>78.767099999999999</v>
      </c>
      <c r="P807" s="14">
        <f t="shared" si="77"/>
        <v>0.11249999999999999</v>
      </c>
    </row>
    <row r="808" spans="1:16" ht="14.25" customHeight="1" x14ac:dyDescent="0.25">
      <c r="A808" s="2" t="s">
        <v>1077</v>
      </c>
      <c r="B808" s="3">
        <v>41395</v>
      </c>
      <c r="C808" s="10" t="str">
        <f t="shared" si="72"/>
        <v>May</v>
      </c>
      <c r="D808" s="10" t="str">
        <f t="shared" si="73"/>
        <v>2013</v>
      </c>
      <c r="E808" s="3">
        <v>41399</v>
      </c>
      <c r="F808" s="13">
        <f t="shared" si="74"/>
        <v>4</v>
      </c>
      <c r="G808" s="2" t="s">
        <v>3623</v>
      </c>
      <c r="H808" s="2" t="s">
        <v>3142</v>
      </c>
      <c r="I808" s="22" t="str">
        <f t="shared" si="75"/>
        <v>United States</v>
      </c>
      <c r="J808" s="22" t="str">
        <f t="shared" si="76"/>
        <v>Arizona</v>
      </c>
      <c r="K808" s="2" t="s">
        <v>12</v>
      </c>
      <c r="L808" s="2" t="s">
        <v>362</v>
      </c>
      <c r="M808" s="4">
        <v>111.88800000000001</v>
      </c>
      <c r="N808" s="4">
        <v>7</v>
      </c>
      <c r="O808" s="4">
        <v>22.377600000000001</v>
      </c>
      <c r="P808" s="14">
        <f t="shared" si="77"/>
        <v>0.2</v>
      </c>
    </row>
    <row r="809" spans="1:16" ht="14.25" customHeight="1" x14ac:dyDescent="0.25">
      <c r="A809" s="2" t="s">
        <v>1078</v>
      </c>
      <c r="B809" s="3">
        <v>41746</v>
      </c>
      <c r="C809" s="10" t="str">
        <f t="shared" si="72"/>
        <v>April</v>
      </c>
      <c r="D809" s="10" t="str">
        <f t="shared" si="73"/>
        <v>2014</v>
      </c>
      <c r="E809" s="3">
        <v>41750</v>
      </c>
      <c r="F809" s="13">
        <f t="shared" si="74"/>
        <v>4</v>
      </c>
      <c r="G809" s="2" t="s">
        <v>3361</v>
      </c>
      <c r="H809" s="2" t="s">
        <v>3143</v>
      </c>
      <c r="I809" s="22" t="str">
        <f t="shared" si="75"/>
        <v>United States</v>
      </c>
      <c r="J809" s="22" t="str">
        <f t="shared" si="76"/>
        <v>California</v>
      </c>
      <c r="K809" s="2" t="s">
        <v>28</v>
      </c>
      <c r="L809" s="2" t="s">
        <v>673</v>
      </c>
      <c r="M809" s="4">
        <v>205.92</v>
      </c>
      <c r="N809" s="4">
        <v>4</v>
      </c>
      <c r="O809" s="4">
        <v>2.0592000000000001</v>
      </c>
      <c r="P809" s="14">
        <f t="shared" si="77"/>
        <v>1.0000000000000002E-2</v>
      </c>
    </row>
    <row r="810" spans="1:16" ht="14.25" customHeight="1" x14ac:dyDescent="0.25">
      <c r="A810" s="2" t="s">
        <v>1078</v>
      </c>
      <c r="B810" s="3">
        <v>41746</v>
      </c>
      <c r="C810" s="10" t="str">
        <f t="shared" si="72"/>
        <v>April</v>
      </c>
      <c r="D810" s="10" t="str">
        <f t="shared" si="73"/>
        <v>2014</v>
      </c>
      <c r="E810" s="3">
        <v>41750</v>
      </c>
      <c r="F810" s="13">
        <f t="shared" si="74"/>
        <v>4</v>
      </c>
      <c r="G810" s="2" t="s">
        <v>3361</v>
      </c>
      <c r="H810" s="2" t="s">
        <v>3143</v>
      </c>
      <c r="I810" s="22" t="str">
        <f t="shared" si="75"/>
        <v>United States</v>
      </c>
      <c r="J810" s="22" t="str">
        <f t="shared" si="76"/>
        <v>California</v>
      </c>
      <c r="K810" s="2" t="s">
        <v>198</v>
      </c>
      <c r="L810" s="2" t="s">
        <v>237</v>
      </c>
      <c r="M810" s="4">
        <v>102.833</v>
      </c>
      <c r="N810" s="4">
        <v>1</v>
      </c>
      <c r="O810" s="4">
        <v>-6.0490000000000004</v>
      </c>
      <c r="P810" s="14">
        <f t="shared" si="77"/>
        <v>-5.8823529411764712E-2</v>
      </c>
    </row>
    <row r="811" spans="1:16" ht="14.25" customHeight="1" x14ac:dyDescent="0.25">
      <c r="A811" s="2" t="s">
        <v>1079</v>
      </c>
      <c r="B811" s="3">
        <v>41137</v>
      </c>
      <c r="C811" s="10" t="str">
        <f t="shared" si="72"/>
        <v>August</v>
      </c>
      <c r="D811" s="10" t="str">
        <f t="shared" si="73"/>
        <v>2012</v>
      </c>
      <c r="E811" s="3">
        <v>41143</v>
      </c>
      <c r="F811" s="13">
        <f t="shared" si="74"/>
        <v>6</v>
      </c>
      <c r="G811" s="2" t="s">
        <v>3624</v>
      </c>
      <c r="H811" s="2" t="s">
        <v>3139</v>
      </c>
      <c r="I811" s="22" t="str">
        <f t="shared" si="75"/>
        <v>United States</v>
      </c>
      <c r="J811" s="22" t="str">
        <f t="shared" si="76"/>
        <v>Arizona</v>
      </c>
      <c r="K811" s="2" t="s">
        <v>14</v>
      </c>
      <c r="L811" s="2" t="s">
        <v>500</v>
      </c>
      <c r="M811" s="4">
        <v>2.3039999999999998</v>
      </c>
      <c r="N811" s="4">
        <v>1</v>
      </c>
      <c r="O811" s="4">
        <v>0.25919999999999999</v>
      </c>
      <c r="P811" s="14">
        <f t="shared" si="77"/>
        <v>0.1125</v>
      </c>
    </row>
    <row r="812" spans="1:16" ht="14.25" customHeight="1" x14ac:dyDescent="0.25">
      <c r="A812" s="2" t="s">
        <v>1079</v>
      </c>
      <c r="B812" s="3">
        <v>41137</v>
      </c>
      <c r="C812" s="10" t="str">
        <f t="shared" si="72"/>
        <v>August</v>
      </c>
      <c r="D812" s="10" t="str">
        <f t="shared" si="73"/>
        <v>2012</v>
      </c>
      <c r="E812" s="3">
        <v>41143</v>
      </c>
      <c r="F812" s="13">
        <f t="shared" si="74"/>
        <v>6</v>
      </c>
      <c r="G812" s="2" t="s">
        <v>3624</v>
      </c>
      <c r="H812" s="2" t="s">
        <v>3139</v>
      </c>
      <c r="I812" s="22" t="str">
        <f t="shared" si="75"/>
        <v>United States</v>
      </c>
      <c r="J812" s="22" t="str">
        <f t="shared" si="76"/>
        <v>Arizona</v>
      </c>
      <c r="K812" s="2" t="s">
        <v>16</v>
      </c>
      <c r="L812" s="2" t="s">
        <v>1080</v>
      </c>
      <c r="M812" s="4">
        <v>1879.96</v>
      </c>
      <c r="N812" s="4">
        <v>5</v>
      </c>
      <c r="O812" s="4">
        <v>211.49549999999999</v>
      </c>
      <c r="P812" s="14">
        <f t="shared" si="77"/>
        <v>0.11249999999999999</v>
      </c>
    </row>
    <row r="813" spans="1:16" ht="14.25" customHeight="1" x14ac:dyDescent="0.25">
      <c r="A813" s="2" t="s">
        <v>1079</v>
      </c>
      <c r="B813" s="3">
        <v>41137</v>
      </c>
      <c r="C813" s="10" t="str">
        <f t="shared" si="72"/>
        <v>August</v>
      </c>
      <c r="D813" s="10" t="str">
        <f t="shared" si="73"/>
        <v>2012</v>
      </c>
      <c r="E813" s="3">
        <v>41143</v>
      </c>
      <c r="F813" s="13">
        <f t="shared" si="74"/>
        <v>6</v>
      </c>
      <c r="G813" s="2" t="s">
        <v>3624</v>
      </c>
      <c r="H813" s="2" t="s">
        <v>3139</v>
      </c>
      <c r="I813" s="22" t="str">
        <f t="shared" si="75"/>
        <v>United States</v>
      </c>
      <c r="J813" s="22" t="str">
        <f t="shared" si="76"/>
        <v>Arizona</v>
      </c>
      <c r="K813" s="2" t="s">
        <v>45</v>
      </c>
      <c r="L813" s="2" t="s">
        <v>1081</v>
      </c>
      <c r="M813" s="4">
        <v>313.024</v>
      </c>
      <c r="N813" s="4">
        <v>8</v>
      </c>
      <c r="O813" s="4">
        <v>105.6456</v>
      </c>
      <c r="P813" s="14">
        <f t="shared" si="77"/>
        <v>0.33750000000000002</v>
      </c>
    </row>
    <row r="814" spans="1:16" ht="14.25" customHeight="1" x14ac:dyDescent="0.25">
      <c r="A814" s="2" t="s">
        <v>1079</v>
      </c>
      <c r="B814" s="3">
        <v>41137</v>
      </c>
      <c r="C814" s="10" t="str">
        <f t="shared" si="72"/>
        <v>August</v>
      </c>
      <c r="D814" s="10" t="str">
        <f t="shared" si="73"/>
        <v>2012</v>
      </c>
      <c r="E814" s="3">
        <v>41143</v>
      </c>
      <c r="F814" s="13">
        <f t="shared" si="74"/>
        <v>6</v>
      </c>
      <c r="G814" s="2" t="s">
        <v>3624</v>
      </c>
      <c r="H814" s="2" t="s">
        <v>3139</v>
      </c>
      <c r="I814" s="22" t="str">
        <f t="shared" si="75"/>
        <v>United States</v>
      </c>
      <c r="J814" s="22" t="str">
        <f t="shared" si="76"/>
        <v>Arizona</v>
      </c>
      <c r="K814" s="2" t="s">
        <v>9</v>
      </c>
      <c r="L814" s="2" t="s">
        <v>490</v>
      </c>
      <c r="M814" s="4">
        <v>5.04</v>
      </c>
      <c r="N814" s="4">
        <v>2</v>
      </c>
      <c r="O814" s="4">
        <v>1.764</v>
      </c>
      <c r="P814" s="14">
        <f t="shared" si="77"/>
        <v>0.35</v>
      </c>
    </row>
    <row r="815" spans="1:16" ht="14.25" customHeight="1" x14ac:dyDescent="0.25">
      <c r="A815" s="2" t="s">
        <v>1082</v>
      </c>
      <c r="B815" s="3">
        <v>41060</v>
      </c>
      <c r="C815" s="10" t="str">
        <f t="shared" si="72"/>
        <v>May</v>
      </c>
      <c r="D815" s="10" t="str">
        <f t="shared" si="73"/>
        <v>2012</v>
      </c>
      <c r="E815" s="3">
        <v>41064</v>
      </c>
      <c r="F815" s="13">
        <f t="shared" si="74"/>
        <v>4</v>
      </c>
      <c r="G815" s="2" t="s">
        <v>3607</v>
      </c>
      <c r="H815" s="2" t="s">
        <v>3135</v>
      </c>
      <c r="I815" s="22" t="str">
        <f t="shared" si="75"/>
        <v>United States</v>
      </c>
      <c r="J815" s="22" t="str">
        <f t="shared" si="76"/>
        <v>Utah</v>
      </c>
      <c r="K815" s="2" t="s">
        <v>198</v>
      </c>
      <c r="L815" s="2" t="s">
        <v>1083</v>
      </c>
      <c r="M815" s="4">
        <v>1406.86</v>
      </c>
      <c r="N815" s="4">
        <v>7</v>
      </c>
      <c r="O815" s="4">
        <v>140.68600000000001</v>
      </c>
      <c r="P815" s="14">
        <f t="shared" si="77"/>
        <v>0.1</v>
      </c>
    </row>
    <row r="816" spans="1:16" ht="14.25" customHeight="1" x14ac:dyDescent="0.25">
      <c r="A816" s="2" t="s">
        <v>1082</v>
      </c>
      <c r="B816" s="3">
        <v>41060</v>
      </c>
      <c r="C816" s="10" t="str">
        <f t="shared" si="72"/>
        <v>May</v>
      </c>
      <c r="D816" s="10" t="str">
        <f t="shared" si="73"/>
        <v>2012</v>
      </c>
      <c r="E816" s="3">
        <v>41064</v>
      </c>
      <c r="F816" s="13">
        <f t="shared" si="74"/>
        <v>4</v>
      </c>
      <c r="G816" s="2" t="s">
        <v>3607</v>
      </c>
      <c r="H816" s="2" t="s">
        <v>3135</v>
      </c>
      <c r="I816" s="22" t="str">
        <f t="shared" si="75"/>
        <v>United States</v>
      </c>
      <c r="J816" s="22" t="str">
        <f t="shared" si="76"/>
        <v>Utah</v>
      </c>
      <c r="K816" s="2" t="s">
        <v>9</v>
      </c>
      <c r="L816" s="2" t="s">
        <v>196</v>
      </c>
      <c r="M816" s="4">
        <v>15.75</v>
      </c>
      <c r="N816" s="4">
        <v>5</v>
      </c>
      <c r="O816" s="4">
        <v>7.56</v>
      </c>
      <c r="P816" s="14">
        <f t="shared" si="77"/>
        <v>0.48</v>
      </c>
    </row>
    <row r="817" spans="1:16" ht="14.25" customHeight="1" x14ac:dyDescent="0.25">
      <c r="A817" s="2" t="s">
        <v>1082</v>
      </c>
      <c r="B817" s="3">
        <v>41060</v>
      </c>
      <c r="C817" s="10" t="str">
        <f t="shared" si="72"/>
        <v>May</v>
      </c>
      <c r="D817" s="10" t="str">
        <f t="shared" si="73"/>
        <v>2012</v>
      </c>
      <c r="E817" s="3">
        <v>41064</v>
      </c>
      <c r="F817" s="13">
        <f t="shared" si="74"/>
        <v>4</v>
      </c>
      <c r="G817" s="2" t="s">
        <v>3607</v>
      </c>
      <c r="H817" s="2" t="s">
        <v>3135</v>
      </c>
      <c r="I817" s="22" t="str">
        <f t="shared" si="75"/>
        <v>United States</v>
      </c>
      <c r="J817" s="22" t="str">
        <f t="shared" si="76"/>
        <v>Utah</v>
      </c>
      <c r="K817" s="2" t="s">
        <v>28</v>
      </c>
      <c r="L817" s="2" t="s">
        <v>452</v>
      </c>
      <c r="M817" s="4">
        <v>323.10000000000002</v>
      </c>
      <c r="N817" s="4">
        <v>2</v>
      </c>
      <c r="O817" s="4">
        <v>61.389000000000003</v>
      </c>
      <c r="P817" s="14">
        <f t="shared" si="77"/>
        <v>0.19</v>
      </c>
    </row>
    <row r="818" spans="1:16" ht="14.25" customHeight="1" x14ac:dyDescent="0.25">
      <c r="A818" s="2" t="s">
        <v>1084</v>
      </c>
      <c r="B818" s="3">
        <v>41945</v>
      </c>
      <c r="C818" s="10" t="str">
        <f t="shared" si="72"/>
        <v>November</v>
      </c>
      <c r="D818" s="10" t="str">
        <f t="shared" si="73"/>
        <v>2014</v>
      </c>
      <c r="E818" s="3">
        <v>41947</v>
      </c>
      <c r="F818" s="13">
        <f t="shared" si="74"/>
        <v>2</v>
      </c>
      <c r="G818" s="2" t="s">
        <v>3383</v>
      </c>
      <c r="H818" s="2" t="s">
        <v>3230</v>
      </c>
      <c r="I818" s="22" t="str">
        <f t="shared" si="75"/>
        <v>United States</v>
      </c>
      <c r="J818" s="22" t="str">
        <f t="shared" si="76"/>
        <v>Washington</v>
      </c>
      <c r="K818" s="2" t="s">
        <v>18</v>
      </c>
      <c r="L818" s="2" t="s">
        <v>1085</v>
      </c>
      <c r="M818" s="4">
        <v>25.12</v>
      </c>
      <c r="N818" s="4">
        <v>5</v>
      </c>
      <c r="O818" s="4">
        <v>7.85</v>
      </c>
      <c r="P818" s="14">
        <f t="shared" si="77"/>
        <v>0.3125</v>
      </c>
    </row>
    <row r="819" spans="1:16" ht="14.25" customHeight="1" x14ac:dyDescent="0.25">
      <c r="A819" s="2" t="s">
        <v>1084</v>
      </c>
      <c r="B819" s="3">
        <v>41945</v>
      </c>
      <c r="C819" s="10" t="str">
        <f t="shared" si="72"/>
        <v>November</v>
      </c>
      <c r="D819" s="10" t="str">
        <f t="shared" si="73"/>
        <v>2014</v>
      </c>
      <c r="E819" s="3">
        <v>41947</v>
      </c>
      <c r="F819" s="13">
        <f t="shared" si="74"/>
        <v>2</v>
      </c>
      <c r="G819" s="2" t="s">
        <v>3383</v>
      </c>
      <c r="H819" s="2" t="s">
        <v>3230</v>
      </c>
      <c r="I819" s="22" t="str">
        <f t="shared" si="75"/>
        <v>United States</v>
      </c>
      <c r="J819" s="22" t="str">
        <f t="shared" si="76"/>
        <v>Washington</v>
      </c>
      <c r="K819" s="2" t="s">
        <v>22</v>
      </c>
      <c r="L819" s="2" t="s">
        <v>881</v>
      </c>
      <c r="M819" s="4">
        <v>2665.62</v>
      </c>
      <c r="N819" s="4">
        <v>9</v>
      </c>
      <c r="O819" s="4">
        <v>239.9058</v>
      </c>
      <c r="P819" s="14">
        <f t="shared" si="77"/>
        <v>0.09</v>
      </c>
    </row>
    <row r="820" spans="1:16" ht="14.25" customHeight="1" x14ac:dyDescent="0.25">
      <c r="A820" s="2" t="s">
        <v>1086</v>
      </c>
      <c r="B820" s="3">
        <v>41400</v>
      </c>
      <c r="C820" s="10" t="str">
        <f t="shared" si="72"/>
        <v>May</v>
      </c>
      <c r="D820" s="10" t="str">
        <f t="shared" si="73"/>
        <v>2013</v>
      </c>
      <c r="E820" s="3">
        <v>41404</v>
      </c>
      <c r="F820" s="13">
        <f t="shared" si="74"/>
        <v>4</v>
      </c>
      <c r="G820" s="2" t="s">
        <v>3588</v>
      </c>
      <c r="H820" s="2" t="s">
        <v>3131</v>
      </c>
      <c r="I820" s="22" t="str">
        <f t="shared" si="75"/>
        <v>United States</v>
      </c>
      <c r="J820" s="22" t="str">
        <f t="shared" si="76"/>
        <v>California</v>
      </c>
      <c r="K820" s="2" t="s">
        <v>28</v>
      </c>
      <c r="L820" s="2" t="s">
        <v>843</v>
      </c>
      <c r="M820" s="4">
        <v>5.98</v>
      </c>
      <c r="N820" s="4">
        <v>1</v>
      </c>
      <c r="O820" s="4">
        <v>1.0165999999999999</v>
      </c>
      <c r="P820" s="14">
        <f t="shared" si="77"/>
        <v>0.16999999999999998</v>
      </c>
    </row>
    <row r="821" spans="1:16" ht="14.25" customHeight="1" x14ac:dyDescent="0.25">
      <c r="A821" s="2" t="s">
        <v>1086</v>
      </c>
      <c r="B821" s="3">
        <v>41400</v>
      </c>
      <c r="C821" s="10" t="str">
        <f t="shared" si="72"/>
        <v>May</v>
      </c>
      <c r="D821" s="10" t="str">
        <f t="shared" si="73"/>
        <v>2013</v>
      </c>
      <c r="E821" s="3">
        <v>41404</v>
      </c>
      <c r="F821" s="13">
        <f t="shared" si="74"/>
        <v>4</v>
      </c>
      <c r="G821" s="2" t="s">
        <v>3588</v>
      </c>
      <c r="H821" s="2" t="s">
        <v>3131</v>
      </c>
      <c r="I821" s="22" t="str">
        <f t="shared" si="75"/>
        <v>United States</v>
      </c>
      <c r="J821" s="22" t="str">
        <f t="shared" si="76"/>
        <v>California</v>
      </c>
      <c r="K821" s="2" t="s">
        <v>16</v>
      </c>
      <c r="L821" s="2" t="s">
        <v>1087</v>
      </c>
      <c r="M821" s="4">
        <v>246.16800000000001</v>
      </c>
      <c r="N821" s="4">
        <v>3</v>
      </c>
      <c r="O821" s="4">
        <v>21.5397</v>
      </c>
      <c r="P821" s="14">
        <f t="shared" si="77"/>
        <v>8.7499999999999994E-2</v>
      </c>
    </row>
    <row r="822" spans="1:16" ht="14.25" customHeight="1" x14ac:dyDescent="0.25">
      <c r="A822" s="2" t="s">
        <v>1088</v>
      </c>
      <c r="B822" s="3">
        <v>41338</v>
      </c>
      <c r="C822" s="10" t="str">
        <f t="shared" si="72"/>
        <v>March</v>
      </c>
      <c r="D822" s="10" t="str">
        <f t="shared" si="73"/>
        <v>2013</v>
      </c>
      <c r="E822" s="3">
        <v>41344</v>
      </c>
      <c r="F822" s="13">
        <f t="shared" si="74"/>
        <v>6</v>
      </c>
      <c r="G822" s="2" t="s">
        <v>3625</v>
      </c>
      <c r="H822" s="2" t="s">
        <v>3149</v>
      </c>
      <c r="I822" s="22" t="str">
        <f t="shared" si="75"/>
        <v>United States</v>
      </c>
      <c r="J822" s="22" t="str">
        <f t="shared" si="76"/>
        <v>California</v>
      </c>
      <c r="K822" s="2" t="s">
        <v>14</v>
      </c>
      <c r="L822" s="2" t="s">
        <v>1089</v>
      </c>
      <c r="M822" s="4">
        <v>16.989999999999998</v>
      </c>
      <c r="N822" s="4">
        <v>1</v>
      </c>
      <c r="O822" s="4">
        <v>4.9271000000000003</v>
      </c>
      <c r="P822" s="14">
        <f t="shared" si="77"/>
        <v>0.29000000000000004</v>
      </c>
    </row>
    <row r="823" spans="1:16" ht="14.25" customHeight="1" x14ac:dyDescent="0.25">
      <c r="A823" s="2" t="s">
        <v>1090</v>
      </c>
      <c r="B823" s="3">
        <v>41393</v>
      </c>
      <c r="C823" s="10" t="str">
        <f t="shared" si="72"/>
        <v>April</v>
      </c>
      <c r="D823" s="10" t="str">
        <f t="shared" si="73"/>
        <v>2013</v>
      </c>
      <c r="E823" s="3">
        <v>41400</v>
      </c>
      <c r="F823" s="13">
        <f t="shared" si="74"/>
        <v>7</v>
      </c>
      <c r="G823" s="2" t="s">
        <v>3626</v>
      </c>
      <c r="H823" s="2" t="s">
        <v>3131</v>
      </c>
      <c r="I823" s="22" t="str">
        <f t="shared" si="75"/>
        <v>United States</v>
      </c>
      <c r="J823" s="22" t="str">
        <f t="shared" si="76"/>
        <v>California</v>
      </c>
      <c r="K823" s="2" t="s">
        <v>72</v>
      </c>
      <c r="L823" s="2" t="s">
        <v>1091</v>
      </c>
      <c r="M823" s="4">
        <v>41.567999999999998</v>
      </c>
      <c r="N823" s="4">
        <v>2</v>
      </c>
      <c r="O823" s="4">
        <v>2.5979999999999999</v>
      </c>
      <c r="P823" s="14">
        <f t="shared" si="77"/>
        <v>6.25E-2</v>
      </c>
    </row>
    <row r="824" spans="1:16" ht="14.25" customHeight="1" x14ac:dyDescent="0.25">
      <c r="A824" s="2" t="s">
        <v>1092</v>
      </c>
      <c r="B824" s="3">
        <v>40659</v>
      </c>
      <c r="C824" s="10" t="str">
        <f t="shared" si="72"/>
        <v>April</v>
      </c>
      <c r="D824" s="10" t="str">
        <f t="shared" si="73"/>
        <v>2011</v>
      </c>
      <c r="E824" s="3">
        <v>40666</v>
      </c>
      <c r="F824" s="13">
        <f t="shared" si="74"/>
        <v>7</v>
      </c>
      <c r="G824" s="2" t="s">
        <v>3627</v>
      </c>
      <c r="H824" s="2" t="s">
        <v>3131</v>
      </c>
      <c r="I824" s="22" t="str">
        <f t="shared" si="75"/>
        <v>United States</v>
      </c>
      <c r="J824" s="22" t="str">
        <f t="shared" si="76"/>
        <v>California</v>
      </c>
      <c r="K824" s="2" t="s">
        <v>72</v>
      </c>
      <c r="L824" s="2" t="s">
        <v>206</v>
      </c>
      <c r="M824" s="4">
        <v>230.28</v>
      </c>
      <c r="N824" s="4">
        <v>3</v>
      </c>
      <c r="O824" s="4">
        <v>23.027999999999999</v>
      </c>
      <c r="P824" s="14">
        <f t="shared" si="77"/>
        <v>9.9999999999999992E-2</v>
      </c>
    </row>
    <row r="825" spans="1:16" ht="14.25" customHeight="1" x14ac:dyDescent="0.25">
      <c r="A825" s="2" t="s">
        <v>1092</v>
      </c>
      <c r="B825" s="3">
        <v>40659</v>
      </c>
      <c r="C825" s="10" t="str">
        <f t="shared" si="72"/>
        <v>April</v>
      </c>
      <c r="D825" s="10" t="str">
        <f t="shared" si="73"/>
        <v>2011</v>
      </c>
      <c r="E825" s="3">
        <v>40666</v>
      </c>
      <c r="F825" s="13">
        <f t="shared" si="74"/>
        <v>7</v>
      </c>
      <c r="G825" s="2" t="s">
        <v>3627</v>
      </c>
      <c r="H825" s="2" t="s">
        <v>3131</v>
      </c>
      <c r="I825" s="22" t="str">
        <f t="shared" si="75"/>
        <v>United States</v>
      </c>
      <c r="J825" s="22" t="str">
        <f t="shared" si="76"/>
        <v>California</v>
      </c>
      <c r="K825" s="2" t="s">
        <v>18</v>
      </c>
      <c r="L825" s="2" t="s">
        <v>1093</v>
      </c>
      <c r="M825" s="4">
        <v>18.288</v>
      </c>
      <c r="N825" s="4">
        <v>6</v>
      </c>
      <c r="O825" s="4">
        <v>5.7149999999999999</v>
      </c>
      <c r="P825" s="14">
        <f t="shared" si="77"/>
        <v>0.3125</v>
      </c>
    </row>
    <row r="826" spans="1:16" ht="14.25" customHeight="1" x14ac:dyDescent="0.25">
      <c r="A826" s="2" t="s">
        <v>1094</v>
      </c>
      <c r="B826" s="3">
        <v>41731</v>
      </c>
      <c r="C826" s="10" t="str">
        <f t="shared" si="72"/>
        <v>April</v>
      </c>
      <c r="D826" s="10" t="str">
        <f t="shared" si="73"/>
        <v>2014</v>
      </c>
      <c r="E826" s="3">
        <v>41735</v>
      </c>
      <c r="F826" s="13">
        <f t="shared" si="74"/>
        <v>4</v>
      </c>
      <c r="G826" s="2" t="s">
        <v>3567</v>
      </c>
      <c r="H826" s="2" t="s">
        <v>3134</v>
      </c>
      <c r="I826" s="22" t="str">
        <f t="shared" si="75"/>
        <v>United States</v>
      </c>
      <c r="J826" s="22" t="str">
        <f t="shared" si="76"/>
        <v>California</v>
      </c>
      <c r="K826" s="2" t="s">
        <v>9</v>
      </c>
      <c r="L826" s="2" t="s">
        <v>1095</v>
      </c>
      <c r="M826" s="4">
        <v>5.78</v>
      </c>
      <c r="N826" s="4">
        <v>2</v>
      </c>
      <c r="O826" s="4">
        <v>2.7166000000000001</v>
      </c>
      <c r="P826" s="14">
        <f t="shared" si="77"/>
        <v>0.47000000000000003</v>
      </c>
    </row>
    <row r="827" spans="1:16" ht="14.25" customHeight="1" x14ac:dyDescent="0.25">
      <c r="A827" s="2" t="s">
        <v>1094</v>
      </c>
      <c r="B827" s="3">
        <v>41731</v>
      </c>
      <c r="C827" s="10" t="str">
        <f t="shared" si="72"/>
        <v>April</v>
      </c>
      <c r="D827" s="10" t="str">
        <f t="shared" si="73"/>
        <v>2014</v>
      </c>
      <c r="E827" s="3">
        <v>41735</v>
      </c>
      <c r="F827" s="13">
        <f t="shared" si="74"/>
        <v>4</v>
      </c>
      <c r="G827" s="2" t="s">
        <v>3567</v>
      </c>
      <c r="H827" s="2" t="s">
        <v>3134</v>
      </c>
      <c r="I827" s="22" t="str">
        <f t="shared" si="75"/>
        <v>United States</v>
      </c>
      <c r="J827" s="22" t="str">
        <f t="shared" si="76"/>
        <v>California</v>
      </c>
      <c r="K827" s="2" t="s">
        <v>18</v>
      </c>
      <c r="L827" s="2" t="s">
        <v>394</v>
      </c>
      <c r="M827" s="4">
        <v>121.68</v>
      </c>
      <c r="N827" s="4">
        <v>13</v>
      </c>
      <c r="O827" s="4">
        <v>38.024999999999999</v>
      </c>
      <c r="P827" s="14">
        <f t="shared" si="77"/>
        <v>0.31249999999999994</v>
      </c>
    </row>
    <row r="828" spans="1:16" ht="14.25" customHeight="1" x14ac:dyDescent="0.25">
      <c r="A828" s="2" t="s">
        <v>1096</v>
      </c>
      <c r="B828" s="3">
        <v>41996</v>
      </c>
      <c r="C828" s="10" t="str">
        <f t="shared" si="72"/>
        <v>December</v>
      </c>
      <c r="D828" s="10" t="str">
        <f t="shared" si="73"/>
        <v>2014</v>
      </c>
      <c r="E828" s="3">
        <v>42000</v>
      </c>
      <c r="F828" s="13">
        <f t="shared" si="74"/>
        <v>4</v>
      </c>
      <c r="G828" s="2" t="s">
        <v>3628</v>
      </c>
      <c r="H828" s="2" t="s">
        <v>3144</v>
      </c>
      <c r="I828" s="22" t="str">
        <f t="shared" si="75"/>
        <v>United States</v>
      </c>
      <c r="J828" s="22" t="str">
        <f t="shared" si="76"/>
        <v>New Mexico</v>
      </c>
      <c r="K828" s="2" t="s">
        <v>14</v>
      </c>
      <c r="L828" s="2" t="s">
        <v>1097</v>
      </c>
      <c r="M828" s="4">
        <v>4.17</v>
      </c>
      <c r="N828" s="4">
        <v>3</v>
      </c>
      <c r="O828" s="4">
        <v>1.0842000000000001</v>
      </c>
      <c r="P828" s="14">
        <f t="shared" si="77"/>
        <v>0.26</v>
      </c>
    </row>
    <row r="829" spans="1:16" ht="14.25" customHeight="1" x14ac:dyDescent="0.25">
      <c r="A829" s="2" t="s">
        <v>1096</v>
      </c>
      <c r="B829" s="3">
        <v>41996</v>
      </c>
      <c r="C829" s="10" t="str">
        <f t="shared" si="72"/>
        <v>December</v>
      </c>
      <c r="D829" s="10" t="str">
        <f t="shared" si="73"/>
        <v>2014</v>
      </c>
      <c r="E829" s="3">
        <v>42000</v>
      </c>
      <c r="F829" s="13">
        <f t="shared" si="74"/>
        <v>4</v>
      </c>
      <c r="G829" s="2" t="s">
        <v>3628</v>
      </c>
      <c r="H829" s="2" t="s">
        <v>3144</v>
      </c>
      <c r="I829" s="22" t="str">
        <f t="shared" si="75"/>
        <v>United States</v>
      </c>
      <c r="J829" s="22" t="str">
        <f t="shared" si="76"/>
        <v>New Mexico</v>
      </c>
      <c r="K829" s="2" t="s">
        <v>16</v>
      </c>
      <c r="L829" s="2" t="s">
        <v>655</v>
      </c>
      <c r="M829" s="4">
        <v>67.040000000000006</v>
      </c>
      <c r="N829" s="4">
        <v>4</v>
      </c>
      <c r="O829" s="4">
        <v>6.7039999999999997</v>
      </c>
      <c r="P829" s="14">
        <f t="shared" si="77"/>
        <v>9.9999999999999992E-2</v>
      </c>
    </row>
    <row r="830" spans="1:16" ht="14.25" customHeight="1" x14ac:dyDescent="0.25">
      <c r="A830" s="2" t="s">
        <v>1096</v>
      </c>
      <c r="B830" s="3">
        <v>41996</v>
      </c>
      <c r="C830" s="10" t="str">
        <f t="shared" si="72"/>
        <v>December</v>
      </c>
      <c r="D830" s="10" t="str">
        <f t="shared" si="73"/>
        <v>2014</v>
      </c>
      <c r="E830" s="3">
        <v>42000</v>
      </c>
      <c r="F830" s="13">
        <f t="shared" si="74"/>
        <v>4</v>
      </c>
      <c r="G830" s="2" t="s">
        <v>3628</v>
      </c>
      <c r="H830" s="2" t="s">
        <v>3144</v>
      </c>
      <c r="I830" s="22" t="str">
        <f t="shared" si="75"/>
        <v>United States</v>
      </c>
      <c r="J830" s="22" t="str">
        <f t="shared" si="76"/>
        <v>New Mexico</v>
      </c>
      <c r="K830" s="2" t="s">
        <v>28</v>
      </c>
      <c r="L830" s="2" t="s">
        <v>1098</v>
      </c>
      <c r="M830" s="4">
        <v>37.32</v>
      </c>
      <c r="N830" s="4">
        <v>3</v>
      </c>
      <c r="O830" s="4">
        <v>10.4496</v>
      </c>
      <c r="P830" s="14">
        <f t="shared" si="77"/>
        <v>0.28000000000000003</v>
      </c>
    </row>
    <row r="831" spans="1:16" ht="14.25" customHeight="1" x14ac:dyDescent="0.25">
      <c r="A831" s="2" t="s">
        <v>1096</v>
      </c>
      <c r="B831" s="3">
        <v>41996</v>
      </c>
      <c r="C831" s="10" t="str">
        <f t="shared" si="72"/>
        <v>December</v>
      </c>
      <c r="D831" s="10" t="str">
        <f t="shared" si="73"/>
        <v>2014</v>
      </c>
      <c r="E831" s="3">
        <v>42000</v>
      </c>
      <c r="F831" s="13">
        <f t="shared" si="74"/>
        <v>4</v>
      </c>
      <c r="G831" s="2" t="s">
        <v>3628</v>
      </c>
      <c r="H831" s="2" t="s">
        <v>3144</v>
      </c>
      <c r="I831" s="22" t="str">
        <f t="shared" si="75"/>
        <v>United States</v>
      </c>
      <c r="J831" s="22" t="str">
        <f t="shared" si="76"/>
        <v>New Mexico</v>
      </c>
      <c r="K831" s="2" t="s">
        <v>9</v>
      </c>
      <c r="L831" s="2" t="s">
        <v>1099</v>
      </c>
      <c r="M831" s="4">
        <v>18.45</v>
      </c>
      <c r="N831" s="4">
        <v>5</v>
      </c>
      <c r="O831" s="4">
        <v>8.6715</v>
      </c>
      <c r="P831" s="14">
        <f t="shared" si="77"/>
        <v>0.47000000000000003</v>
      </c>
    </row>
    <row r="832" spans="1:16" ht="14.25" customHeight="1" x14ac:dyDescent="0.25">
      <c r="A832" s="2" t="s">
        <v>1100</v>
      </c>
      <c r="B832" s="3">
        <v>41775</v>
      </c>
      <c r="C832" s="10" t="str">
        <f t="shared" si="72"/>
        <v>May</v>
      </c>
      <c r="D832" s="10" t="str">
        <f t="shared" si="73"/>
        <v>2014</v>
      </c>
      <c r="E832" s="3">
        <v>41780</v>
      </c>
      <c r="F832" s="13">
        <f t="shared" si="74"/>
        <v>5</v>
      </c>
      <c r="G832" s="2" t="s">
        <v>3629</v>
      </c>
      <c r="H832" s="2" t="s">
        <v>3132</v>
      </c>
      <c r="I832" s="22" t="str">
        <f t="shared" si="75"/>
        <v>United States</v>
      </c>
      <c r="J832" s="22" t="str">
        <f t="shared" si="76"/>
        <v>Washington</v>
      </c>
      <c r="K832" s="2" t="s">
        <v>12</v>
      </c>
      <c r="L832" s="2" t="s">
        <v>1101</v>
      </c>
      <c r="M832" s="4">
        <v>39.96</v>
      </c>
      <c r="N832" s="4">
        <v>2</v>
      </c>
      <c r="O832" s="4">
        <v>17.1828</v>
      </c>
      <c r="P832" s="14">
        <f t="shared" si="77"/>
        <v>0.43</v>
      </c>
    </row>
    <row r="833" spans="1:16" ht="14.25" customHeight="1" x14ac:dyDescent="0.25">
      <c r="A833" s="2" t="s">
        <v>1100</v>
      </c>
      <c r="B833" s="3">
        <v>41775</v>
      </c>
      <c r="C833" s="10" t="str">
        <f t="shared" si="72"/>
        <v>May</v>
      </c>
      <c r="D833" s="10" t="str">
        <f t="shared" si="73"/>
        <v>2014</v>
      </c>
      <c r="E833" s="3">
        <v>41780</v>
      </c>
      <c r="F833" s="13">
        <f t="shared" si="74"/>
        <v>5</v>
      </c>
      <c r="G833" s="2" t="s">
        <v>3629</v>
      </c>
      <c r="H833" s="2" t="s">
        <v>3132</v>
      </c>
      <c r="I833" s="22" t="str">
        <f t="shared" si="75"/>
        <v>United States</v>
      </c>
      <c r="J833" s="22" t="str">
        <f t="shared" si="76"/>
        <v>Washington</v>
      </c>
      <c r="K833" s="2" t="s">
        <v>72</v>
      </c>
      <c r="L833" s="2" t="s">
        <v>1102</v>
      </c>
      <c r="M833" s="4">
        <v>42.624000000000002</v>
      </c>
      <c r="N833" s="4">
        <v>2</v>
      </c>
      <c r="O833" s="4">
        <v>4.2624000000000004</v>
      </c>
      <c r="P833" s="14">
        <f t="shared" si="77"/>
        <v>0.1</v>
      </c>
    </row>
    <row r="834" spans="1:16" ht="14.25" customHeight="1" x14ac:dyDescent="0.25">
      <c r="A834" s="2" t="s">
        <v>1100</v>
      </c>
      <c r="B834" s="3">
        <v>41775</v>
      </c>
      <c r="C834" s="10" t="str">
        <f t="shared" si="72"/>
        <v>May</v>
      </c>
      <c r="D834" s="10" t="str">
        <f t="shared" si="73"/>
        <v>2014</v>
      </c>
      <c r="E834" s="3">
        <v>41780</v>
      </c>
      <c r="F834" s="13">
        <f t="shared" si="74"/>
        <v>5</v>
      </c>
      <c r="G834" s="2" t="s">
        <v>3629</v>
      </c>
      <c r="H834" s="2" t="s">
        <v>3132</v>
      </c>
      <c r="I834" s="22" t="str">
        <f t="shared" si="75"/>
        <v>United States</v>
      </c>
      <c r="J834" s="22" t="str">
        <f t="shared" si="76"/>
        <v>Washington</v>
      </c>
      <c r="K834" s="2" t="s">
        <v>72</v>
      </c>
      <c r="L834" s="2" t="s">
        <v>844</v>
      </c>
      <c r="M834" s="4">
        <v>220.96</v>
      </c>
      <c r="N834" s="4">
        <v>1</v>
      </c>
      <c r="O834" s="4">
        <v>24.858000000000001</v>
      </c>
      <c r="P834" s="14">
        <f t="shared" si="77"/>
        <v>0.1125</v>
      </c>
    </row>
    <row r="835" spans="1:16" ht="14.25" customHeight="1" x14ac:dyDescent="0.25">
      <c r="A835" s="2" t="s">
        <v>1103</v>
      </c>
      <c r="B835" s="3">
        <v>41136</v>
      </c>
      <c r="C835" s="10" t="str">
        <f t="shared" ref="C835:C898" si="78">TEXT(B835,"mmmm")</f>
        <v>August</v>
      </c>
      <c r="D835" s="10" t="str">
        <f t="shared" ref="D835:D898" si="79">TEXT(B835,"yyyy")</f>
        <v>2012</v>
      </c>
      <c r="E835" s="3">
        <v>41140</v>
      </c>
      <c r="F835" s="13">
        <f t="shared" ref="F835:F898" si="80">E835-B835</f>
        <v>4</v>
      </c>
      <c r="G835" s="2" t="s">
        <v>3630</v>
      </c>
      <c r="H835" s="2" t="s">
        <v>3131</v>
      </c>
      <c r="I835" s="22" t="str">
        <f t="shared" ref="I835:I898" si="81">LEFT(H835,FIND(",",H835)-1)</f>
        <v>United States</v>
      </c>
      <c r="J835" s="22" t="str">
        <f t="shared" ref="J835:J898" si="82">TRIM(RIGHT(H835,LEN(H835)-FIND("@",SUBSTITUTE(H835,",","@",LEN(H835)-LEN(SUBSTITUTE(H835,",",""))))))</f>
        <v>California</v>
      </c>
      <c r="K835" s="2" t="s">
        <v>28</v>
      </c>
      <c r="L835" s="2" t="s">
        <v>452</v>
      </c>
      <c r="M835" s="4">
        <v>323.10000000000002</v>
      </c>
      <c r="N835" s="4">
        <v>2</v>
      </c>
      <c r="O835" s="4">
        <v>61.389000000000003</v>
      </c>
      <c r="P835" s="14">
        <f t="shared" ref="P835:P898" si="83">IF(M835=0,0,O835/M835)</f>
        <v>0.19</v>
      </c>
    </row>
    <row r="836" spans="1:16" ht="14.25" customHeight="1" x14ac:dyDescent="0.25">
      <c r="A836" s="2" t="s">
        <v>1104</v>
      </c>
      <c r="B836" s="3">
        <v>41544</v>
      </c>
      <c r="C836" s="10" t="str">
        <f t="shared" si="78"/>
        <v>September</v>
      </c>
      <c r="D836" s="10" t="str">
        <f t="shared" si="79"/>
        <v>2013</v>
      </c>
      <c r="E836" s="3">
        <v>41549</v>
      </c>
      <c r="F836" s="13">
        <f t="shared" si="80"/>
        <v>5</v>
      </c>
      <c r="G836" s="2" t="s">
        <v>3320</v>
      </c>
      <c r="H836" s="2" t="s">
        <v>3155</v>
      </c>
      <c r="I836" s="22" t="str">
        <f t="shared" si="81"/>
        <v>United States</v>
      </c>
      <c r="J836" s="22" t="str">
        <f t="shared" si="82"/>
        <v>California</v>
      </c>
      <c r="K836" s="2" t="s">
        <v>198</v>
      </c>
      <c r="L836" s="2" t="s">
        <v>550</v>
      </c>
      <c r="M836" s="4">
        <v>424.95749999999998</v>
      </c>
      <c r="N836" s="4">
        <v>5</v>
      </c>
      <c r="O836" s="4">
        <v>19.998000000000001</v>
      </c>
      <c r="P836" s="14">
        <f t="shared" si="83"/>
        <v>4.7058823529411771E-2</v>
      </c>
    </row>
    <row r="837" spans="1:16" ht="14.25" customHeight="1" x14ac:dyDescent="0.25">
      <c r="A837" s="2" t="s">
        <v>1105</v>
      </c>
      <c r="B837" s="3">
        <v>41900</v>
      </c>
      <c r="C837" s="10" t="str">
        <f t="shared" si="78"/>
        <v>September</v>
      </c>
      <c r="D837" s="10" t="str">
        <f t="shared" si="79"/>
        <v>2014</v>
      </c>
      <c r="E837" s="3">
        <v>41904</v>
      </c>
      <c r="F837" s="13">
        <f t="shared" si="80"/>
        <v>4</v>
      </c>
      <c r="G837" s="2" t="s">
        <v>3631</v>
      </c>
      <c r="H837" s="2" t="s">
        <v>3194</v>
      </c>
      <c r="I837" s="22" t="str">
        <f t="shared" si="81"/>
        <v>United States</v>
      </c>
      <c r="J837" s="22" t="str">
        <f t="shared" si="82"/>
        <v>Utah</v>
      </c>
      <c r="K837" s="2" t="s">
        <v>18</v>
      </c>
      <c r="L837" s="2" t="s">
        <v>167</v>
      </c>
      <c r="M837" s="4">
        <v>10.776</v>
      </c>
      <c r="N837" s="4">
        <v>3</v>
      </c>
      <c r="O837" s="4">
        <v>3.5022000000000002</v>
      </c>
      <c r="P837" s="14">
        <f t="shared" si="83"/>
        <v>0.32500000000000001</v>
      </c>
    </row>
    <row r="838" spans="1:16" ht="14.25" customHeight="1" x14ac:dyDescent="0.25">
      <c r="A838" s="2" t="s">
        <v>1105</v>
      </c>
      <c r="B838" s="3">
        <v>41900</v>
      </c>
      <c r="C838" s="10" t="str">
        <f t="shared" si="78"/>
        <v>September</v>
      </c>
      <c r="D838" s="10" t="str">
        <f t="shared" si="79"/>
        <v>2014</v>
      </c>
      <c r="E838" s="3">
        <v>41904</v>
      </c>
      <c r="F838" s="13">
        <f t="shared" si="80"/>
        <v>4</v>
      </c>
      <c r="G838" s="2" t="s">
        <v>3631</v>
      </c>
      <c r="H838" s="2" t="s">
        <v>3194</v>
      </c>
      <c r="I838" s="22" t="str">
        <f t="shared" si="81"/>
        <v>United States</v>
      </c>
      <c r="J838" s="22" t="str">
        <f t="shared" si="82"/>
        <v>Utah</v>
      </c>
      <c r="K838" s="2" t="s">
        <v>18</v>
      </c>
      <c r="L838" s="2" t="s">
        <v>687</v>
      </c>
      <c r="M838" s="4">
        <v>11.784000000000001</v>
      </c>
      <c r="N838" s="4">
        <v>3</v>
      </c>
      <c r="O838" s="4">
        <v>4.2717000000000001</v>
      </c>
      <c r="P838" s="14">
        <f t="shared" si="83"/>
        <v>0.36249999999999999</v>
      </c>
    </row>
    <row r="839" spans="1:16" ht="14.25" customHeight="1" x14ac:dyDescent="0.25">
      <c r="A839" s="2" t="s">
        <v>1105</v>
      </c>
      <c r="B839" s="3">
        <v>41900</v>
      </c>
      <c r="C839" s="10" t="str">
        <f t="shared" si="78"/>
        <v>September</v>
      </c>
      <c r="D839" s="10" t="str">
        <f t="shared" si="79"/>
        <v>2014</v>
      </c>
      <c r="E839" s="3">
        <v>41904</v>
      </c>
      <c r="F839" s="13">
        <f t="shared" si="80"/>
        <v>4</v>
      </c>
      <c r="G839" s="2" t="s">
        <v>3631</v>
      </c>
      <c r="H839" s="2" t="s">
        <v>3194</v>
      </c>
      <c r="I839" s="22" t="str">
        <f t="shared" si="81"/>
        <v>United States</v>
      </c>
      <c r="J839" s="22" t="str">
        <f t="shared" si="82"/>
        <v>Utah</v>
      </c>
      <c r="K839" s="2" t="s">
        <v>45</v>
      </c>
      <c r="L839" s="2" t="s">
        <v>1106</v>
      </c>
      <c r="M839" s="4">
        <v>164.88</v>
      </c>
      <c r="N839" s="4">
        <v>3</v>
      </c>
      <c r="O839" s="4">
        <v>80.791200000000003</v>
      </c>
      <c r="P839" s="14">
        <f t="shared" si="83"/>
        <v>0.49000000000000005</v>
      </c>
    </row>
    <row r="840" spans="1:16" ht="14.25" customHeight="1" x14ac:dyDescent="0.25">
      <c r="A840" s="2" t="s">
        <v>1105</v>
      </c>
      <c r="B840" s="3">
        <v>41900</v>
      </c>
      <c r="C840" s="10" t="str">
        <f t="shared" si="78"/>
        <v>September</v>
      </c>
      <c r="D840" s="10" t="str">
        <f t="shared" si="79"/>
        <v>2014</v>
      </c>
      <c r="E840" s="3">
        <v>41904</v>
      </c>
      <c r="F840" s="13">
        <f t="shared" si="80"/>
        <v>4</v>
      </c>
      <c r="G840" s="2" t="s">
        <v>3631</v>
      </c>
      <c r="H840" s="2" t="s">
        <v>3194</v>
      </c>
      <c r="I840" s="22" t="str">
        <f t="shared" si="81"/>
        <v>United States</v>
      </c>
      <c r="J840" s="22" t="str">
        <f t="shared" si="82"/>
        <v>Utah</v>
      </c>
      <c r="K840" s="2" t="s">
        <v>198</v>
      </c>
      <c r="L840" s="2" t="s">
        <v>1107</v>
      </c>
      <c r="M840" s="4">
        <v>1292.94</v>
      </c>
      <c r="N840" s="4">
        <v>3</v>
      </c>
      <c r="O840" s="4">
        <v>77.576400000000007</v>
      </c>
      <c r="P840" s="14">
        <f t="shared" si="83"/>
        <v>6.0000000000000005E-2</v>
      </c>
    </row>
    <row r="841" spans="1:16" ht="14.25" customHeight="1" x14ac:dyDescent="0.25">
      <c r="A841" s="2" t="s">
        <v>1105</v>
      </c>
      <c r="B841" s="3">
        <v>41900</v>
      </c>
      <c r="C841" s="10" t="str">
        <f t="shared" si="78"/>
        <v>September</v>
      </c>
      <c r="D841" s="10" t="str">
        <f t="shared" si="79"/>
        <v>2014</v>
      </c>
      <c r="E841" s="3">
        <v>41904</v>
      </c>
      <c r="F841" s="13">
        <f t="shared" si="80"/>
        <v>4</v>
      </c>
      <c r="G841" s="2" t="s">
        <v>3631</v>
      </c>
      <c r="H841" s="2" t="s">
        <v>3194</v>
      </c>
      <c r="I841" s="22" t="str">
        <f t="shared" si="81"/>
        <v>United States</v>
      </c>
      <c r="J841" s="22" t="str">
        <f t="shared" si="82"/>
        <v>Utah</v>
      </c>
      <c r="K841" s="2" t="s">
        <v>18</v>
      </c>
      <c r="L841" s="2" t="s">
        <v>1108</v>
      </c>
      <c r="M841" s="4">
        <v>25.584</v>
      </c>
      <c r="N841" s="4">
        <v>2</v>
      </c>
      <c r="O841" s="4">
        <v>8.9543999999999997</v>
      </c>
      <c r="P841" s="14">
        <f t="shared" si="83"/>
        <v>0.35</v>
      </c>
    </row>
    <row r="842" spans="1:16" ht="14.25" customHeight="1" x14ac:dyDescent="0.25">
      <c r="A842" s="2" t="s">
        <v>1105</v>
      </c>
      <c r="B842" s="3">
        <v>41900</v>
      </c>
      <c r="C842" s="10" t="str">
        <f t="shared" si="78"/>
        <v>September</v>
      </c>
      <c r="D842" s="10" t="str">
        <f t="shared" si="79"/>
        <v>2014</v>
      </c>
      <c r="E842" s="3">
        <v>41904</v>
      </c>
      <c r="F842" s="13">
        <f t="shared" si="80"/>
        <v>4</v>
      </c>
      <c r="G842" s="2" t="s">
        <v>3631</v>
      </c>
      <c r="H842" s="2" t="s">
        <v>3194</v>
      </c>
      <c r="I842" s="22" t="str">
        <f t="shared" si="81"/>
        <v>United States</v>
      </c>
      <c r="J842" s="22" t="str">
        <f t="shared" si="82"/>
        <v>Utah</v>
      </c>
      <c r="K842" s="2" t="s">
        <v>28</v>
      </c>
      <c r="L842" s="2" t="s">
        <v>1109</v>
      </c>
      <c r="M842" s="4">
        <v>261.74</v>
      </c>
      <c r="N842" s="4">
        <v>2</v>
      </c>
      <c r="O842" s="4">
        <v>65.435000000000002</v>
      </c>
      <c r="P842" s="14">
        <f t="shared" si="83"/>
        <v>0.25</v>
      </c>
    </row>
    <row r="843" spans="1:16" ht="14.25" customHeight="1" x14ac:dyDescent="0.25">
      <c r="A843" s="2" t="s">
        <v>1105</v>
      </c>
      <c r="B843" s="3">
        <v>41900</v>
      </c>
      <c r="C843" s="10" t="str">
        <f t="shared" si="78"/>
        <v>September</v>
      </c>
      <c r="D843" s="10" t="str">
        <f t="shared" si="79"/>
        <v>2014</v>
      </c>
      <c r="E843" s="3">
        <v>41904</v>
      </c>
      <c r="F843" s="13">
        <f t="shared" si="80"/>
        <v>4</v>
      </c>
      <c r="G843" s="2" t="s">
        <v>3631</v>
      </c>
      <c r="H843" s="2" t="s">
        <v>3194</v>
      </c>
      <c r="I843" s="22" t="str">
        <f t="shared" si="81"/>
        <v>United States</v>
      </c>
      <c r="J843" s="22" t="str">
        <f t="shared" si="82"/>
        <v>Utah</v>
      </c>
      <c r="K843" s="2" t="s">
        <v>9</v>
      </c>
      <c r="L843" s="2" t="s">
        <v>1110</v>
      </c>
      <c r="M843" s="4">
        <v>14.4</v>
      </c>
      <c r="N843" s="4">
        <v>5</v>
      </c>
      <c r="O843" s="4">
        <v>7.056</v>
      </c>
      <c r="P843" s="14">
        <f t="shared" si="83"/>
        <v>0.49</v>
      </c>
    </row>
    <row r="844" spans="1:16" ht="14.25" customHeight="1" x14ac:dyDescent="0.25">
      <c r="A844" s="2" t="s">
        <v>1111</v>
      </c>
      <c r="B844" s="3">
        <v>41503</v>
      </c>
      <c r="C844" s="10" t="str">
        <f t="shared" si="78"/>
        <v>August</v>
      </c>
      <c r="D844" s="10" t="str">
        <f t="shared" si="79"/>
        <v>2013</v>
      </c>
      <c r="E844" s="3">
        <v>41507</v>
      </c>
      <c r="F844" s="13">
        <f t="shared" si="80"/>
        <v>4</v>
      </c>
      <c r="G844" s="2" t="s">
        <v>3632</v>
      </c>
      <c r="H844" s="2" t="s">
        <v>3134</v>
      </c>
      <c r="I844" s="22" t="str">
        <f t="shared" si="81"/>
        <v>United States</v>
      </c>
      <c r="J844" s="22" t="str">
        <f t="shared" si="82"/>
        <v>California</v>
      </c>
      <c r="K844" s="2" t="s">
        <v>87</v>
      </c>
      <c r="L844" s="2" t="s">
        <v>88</v>
      </c>
      <c r="M844" s="4">
        <v>10.86</v>
      </c>
      <c r="N844" s="4">
        <v>3</v>
      </c>
      <c r="O844" s="4">
        <v>5.1041999999999996</v>
      </c>
      <c r="P844" s="14">
        <f t="shared" si="83"/>
        <v>0.47</v>
      </c>
    </row>
    <row r="845" spans="1:16" ht="14.25" customHeight="1" x14ac:dyDescent="0.25">
      <c r="A845" s="2" t="s">
        <v>1112</v>
      </c>
      <c r="B845" s="3">
        <v>41267</v>
      </c>
      <c r="C845" s="10" t="str">
        <f t="shared" si="78"/>
        <v>December</v>
      </c>
      <c r="D845" s="10" t="str">
        <f t="shared" si="79"/>
        <v>2012</v>
      </c>
      <c r="E845" s="3">
        <v>41271</v>
      </c>
      <c r="F845" s="13">
        <f t="shared" si="80"/>
        <v>4</v>
      </c>
      <c r="G845" s="2" t="s">
        <v>3459</v>
      </c>
      <c r="H845" s="2" t="s">
        <v>3136</v>
      </c>
      <c r="I845" s="22" t="str">
        <f t="shared" si="81"/>
        <v>United States</v>
      </c>
      <c r="J845" s="22" t="str">
        <f t="shared" si="82"/>
        <v>Arizona</v>
      </c>
      <c r="K845" s="2" t="s">
        <v>72</v>
      </c>
      <c r="L845" s="2" t="s">
        <v>844</v>
      </c>
      <c r="M845" s="4">
        <v>883.84</v>
      </c>
      <c r="N845" s="4">
        <v>4</v>
      </c>
      <c r="O845" s="4">
        <v>99.432000000000002</v>
      </c>
      <c r="P845" s="14">
        <f t="shared" si="83"/>
        <v>0.1125</v>
      </c>
    </row>
    <row r="846" spans="1:16" ht="14.25" customHeight="1" x14ac:dyDescent="0.25">
      <c r="A846" s="2" t="s">
        <v>1113</v>
      </c>
      <c r="B846" s="3">
        <v>41146</v>
      </c>
      <c r="C846" s="10" t="str">
        <f t="shared" si="78"/>
        <v>August</v>
      </c>
      <c r="D846" s="10" t="str">
        <f t="shared" si="79"/>
        <v>2012</v>
      </c>
      <c r="E846" s="3">
        <v>41151</v>
      </c>
      <c r="F846" s="13">
        <f t="shared" si="80"/>
        <v>5</v>
      </c>
      <c r="G846" s="2" t="s">
        <v>3633</v>
      </c>
      <c r="H846" s="2" t="s">
        <v>3131</v>
      </c>
      <c r="I846" s="22" t="str">
        <f t="shared" si="81"/>
        <v>United States</v>
      </c>
      <c r="J846" s="22" t="str">
        <f t="shared" si="82"/>
        <v>California</v>
      </c>
      <c r="K846" s="2" t="s">
        <v>72</v>
      </c>
      <c r="L846" s="2" t="s">
        <v>988</v>
      </c>
      <c r="M846" s="4">
        <v>40.783999999999999</v>
      </c>
      <c r="N846" s="4">
        <v>1</v>
      </c>
      <c r="O846" s="4">
        <v>4.5881999999999996</v>
      </c>
      <c r="P846" s="14">
        <f t="shared" si="83"/>
        <v>0.11249999999999999</v>
      </c>
    </row>
    <row r="847" spans="1:16" ht="14.25" customHeight="1" x14ac:dyDescent="0.25">
      <c r="A847" s="2" t="s">
        <v>1113</v>
      </c>
      <c r="B847" s="3">
        <v>41146</v>
      </c>
      <c r="C847" s="10" t="str">
        <f t="shared" si="78"/>
        <v>August</v>
      </c>
      <c r="D847" s="10" t="str">
        <f t="shared" si="79"/>
        <v>2012</v>
      </c>
      <c r="E847" s="3">
        <v>41151</v>
      </c>
      <c r="F847" s="13">
        <f t="shared" si="80"/>
        <v>5</v>
      </c>
      <c r="G847" s="2" t="s">
        <v>3633</v>
      </c>
      <c r="H847" s="2" t="s">
        <v>3131</v>
      </c>
      <c r="I847" s="22" t="str">
        <f t="shared" si="81"/>
        <v>United States</v>
      </c>
      <c r="J847" s="22" t="str">
        <f t="shared" si="82"/>
        <v>California</v>
      </c>
      <c r="K847" s="2" t="s">
        <v>20</v>
      </c>
      <c r="L847" s="2" t="s">
        <v>953</v>
      </c>
      <c r="M847" s="4">
        <v>105.96</v>
      </c>
      <c r="N847" s="4">
        <v>4</v>
      </c>
      <c r="O847" s="4">
        <v>29.668800000000001</v>
      </c>
      <c r="P847" s="14">
        <f t="shared" si="83"/>
        <v>0.28000000000000003</v>
      </c>
    </row>
    <row r="848" spans="1:16" ht="14.25" customHeight="1" x14ac:dyDescent="0.25">
      <c r="A848" s="2" t="s">
        <v>1114</v>
      </c>
      <c r="B848" s="3">
        <v>41977</v>
      </c>
      <c r="C848" s="10" t="str">
        <f t="shared" si="78"/>
        <v>December</v>
      </c>
      <c r="D848" s="10" t="str">
        <f t="shared" si="79"/>
        <v>2014</v>
      </c>
      <c r="E848" s="3">
        <v>41977</v>
      </c>
      <c r="F848" s="13">
        <f t="shared" si="80"/>
        <v>0</v>
      </c>
      <c r="G848" s="2" t="s">
        <v>3634</v>
      </c>
      <c r="H848" s="2" t="s">
        <v>3149</v>
      </c>
      <c r="I848" s="22" t="str">
        <f t="shared" si="81"/>
        <v>United States</v>
      </c>
      <c r="J848" s="22" t="str">
        <f t="shared" si="82"/>
        <v>California</v>
      </c>
      <c r="K848" s="2" t="s">
        <v>45</v>
      </c>
      <c r="L848" s="2" t="s">
        <v>1115</v>
      </c>
      <c r="M848" s="4">
        <v>166.44</v>
      </c>
      <c r="N848" s="4">
        <v>3</v>
      </c>
      <c r="O848" s="4">
        <v>79.891199999999998</v>
      </c>
      <c r="P848" s="14">
        <f t="shared" si="83"/>
        <v>0.48</v>
      </c>
    </row>
    <row r="849" spans="1:16" ht="14.25" customHeight="1" x14ac:dyDescent="0.25">
      <c r="A849" s="2" t="s">
        <v>1116</v>
      </c>
      <c r="B849" s="3">
        <v>40715</v>
      </c>
      <c r="C849" s="10" t="str">
        <f t="shared" si="78"/>
        <v>June</v>
      </c>
      <c r="D849" s="10" t="str">
        <f t="shared" si="79"/>
        <v>2011</v>
      </c>
      <c r="E849" s="3">
        <v>40715</v>
      </c>
      <c r="F849" s="13">
        <f t="shared" si="80"/>
        <v>0</v>
      </c>
      <c r="G849" s="2" t="s">
        <v>3635</v>
      </c>
      <c r="H849" s="2" t="s">
        <v>3191</v>
      </c>
      <c r="I849" s="22" t="str">
        <f t="shared" si="81"/>
        <v>United States</v>
      </c>
      <c r="J849" s="22" t="str">
        <f t="shared" si="82"/>
        <v>Colorado</v>
      </c>
      <c r="K849" s="2" t="s">
        <v>18</v>
      </c>
      <c r="L849" s="2" t="s">
        <v>734</v>
      </c>
      <c r="M849" s="4">
        <v>11.087999999999999</v>
      </c>
      <c r="N849" s="4">
        <v>7</v>
      </c>
      <c r="O849" s="4">
        <v>-8.1311999999999998</v>
      </c>
      <c r="P849" s="14">
        <f t="shared" si="83"/>
        <v>-0.73333333333333339</v>
      </c>
    </row>
    <row r="850" spans="1:16" ht="14.25" customHeight="1" x14ac:dyDescent="0.25">
      <c r="A850" s="2" t="s">
        <v>1116</v>
      </c>
      <c r="B850" s="3">
        <v>40715</v>
      </c>
      <c r="C850" s="10" t="str">
        <f t="shared" si="78"/>
        <v>June</v>
      </c>
      <c r="D850" s="10" t="str">
        <f t="shared" si="79"/>
        <v>2011</v>
      </c>
      <c r="E850" s="3">
        <v>40715</v>
      </c>
      <c r="F850" s="13">
        <f t="shared" si="80"/>
        <v>0</v>
      </c>
      <c r="G850" s="2" t="s">
        <v>3635</v>
      </c>
      <c r="H850" s="2" t="s">
        <v>3191</v>
      </c>
      <c r="I850" s="22" t="str">
        <f t="shared" si="81"/>
        <v>United States</v>
      </c>
      <c r="J850" s="22" t="str">
        <f t="shared" si="82"/>
        <v>Colorado</v>
      </c>
      <c r="K850" s="2" t="s">
        <v>18</v>
      </c>
      <c r="L850" s="2" t="s">
        <v>428</v>
      </c>
      <c r="M850" s="4">
        <v>25.164000000000001</v>
      </c>
      <c r="N850" s="4">
        <v>2</v>
      </c>
      <c r="O850" s="4">
        <v>-16.776</v>
      </c>
      <c r="P850" s="14">
        <f t="shared" si="83"/>
        <v>-0.66666666666666663</v>
      </c>
    </row>
    <row r="851" spans="1:16" ht="14.25" customHeight="1" x14ac:dyDescent="0.25">
      <c r="A851" s="2" t="s">
        <v>1117</v>
      </c>
      <c r="B851" s="3">
        <v>41820</v>
      </c>
      <c r="C851" s="10" t="str">
        <f t="shared" si="78"/>
        <v>June</v>
      </c>
      <c r="D851" s="10" t="str">
        <f t="shared" si="79"/>
        <v>2014</v>
      </c>
      <c r="E851" s="3">
        <v>41827</v>
      </c>
      <c r="F851" s="13">
        <f t="shared" si="80"/>
        <v>7</v>
      </c>
      <c r="G851" s="2" t="s">
        <v>3636</v>
      </c>
      <c r="H851" s="2" t="s">
        <v>3131</v>
      </c>
      <c r="I851" s="22" t="str">
        <f t="shared" si="81"/>
        <v>United States</v>
      </c>
      <c r="J851" s="22" t="str">
        <f t="shared" si="82"/>
        <v>California</v>
      </c>
      <c r="K851" s="2" t="s">
        <v>18</v>
      </c>
      <c r="L851" s="2" t="s">
        <v>1006</v>
      </c>
      <c r="M851" s="4">
        <v>312.55200000000002</v>
      </c>
      <c r="N851" s="4">
        <v>9</v>
      </c>
      <c r="O851" s="4">
        <v>101.57940000000001</v>
      </c>
      <c r="P851" s="14">
        <f t="shared" si="83"/>
        <v>0.32500000000000001</v>
      </c>
    </row>
    <row r="852" spans="1:16" ht="14.25" customHeight="1" x14ac:dyDescent="0.25">
      <c r="A852" s="2" t="s">
        <v>1118</v>
      </c>
      <c r="B852" s="3">
        <v>41225</v>
      </c>
      <c r="C852" s="10" t="str">
        <f t="shared" si="78"/>
        <v>November</v>
      </c>
      <c r="D852" s="10" t="str">
        <f t="shared" si="79"/>
        <v>2012</v>
      </c>
      <c r="E852" s="3">
        <v>41227</v>
      </c>
      <c r="F852" s="13">
        <f t="shared" si="80"/>
        <v>2</v>
      </c>
      <c r="G852" s="2" t="s">
        <v>3404</v>
      </c>
      <c r="H852" s="2" t="s">
        <v>3131</v>
      </c>
      <c r="I852" s="22" t="str">
        <f t="shared" si="81"/>
        <v>United States</v>
      </c>
      <c r="J852" s="22" t="str">
        <f t="shared" si="82"/>
        <v>California</v>
      </c>
      <c r="K852" s="2" t="s">
        <v>45</v>
      </c>
      <c r="L852" s="2" t="s">
        <v>1119</v>
      </c>
      <c r="M852" s="4">
        <v>15.7</v>
      </c>
      <c r="N852" s="4">
        <v>5</v>
      </c>
      <c r="O852" s="4">
        <v>7.0650000000000004</v>
      </c>
      <c r="P852" s="14">
        <f t="shared" si="83"/>
        <v>0.45000000000000007</v>
      </c>
    </row>
    <row r="853" spans="1:16" ht="14.25" customHeight="1" x14ac:dyDescent="0.25">
      <c r="A853" s="2" t="s">
        <v>1120</v>
      </c>
      <c r="B853" s="3">
        <v>41515</v>
      </c>
      <c r="C853" s="10" t="str">
        <f t="shared" si="78"/>
        <v>August</v>
      </c>
      <c r="D853" s="10" t="str">
        <f t="shared" si="79"/>
        <v>2013</v>
      </c>
      <c r="E853" s="3">
        <v>41520</v>
      </c>
      <c r="F853" s="13">
        <f t="shared" si="80"/>
        <v>5</v>
      </c>
      <c r="G853" s="2" t="s">
        <v>3329</v>
      </c>
      <c r="H853" s="2" t="s">
        <v>3231</v>
      </c>
      <c r="I853" s="22" t="str">
        <f t="shared" si="81"/>
        <v>United States</v>
      </c>
      <c r="J853" s="22" t="str">
        <f t="shared" si="82"/>
        <v>Colorado</v>
      </c>
      <c r="K853" s="2" t="s">
        <v>45</v>
      </c>
      <c r="L853" s="2" t="s">
        <v>1121</v>
      </c>
      <c r="M853" s="4">
        <v>15.48</v>
      </c>
      <c r="N853" s="4">
        <v>3</v>
      </c>
      <c r="O853" s="4">
        <v>5.6115000000000004</v>
      </c>
      <c r="P853" s="14">
        <f t="shared" si="83"/>
        <v>0.36249999999999999</v>
      </c>
    </row>
    <row r="854" spans="1:16" ht="14.25" customHeight="1" x14ac:dyDescent="0.25">
      <c r="A854" s="2" t="s">
        <v>1120</v>
      </c>
      <c r="B854" s="3">
        <v>41515</v>
      </c>
      <c r="C854" s="10" t="str">
        <f t="shared" si="78"/>
        <v>August</v>
      </c>
      <c r="D854" s="10" t="str">
        <f t="shared" si="79"/>
        <v>2013</v>
      </c>
      <c r="E854" s="3">
        <v>41520</v>
      </c>
      <c r="F854" s="13">
        <f t="shared" si="80"/>
        <v>5</v>
      </c>
      <c r="G854" s="2" t="s">
        <v>3329</v>
      </c>
      <c r="H854" s="2" t="s">
        <v>3231</v>
      </c>
      <c r="I854" s="22" t="str">
        <f t="shared" si="81"/>
        <v>United States</v>
      </c>
      <c r="J854" s="22" t="str">
        <f t="shared" si="82"/>
        <v>Colorado</v>
      </c>
      <c r="K854" s="2" t="s">
        <v>16</v>
      </c>
      <c r="L854" s="2" t="s">
        <v>1122</v>
      </c>
      <c r="M854" s="4">
        <v>108.57599999999999</v>
      </c>
      <c r="N854" s="4">
        <v>3</v>
      </c>
      <c r="O854" s="4">
        <v>8.1432000000000002</v>
      </c>
      <c r="P854" s="14">
        <f t="shared" si="83"/>
        <v>7.5000000000000011E-2</v>
      </c>
    </row>
    <row r="855" spans="1:16" ht="14.25" customHeight="1" x14ac:dyDescent="0.25">
      <c r="A855" s="2" t="s">
        <v>1123</v>
      </c>
      <c r="B855" s="3">
        <v>41296</v>
      </c>
      <c r="C855" s="10" t="str">
        <f t="shared" si="78"/>
        <v>January</v>
      </c>
      <c r="D855" s="10" t="str">
        <f t="shared" si="79"/>
        <v>2013</v>
      </c>
      <c r="E855" s="3">
        <v>41302</v>
      </c>
      <c r="F855" s="13">
        <f t="shared" si="80"/>
        <v>6</v>
      </c>
      <c r="G855" s="2" t="s">
        <v>3637</v>
      </c>
      <c r="H855" s="2" t="s">
        <v>3132</v>
      </c>
      <c r="I855" s="22" t="str">
        <f t="shared" si="81"/>
        <v>United States</v>
      </c>
      <c r="J855" s="22" t="str">
        <f t="shared" si="82"/>
        <v>Washington</v>
      </c>
      <c r="K855" s="2" t="s">
        <v>12</v>
      </c>
      <c r="L855" s="2" t="s">
        <v>1124</v>
      </c>
      <c r="M855" s="4">
        <v>109.9</v>
      </c>
      <c r="N855" s="4">
        <v>5</v>
      </c>
      <c r="O855" s="4">
        <v>37.366</v>
      </c>
      <c r="P855" s="14">
        <f t="shared" si="83"/>
        <v>0.33999999999999997</v>
      </c>
    </row>
    <row r="856" spans="1:16" ht="14.25" customHeight="1" x14ac:dyDescent="0.25">
      <c r="A856" s="2" t="s">
        <v>1125</v>
      </c>
      <c r="B856" s="3">
        <v>41807</v>
      </c>
      <c r="C856" s="10" t="str">
        <f t="shared" si="78"/>
        <v>June</v>
      </c>
      <c r="D856" s="10" t="str">
        <f t="shared" si="79"/>
        <v>2014</v>
      </c>
      <c r="E856" s="3">
        <v>41812</v>
      </c>
      <c r="F856" s="13">
        <f t="shared" si="80"/>
        <v>5</v>
      </c>
      <c r="G856" s="2" t="s">
        <v>3638</v>
      </c>
      <c r="H856" s="2" t="s">
        <v>3144</v>
      </c>
      <c r="I856" s="22" t="str">
        <f t="shared" si="81"/>
        <v>United States</v>
      </c>
      <c r="J856" s="22" t="str">
        <f t="shared" si="82"/>
        <v>New Mexico</v>
      </c>
      <c r="K856" s="2" t="s">
        <v>82</v>
      </c>
      <c r="L856" s="2" t="s">
        <v>858</v>
      </c>
      <c r="M856" s="4">
        <v>16.68</v>
      </c>
      <c r="N856" s="4">
        <v>2</v>
      </c>
      <c r="O856" s="4">
        <v>4.3368000000000002</v>
      </c>
      <c r="P856" s="14">
        <f t="shared" si="83"/>
        <v>0.26</v>
      </c>
    </row>
    <row r="857" spans="1:16" ht="14.25" customHeight="1" x14ac:dyDescent="0.25">
      <c r="A857" s="2" t="s">
        <v>1125</v>
      </c>
      <c r="B857" s="3">
        <v>41807</v>
      </c>
      <c r="C857" s="10" t="str">
        <f t="shared" si="78"/>
        <v>June</v>
      </c>
      <c r="D857" s="10" t="str">
        <f t="shared" si="79"/>
        <v>2014</v>
      </c>
      <c r="E857" s="3">
        <v>41812</v>
      </c>
      <c r="F857" s="13">
        <f t="shared" si="80"/>
        <v>5</v>
      </c>
      <c r="G857" s="2" t="s">
        <v>3638</v>
      </c>
      <c r="H857" s="2" t="s">
        <v>3144</v>
      </c>
      <c r="I857" s="22" t="str">
        <f t="shared" si="81"/>
        <v>United States</v>
      </c>
      <c r="J857" s="22" t="str">
        <f t="shared" si="82"/>
        <v>New Mexico</v>
      </c>
      <c r="K857" s="2" t="s">
        <v>45</v>
      </c>
      <c r="L857" s="2" t="s">
        <v>1126</v>
      </c>
      <c r="M857" s="4">
        <v>19.440000000000001</v>
      </c>
      <c r="N857" s="4">
        <v>3</v>
      </c>
      <c r="O857" s="4">
        <v>9.3312000000000008</v>
      </c>
      <c r="P857" s="14">
        <f t="shared" si="83"/>
        <v>0.48000000000000004</v>
      </c>
    </row>
    <row r="858" spans="1:16" ht="14.25" customHeight="1" x14ac:dyDescent="0.25">
      <c r="A858" s="2" t="s">
        <v>1125</v>
      </c>
      <c r="B858" s="3">
        <v>41807</v>
      </c>
      <c r="C858" s="10" t="str">
        <f t="shared" si="78"/>
        <v>June</v>
      </c>
      <c r="D858" s="10" t="str">
        <f t="shared" si="79"/>
        <v>2014</v>
      </c>
      <c r="E858" s="3">
        <v>41812</v>
      </c>
      <c r="F858" s="13">
        <f t="shared" si="80"/>
        <v>5</v>
      </c>
      <c r="G858" s="2" t="s">
        <v>3638</v>
      </c>
      <c r="H858" s="2" t="s">
        <v>3144</v>
      </c>
      <c r="I858" s="22" t="str">
        <f t="shared" si="81"/>
        <v>United States</v>
      </c>
      <c r="J858" s="22" t="str">
        <f t="shared" si="82"/>
        <v>New Mexico</v>
      </c>
      <c r="K858" s="2" t="s">
        <v>45</v>
      </c>
      <c r="L858" s="2" t="s">
        <v>1127</v>
      </c>
      <c r="M858" s="4">
        <v>192.16</v>
      </c>
      <c r="N858" s="4">
        <v>4</v>
      </c>
      <c r="O858" s="4">
        <v>92.236800000000002</v>
      </c>
      <c r="P858" s="14">
        <f t="shared" si="83"/>
        <v>0.48000000000000004</v>
      </c>
    </row>
    <row r="859" spans="1:16" ht="14.25" customHeight="1" x14ac:dyDescent="0.25">
      <c r="A859" s="2" t="s">
        <v>1128</v>
      </c>
      <c r="B859" s="3">
        <v>40938</v>
      </c>
      <c r="C859" s="10" t="str">
        <f t="shared" si="78"/>
        <v>January</v>
      </c>
      <c r="D859" s="10" t="str">
        <f t="shared" si="79"/>
        <v>2012</v>
      </c>
      <c r="E859" s="3">
        <v>40945</v>
      </c>
      <c r="F859" s="13">
        <f t="shared" si="80"/>
        <v>7</v>
      </c>
      <c r="G859" s="2" t="s">
        <v>3385</v>
      </c>
      <c r="H859" s="2" t="s">
        <v>3131</v>
      </c>
      <c r="I859" s="22" t="str">
        <f t="shared" si="81"/>
        <v>United States</v>
      </c>
      <c r="J859" s="22" t="str">
        <f t="shared" si="82"/>
        <v>California</v>
      </c>
      <c r="K859" s="2" t="s">
        <v>12</v>
      </c>
      <c r="L859" s="2" t="s">
        <v>1129</v>
      </c>
      <c r="M859" s="4">
        <v>227.36</v>
      </c>
      <c r="N859" s="4">
        <v>7</v>
      </c>
      <c r="O859" s="4">
        <v>81.849599999999995</v>
      </c>
      <c r="P859" s="14">
        <f t="shared" si="83"/>
        <v>0.35999999999999993</v>
      </c>
    </row>
    <row r="860" spans="1:16" ht="14.25" customHeight="1" x14ac:dyDescent="0.25">
      <c r="A860" s="2" t="s">
        <v>1128</v>
      </c>
      <c r="B860" s="3">
        <v>40938</v>
      </c>
      <c r="C860" s="10" t="str">
        <f t="shared" si="78"/>
        <v>January</v>
      </c>
      <c r="D860" s="10" t="str">
        <f t="shared" si="79"/>
        <v>2012</v>
      </c>
      <c r="E860" s="3">
        <v>40945</v>
      </c>
      <c r="F860" s="13">
        <f t="shared" si="80"/>
        <v>7</v>
      </c>
      <c r="G860" s="2" t="s">
        <v>3385</v>
      </c>
      <c r="H860" s="2" t="s">
        <v>3131</v>
      </c>
      <c r="I860" s="22" t="str">
        <f t="shared" si="81"/>
        <v>United States</v>
      </c>
      <c r="J860" s="22" t="str">
        <f t="shared" si="82"/>
        <v>California</v>
      </c>
      <c r="K860" s="2" t="s">
        <v>510</v>
      </c>
      <c r="L860" s="2" t="s">
        <v>1130</v>
      </c>
      <c r="M860" s="4">
        <v>1919.9760000000001</v>
      </c>
      <c r="N860" s="4">
        <v>3</v>
      </c>
      <c r="O860" s="4">
        <v>215.9973</v>
      </c>
      <c r="P860" s="14">
        <f t="shared" si="83"/>
        <v>0.11249999999999999</v>
      </c>
    </row>
    <row r="861" spans="1:16" ht="14.25" customHeight="1" x14ac:dyDescent="0.25">
      <c r="A861" s="2" t="s">
        <v>1131</v>
      </c>
      <c r="B861" s="3">
        <v>41244</v>
      </c>
      <c r="C861" s="10" t="str">
        <f t="shared" si="78"/>
        <v>December</v>
      </c>
      <c r="D861" s="10" t="str">
        <f t="shared" si="79"/>
        <v>2012</v>
      </c>
      <c r="E861" s="3">
        <v>41249</v>
      </c>
      <c r="F861" s="13">
        <f t="shared" si="80"/>
        <v>5</v>
      </c>
      <c r="G861" s="2" t="s">
        <v>3485</v>
      </c>
      <c r="H861" s="2" t="s">
        <v>3132</v>
      </c>
      <c r="I861" s="22" t="str">
        <f t="shared" si="81"/>
        <v>United States</v>
      </c>
      <c r="J861" s="22" t="str">
        <f t="shared" si="82"/>
        <v>Washington</v>
      </c>
      <c r="K861" s="2" t="s">
        <v>14</v>
      </c>
      <c r="L861" s="2" t="s">
        <v>1132</v>
      </c>
      <c r="M861" s="4">
        <v>13.9</v>
      </c>
      <c r="N861" s="4">
        <v>5</v>
      </c>
      <c r="O861" s="4">
        <v>5.56</v>
      </c>
      <c r="P861" s="14">
        <f t="shared" si="83"/>
        <v>0.39999999999999997</v>
      </c>
    </row>
    <row r="862" spans="1:16" ht="14.25" customHeight="1" x14ac:dyDescent="0.25">
      <c r="A862" s="2" t="s">
        <v>1133</v>
      </c>
      <c r="B862" s="3">
        <v>41995</v>
      </c>
      <c r="C862" s="10" t="str">
        <f t="shared" si="78"/>
        <v>December</v>
      </c>
      <c r="D862" s="10" t="str">
        <f t="shared" si="79"/>
        <v>2014</v>
      </c>
      <c r="E862" s="3">
        <v>42001</v>
      </c>
      <c r="F862" s="13">
        <f t="shared" si="80"/>
        <v>6</v>
      </c>
      <c r="G862" s="2" t="s">
        <v>3639</v>
      </c>
      <c r="H862" s="2" t="s">
        <v>3163</v>
      </c>
      <c r="I862" s="22" t="str">
        <f t="shared" si="81"/>
        <v>United States</v>
      </c>
      <c r="J862" s="22" t="str">
        <f t="shared" si="82"/>
        <v>California</v>
      </c>
      <c r="K862" s="2" t="s">
        <v>28</v>
      </c>
      <c r="L862" s="2" t="s">
        <v>512</v>
      </c>
      <c r="M862" s="4">
        <v>124.36</v>
      </c>
      <c r="N862" s="4">
        <v>2</v>
      </c>
      <c r="O862" s="4">
        <v>33.577199999999998</v>
      </c>
      <c r="P862" s="14">
        <f t="shared" si="83"/>
        <v>0.26999999999999996</v>
      </c>
    </row>
    <row r="863" spans="1:16" ht="14.25" customHeight="1" x14ac:dyDescent="0.25">
      <c r="A863" s="2" t="s">
        <v>1134</v>
      </c>
      <c r="B863" s="3">
        <v>40820</v>
      </c>
      <c r="C863" s="10" t="str">
        <f t="shared" si="78"/>
        <v>October</v>
      </c>
      <c r="D863" s="10" t="str">
        <f t="shared" si="79"/>
        <v>2011</v>
      </c>
      <c r="E863" s="3">
        <v>40824</v>
      </c>
      <c r="F863" s="13">
        <f t="shared" si="80"/>
        <v>4</v>
      </c>
      <c r="G863" s="2" t="s">
        <v>3640</v>
      </c>
      <c r="H863" s="2" t="s">
        <v>3170</v>
      </c>
      <c r="I863" s="22" t="str">
        <f t="shared" si="81"/>
        <v>United States</v>
      </c>
      <c r="J863" s="22" t="str">
        <f t="shared" si="82"/>
        <v>California</v>
      </c>
      <c r="K863" s="2" t="s">
        <v>9</v>
      </c>
      <c r="L863" s="2" t="s">
        <v>1135</v>
      </c>
      <c r="M863" s="4">
        <v>14.45</v>
      </c>
      <c r="N863" s="4">
        <v>5</v>
      </c>
      <c r="O863" s="4">
        <v>6.7915000000000001</v>
      </c>
      <c r="P863" s="14">
        <f t="shared" si="83"/>
        <v>0.47000000000000003</v>
      </c>
    </row>
    <row r="864" spans="1:16" ht="14.25" customHeight="1" x14ac:dyDescent="0.25">
      <c r="A864" s="2" t="s">
        <v>1134</v>
      </c>
      <c r="B864" s="3">
        <v>40820</v>
      </c>
      <c r="C864" s="10" t="str">
        <f t="shared" si="78"/>
        <v>October</v>
      </c>
      <c r="D864" s="10" t="str">
        <f t="shared" si="79"/>
        <v>2011</v>
      </c>
      <c r="E864" s="3">
        <v>40824</v>
      </c>
      <c r="F864" s="13">
        <f t="shared" si="80"/>
        <v>4</v>
      </c>
      <c r="G864" s="2" t="s">
        <v>3640</v>
      </c>
      <c r="H864" s="2" t="s">
        <v>3170</v>
      </c>
      <c r="I864" s="22" t="str">
        <f t="shared" si="81"/>
        <v>United States</v>
      </c>
      <c r="J864" s="22" t="str">
        <f t="shared" si="82"/>
        <v>California</v>
      </c>
      <c r="K864" s="2" t="s">
        <v>18</v>
      </c>
      <c r="L864" s="2" t="s">
        <v>861</v>
      </c>
      <c r="M864" s="4">
        <v>95.647999999999996</v>
      </c>
      <c r="N864" s="4">
        <v>2</v>
      </c>
      <c r="O864" s="4">
        <v>31.085599999999999</v>
      </c>
      <c r="P864" s="14">
        <f t="shared" si="83"/>
        <v>0.32500000000000001</v>
      </c>
    </row>
    <row r="865" spans="1:16" ht="14.25" customHeight="1" x14ac:dyDescent="0.25">
      <c r="A865" s="2" t="s">
        <v>1136</v>
      </c>
      <c r="B865" s="3">
        <v>41684</v>
      </c>
      <c r="C865" s="10" t="str">
        <f t="shared" si="78"/>
        <v>February</v>
      </c>
      <c r="D865" s="10" t="str">
        <f t="shared" si="79"/>
        <v>2014</v>
      </c>
      <c r="E865" s="3">
        <v>41690</v>
      </c>
      <c r="F865" s="13">
        <f t="shared" si="80"/>
        <v>6</v>
      </c>
      <c r="G865" s="2" t="s">
        <v>3641</v>
      </c>
      <c r="H865" s="2" t="s">
        <v>3132</v>
      </c>
      <c r="I865" s="22" t="str">
        <f t="shared" si="81"/>
        <v>United States</v>
      </c>
      <c r="J865" s="22" t="str">
        <f t="shared" si="82"/>
        <v>Washington</v>
      </c>
      <c r="K865" s="2" t="s">
        <v>14</v>
      </c>
      <c r="L865" s="2" t="s">
        <v>100</v>
      </c>
      <c r="M865" s="4">
        <v>6.63</v>
      </c>
      <c r="N865" s="4">
        <v>3</v>
      </c>
      <c r="O865" s="4">
        <v>1.7901</v>
      </c>
      <c r="P865" s="14">
        <f t="shared" si="83"/>
        <v>0.27</v>
      </c>
    </row>
    <row r="866" spans="1:16" ht="14.25" customHeight="1" x14ac:dyDescent="0.25">
      <c r="A866" s="2" t="s">
        <v>1136</v>
      </c>
      <c r="B866" s="3">
        <v>41684</v>
      </c>
      <c r="C866" s="10" t="str">
        <f t="shared" si="78"/>
        <v>February</v>
      </c>
      <c r="D866" s="10" t="str">
        <f t="shared" si="79"/>
        <v>2014</v>
      </c>
      <c r="E866" s="3">
        <v>41690</v>
      </c>
      <c r="F866" s="13">
        <f t="shared" si="80"/>
        <v>6</v>
      </c>
      <c r="G866" s="2" t="s">
        <v>3641</v>
      </c>
      <c r="H866" s="2" t="s">
        <v>3132</v>
      </c>
      <c r="I866" s="22" t="str">
        <f t="shared" si="81"/>
        <v>United States</v>
      </c>
      <c r="J866" s="22" t="str">
        <f t="shared" si="82"/>
        <v>Washington</v>
      </c>
      <c r="K866" s="2" t="s">
        <v>38</v>
      </c>
      <c r="L866" s="2" t="s">
        <v>389</v>
      </c>
      <c r="M866" s="4">
        <v>799.96</v>
      </c>
      <c r="N866" s="4">
        <v>4</v>
      </c>
      <c r="O866" s="4">
        <v>343.9828</v>
      </c>
      <c r="P866" s="14">
        <f t="shared" si="83"/>
        <v>0.43</v>
      </c>
    </row>
    <row r="867" spans="1:16" ht="14.25" customHeight="1" x14ac:dyDescent="0.25">
      <c r="A867" s="2" t="s">
        <v>1136</v>
      </c>
      <c r="B867" s="3">
        <v>41684</v>
      </c>
      <c r="C867" s="10" t="str">
        <f t="shared" si="78"/>
        <v>February</v>
      </c>
      <c r="D867" s="10" t="str">
        <f t="shared" si="79"/>
        <v>2014</v>
      </c>
      <c r="E867" s="3">
        <v>41690</v>
      </c>
      <c r="F867" s="13">
        <f t="shared" si="80"/>
        <v>6</v>
      </c>
      <c r="G867" s="2" t="s">
        <v>3641</v>
      </c>
      <c r="H867" s="2" t="s">
        <v>3132</v>
      </c>
      <c r="I867" s="22" t="str">
        <f t="shared" si="81"/>
        <v>United States</v>
      </c>
      <c r="J867" s="22" t="str">
        <f t="shared" si="82"/>
        <v>Washington</v>
      </c>
      <c r="K867" s="2" t="s">
        <v>12</v>
      </c>
      <c r="L867" s="2" t="s">
        <v>1137</v>
      </c>
      <c r="M867" s="4">
        <v>107.53</v>
      </c>
      <c r="N867" s="4">
        <v>1</v>
      </c>
      <c r="O867" s="4">
        <v>21.506</v>
      </c>
      <c r="P867" s="14">
        <f t="shared" si="83"/>
        <v>0.2</v>
      </c>
    </row>
    <row r="868" spans="1:16" ht="14.25" customHeight="1" x14ac:dyDescent="0.25">
      <c r="A868" s="2" t="s">
        <v>1138</v>
      </c>
      <c r="B868" s="3">
        <v>40960</v>
      </c>
      <c r="C868" s="10" t="str">
        <f t="shared" si="78"/>
        <v>February</v>
      </c>
      <c r="D868" s="10" t="str">
        <f t="shared" si="79"/>
        <v>2012</v>
      </c>
      <c r="E868" s="3">
        <v>40962</v>
      </c>
      <c r="F868" s="13">
        <f t="shared" si="80"/>
        <v>2</v>
      </c>
      <c r="G868" s="2" t="s">
        <v>3555</v>
      </c>
      <c r="H868" s="2" t="s">
        <v>3232</v>
      </c>
      <c r="I868" s="22" t="str">
        <f t="shared" si="81"/>
        <v>United States</v>
      </c>
      <c r="J868" s="22" t="str">
        <f t="shared" si="82"/>
        <v>New Mexico</v>
      </c>
      <c r="K868" s="2" t="s">
        <v>45</v>
      </c>
      <c r="L868" s="2" t="s">
        <v>106</v>
      </c>
      <c r="M868" s="4">
        <v>49.12</v>
      </c>
      <c r="N868" s="4">
        <v>4</v>
      </c>
      <c r="O868" s="4">
        <v>23.086400000000001</v>
      </c>
      <c r="P868" s="14">
        <f t="shared" si="83"/>
        <v>0.47000000000000003</v>
      </c>
    </row>
    <row r="869" spans="1:16" ht="14.25" customHeight="1" x14ac:dyDescent="0.25">
      <c r="A869" s="2" t="s">
        <v>1139</v>
      </c>
      <c r="B869" s="3">
        <v>40851</v>
      </c>
      <c r="C869" s="10" t="str">
        <f t="shared" si="78"/>
        <v>November</v>
      </c>
      <c r="D869" s="10" t="str">
        <f t="shared" si="79"/>
        <v>2011</v>
      </c>
      <c r="E869" s="3">
        <v>40855</v>
      </c>
      <c r="F869" s="13">
        <f t="shared" si="80"/>
        <v>4</v>
      </c>
      <c r="G869" s="2" t="s">
        <v>3642</v>
      </c>
      <c r="H869" s="2" t="s">
        <v>3149</v>
      </c>
      <c r="I869" s="22" t="str">
        <f t="shared" si="81"/>
        <v>United States</v>
      </c>
      <c r="J869" s="22" t="str">
        <f t="shared" si="82"/>
        <v>California</v>
      </c>
      <c r="K869" s="2" t="s">
        <v>12</v>
      </c>
      <c r="L869" s="2" t="s">
        <v>1140</v>
      </c>
      <c r="M869" s="4">
        <v>35.340000000000003</v>
      </c>
      <c r="N869" s="4">
        <v>2</v>
      </c>
      <c r="O869" s="4">
        <v>13.4292</v>
      </c>
      <c r="P869" s="14">
        <f t="shared" si="83"/>
        <v>0.37999999999999995</v>
      </c>
    </row>
    <row r="870" spans="1:16" ht="14.25" customHeight="1" x14ac:dyDescent="0.25">
      <c r="A870" s="2" t="s">
        <v>1141</v>
      </c>
      <c r="B870" s="3">
        <v>41080</v>
      </c>
      <c r="C870" s="10" t="str">
        <f t="shared" si="78"/>
        <v>June</v>
      </c>
      <c r="D870" s="10" t="str">
        <f t="shared" si="79"/>
        <v>2012</v>
      </c>
      <c r="E870" s="3">
        <v>41085</v>
      </c>
      <c r="F870" s="13">
        <f t="shared" si="80"/>
        <v>5</v>
      </c>
      <c r="G870" s="2" t="s">
        <v>3550</v>
      </c>
      <c r="H870" s="2" t="s">
        <v>3134</v>
      </c>
      <c r="I870" s="22" t="str">
        <f t="shared" si="81"/>
        <v>United States</v>
      </c>
      <c r="J870" s="22" t="str">
        <f t="shared" si="82"/>
        <v>California</v>
      </c>
      <c r="K870" s="2" t="s">
        <v>12</v>
      </c>
      <c r="L870" s="2" t="s">
        <v>670</v>
      </c>
      <c r="M870" s="4">
        <v>257.64</v>
      </c>
      <c r="N870" s="4">
        <v>6</v>
      </c>
      <c r="O870" s="4">
        <v>100.4796</v>
      </c>
      <c r="P870" s="14">
        <f t="shared" si="83"/>
        <v>0.39</v>
      </c>
    </row>
    <row r="871" spans="1:16" ht="14.25" customHeight="1" x14ac:dyDescent="0.25">
      <c r="A871" s="2" t="s">
        <v>1141</v>
      </c>
      <c r="B871" s="3">
        <v>41080</v>
      </c>
      <c r="C871" s="10" t="str">
        <f t="shared" si="78"/>
        <v>June</v>
      </c>
      <c r="D871" s="10" t="str">
        <f t="shared" si="79"/>
        <v>2012</v>
      </c>
      <c r="E871" s="3">
        <v>41085</v>
      </c>
      <c r="F871" s="13">
        <f t="shared" si="80"/>
        <v>5</v>
      </c>
      <c r="G871" s="2" t="s">
        <v>3550</v>
      </c>
      <c r="H871" s="2" t="s">
        <v>3134</v>
      </c>
      <c r="I871" s="22" t="str">
        <f t="shared" si="81"/>
        <v>United States</v>
      </c>
      <c r="J871" s="22" t="str">
        <f t="shared" si="82"/>
        <v>California</v>
      </c>
      <c r="K871" s="2" t="s">
        <v>16</v>
      </c>
      <c r="L871" s="2" t="s">
        <v>50</v>
      </c>
      <c r="M871" s="4">
        <v>125.976</v>
      </c>
      <c r="N871" s="4">
        <v>3</v>
      </c>
      <c r="O871" s="4">
        <v>47.241</v>
      </c>
      <c r="P871" s="14">
        <f t="shared" si="83"/>
        <v>0.375</v>
      </c>
    </row>
    <row r="872" spans="1:16" ht="14.25" customHeight="1" x14ac:dyDescent="0.25">
      <c r="A872" s="2" t="s">
        <v>1142</v>
      </c>
      <c r="B872" s="3">
        <v>40702</v>
      </c>
      <c r="C872" s="10" t="str">
        <f t="shared" si="78"/>
        <v>June</v>
      </c>
      <c r="D872" s="10" t="str">
        <f t="shared" si="79"/>
        <v>2011</v>
      </c>
      <c r="E872" s="3">
        <v>40708</v>
      </c>
      <c r="F872" s="13">
        <f t="shared" si="80"/>
        <v>6</v>
      </c>
      <c r="G872" s="2" t="s">
        <v>3643</v>
      </c>
      <c r="H872" s="2" t="s">
        <v>3132</v>
      </c>
      <c r="I872" s="22" t="str">
        <f t="shared" si="81"/>
        <v>United States</v>
      </c>
      <c r="J872" s="22" t="str">
        <f t="shared" si="82"/>
        <v>Washington</v>
      </c>
      <c r="K872" s="2" t="s">
        <v>72</v>
      </c>
      <c r="L872" s="2" t="s">
        <v>1143</v>
      </c>
      <c r="M872" s="4">
        <v>585.55200000000002</v>
      </c>
      <c r="N872" s="4">
        <v>3</v>
      </c>
      <c r="O872" s="4">
        <v>73.194000000000003</v>
      </c>
      <c r="P872" s="14">
        <f t="shared" si="83"/>
        <v>0.125</v>
      </c>
    </row>
    <row r="873" spans="1:16" ht="14.25" customHeight="1" x14ac:dyDescent="0.25">
      <c r="A873" s="2" t="s">
        <v>1144</v>
      </c>
      <c r="B873" s="3">
        <v>40763</v>
      </c>
      <c r="C873" s="10" t="str">
        <f t="shared" si="78"/>
        <v>August</v>
      </c>
      <c r="D873" s="10" t="str">
        <f t="shared" si="79"/>
        <v>2011</v>
      </c>
      <c r="E873" s="3">
        <v>40766</v>
      </c>
      <c r="F873" s="13">
        <f t="shared" si="80"/>
        <v>3</v>
      </c>
      <c r="G873" s="2" t="s">
        <v>3607</v>
      </c>
      <c r="H873" s="2" t="s">
        <v>3233</v>
      </c>
      <c r="I873" s="22" t="str">
        <f t="shared" si="81"/>
        <v>United States</v>
      </c>
      <c r="J873" s="22" t="str">
        <f t="shared" si="82"/>
        <v>California</v>
      </c>
      <c r="K873" s="2" t="s">
        <v>28</v>
      </c>
      <c r="L873" s="2" t="s">
        <v>1145</v>
      </c>
      <c r="M873" s="4">
        <v>423.28</v>
      </c>
      <c r="N873" s="4">
        <v>11</v>
      </c>
      <c r="O873" s="4">
        <v>110.0528</v>
      </c>
      <c r="P873" s="14">
        <f t="shared" si="83"/>
        <v>0.26</v>
      </c>
    </row>
    <row r="874" spans="1:16" ht="14.25" customHeight="1" x14ac:dyDescent="0.25">
      <c r="A874" s="2" t="s">
        <v>1146</v>
      </c>
      <c r="B874" s="3">
        <v>40689</v>
      </c>
      <c r="C874" s="10" t="str">
        <f t="shared" si="78"/>
        <v>May</v>
      </c>
      <c r="D874" s="10" t="str">
        <f t="shared" si="79"/>
        <v>2011</v>
      </c>
      <c r="E874" s="3">
        <v>40693</v>
      </c>
      <c r="F874" s="13">
        <f t="shared" si="80"/>
        <v>4</v>
      </c>
      <c r="G874" s="2" t="s">
        <v>3644</v>
      </c>
      <c r="H874" s="2" t="s">
        <v>3131</v>
      </c>
      <c r="I874" s="22" t="str">
        <f t="shared" si="81"/>
        <v>United States</v>
      </c>
      <c r="J874" s="22" t="str">
        <f t="shared" si="82"/>
        <v>California</v>
      </c>
      <c r="K874" s="2" t="s">
        <v>72</v>
      </c>
      <c r="L874" s="2" t="s">
        <v>1147</v>
      </c>
      <c r="M874" s="4">
        <v>225.29599999999999</v>
      </c>
      <c r="N874" s="4">
        <v>2</v>
      </c>
      <c r="O874" s="4">
        <v>22.529599999999999</v>
      </c>
      <c r="P874" s="14">
        <f t="shared" si="83"/>
        <v>9.9999999999999992E-2</v>
      </c>
    </row>
    <row r="875" spans="1:16" ht="14.25" customHeight="1" x14ac:dyDescent="0.25">
      <c r="A875" s="2" t="s">
        <v>1148</v>
      </c>
      <c r="B875" s="3">
        <v>41016</v>
      </c>
      <c r="C875" s="10" t="str">
        <f t="shared" si="78"/>
        <v>April</v>
      </c>
      <c r="D875" s="10" t="str">
        <f t="shared" si="79"/>
        <v>2012</v>
      </c>
      <c r="E875" s="3">
        <v>41020</v>
      </c>
      <c r="F875" s="13">
        <f t="shared" si="80"/>
        <v>4</v>
      </c>
      <c r="G875" s="2" t="s">
        <v>3645</v>
      </c>
      <c r="H875" s="2" t="s">
        <v>3134</v>
      </c>
      <c r="I875" s="22" t="str">
        <f t="shared" si="81"/>
        <v>United States</v>
      </c>
      <c r="J875" s="22" t="str">
        <f t="shared" si="82"/>
        <v>California</v>
      </c>
      <c r="K875" s="2" t="s">
        <v>14</v>
      </c>
      <c r="L875" s="2" t="s">
        <v>1132</v>
      </c>
      <c r="M875" s="4">
        <v>5.56</v>
      </c>
      <c r="N875" s="4">
        <v>2</v>
      </c>
      <c r="O875" s="4">
        <v>2.2240000000000002</v>
      </c>
      <c r="P875" s="14">
        <f t="shared" si="83"/>
        <v>0.40000000000000008</v>
      </c>
    </row>
    <row r="876" spans="1:16" ht="14.25" customHeight="1" x14ac:dyDescent="0.25">
      <c r="A876" s="2" t="s">
        <v>1148</v>
      </c>
      <c r="B876" s="3">
        <v>41016</v>
      </c>
      <c r="C876" s="10" t="str">
        <f t="shared" si="78"/>
        <v>April</v>
      </c>
      <c r="D876" s="10" t="str">
        <f t="shared" si="79"/>
        <v>2012</v>
      </c>
      <c r="E876" s="3">
        <v>41020</v>
      </c>
      <c r="F876" s="13">
        <f t="shared" si="80"/>
        <v>4</v>
      </c>
      <c r="G876" s="2" t="s">
        <v>3645</v>
      </c>
      <c r="H876" s="2" t="s">
        <v>3134</v>
      </c>
      <c r="I876" s="22" t="str">
        <f t="shared" si="81"/>
        <v>United States</v>
      </c>
      <c r="J876" s="22" t="str">
        <f t="shared" si="82"/>
        <v>California</v>
      </c>
      <c r="K876" s="2" t="s">
        <v>38</v>
      </c>
      <c r="L876" s="2" t="s">
        <v>1149</v>
      </c>
      <c r="M876" s="4">
        <v>323.37</v>
      </c>
      <c r="N876" s="4">
        <v>3</v>
      </c>
      <c r="O876" s="4">
        <v>129.34800000000001</v>
      </c>
      <c r="P876" s="14">
        <f t="shared" si="83"/>
        <v>0.4</v>
      </c>
    </row>
    <row r="877" spans="1:16" ht="14.25" customHeight="1" x14ac:dyDescent="0.25">
      <c r="A877" s="2" t="s">
        <v>1148</v>
      </c>
      <c r="B877" s="3">
        <v>41016</v>
      </c>
      <c r="C877" s="10" t="str">
        <f t="shared" si="78"/>
        <v>April</v>
      </c>
      <c r="D877" s="10" t="str">
        <f t="shared" si="79"/>
        <v>2012</v>
      </c>
      <c r="E877" s="3">
        <v>41020</v>
      </c>
      <c r="F877" s="13">
        <f t="shared" si="80"/>
        <v>4</v>
      </c>
      <c r="G877" s="2" t="s">
        <v>3645</v>
      </c>
      <c r="H877" s="2" t="s">
        <v>3134</v>
      </c>
      <c r="I877" s="22" t="str">
        <f t="shared" si="81"/>
        <v>United States</v>
      </c>
      <c r="J877" s="22" t="str">
        <f t="shared" si="82"/>
        <v>California</v>
      </c>
      <c r="K877" s="2" t="s">
        <v>16</v>
      </c>
      <c r="L877" s="2" t="s">
        <v>1150</v>
      </c>
      <c r="M877" s="4">
        <v>783.96</v>
      </c>
      <c r="N877" s="4">
        <v>5</v>
      </c>
      <c r="O877" s="4">
        <v>68.596500000000006</v>
      </c>
      <c r="P877" s="14">
        <f t="shared" si="83"/>
        <v>8.7500000000000008E-2</v>
      </c>
    </row>
    <row r="878" spans="1:16" ht="14.25" customHeight="1" x14ac:dyDescent="0.25">
      <c r="A878" s="2" t="s">
        <v>1148</v>
      </c>
      <c r="B878" s="3">
        <v>41016</v>
      </c>
      <c r="C878" s="10" t="str">
        <f t="shared" si="78"/>
        <v>April</v>
      </c>
      <c r="D878" s="10" t="str">
        <f t="shared" si="79"/>
        <v>2012</v>
      </c>
      <c r="E878" s="3">
        <v>41020</v>
      </c>
      <c r="F878" s="13">
        <f t="shared" si="80"/>
        <v>4</v>
      </c>
      <c r="G878" s="2" t="s">
        <v>3645</v>
      </c>
      <c r="H878" s="2" t="s">
        <v>3134</v>
      </c>
      <c r="I878" s="22" t="str">
        <f t="shared" si="81"/>
        <v>United States</v>
      </c>
      <c r="J878" s="22" t="str">
        <f t="shared" si="82"/>
        <v>California</v>
      </c>
      <c r="K878" s="2" t="s">
        <v>20</v>
      </c>
      <c r="L878" s="2" t="s">
        <v>1151</v>
      </c>
      <c r="M878" s="4">
        <v>1447.65</v>
      </c>
      <c r="N878" s="4">
        <v>5</v>
      </c>
      <c r="O878" s="4">
        <v>419.81849999999997</v>
      </c>
      <c r="P878" s="14">
        <f t="shared" si="83"/>
        <v>0.28999999999999998</v>
      </c>
    </row>
    <row r="879" spans="1:16" ht="14.25" customHeight="1" x14ac:dyDescent="0.25">
      <c r="A879" s="2" t="s">
        <v>1148</v>
      </c>
      <c r="B879" s="3">
        <v>41016</v>
      </c>
      <c r="C879" s="10" t="str">
        <f t="shared" si="78"/>
        <v>April</v>
      </c>
      <c r="D879" s="10" t="str">
        <f t="shared" si="79"/>
        <v>2012</v>
      </c>
      <c r="E879" s="3">
        <v>41020</v>
      </c>
      <c r="F879" s="13">
        <f t="shared" si="80"/>
        <v>4</v>
      </c>
      <c r="G879" s="2" t="s">
        <v>3645</v>
      </c>
      <c r="H879" s="2" t="s">
        <v>3134</v>
      </c>
      <c r="I879" s="22" t="str">
        <f t="shared" si="81"/>
        <v>United States</v>
      </c>
      <c r="J879" s="22" t="str">
        <f t="shared" si="82"/>
        <v>California</v>
      </c>
      <c r="K879" s="2" t="s">
        <v>45</v>
      </c>
      <c r="L879" s="2" t="s">
        <v>1152</v>
      </c>
      <c r="M879" s="4">
        <v>11.96</v>
      </c>
      <c r="N879" s="4">
        <v>2</v>
      </c>
      <c r="O879" s="4">
        <v>5.8604000000000003</v>
      </c>
      <c r="P879" s="14">
        <f t="shared" si="83"/>
        <v>0.49</v>
      </c>
    </row>
    <row r="880" spans="1:16" ht="14.25" customHeight="1" x14ac:dyDescent="0.25">
      <c r="A880" s="2" t="s">
        <v>1153</v>
      </c>
      <c r="B880" s="3">
        <v>40689</v>
      </c>
      <c r="C880" s="10" t="str">
        <f t="shared" si="78"/>
        <v>May</v>
      </c>
      <c r="D880" s="10" t="str">
        <f t="shared" si="79"/>
        <v>2011</v>
      </c>
      <c r="E880" s="3">
        <v>40692</v>
      </c>
      <c r="F880" s="13">
        <f t="shared" si="80"/>
        <v>3</v>
      </c>
      <c r="G880" s="2" t="s">
        <v>3646</v>
      </c>
      <c r="H880" s="2" t="s">
        <v>3234</v>
      </c>
      <c r="I880" s="22" t="str">
        <f t="shared" si="81"/>
        <v>United States</v>
      </c>
      <c r="J880" s="22" t="str">
        <f t="shared" si="82"/>
        <v>Utah</v>
      </c>
      <c r="K880" s="2" t="s">
        <v>45</v>
      </c>
      <c r="L880" s="2" t="s">
        <v>195</v>
      </c>
      <c r="M880" s="4">
        <v>48.4</v>
      </c>
      <c r="N880" s="4">
        <v>5</v>
      </c>
      <c r="O880" s="4">
        <v>23.231999999999999</v>
      </c>
      <c r="P880" s="14">
        <f t="shared" si="83"/>
        <v>0.48</v>
      </c>
    </row>
    <row r="881" spans="1:16" ht="14.25" customHeight="1" x14ac:dyDescent="0.25">
      <c r="A881" s="2" t="s">
        <v>1154</v>
      </c>
      <c r="B881" s="3">
        <v>41925</v>
      </c>
      <c r="C881" s="10" t="str">
        <f t="shared" si="78"/>
        <v>October</v>
      </c>
      <c r="D881" s="10" t="str">
        <f t="shared" si="79"/>
        <v>2014</v>
      </c>
      <c r="E881" s="3">
        <v>41927</v>
      </c>
      <c r="F881" s="13">
        <f t="shared" si="80"/>
        <v>2</v>
      </c>
      <c r="G881" s="2" t="s">
        <v>3324</v>
      </c>
      <c r="H881" s="2" t="s">
        <v>3134</v>
      </c>
      <c r="I881" s="22" t="str">
        <f t="shared" si="81"/>
        <v>United States</v>
      </c>
      <c r="J881" s="22" t="str">
        <f t="shared" si="82"/>
        <v>California</v>
      </c>
      <c r="K881" s="2" t="s">
        <v>38</v>
      </c>
      <c r="L881" s="2" t="s">
        <v>1155</v>
      </c>
      <c r="M881" s="4">
        <v>0.99</v>
      </c>
      <c r="N881" s="4">
        <v>1</v>
      </c>
      <c r="O881" s="4">
        <v>0.43559999999999999</v>
      </c>
      <c r="P881" s="14">
        <f t="shared" si="83"/>
        <v>0.44</v>
      </c>
    </row>
    <row r="882" spans="1:16" ht="14.25" customHeight="1" x14ac:dyDescent="0.25">
      <c r="A882" s="2" t="s">
        <v>1154</v>
      </c>
      <c r="B882" s="3">
        <v>41925</v>
      </c>
      <c r="C882" s="10" t="str">
        <f t="shared" si="78"/>
        <v>October</v>
      </c>
      <c r="D882" s="10" t="str">
        <f t="shared" si="79"/>
        <v>2014</v>
      </c>
      <c r="E882" s="3">
        <v>41927</v>
      </c>
      <c r="F882" s="13">
        <f t="shared" si="80"/>
        <v>2</v>
      </c>
      <c r="G882" s="2" t="s">
        <v>3324</v>
      </c>
      <c r="H882" s="2" t="s">
        <v>3134</v>
      </c>
      <c r="I882" s="22" t="str">
        <f t="shared" si="81"/>
        <v>United States</v>
      </c>
      <c r="J882" s="22" t="str">
        <f t="shared" si="82"/>
        <v>California</v>
      </c>
      <c r="K882" s="2" t="s">
        <v>18</v>
      </c>
      <c r="L882" s="2" t="s">
        <v>1156</v>
      </c>
      <c r="M882" s="4">
        <v>101.84</v>
      </c>
      <c r="N882" s="4">
        <v>5</v>
      </c>
      <c r="O882" s="4">
        <v>36.917000000000002</v>
      </c>
      <c r="P882" s="14">
        <f t="shared" si="83"/>
        <v>0.36249999999999999</v>
      </c>
    </row>
    <row r="883" spans="1:16" ht="14.25" customHeight="1" x14ac:dyDescent="0.25">
      <c r="A883" s="2" t="s">
        <v>1157</v>
      </c>
      <c r="B883" s="3">
        <v>41569</v>
      </c>
      <c r="C883" s="10" t="str">
        <f t="shared" si="78"/>
        <v>October</v>
      </c>
      <c r="D883" s="10" t="str">
        <f t="shared" si="79"/>
        <v>2013</v>
      </c>
      <c r="E883" s="3">
        <v>41573</v>
      </c>
      <c r="F883" s="13">
        <f t="shared" si="80"/>
        <v>4</v>
      </c>
      <c r="G883" s="2" t="s">
        <v>3361</v>
      </c>
      <c r="H883" s="2" t="s">
        <v>3149</v>
      </c>
      <c r="I883" s="22" t="str">
        <f t="shared" si="81"/>
        <v>United States</v>
      </c>
      <c r="J883" s="22" t="str">
        <f t="shared" si="82"/>
        <v>California</v>
      </c>
      <c r="K883" s="2" t="s">
        <v>28</v>
      </c>
      <c r="L883" s="2" t="s">
        <v>673</v>
      </c>
      <c r="M883" s="4">
        <v>154.44</v>
      </c>
      <c r="N883" s="4">
        <v>3</v>
      </c>
      <c r="O883" s="4">
        <v>1.5444</v>
      </c>
      <c r="P883" s="14">
        <f t="shared" si="83"/>
        <v>0.01</v>
      </c>
    </row>
    <row r="884" spans="1:16" ht="14.25" customHeight="1" x14ac:dyDescent="0.25">
      <c r="A884" s="2" t="s">
        <v>1158</v>
      </c>
      <c r="B884" s="3">
        <v>41264</v>
      </c>
      <c r="C884" s="10" t="str">
        <f t="shared" si="78"/>
        <v>December</v>
      </c>
      <c r="D884" s="10" t="str">
        <f t="shared" si="79"/>
        <v>2012</v>
      </c>
      <c r="E884" s="3">
        <v>41268</v>
      </c>
      <c r="F884" s="13">
        <f t="shared" si="80"/>
        <v>4</v>
      </c>
      <c r="G884" s="2" t="s">
        <v>3647</v>
      </c>
      <c r="H884" s="2" t="s">
        <v>3152</v>
      </c>
      <c r="I884" s="22" t="str">
        <f t="shared" si="81"/>
        <v>United States</v>
      </c>
      <c r="J884" s="22" t="str">
        <f t="shared" si="82"/>
        <v>Colorado</v>
      </c>
      <c r="K884" s="2" t="s">
        <v>20</v>
      </c>
      <c r="L884" s="2" t="s">
        <v>570</v>
      </c>
      <c r="M884" s="4">
        <v>60.984000000000002</v>
      </c>
      <c r="N884" s="4">
        <v>7</v>
      </c>
      <c r="O884" s="4">
        <v>4.5738000000000003</v>
      </c>
      <c r="P884" s="14">
        <f t="shared" si="83"/>
        <v>7.4999999999999997E-2</v>
      </c>
    </row>
    <row r="885" spans="1:16" ht="14.25" customHeight="1" x14ac:dyDescent="0.25">
      <c r="A885" s="2" t="s">
        <v>1159</v>
      </c>
      <c r="B885" s="3">
        <v>41107</v>
      </c>
      <c r="C885" s="10" t="str">
        <f t="shared" si="78"/>
        <v>July</v>
      </c>
      <c r="D885" s="10" t="str">
        <f t="shared" si="79"/>
        <v>2012</v>
      </c>
      <c r="E885" s="3">
        <v>41109</v>
      </c>
      <c r="F885" s="13">
        <f t="shared" si="80"/>
        <v>2</v>
      </c>
      <c r="G885" s="2" t="s">
        <v>3499</v>
      </c>
      <c r="H885" s="2" t="s">
        <v>3235</v>
      </c>
      <c r="I885" s="22" t="str">
        <f t="shared" si="81"/>
        <v>United States</v>
      </c>
      <c r="J885" s="22" t="str">
        <f t="shared" si="82"/>
        <v>California</v>
      </c>
      <c r="K885" s="2" t="s">
        <v>198</v>
      </c>
      <c r="L885" s="2" t="s">
        <v>774</v>
      </c>
      <c r="M885" s="4">
        <v>195.46600000000001</v>
      </c>
      <c r="N885" s="4">
        <v>2</v>
      </c>
      <c r="O885" s="4">
        <v>-13.797599999999999</v>
      </c>
      <c r="P885" s="14">
        <f t="shared" si="83"/>
        <v>-7.0588235294117646E-2</v>
      </c>
    </row>
    <row r="886" spans="1:16" ht="14.25" customHeight="1" x14ac:dyDescent="0.25">
      <c r="A886" s="2" t="s">
        <v>1160</v>
      </c>
      <c r="B886" s="3">
        <v>41173</v>
      </c>
      <c r="C886" s="10" t="str">
        <f t="shared" si="78"/>
        <v>September</v>
      </c>
      <c r="D886" s="10" t="str">
        <f t="shared" si="79"/>
        <v>2012</v>
      </c>
      <c r="E886" s="3">
        <v>41175</v>
      </c>
      <c r="F886" s="13">
        <f t="shared" si="80"/>
        <v>2</v>
      </c>
      <c r="G886" s="2" t="s">
        <v>3529</v>
      </c>
      <c r="H886" s="2" t="s">
        <v>3131</v>
      </c>
      <c r="I886" s="22" t="str">
        <f t="shared" si="81"/>
        <v>United States</v>
      </c>
      <c r="J886" s="22" t="str">
        <f t="shared" si="82"/>
        <v>California</v>
      </c>
      <c r="K886" s="2" t="s">
        <v>72</v>
      </c>
      <c r="L886" s="2" t="s">
        <v>290</v>
      </c>
      <c r="M886" s="4">
        <v>601.53599999999994</v>
      </c>
      <c r="N886" s="4">
        <v>4</v>
      </c>
      <c r="O886" s="4">
        <v>0</v>
      </c>
      <c r="P886" s="14">
        <f t="shared" si="83"/>
        <v>0</v>
      </c>
    </row>
    <row r="887" spans="1:16" ht="14.25" customHeight="1" x14ac:dyDescent="0.25">
      <c r="A887" s="2" t="s">
        <v>1160</v>
      </c>
      <c r="B887" s="3">
        <v>41173</v>
      </c>
      <c r="C887" s="10" t="str">
        <f t="shared" si="78"/>
        <v>September</v>
      </c>
      <c r="D887" s="10" t="str">
        <f t="shared" si="79"/>
        <v>2012</v>
      </c>
      <c r="E887" s="3">
        <v>41175</v>
      </c>
      <c r="F887" s="13">
        <f t="shared" si="80"/>
        <v>2</v>
      </c>
      <c r="G887" s="2" t="s">
        <v>3529</v>
      </c>
      <c r="H887" s="2" t="s">
        <v>3131</v>
      </c>
      <c r="I887" s="22" t="str">
        <f t="shared" si="81"/>
        <v>United States</v>
      </c>
      <c r="J887" s="22" t="str">
        <f t="shared" si="82"/>
        <v>California</v>
      </c>
      <c r="K887" s="2" t="s">
        <v>79</v>
      </c>
      <c r="L887" s="2" t="s">
        <v>1161</v>
      </c>
      <c r="M887" s="4">
        <v>7.9</v>
      </c>
      <c r="N887" s="4">
        <v>2</v>
      </c>
      <c r="O887" s="4">
        <v>2.528</v>
      </c>
      <c r="P887" s="14">
        <f t="shared" si="83"/>
        <v>0.32</v>
      </c>
    </row>
    <row r="888" spans="1:16" ht="14.25" customHeight="1" x14ac:dyDescent="0.25">
      <c r="A888" s="2" t="s">
        <v>1162</v>
      </c>
      <c r="B888" s="3">
        <v>40645</v>
      </c>
      <c r="C888" s="10" t="str">
        <f t="shared" si="78"/>
        <v>April</v>
      </c>
      <c r="D888" s="10" t="str">
        <f t="shared" si="79"/>
        <v>2011</v>
      </c>
      <c r="E888" s="3">
        <v>40650</v>
      </c>
      <c r="F888" s="13">
        <f t="shared" si="80"/>
        <v>5</v>
      </c>
      <c r="G888" s="2" t="s">
        <v>3648</v>
      </c>
      <c r="H888" s="2" t="s">
        <v>3236</v>
      </c>
      <c r="I888" s="22" t="str">
        <f t="shared" si="81"/>
        <v>United States</v>
      </c>
      <c r="J888" s="22" t="str">
        <f t="shared" si="82"/>
        <v>California</v>
      </c>
      <c r="K888" s="2" t="s">
        <v>16</v>
      </c>
      <c r="L888" s="2" t="s">
        <v>1163</v>
      </c>
      <c r="M888" s="4">
        <v>1075.088</v>
      </c>
      <c r="N888" s="4">
        <v>14</v>
      </c>
      <c r="O888" s="4">
        <v>94.0702</v>
      </c>
      <c r="P888" s="14">
        <f t="shared" si="83"/>
        <v>8.7500000000000008E-2</v>
      </c>
    </row>
    <row r="889" spans="1:16" ht="14.25" customHeight="1" x14ac:dyDescent="0.25">
      <c r="A889" s="2" t="s">
        <v>1162</v>
      </c>
      <c r="B889" s="3">
        <v>40645</v>
      </c>
      <c r="C889" s="10" t="str">
        <f t="shared" si="78"/>
        <v>April</v>
      </c>
      <c r="D889" s="10" t="str">
        <f t="shared" si="79"/>
        <v>2011</v>
      </c>
      <c r="E889" s="3">
        <v>40650</v>
      </c>
      <c r="F889" s="13">
        <f t="shared" si="80"/>
        <v>5</v>
      </c>
      <c r="G889" s="2" t="s">
        <v>3648</v>
      </c>
      <c r="H889" s="2" t="s">
        <v>3236</v>
      </c>
      <c r="I889" s="22" t="str">
        <f t="shared" si="81"/>
        <v>United States</v>
      </c>
      <c r="J889" s="22" t="str">
        <f t="shared" si="82"/>
        <v>California</v>
      </c>
      <c r="K889" s="2" t="s">
        <v>16</v>
      </c>
      <c r="L889" s="2" t="s">
        <v>493</v>
      </c>
      <c r="M889" s="4">
        <v>438.36799999999999</v>
      </c>
      <c r="N889" s="4">
        <v>4</v>
      </c>
      <c r="O889" s="4">
        <v>38.357199999999999</v>
      </c>
      <c r="P889" s="14">
        <f t="shared" si="83"/>
        <v>8.7499999999999994E-2</v>
      </c>
    </row>
    <row r="890" spans="1:16" ht="14.25" customHeight="1" x14ac:dyDescent="0.25">
      <c r="A890" s="2" t="s">
        <v>1162</v>
      </c>
      <c r="B890" s="3">
        <v>40645</v>
      </c>
      <c r="C890" s="10" t="str">
        <f t="shared" si="78"/>
        <v>April</v>
      </c>
      <c r="D890" s="10" t="str">
        <f t="shared" si="79"/>
        <v>2011</v>
      </c>
      <c r="E890" s="3">
        <v>40650</v>
      </c>
      <c r="F890" s="13">
        <f t="shared" si="80"/>
        <v>5</v>
      </c>
      <c r="G890" s="2" t="s">
        <v>3648</v>
      </c>
      <c r="H890" s="2" t="s">
        <v>3236</v>
      </c>
      <c r="I890" s="22" t="str">
        <f t="shared" si="81"/>
        <v>United States</v>
      </c>
      <c r="J890" s="22" t="str">
        <f t="shared" si="82"/>
        <v>California</v>
      </c>
      <c r="K890" s="2" t="s">
        <v>18</v>
      </c>
      <c r="L890" s="2" t="s">
        <v>302</v>
      </c>
      <c r="M890" s="4">
        <v>18.088000000000001</v>
      </c>
      <c r="N890" s="4">
        <v>7</v>
      </c>
      <c r="O890" s="4">
        <v>6.5568999999999997</v>
      </c>
      <c r="P890" s="14">
        <f t="shared" si="83"/>
        <v>0.36249999999999999</v>
      </c>
    </row>
    <row r="891" spans="1:16" ht="14.25" customHeight="1" x14ac:dyDescent="0.25">
      <c r="A891" s="2" t="s">
        <v>1162</v>
      </c>
      <c r="B891" s="3">
        <v>40645</v>
      </c>
      <c r="C891" s="10" t="str">
        <f t="shared" si="78"/>
        <v>April</v>
      </c>
      <c r="D891" s="10" t="str">
        <f t="shared" si="79"/>
        <v>2011</v>
      </c>
      <c r="E891" s="3">
        <v>40650</v>
      </c>
      <c r="F891" s="13">
        <f t="shared" si="80"/>
        <v>5</v>
      </c>
      <c r="G891" s="2" t="s">
        <v>3648</v>
      </c>
      <c r="H891" s="2" t="s">
        <v>3236</v>
      </c>
      <c r="I891" s="22" t="str">
        <f t="shared" si="81"/>
        <v>United States</v>
      </c>
      <c r="J891" s="22" t="str">
        <f t="shared" si="82"/>
        <v>California</v>
      </c>
      <c r="K891" s="2" t="s">
        <v>198</v>
      </c>
      <c r="L891" s="2" t="s">
        <v>237</v>
      </c>
      <c r="M891" s="4">
        <v>308.49900000000002</v>
      </c>
      <c r="N891" s="4">
        <v>3</v>
      </c>
      <c r="O891" s="4">
        <v>-18.146999999999998</v>
      </c>
      <c r="P891" s="14">
        <f t="shared" si="83"/>
        <v>-5.8823529411764698E-2</v>
      </c>
    </row>
    <row r="892" spans="1:16" ht="14.25" customHeight="1" x14ac:dyDescent="0.25">
      <c r="A892" s="2" t="s">
        <v>1164</v>
      </c>
      <c r="B892" s="3">
        <v>41214</v>
      </c>
      <c r="C892" s="10" t="str">
        <f t="shared" si="78"/>
        <v>November</v>
      </c>
      <c r="D892" s="10" t="str">
        <f t="shared" si="79"/>
        <v>2012</v>
      </c>
      <c r="E892" s="3">
        <v>41217</v>
      </c>
      <c r="F892" s="13">
        <f t="shared" si="80"/>
        <v>3</v>
      </c>
      <c r="G892" s="2" t="s">
        <v>3649</v>
      </c>
      <c r="H892" s="2" t="s">
        <v>3169</v>
      </c>
      <c r="I892" s="22" t="str">
        <f t="shared" si="81"/>
        <v>United States</v>
      </c>
      <c r="J892" s="22" t="str">
        <f t="shared" si="82"/>
        <v>Oregon</v>
      </c>
      <c r="K892" s="2" t="s">
        <v>14</v>
      </c>
      <c r="L892" s="2" t="s">
        <v>1165</v>
      </c>
      <c r="M892" s="4">
        <v>7.88</v>
      </c>
      <c r="N892" s="4">
        <v>1</v>
      </c>
      <c r="O892" s="4">
        <v>1.7729999999999999</v>
      </c>
      <c r="P892" s="14">
        <f t="shared" si="83"/>
        <v>0.22499999999999998</v>
      </c>
    </row>
    <row r="893" spans="1:16" ht="14.25" customHeight="1" x14ac:dyDescent="0.25">
      <c r="A893" s="2" t="s">
        <v>1166</v>
      </c>
      <c r="B893" s="3">
        <v>41947</v>
      </c>
      <c r="C893" s="10" t="str">
        <f t="shared" si="78"/>
        <v>November</v>
      </c>
      <c r="D893" s="10" t="str">
        <f t="shared" si="79"/>
        <v>2014</v>
      </c>
      <c r="E893" s="3">
        <v>41952</v>
      </c>
      <c r="F893" s="13">
        <f t="shared" si="80"/>
        <v>5</v>
      </c>
      <c r="G893" s="2" t="s">
        <v>3650</v>
      </c>
      <c r="H893" s="2" t="s">
        <v>3232</v>
      </c>
      <c r="I893" s="22" t="str">
        <f t="shared" si="81"/>
        <v>United States</v>
      </c>
      <c r="J893" s="22" t="str">
        <f t="shared" si="82"/>
        <v>New Mexico</v>
      </c>
      <c r="K893" s="2" t="s">
        <v>12</v>
      </c>
      <c r="L893" s="2" t="s">
        <v>1167</v>
      </c>
      <c r="M893" s="4">
        <v>41.37</v>
      </c>
      <c r="N893" s="4">
        <v>3</v>
      </c>
      <c r="O893" s="4">
        <v>17.375399999999999</v>
      </c>
      <c r="P893" s="14">
        <f t="shared" si="83"/>
        <v>0.42</v>
      </c>
    </row>
    <row r="894" spans="1:16" ht="14.25" customHeight="1" x14ac:dyDescent="0.25">
      <c r="A894" s="2" t="s">
        <v>1168</v>
      </c>
      <c r="B894" s="3">
        <v>41041</v>
      </c>
      <c r="C894" s="10" t="str">
        <f t="shared" si="78"/>
        <v>May</v>
      </c>
      <c r="D894" s="10" t="str">
        <f t="shared" si="79"/>
        <v>2012</v>
      </c>
      <c r="E894" s="3">
        <v>41045</v>
      </c>
      <c r="F894" s="13">
        <f t="shared" si="80"/>
        <v>4</v>
      </c>
      <c r="G894" s="2" t="s">
        <v>3651</v>
      </c>
      <c r="H894" s="2" t="s">
        <v>3134</v>
      </c>
      <c r="I894" s="22" t="str">
        <f t="shared" si="81"/>
        <v>United States</v>
      </c>
      <c r="J894" s="22" t="str">
        <f t="shared" si="82"/>
        <v>California</v>
      </c>
      <c r="K894" s="2" t="s">
        <v>45</v>
      </c>
      <c r="L894" s="2" t="s">
        <v>770</v>
      </c>
      <c r="M894" s="4">
        <v>12.84</v>
      </c>
      <c r="N894" s="4">
        <v>3</v>
      </c>
      <c r="O894" s="4">
        <v>5.7779999999999996</v>
      </c>
      <c r="P894" s="14">
        <f t="shared" si="83"/>
        <v>0.44999999999999996</v>
      </c>
    </row>
    <row r="895" spans="1:16" ht="14.25" customHeight="1" x14ac:dyDescent="0.25">
      <c r="A895" s="2" t="s">
        <v>1168</v>
      </c>
      <c r="B895" s="3">
        <v>41041</v>
      </c>
      <c r="C895" s="10" t="str">
        <f t="shared" si="78"/>
        <v>May</v>
      </c>
      <c r="D895" s="10" t="str">
        <f t="shared" si="79"/>
        <v>2012</v>
      </c>
      <c r="E895" s="3">
        <v>41045</v>
      </c>
      <c r="F895" s="13">
        <f t="shared" si="80"/>
        <v>4</v>
      </c>
      <c r="G895" s="2" t="s">
        <v>3651</v>
      </c>
      <c r="H895" s="2" t="s">
        <v>3134</v>
      </c>
      <c r="I895" s="22" t="str">
        <f t="shared" si="81"/>
        <v>United States</v>
      </c>
      <c r="J895" s="22" t="str">
        <f t="shared" si="82"/>
        <v>California</v>
      </c>
      <c r="K895" s="2" t="s">
        <v>45</v>
      </c>
      <c r="L895" s="2" t="s">
        <v>1169</v>
      </c>
      <c r="M895" s="4">
        <v>25.68</v>
      </c>
      <c r="N895" s="4">
        <v>6</v>
      </c>
      <c r="O895" s="4">
        <v>11.555999999999999</v>
      </c>
      <c r="P895" s="14">
        <f t="shared" si="83"/>
        <v>0.44999999999999996</v>
      </c>
    </row>
    <row r="896" spans="1:16" ht="14.25" customHeight="1" x14ac:dyDescent="0.25">
      <c r="A896" s="2" t="s">
        <v>1170</v>
      </c>
      <c r="B896" s="3">
        <v>41115</v>
      </c>
      <c r="C896" s="10" t="str">
        <f t="shared" si="78"/>
        <v>July</v>
      </c>
      <c r="D896" s="10" t="str">
        <f t="shared" si="79"/>
        <v>2012</v>
      </c>
      <c r="E896" s="3">
        <v>41117</v>
      </c>
      <c r="F896" s="13">
        <f t="shared" si="80"/>
        <v>2</v>
      </c>
      <c r="G896" s="2" t="s">
        <v>3652</v>
      </c>
      <c r="H896" s="2" t="s">
        <v>3132</v>
      </c>
      <c r="I896" s="22" t="str">
        <f t="shared" si="81"/>
        <v>United States</v>
      </c>
      <c r="J896" s="22" t="str">
        <f t="shared" si="82"/>
        <v>Washington</v>
      </c>
      <c r="K896" s="2" t="s">
        <v>79</v>
      </c>
      <c r="L896" s="2" t="s">
        <v>853</v>
      </c>
      <c r="M896" s="4">
        <v>9.42</v>
      </c>
      <c r="N896" s="4">
        <v>2</v>
      </c>
      <c r="O896" s="4">
        <v>0.47099999999999997</v>
      </c>
      <c r="P896" s="14">
        <f t="shared" si="83"/>
        <v>4.9999999999999996E-2</v>
      </c>
    </row>
    <row r="897" spans="1:16" ht="14.25" customHeight="1" x14ac:dyDescent="0.25">
      <c r="A897" s="2" t="s">
        <v>1170</v>
      </c>
      <c r="B897" s="3">
        <v>41115</v>
      </c>
      <c r="C897" s="10" t="str">
        <f t="shared" si="78"/>
        <v>July</v>
      </c>
      <c r="D897" s="10" t="str">
        <f t="shared" si="79"/>
        <v>2012</v>
      </c>
      <c r="E897" s="3">
        <v>41117</v>
      </c>
      <c r="F897" s="13">
        <f t="shared" si="80"/>
        <v>2</v>
      </c>
      <c r="G897" s="2" t="s">
        <v>3652</v>
      </c>
      <c r="H897" s="2" t="s">
        <v>3132</v>
      </c>
      <c r="I897" s="22" t="str">
        <f t="shared" si="81"/>
        <v>United States</v>
      </c>
      <c r="J897" s="22" t="str">
        <f t="shared" si="82"/>
        <v>Washington</v>
      </c>
      <c r="K897" s="2" t="s">
        <v>45</v>
      </c>
      <c r="L897" s="2" t="s">
        <v>1171</v>
      </c>
      <c r="M897" s="4">
        <v>12.96</v>
      </c>
      <c r="N897" s="4">
        <v>2</v>
      </c>
      <c r="O897" s="4">
        <v>6.2207999999999997</v>
      </c>
      <c r="P897" s="14">
        <f t="shared" si="83"/>
        <v>0.47999999999999993</v>
      </c>
    </row>
    <row r="898" spans="1:16" ht="14.25" customHeight="1" x14ac:dyDescent="0.25">
      <c r="A898" s="2" t="s">
        <v>1170</v>
      </c>
      <c r="B898" s="3">
        <v>41115</v>
      </c>
      <c r="C898" s="10" t="str">
        <f t="shared" si="78"/>
        <v>July</v>
      </c>
      <c r="D898" s="10" t="str">
        <f t="shared" si="79"/>
        <v>2012</v>
      </c>
      <c r="E898" s="3">
        <v>41117</v>
      </c>
      <c r="F898" s="13">
        <f t="shared" si="80"/>
        <v>2</v>
      </c>
      <c r="G898" s="2" t="s">
        <v>3652</v>
      </c>
      <c r="H898" s="2" t="s">
        <v>3132</v>
      </c>
      <c r="I898" s="22" t="str">
        <f t="shared" si="81"/>
        <v>United States</v>
      </c>
      <c r="J898" s="22" t="str">
        <f t="shared" si="82"/>
        <v>Washington</v>
      </c>
      <c r="K898" s="2" t="s">
        <v>198</v>
      </c>
      <c r="L898" s="2" t="s">
        <v>1172</v>
      </c>
      <c r="M898" s="4">
        <v>704.9</v>
      </c>
      <c r="N898" s="4">
        <v>5</v>
      </c>
      <c r="O898" s="4">
        <v>56.392000000000003</v>
      </c>
      <c r="P898" s="14">
        <f t="shared" si="83"/>
        <v>0.08</v>
      </c>
    </row>
    <row r="899" spans="1:16" ht="14.25" customHeight="1" x14ac:dyDescent="0.25">
      <c r="A899" s="2" t="s">
        <v>1170</v>
      </c>
      <c r="B899" s="3">
        <v>41115</v>
      </c>
      <c r="C899" s="10" t="str">
        <f t="shared" ref="C899:C962" si="84">TEXT(B899,"mmmm")</f>
        <v>July</v>
      </c>
      <c r="D899" s="10" t="str">
        <f t="shared" ref="D899:D962" si="85">TEXT(B899,"yyyy")</f>
        <v>2012</v>
      </c>
      <c r="E899" s="3">
        <v>41117</v>
      </c>
      <c r="F899" s="13">
        <f t="shared" ref="F899:F962" si="86">E899-B899</f>
        <v>2</v>
      </c>
      <c r="G899" s="2" t="s">
        <v>3652</v>
      </c>
      <c r="H899" s="2" t="s">
        <v>3132</v>
      </c>
      <c r="I899" s="22" t="str">
        <f t="shared" ref="I899:I962" si="87">LEFT(H899,FIND(",",H899)-1)</f>
        <v>United States</v>
      </c>
      <c r="J899" s="22" t="str">
        <f t="shared" ref="J899:J962" si="88">TRIM(RIGHT(H899,LEN(H899)-FIND("@",SUBSTITUTE(H899,",","@",LEN(H899)-LEN(SUBSTITUTE(H899,",",""))))))</f>
        <v>Washington</v>
      </c>
      <c r="K899" s="2" t="s">
        <v>72</v>
      </c>
      <c r="L899" s="2" t="s">
        <v>1173</v>
      </c>
      <c r="M899" s="4">
        <v>561.56799999999998</v>
      </c>
      <c r="N899" s="4">
        <v>2</v>
      </c>
      <c r="O899" s="4">
        <v>28.078399999999998</v>
      </c>
      <c r="P899" s="14">
        <f t="shared" ref="P899:P962" si="89">IF(M899=0,0,O899/M899)</f>
        <v>4.9999999999999996E-2</v>
      </c>
    </row>
    <row r="900" spans="1:16" ht="14.25" customHeight="1" x14ac:dyDescent="0.25">
      <c r="A900" s="2" t="s">
        <v>1174</v>
      </c>
      <c r="B900" s="3">
        <v>41400</v>
      </c>
      <c r="C900" s="10" t="str">
        <f t="shared" si="84"/>
        <v>May</v>
      </c>
      <c r="D900" s="10" t="str">
        <f t="shared" si="85"/>
        <v>2013</v>
      </c>
      <c r="E900" s="3">
        <v>41403</v>
      </c>
      <c r="F900" s="13">
        <f t="shared" si="86"/>
        <v>3</v>
      </c>
      <c r="G900" s="2" t="s">
        <v>3653</v>
      </c>
      <c r="H900" s="2" t="s">
        <v>3186</v>
      </c>
      <c r="I900" s="22" t="str">
        <f t="shared" si="87"/>
        <v>United States</v>
      </c>
      <c r="J900" s="22" t="str">
        <f t="shared" si="88"/>
        <v>California</v>
      </c>
      <c r="K900" s="2" t="s">
        <v>18</v>
      </c>
      <c r="L900" s="2" t="s">
        <v>1175</v>
      </c>
      <c r="M900" s="4">
        <v>6.72</v>
      </c>
      <c r="N900" s="4">
        <v>5</v>
      </c>
      <c r="O900" s="4">
        <v>2.3519999999999999</v>
      </c>
      <c r="P900" s="14">
        <f t="shared" si="89"/>
        <v>0.35</v>
      </c>
    </row>
    <row r="901" spans="1:16" ht="14.25" customHeight="1" x14ac:dyDescent="0.25">
      <c r="A901" s="2" t="s">
        <v>1174</v>
      </c>
      <c r="B901" s="3">
        <v>41400</v>
      </c>
      <c r="C901" s="10" t="str">
        <f t="shared" si="84"/>
        <v>May</v>
      </c>
      <c r="D901" s="10" t="str">
        <f t="shared" si="85"/>
        <v>2013</v>
      </c>
      <c r="E901" s="3">
        <v>41403</v>
      </c>
      <c r="F901" s="13">
        <f t="shared" si="86"/>
        <v>3</v>
      </c>
      <c r="G901" s="2" t="s">
        <v>3653</v>
      </c>
      <c r="H901" s="2" t="s">
        <v>3186</v>
      </c>
      <c r="I901" s="22" t="str">
        <f t="shared" si="87"/>
        <v>United States</v>
      </c>
      <c r="J901" s="22" t="str">
        <f t="shared" si="88"/>
        <v>California</v>
      </c>
      <c r="K901" s="2" t="s">
        <v>22</v>
      </c>
      <c r="L901" s="2" t="s">
        <v>462</v>
      </c>
      <c r="M901" s="4">
        <v>298.77600000000001</v>
      </c>
      <c r="N901" s="4">
        <v>3</v>
      </c>
      <c r="O901" s="4">
        <v>7.4694000000000003</v>
      </c>
      <c r="P901" s="14">
        <f t="shared" si="89"/>
        <v>2.5000000000000001E-2</v>
      </c>
    </row>
    <row r="902" spans="1:16" ht="14.25" customHeight="1" x14ac:dyDescent="0.25">
      <c r="A902" s="2" t="s">
        <v>1176</v>
      </c>
      <c r="B902" s="3">
        <v>41640</v>
      </c>
      <c r="C902" s="10" t="str">
        <f t="shared" si="84"/>
        <v>January</v>
      </c>
      <c r="D902" s="10" t="str">
        <f t="shared" si="85"/>
        <v>2014</v>
      </c>
      <c r="E902" s="3">
        <v>41645</v>
      </c>
      <c r="F902" s="13">
        <f t="shared" si="86"/>
        <v>5</v>
      </c>
      <c r="G902" s="2" t="s">
        <v>3443</v>
      </c>
      <c r="H902" s="2" t="s">
        <v>3167</v>
      </c>
      <c r="I902" s="22" t="str">
        <f t="shared" si="87"/>
        <v>United States</v>
      </c>
      <c r="J902" s="22" t="str">
        <f t="shared" si="88"/>
        <v>California</v>
      </c>
      <c r="K902" s="2" t="s">
        <v>16</v>
      </c>
      <c r="L902" s="2" t="s">
        <v>124</v>
      </c>
      <c r="M902" s="4">
        <v>302.37599999999998</v>
      </c>
      <c r="N902" s="4">
        <v>3</v>
      </c>
      <c r="O902" s="4">
        <v>22.6782</v>
      </c>
      <c r="P902" s="14">
        <f t="shared" si="89"/>
        <v>7.5000000000000011E-2</v>
      </c>
    </row>
    <row r="903" spans="1:16" ht="14.25" customHeight="1" x14ac:dyDescent="0.25">
      <c r="A903" s="2" t="s">
        <v>1177</v>
      </c>
      <c r="B903" s="3">
        <v>40848</v>
      </c>
      <c r="C903" s="10" t="str">
        <f t="shared" si="84"/>
        <v>November</v>
      </c>
      <c r="D903" s="10" t="str">
        <f t="shared" si="85"/>
        <v>2011</v>
      </c>
      <c r="E903" s="3">
        <v>40852</v>
      </c>
      <c r="F903" s="13">
        <f t="shared" si="86"/>
        <v>4</v>
      </c>
      <c r="G903" s="2" t="s">
        <v>3654</v>
      </c>
      <c r="H903" s="2" t="s">
        <v>3137</v>
      </c>
      <c r="I903" s="22" t="str">
        <f t="shared" si="87"/>
        <v>United States</v>
      </c>
      <c r="J903" s="22" t="str">
        <f t="shared" si="88"/>
        <v>Oregon</v>
      </c>
      <c r="K903" s="2" t="s">
        <v>28</v>
      </c>
      <c r="L903" s="2" t="s">
        <v>1178</v>
      </c>
      <c r="M903" s="4">
        <v>443.92</v>
      </c>
      <c r="N903" s="4">
        <v>5</v>
      </c>
      <c r="O903" s="4">
        <v>-94.332999999999998</v>
      </c>
      <c r="P903" s="14">
        <f t="shared" si="89"/>
        <v>-0.21249999999999999</v>
      </c>
    </row>
    <row r="904" spans="1:16" ht="14.25" customHeight="1" x14ac:dyDescent="0.25">
      <c r="A904" s="2" t="s">
        <v>1177</v>
      </c>
      <c r="B904" s="3">
        <v>40848</v>
      </c>
      <c r="C904" s="10" t="str">
        <f t="shared" si="84"/>
        <v>November</v>
      </c>
      <c r="D904" s="10" t="str">
        <f t="shared" si="85"/>
        <v>2011</v>
      </c>
      <c r="E904" s="3">
        <v>40852</v>
      </c>
      <c r="F904" s="13">
        <f t="shared" si="86"/>
        <v>4</v>
      </c>
      <c r="G904" s="2" t="s">
        <v>3654</v>
      </c>
      <c r="H904" s="2" t="s">
        <v>3137</v>
      </c>
      <c r="I904" s="22" t="str">
        <f t="shared" si="87"/>
        <v>United States</v>
      </c>
      <c r="J904" s="22" t="str">
        <f t="shared" si="88"/>
        <v>Oregon</v>
      </c>
      <c r="K904" s="2" t="s">
        <v>16</v>
      </c>
      <c r="L904" s="2" t="s">
        <v>1179</v>
      </c>
      <c r="M904" s="4">
        <v>155.976</v>
      </c>
      <c r="N904" s="4">
        <v>3</v>
      </c>
      <c r="O904" s="4">
        <v>54.5916</v>
      </c>
      <c r="P904" s="14">
        <f t="shared" si="89"/>
        <v>0.35</v>
      </c>
    </row>
    <row r="905" spans="1:16" ht="14.25" customHeight="1" x14ac:dyDescent="0.25">
      <c r="A905" s="2" t="s">
        <v>1180</v>
      </c>
      <c r="B905" s="3">
        <v>41955</v>
      </c>
      <c r="C905" s="10" t="str">
        <f t="shared" si="84"/>
        <v>November</v>
      </c>
      <c r="D905" s="10" t="str">
        <f t="shared" si="85"/>
        <v>2014</v>
      </c>
      <c r="E905" s="3">
        <v>41960</v>
      </c>
      <c r="F905" s="13">
        <f t="shared" si="86"/>
        <v>5</v>
      </c>
      <c r="G905" s="2" t="s">
        <v>3649</v>
      </c>
      <c r="H905" s="2" t="s">
        <v>3131</v>
      </c>
      <c r="I905" s="22" t="str">
        <f t="shared" si="87"/>
        <v>United States</v>
      </c>
      <c r="J905" s="22" t="str">
        <f t="shared" si="88"/>
        <v>California</v>
      </c>
      <c r="K905" s="2" t="s">
        <v>20</v>
      </c>
      <c r="L905" s="2" t="s">
        <v>570</v>
      </c>
      <c r="M905" s="4">
        <v>10.89</v>
      </c>
      <c r="N905" s="4">
        <v>1</v>
      </c>
      <c r="O905" s="4">
        <v>2.8313999999999999</v>
      </c>
      <c r="P905" s="14">
        <f t="shared" si="89"/>
        <v>0.25999999999999995</v>
      </c>
    </row>
    <row r="906" spans="1:16" ht="14.25" customHeight="1" x14ac:dyDescent="0.25">
      <c r="A906" s="2" t="s">
        <v>1180</v>
      </c>
      <c r="B906" s="3">
        <v>41955</v>
      </c>
      <c r="C906" s="10" t="str">
        <f t="shared" si="84"/>
        <v>November</v>
      </c>
      <c r="D906" s="10" t="str">
        <f t="shared" si="85"/>
        <v>2014</v>
      </c>
      <c r="E906" s="3">
        <v>41960</v>
      </c>
      <c r="F906" s="13">
        <f t="shared" si="86"/>
        <v>5</v>
      </c>
      <c r="G906" s="2" t="s">
        <v>3649</v>
      </c>
      <c r="H906" s="2" t="s">
        <v>3131</v>
      </c>
      <c r="I906" s="22" t="str">
        <f t="shared" si="87"/>
        <v>United States</v>
      </c>
      <c r="J906" s="22" t="str">
        <f t="shared" si="88"/>
        <v>California</v>
      </c>
      <c r="K906" s="2" t="s">
        <v>45</v>
      </c>
      <c r="L906" s="2" t="s">
        <v>1181</v>
      </c>
      <c r="M906" s="4">
        <v>19.440000000000001</v>
      </c>
      <c r="N906" s="4">
        <v>3</v>
      </c>
      <c r="O906" s="4">
        <v>9.3312000000000008</v>
      </c>
      <c r="P906" s="14">
        <f t="shared" si="89"/>
        <v>0.48000000000000004</v>
      </c>
    </row>
    <row r="907" spans="1:16" ht="14.25" customHeight="1" x14ac:dyDescent="0.25">
      <c r="A907" s="2" t="s">
        <v>1180</v>
      </c>
      <c r="B907" s="3">
        <v>41955</v>
      </c>
      <c r="C907" s="10" t="str">
        <f t="shared" si="84"/>
        <v>November</v>
      </c>
      <c r="D907" s="10" t="str">
        <f t="shared" si="85"/>
        <v>2014</v>
      </c>
      <c r="E907" s="3">
        <v>41960</v>
      </c>
      <c r="F907" s="13">
        <f t="shared" si="86"/>
        <v>5</v>
      </c>
      <c r="G907" s="2" t="s">
        <v>3649</v>
      </c>
      <c r="H907" s="2" t="s">
        <v>3131</v>
      </c>
      <c r="I907" s="22" t="str">
        <f t="shared" si="87"/>
        <v>United States</v>
      </c>
      <c r="J907" s="22" t="str">
        <f t="shared" si="88"/>
        <v>California</v>
      </c>
      <c r="K907" s="2" t="s">
        <v>18</v>
      </c>
      <c r="L907" s="2" t="s">
        <v>1182</v>
      </c>
      <c r="M907" s="4">
        <v>121.6</v>
      </c>
      <c r="N907" s="4">
        <v>5</v>
      </c>
      <c r="O907" s="4">
        <v>39.520000000000003</v>
      </c>
      <c r="P907" s="14">
        <f t="shared" si="89"/>
        <v>0.32500000000000007</v>
      </c>
    </row>
    <row r="908" spans="1:16" ht="14.25" customHeight="1" x14ac:dyDescent="0.25">
      <c r="A908" s="2" t="s">
        <v>1183</v>
      </c>
      <c r="B908" s="3">
        <v>41513</v>
      </c>
      <c r="C908" s="10" t="str">
        <f t="shared" si="84"/>
        <v>August</v>
      </c>
      <c r="D908" s="10" t="str">
        <f t="shared" si="85"/>
        <v>2013</v>
      </c>
      <c r="E908" s="3">
        <v>41516</v>
      </c>
      <c r="F908" s="13">
        <f t="shared" si="86"/>
        <v>3</v>
      </c>
      <c r="G908" s="2" t="s">
        <v>3655</v>
      </c>
      <c r="H908" s="2" t="s">
        <v>3149</v>
      </c>
      <c r="I908" s="22" t="str">
        <f t="shared" si="87"/>
        <v>United States</v>
      </c>
      <c r="J908" s="22" t="str">
        <f t="shared" si="88"/>
        <v>California</v>
      </c>
      <c r="K908" s="2" t="s">
        <v>72</v>
      </c>
      <c r="L908" s="2" t="s">
        <v>249</v>
      </c>
      <c r="M908" s="4">
        <v>1603.136</v>
      </c>
      <c r="N908" s="4">
        <v>4</v>
      </c>
      <c r="O908" s="4">
        <v>100.196</v>
      </c>
      <c r="P908" s="14">
        <f t="shared" si="89"/>
        <v>6.25E-2</v>
      </c>
    </row>
    <row r="909" spans="1:16" ht="14.25" customHeight="1" x14ac:dyDescent="0.25">
      <c r="A909" s="2" t="s">
        <v>1184</v>
      </c>
      <c r="B909" s="3">
        <v>41865</v>
      </c>
      <c r="C909" s="10" t="str">
        <f t="shared" si="84"/>
        <v>August</v>
      </c>
      <c r="D909" s="10" t="str">
        <f t="shared" si="85"/>
        <v>2014</v>
      </c>
      <c r="E909" s="3">
        <v>41865</v>
      </c>
      <c r="F909" s="13">
        <f t="shared" si="86"/>
        <v>0</v>
      </c>
      <c r="G909" s="2" t="s">
        <v>3397</v>
      </c>
      <c r="H909" s="2" t="s">
        <v>3134</v>
      </c>
      <c r="I909" s="22" t="str">
        <f t="shared" si="87"/>
        <v>United States</v>
      </c>
      <c r="J909" s="22" t="str">
        <f t="shared" si="88"/>
        <v>California</v>
      </c>
      <c r="K909" s="2" t="s">
        <v>28</v>
      </c>
      <c r="L909" s="2" t="s">
        <v>268</v>
      </c>
      <c r="M909" s="4">
        <v>31.44</v>
      </c>
      <c r="N909" s="4">
        <v>3</v>
      </c>
      <c r="O909" s="4">
        <v>8.4887999999999995</v>
      </c>
      <c r="P909" s="14">
        <f t="shared" si="89"/>
        <v>0.26999999999999996</v>
      </c>
    </row>
    <row r="910" spans="1:16" ht="14.25" customHeight="1" x14ac:dyDescent="0.25">
      <c r="A910" s="2" t="s">
        <v>1184</v>
      </c>
      <c r="B910" s="3">
        <v>41865</v>
      </c>
      <c r="C910" s="10" t="str">
        <f t="shared" si="84"/>
        <v>August</v>
      </c>
      <c r="D910" s="10" t="str">
        <f t="shared" si="85"/>
        <v>2014</v>
      </c>
      <c r="E910" s="3">
        <v>41865</v>
      </c>
      <c r="F910" s="13">
        <f t="shared" si="86"/>
        <v>0</v>
      </c>
      <c r="G910" s="2" t="s">
        <v>3397</v>
      </c>
      <c r="H910" s="2" t="s">
        <v>3134</v>
      </c>
      <c r="I910" s="22" t="str">
        <f t="shared" si="87"/>
        <v>United States</v>
      </c>
      <c r="J910" s="22" t="str">
        <f t="shared" si="88"/>
        <v>California</v>
      </c>
      <c r="K910" s="2" t="s">
        <v>20</v>
      </c>
      <c r="L910" s="2" t="s">
        <v>106</v>
      </c>
      <c r="M910" s="4">
        <v>83.79</v>
      </c>
      <c r="N910" s="4">
        <v>7</v>
      </c>
      <c r="O910" s="4">
        <v>22.6233</v>
      </c>
      <c r="P910" s="14">
        <f t="shared" si="89"/>
        <v>0.26999999999999996</v>
      </c>
    </row>
    <row r="911" spans="1:16" ht="14.25" customHeight="1" x14ac:dyDescent="0.25">
      <c r="A911" s="2" t="s">
        <v>1184</v>
      </c>
      <c r="B911" s="3">
        <v>41865</v>
      </c>
      <c r="C911" s="10" t="str">
        <f t="shared" si="84"/>
        <v>August</v>
      </c>
      <c r="D911" s="10" t="str">
        <f t="shared" si="85"/>
        <v>2014</v>
      </c>
      <c r="E911" s="3">
        <v>41865</v>
      </c>
      <c r="F911" s="13">
        <f t="shared" si="86"/>
        <v>0</v>
      </c>
      <c r="G911" s="2" t="s">
        <v>3397</v>
      </c>
      <c r="H911" s="2" t="s">
        <v>3134</v>
      </c>
      <c r="I911" s="22" t="str">
        <f t="shared" si="87"/>
        <v>United States</v>
      </c>
      <c r="J911" s="22" t="str">
        <f t="shared" si="88"/>
        <v>California</v>
      </c>
      <c r="K911" s="2" t="s">
        <v>14</v>
      </c>
      <c r="L911" s="2" t="s">
        <v>1185</v>
      </c>
      <c r="M911" s="4">
        <v>59.52</v>
      </c>
      <c r="N911" s="4">
        <v>3</v>
      </c>
      <c r="O911" s="4">
        <v>15.475199999999999</v>
      </c>
      <c r="P911" s="14">
        <f t="shared" si="89"/>
        <v>0.25999999999999995</v>
      </c>
    </row>
    <row r="912" spans="1:16" ht="14.25" customHeight="1" x14ac:dyDescent="0.25">
      <c r="A912" s="2" t="s">
        <v>1184</v>
      </c>
      <c r="B912" s="3">
        <v>41865</v>
      </c>
      <c r="C912" s="10" t="str">
        <f t="shared" si="84"/>
        <v>August</v>
      </c>
      <c r="D912" s="10" t="str">
        <f t="shared" si="85"/>
        <v>2014</v>
      </c>
      <c r="E912" s="3">
        <v>41865</v>
      </c>
      <c r="F912" s="13">
        <f t="shared" si="86"/>
        <v>0</v>
      </c>
      <c r="G912" s="2" t="s">
        <v>3397</v>
      </c>
      <c r="H912" s="2" t="s">
        <v>3134</v>
      </c>
      <c r="I912" s="22" t="str">
        <f t="shared" si="87"/>
        <v>United States</v>
      </c>
      <c r="J912" s="22" t="str">
        <f t="shared" si="88"/>
        <v>California</v>
      </c>
      <c r="K912" s="2" t="s">
        <v>82</v>
      </c>
      <c r="L912" s="2" t="s">
        <v>106</v>
      </c>
      <c r="M912" s="4">
        <v>31.92</v>
      </c>
      <c r="N912" s="4">
        <v>4</v>
      </c>
      <c r="O912" s="4">
        <v>9.2568000000000001</v>
      </c>
      <c r="P912" s="14">
        <f t="shared" si="89"/>
        <v>0.28999999999999998</v>
      </c>
    </row>
    <row r="913" spans="1:16" ht="14.25" customHeight="1" x14ac:dyDescent="0.25">
      <c r="A913" s="2" t="s">
        <v>1186</v>
      </c>
      <c r="B913" s="3">
        <v>40624</v>
      </c>
      <c r="C913" s="10" t="str">
        <f t="shared" si="84"/>
        <v>March</v>
      </c>
      <c r="D913" s="10" t="str">
        <f t="shared" si="85"/>
        <v>2011</v>
      </c>
      <c r="E913" s="3">
        <v>40628</v>
      </c>
      <c r="F913" s="13">
        <f t="shared" si="86"/>
        <v>4</v>
      </c>
      <c r="G913" s="2" t="s">
        <v>3656</v>
      </c>
      <c r="H913" s="2" t="s">
        <v>3157</v>
      </c>
      <c r="I913" s="22" t="str">
        <f t="shared" si="87"/>
        <v>United States</v>
      </c>
      <c r="J913" s="22" t="str">
        <f t="shared" si="88"/>
        <v>Arizona</v>
      </c>
      <c r="K913" s="2" t="s">
        <v>45</v>
      </c>
      <c r="L913" s="2" t="s">
        <v>1187</v>
      </c>
      <c r="M913" s="4">
        <v>74.352000000000004</v>
      </c>
      <c r="N913" s="4">
        <v>3</v>
      </c>
      <c r="O913" s="4">
        <v>23.234999999999999</v>
      </c>
      <c r="P913" s="14">
        <f t="shared" si="89"/>
        <v>0.3125</v>
      </c>
    </row>
    <row r="914" spans="1:16" ht="14.25" customHeight="1" x14ac:dyDescent="0.25">
      <c r="A914" s="2" t="s">
        <v>1186</v>
      </c>
      <c r="B914" s="3">
        <v>40624</v>
      </c>
      <c r="C914" s="10" t="str">
        <f t="shared" si="84"/>
        <v>March</v>
      </c>
      <c r="D914" s="10" t="str">
        <f t="shared" si="85"/>
        <v>2011</v>
      </c>
      <c r="E914" s="3">
        <v>40628</v>
      </c>
      <c r="F914" s="13">
        <f t="shared" si="86"/>
        <v>4</v>
      </c>
      <c r="G914" s="2" t="s">
        <v>3656</v>
      </c>
      <c r="H914" s="2" t="s">
        <v>3157</v>
      </c>
      <c r="I914" s="22" t="str">
        <f t="shared" si="87"/>
        <v>United States</v>
      </c>
      <c r="J914" s="22" t="str">
        <f t="shared" si="88"/>
        <v>Arizona</v>
      </c>
      <c r="K914" s="2" t="s">
        <v>72</v>
      </c>
      <c r="L914" s="2" t="s">
        <v>1188</v>
      </c>
      <c r="M914" s="4">
        <v>314.35199999999998</v>
      </c>
      <c r="N914" s="4">
        <v>3</v>
      </c>
      <c r="O914" s="4">
        <v>-35.364600000000003</v>
      </c>
      <c r="P914" s="14">
        <f t="shared" si="89"/>
        <v>-0.11250000000000002</v>
      </c>
    </row>
    <row r="915" spans="1:16" ht="14.25" customHeight="1" x14ac:dyDescent="0.25">
      <c r="A915" s="2" t="s">
        <v>1189</v>
      </c>
      <c r="B915" s="3">
        <v>41806</v>
      </c>
      <c r="C915" s="10" t="str">
        <f t="shared" si="84"/>
        <v>June</v>
      </c>
      <c r="D915" s="10" t="str">
        <f t="shared" si="85"/>
        <v>2014</v>
      </c>
      <c r="E915" s="3">
        <v>41811</v>
      </c>
      <c r="F915" s="13">
        <f t="shared" si="86"/>
        <v>5</v>
      </c>
      <c r="G915" s="2" t="s">
        <v>3657</v>
      </c>
      <c r="H915" s="2" t="s">
        <v>3131</v>
      </c>
      <c r="I915" s="22" t="str">
        <f t="shared" si="87"/>
        <v>United States</v>
      </c>
      <c r="J915" s="22" t="str">
        <f t="shared" si="88"/>
        <v>California</v>
      </c>
      <c r="K915" s="2" t="s">
        <v>14</v>
      </c>
      <c r="L915" s="2" t="s">
        <v>1190</v>
      </c>
      <c r="M915" s="4">
        <v>4.26</v>
      </c>
      <c r="N915" s="4">
        <v>1</v>
      </c>
      <c r="O915" s="4">
        <v>1.7465999999999999</v>
      </c>
      <c r="P915" s="14">
        <f t="shared" si="89"/>
        <v>0.41000000000000003</v>
      </c>
    </row>
    <row r="916" spans="1:16" ht="14.25" customHeight="1" x14ac:dyDescent="0.25">
      <c r="A916" s="2" t="s">
        <v>1191</v>
      </c>
      <c r="B916" s="3">
        <v>41960</v>
      </c>
      <c r="C916" s="10" t="str">
        <f t="shared" si="84"/>
        <v>November</v>
      </c>
      <c r="D916" s="10" t="str">
        <f t="shared" si="85"/>
        <v>2014</v>
      </c>
      <c r="E916" s="3">
        <v>41966</v>
      </c>
      <c r="F916" s="13">
        <f t="shared" si="86"/>
        <v>6</v>
      </c>
      <c r="G916" s="2" t="s">
        <v>3658</v>
      </c>
      <c r="H916" s="2" t="s">
        <v>3149</v>
      </c>
      <c r="I916" s="22" t="str">
        <f t="shared" si="87"/>
        <v>United States</v>
      </c>
      <c r="J916" s="22" t="str">
        <f t="shared" si="88"/>
        <v>California</v>
      </c>
      <c r="K916" s="2" t="s">
        <v>28</v>
      </c>
      <c r="L916" s="2" t="s">
        <v>316</v>
      </c>
      <c r="M916" s="4">
        <v>811.28</v>
      </c>
      <c r="N916" s="4">
        <v>8</v>
      </c>
      <c r="O916" s="4">
        <v>24.3384</v>
      </c>
      <c r="P916" s="14">
        <f t="shared" si="89"/>
        <v>3.0000000000000002E-2</v>
      </c>
    </row>
    <row r="917" spans="1:16" ht="14.25" customHeight="1" x14ac:dyDescent="0.25">
      <c r="A917" s="2" t="s">
        <v>1192</v>
      </c>
      <c r="B917" s="3">
        <v>41295</v>
      </c>
      <c r="C917" s="10" t="str">
        <f t="shared" si="84"/>
        <v>January</v>
      </c>
      <c r="D917" s="10" t="str">
        <f t="shared" si="85"/>
        <v>2013</v>
      </c>
      <c r="E917" s="3">
        <v>41297</v>
      </c>
      <c r="F917" s="13">
        <f t="shared" si="86"/>
        <v>2</v>
      </c>
      <c r="G917" s="2" t="s">
        <v>3432</v>
      </c>
      <c r="H917" s="2" t="s">
        <v>3149</v>
      </c>
      <c r="I917" s="22" t="str">
        <f t="shared" si="87"/>
        <v>United States</v>
      </c>
      <c r="J917" s="22" t="str">
        <f t="shared" si="88"/>
        <v>California</v>
      </c>
      <c r="K917" s="2" t="s">
        <v>72</v>
      </c>
      <c r="L917" s="2" t="s">
        <v>990</v>
      </c>
      <c r="M917" s="4">
        <v>153.56800000000001</v>
      </c>
      <c r="N917" s="4">
        <v>2</v>
      </c>
      <c r="O917" s="4">
        <v>-5.7587999999999999</v>
      </c>
      <c r="P917" s="14">
        <f t="shared" si="89"/>
        <v>-3.7499999999999999E-2</v>
      </c>
    </row>
    <row r="918" spans="1:16" ht="14.25" customHeight="1" x14ac:dyDescent="0.25">
      <c r="A918" s="2" t="s">
        <v>1192</v>
      </c>
      <c r="B918" s="3">
        <v>41295</v>
      </c>
      <c r="C918" s="10" t="str">
        <f t="shared" si="84"/>
        <v>January</v>
      </c>
      <c r="D918" s="10" t="str">
        <f t="shared" si="85"/>
        <v>2013</v>
      </c>
      <c r="E918" s="3">
        <v>41297</v>
      </c>
      <c r="F918" s="13">
        <f t="shared" si="86"/>
        <v>2</v>
      </c>
      <c r="G918" s="2" t="s">
        <v>3432</v>
      </c>
      <c r="H918" s="2" t="s">
        <v>3149</v>
      </c>
      <c r="I918" s="22" t="str">
        <f t="shared" si="87"/>
        <v>United States</v>
      </c>
      <c r="J918" s="22" t="str">
        <f t="shared" si="88"/>
        <v>California</v>
      </c>
      <c r="K918" s="2" t="s">
        <v>72</v>
      </c>
      <c r="L918" s="2" t="s">
        <v>1193</v>
      </c>
      <c r="M918" s="4">
        <v>1013.4880000000001</v>
      </c>
      <c r="N918" s="4">
        <v>7</v>
      </c>
      <c r="O918" s="4">
        <v>76.011600000000001</v>
      </c>
      <c r="P918" s="14">
        <f t="shared" si="89"/>
        <v>7.4999999999999997E-2</v>
      </c>
    </row>
    <row r="919" spans="1:16" ht="14.25" customHeight="1" x14ac:dyDescent="0.25">
      <c r="A919" s="2" t="s">
        <v>1194</v>
      </c>
      <c r="B919" s="3">
        <v>41590</v>
      </c>
      <c r="C919" s="10" t="str">
        <f t="shared" si="84"/>
        <v>November</v>
      </c>
      <c r="D919" s="10" t="str">
        <f t="shared" si="85"/>
        <v>2013</v>
      </c>
      <c r="E919" s="3">
        <v>41595</v>
      </c>
      <c r="F919" s="13">
        <f t="shared" si="86"/>
        <v>5</v>
      </c>
      <c r="G919" s="2" t="s">
        <v>3559</v>
      </c>
      <c r="H919" s="2" t="s">
        <v>3134</v>
      </c>
      <c r="I919" s="22" t="str">
        <f t="shared" si="87"/>
        <v>United States</v>
      </c>
      <c r="J919" s="22" t="str">
        <f t="shared" si="88"/>
        <v>California</v>
      </c>
      <c r="K919" s="2" t="s">
        <v>12</v>
      </c>
      <c r="L919" s="2" t="s">
        <v>1195</v>
      </c>
      <c r="M919" s="4">
        <v>6.96</v>
      </c>
      <c r="N919" s="4">
        <v>4</v>
      </c>
      <c r="O919" s="4">
        <v>2.2271999999999998</v>
      </c>
      <c r="P919" s="14">
        <f t="shared" si="89"/>
        <v>0.32</v>
      </c>
    </row>
    <row r="920" spans="1:16" ht="14.25" customHeight="1" x14ac:dyDescent="0.25">
      <c r="A920" s="2" t="s">
        <v>1196</v>
      </c>
      <c r="B920" s="3">
        <v>41304</v>
      </c>
      <c r="C920" s="10" t="str">
        <f t="shared" si="84"/>
        <v>January</v>
      </c>
      <c r="D920" s="10" t="str">
        <f t="shared" si="85"/>
        <v>2013</v>
      </c>
      <c r="E920" s="3">
        <v>41308</v>
      </c>
      <c r="F920" s="13">
        <f t="shared" si="86"/>
        <v>4</v>
      </c>
      <c r="G920" s="2" t="s">
        <v>3380</v>
      </c>
      <c r="H920" s="2" t="s">
        <v>3134</v>
      </c>
      <c r="I920" s="22" t="str">
        <f t="shared" si="87"/>
        <v>United States</v>
      </c>
      <c r="J920" s="22" t="str">
        <f t="shared" si="88"/>
        <v>California</v>
      </c>
      <c r="K920" s="2" t="s">
        <v>18</v>
      </c>
      <c r="L920" s="2" t="s">
        <v>369</v>
      </c>
      <c r="M920" s="4">
        <v>17.456</v>
      </c>
      <c r="N920" s="4">
        <v>2</v>
      </c>
      <c r="O920" s="4">
        <v>5.8914</v>
      </c>
      <c r="P920" s="14">
        <f t="shared" si="89"/>
        <v>0.33750000000000002</v>
      </c>
    </row>
    <row r="921" spans="1:16" ht="14.25" customHeight="1" x14ac:dyDescent="0.25">
      <c r="A921" s="2" t="s">
        <v>1197</v>
      </c>
      <c r="B921" s="3">
        <v>41566</v>
      </c>
      <c r="C921" s="10" t="str">
        <f t="shared" si="84"/>
        <v>October</v>
      </c>
      <c r="D921" s="10" t="str">
        <f t="shared" si="85"/>
        <v>2013</v>
      </c>
      <c r="E921" s="3">
        <v>41570</v>
      </c>
      <c r="F921" s="13">
        <f t="shared" si="86"/>
        <v>4</v>
      </c>
      <c r="G921" s="2" t="s">
        <v>3659</v>
      </c>
      <c r="H921" s="2" t="s">
        <v>3200</v>
      </c>
      <c r="I921" s="22" t="str">
        <f t="shared" si="87"/>
        <v>United States</v>
      </c>
      <c r="J921" s="22" t="str">
        <f t="shared" si="88"/>
        <v>Arizona</v>
      </c>
      <c r="K921" s="2" t="s">
        <v>72</v>
      </c>
      <c r="L921" s="2" t="s">
        <v>1198</v>
      </c>
      <c r="M921" s="4">
        <v>307.92</v>
      </c>
      <c r="N921" s="4">
        <v>5</v>
      </c>
      <c r="O921" s="4">
        <v>-34.640999999999998</v>
      </c>
      <c r="P921" s="14">
        <f t="shared" si="89"/>
        <v>-0.11249999999999999</v>
      </c>
    </row>
    <row r="922" spans="1:16" ht="14.25" customHeight="1" x14ac:dyDescent="0.25">
      <c r="A922" s="2" t="s">
        <v>1199</v>
      </c>
      <c r="B922" s="3">
        <v>41992</v>
      </c>
      <c r="C922" s="10" t="str">
        <f t="shared" si="84"/>
        <v>December</v>
      </c>
      <c r="D922" s="10" t="str">
        <f t="shared" si="85"/>
        <v>2014</v>
      </c>
      <c r="E922" s="3">
        <v>41993</v>
      </c>
      <c r="F922" s="13">
        <f t="shared" si="86"/>
        <v>1</v>
      </c>
      <c r="G922" s="2" t="s">
        <v>3659</v>
      </c>
      <c r="H922" s="2" t="s">
        <v>3131</v>
      </c>
      <c r="I922" s="22" t="str">
        <f t="shared" si="87"/>
        <v>United States</v>
      </c>
      <c r="J922" s="22" t="str">
        <f t="shared" si="88"/>
        <v>California</v>
      </c>
      <c r="K922" s="2" t="s">
        <v>14</v>
      </c>
      <c r="L922" s="2" t="s">
        <v>253</v>
      </c>
      <c r="M922" s="4">
        <v>6.63</v>
      </c>
      <c r="N922" s="4">
        <v>3</v>
      </c>
      <c r="O922" s="4">
        <v>1.7901</v>
      </c>
      <c r="P922" s="14">
        <f t="shared" si="89"/>
        <v>0.27</v>
      </c>
    </row>
    <row r="923" spans="1:16" ht="14.25" customHeight="1" x14ac:dyDescent="0.25">
      <c r="A923" s="2" t="s">
        <v>1199</v>
      </c>
      <c r="B923" s="3">
        <v>41992</v>
      </c>
      <c r="C923" s="10" t="str">
        <f t="shared" si="84"/>
        <v>December</v>
      </c>
      <c r="D923" s="10" t="str">
        <f t="shared" si="85"/>
        <v>2014</v>
      </c>
      <c r="E923" s="3">
        <v>41993</v>
      </c>
      <c r="F923" s="13">
        <f t="shared" si="86"/>
        <v>1</v>
      </c>
      <c r="G923" s="2" t="s">
        <v>3659</v>
      </c>
      <c r="H923" s="2" t="s">
        <v>3131</v>
      </c>
      <c r="I923" s="22" t="str">
        <f t="shared" si="87"/>
        <v>United States</v>
      </c>
      <c r="J923" s="22" t="str">
        <f t="shared" si="88"/>
        <v>California</v>
      </c>
      <c r="K923" s="2" t="s">
        <v>45</v>
      </c>
      <c r="L923" s="2" t="s">
        <v>558</v>
      </c>
      <c r="M923" s="4">
        <v>12.96</v>
      </c>
      <c r="N923" s="4">
        <v>2</v>
      </c>
      <c r="O923" s="4">
        <v>6.2207999999999997</v>
      </c>
      <c r="P923" s="14">
        <f t="shared" si="89"/>
        <v>0.47999999999999993</v>
      </c>
    </row>
    <row r="924" spans="1:16" ht="14.25" customHeight="1" x14ac:dyDescent="0.25">
      <c r="A924" s="2" t="s">
        <v>1199</v>
      </c>
      <c r="B924" s="3">
        <v>41992</v>
      </c>
      <c r="C924" s="10" t="str">
        <f t="shared" si="84"/>
        <v>December</v>
      </c>
      <c r="D924" s="10" t="str">
        <f t="shared" si="85"/>
        <v>2014</v>
      </c>
      <c r="E924" s="3">
        <v>41993</v>
      </c>
      <c r="F924" s="13">
        <f t="shared" si="86"/>
        <v>1</v>
      </c>
      <c r="G924" s="2" t="s">
        <v>3659</v>
      </c>
      <c r="H924" s="2" t="s">
        <v>3131</v>
      </c>
      <c r="I924" s="22" t="str">
        <f t="shared" si="87"/>
        <v>United States</v>
      </c>
      <c r="J924" s="22" t="str">
        <f t="shared" si="88"/>
        <v>California</v>
      </c>
      <c r="K924" s="2" t="s">
        <v>45</v>
      </c>
      <c r="L924" s="2" t="s">
        <v>420</v>
      </c>
      <c r="M924" s="4">
        <v>32.4</v>
      </c>
      <c r="N924" s="4">
        <v>5</v>
      </c>
      <c r="O924" s="4">
        <v>15.552</v>
      </c>
      <c r="P924" s="14">
        <f t="shared" si="89"/>
        <v>0.48</v>
      </c>
    </row>
    <row r="925" spans="1:16" ht="14.25" customHeight="1" x14ac:dyDescent="0.25">
      <c r="A925" s="2" t="s">
        <v>1200</v>
      </c>
      <c r="B925" s="3">
        <v>41946</v>
      </c>
      <c r="C925" s="10" t="str">
        <f t="shared" si="84"/>
        <v>November</v>
      </c>
      <c r="D925" s="10" t="str">
        <f t="shared" si="85"/>
        <v>2014</v>
      </c>
      <c r="E925" s="3">
        <v>41950</v>
      </c>
      <c r="F925" s="13">
        <f t="shared" si="86"/>
        <v>4</v>
      </c>
      <c r="G925" s="2" t="s">
        <v>3660</v>
      </c>
      <c r="H925" s="2" t="s">
        <v>3132</v>
      </c>
      <c r="I925" s="22" t="str">
        <f t="shared" si="87"/>
        <v>United States</v>
      </c>
      <c r="J925" s="22" t="str">
        <f t="shared" si="88"/>
        <v>Washington</v>
      </c>
      <c r="K925" s="2" t="s">
        <v>45</v>
      </c>
      <c r="L925" s="2" t="s">
        <v>1201</v>
      </c>
      <c r="M925" s="4">
        <v>23.85</v>
      </c>
      <c r="N925" s="4">
        <v>5</v>
      </c>
      <c r="O925" s="4">
        <v>10.7325</v>
      </c>
      <c r="P925" s="14">
        <f t="shared" si="89"/>
        <v>0.44999999999999996</v>
      </c>
    </row>
    <row r="926" spans="1:16" ht="14.25" customHeight="1" x14ac:dyDescent="0.25">
      <c r="A926" s="2" t="s">
        <v>1202</v>
      </c>
      <c r="B926" s="3">
        <v>40812</v>
      </c>
      <c r="C926" s="10" t="str">
        <f t="shared" si="84"/>
        <v>September</v>
      </c>
      <c r="D926" s="10" t="str">
        <f t="shared" si="85"/>
        <v>2011</v>
      </c>
      <c r="E926" s="3">
        <v>40816</v>
      </c>
      <c r="F926" s="13">
        <f t="shared" si="86"/>
        <v>4</v>
      </c>
      <c r="G926" s="2" t="s">
        <v>3511</v>
      </c>
      <c r="H926" s="2" t="s">
        <v>3132</v>
      </c>
      <c r="I926" s="22" t="str">
        <f t="shared" si="87"/>
        <v>United States</v>
      </c>
      <c r="J926" s="22" t="str">
        <f t="shared" si="88"/>
        <v>Washington</v>
      </c>
      <c r="K926" s="2" t="s">
        <v>28</v>
      </c>
      <c r="L926" s="2" t="s">
        <v>1203</v>
      </c>
      <c r="M926" s="4">
        <v>310.12</v>
      </c>
      <c r="N926" s="4">
        <v>2</v>
      </c>
      <c r="O926" s="4">
        <v>80.631200000000007</v>
      </c>
      <c r="P926" s="14">
        <f t="shared" si="89"/>
        <v>0.26</v>
      </c>
    </row>
    <row r="927" spans="1:16" ht="14.25" customHeight="1" x14ac:dyDescent="0.25">
      <c r="A927" s="2" t="s">
        <v>1204</v>
      </c>
      <c r="B927" s="3">
        <v>41690</v>
      </c>
      <c r="C927" s="10" t="str">
        <f t="shared" si="84"/>
        <v>February</v>
      </c>
      <c r="D927" s="10" t="str">
        <f t="shared" si="85"/>
        <v>2014</v>
      </c>
      <c r="E927" s="3">
        <v>41694</v>
      </c>
      <c r="F927" s="13">
        <f t="shared" si="86"/>
        <v>4</v>
      </c>
      <c r="G927" s="2" t="s">
        <v>3392</v>
      </c>
      <c r="H927" s="2" t="s">
        <v>3132</v>
      </c>
      <c r="I927" s="22" t="str">
        <f t="shared" si="87"/>
        <v>United States</v>
      </c>
      <c r="J927" s="22" t="str">
        <f t="shared" si="88"/>
        <v>Washington</v>
      </c>
      <c r="K927" s="2" t="s">
        <v>79</v>
      </c>
      <c r="L927" s="2" t="s">
        <v>1205</v>
      </c>
      <c r="M927" s="4">
        <v>11.22</v>
      </c>
      <c r="N927" s="4">
        <v>3</v>
      </c>
      <c r="O927" s="4">
        <v>0.22439999999999999</v>
      </c>
      <c r="P927" s="14">
        <f t="shared" si="89"/>
        <v>1.9999999999999997E-2</v>
      </c>
    </row>
    <row r="928" spans="1:16" ht="14.25" customHeight="1" x14ac:dyDescent="0.25">
      <c r="A928" s="2" t="s">
        <v>1206</v>
      </c>
      <c r="B928" s="3">
        <v>41670</v>
      </c>
      <c r="C928" s="10" t="str">
        <f t="shared" si="84"/>
        <v>January</v>
      </c>
      <c r="D928" s="10" t="str">
        <f t="shared" si="85"/>
        <v>2014</v>
      </c>
      <c r="E928" s="3">
        <v>41670</v>
      </c>
      <c r="F928" s="13">
        <f t="shared" si="86"/>
        <v>0</v>
      </c>
      <c r="G928" s="2" t="s">
        <v>3488</v>
      </c>
      <c r="H928" s="2" t="s">
        <v>3134</v>
      </c>
      <c r="I928" s="22" t="str">
        <f t="shared" si="87"/>
        <v>United States</v>
      </c>
      <c r="J928" s="22" t="str">
        <f t="shared" si="88"/>
        <v>California</v>
      </c>
      <c r="K928" s="2" t="s">
        <v>28</v>
      </c>
      <c r="L928" s="2" t="s">
        <v>1207</v>
      </c>
      <c r="M928" s="4">
        <v>129.30000000000001</v>
      </c>
      <c r="N928" s="4">
        <v>2</v>
      </c>
      <c r="O928" s="4">
        <v>6.4649999999999999</v>
      </c>
      <c r="P928" s="14">
        <f t="shared" si="89"/>
        <v>4.9999999999999996E-2</v>
      </c>
    </row>
    <row r="929" spans="1:16" ht="14.25" customHeight="1" x14ac:dyDescent="0.25">
      <c r="A929" s="2" t="s">
        <v>1208</v>
      </c>
      <c r="B929" s="3">
        <v>41129</v>
      </c>
      <c r="C929" s="10" t="str">
        <f t="shared" si="84"/>
        <v>August</v>
      </c>
      <c r="D929" s="10" t="str">
        <f t="shared" si="85"/>
        <v>2012</v>
      </c>
      <c r="E929" s="3">
        <v>41129</v>
      </c>
      <c r="F929" s="13">
        <f t="shared" si="86"/>
        <v>0</v>
      </c>
      <c r="G929" s="2" t="s">
        <v>3661</v>
      </c>
      <c r="H929" s="2" t="s">
        <v>3134</v>
      </c>
      <c r="I929" s="22" t="str">
        <f t="shared" si="87"/>
        <v>United States</v>
      </c>
      <c r="J929" s="22" t="str">
        <f t="shared" si="88"/>
        <v>California</v>
      </c>
      <c r="K929" s="2" t="s">
        <v>18</v>
      </c>
      <c r="L929" s="2" t="s">
        <v>557</v>
      </c>
      <c r="M929" s="4">
        <v>6.6079999999999997</v>
      </c>
      <c r="N929" s="4">
        <v>2</v>
      </c>
      <c r="O929" s="4">
        <v>2.2302</v>
      </c>
      <c r="P929" s="14">
        <f t="shared" si="89"/>
        <v>0.33750000000000002</v>
      </c>
    </row>
    <row r="930" spans="1:16" ht="14.25" customHeight="1" x14ac:dyDescent="0.25">
      <c r="A930" s="2" t="s">
        <v>1208</v>
      </c>
      <c r="B930" s="3">
        <v>41129</v>
      </c>
      <c r="C930" s="10" t="str">
        <f t="shared" si="84"/>
        <v>August</v>
      </c>
      <c r="D930" s="10" t="str">
        <f t="shared" si="85"/>
        <v>2012</v>
      </c>
      <c r="E930" s="3">
        <v>41129</v>
      </c>
      <c r="F930" s="13">
        <f t="shared" si="86"/>
        <v>0</v>
      </c>
      <c r="G930" s="2" t="s">
        <v>3661</v>
      </c>
      <c r="H930" s="2" t="s">
        <v>3134</v>
      </c>
      <c r="I930" s="22" t="str">
        <f t="shared" si="87"/>
        <v>United States</v>
      </c>
      <c r="J930" s="22" t="str">
        <f t="shared" si="88"/>
        <v>California</v>
      </c>
      <c r="K930" s="2" t="s">
        <v>18</v>
      </c>
      <c r="L930" s="2" t="s">
        <v>139</v>
      </c>
      <c r="M930" s="4">
        <v>7.28</v>
      </c>
      <c r="N930" s="4">
        <v>2</v>
      </c>
      <c r="O930" s="4">
        <v>2.73</v>
      </c>
      <c r="P930" s="14">
        <f t="shared" si="89"/>
        <v>0.375</v>
      </c>
    </row>
    <row r="931" spans="1:16" ht="14.25" customHeight="1" x14ac:dyDescent="0.25">
      <c r="A931" s="2" t="s">
        <v>1208</v>
      </c>
      <c r="B931" s="3">
        <v>41129</v>
      </c>
      <c r="C931" s="10" t="str">
        <f t="shared" si="84"/>
        <v>August</v>
      </c>
      <c r="D931" s="10" t="str">
        <f t="shared" si="85"/>
        <v>2012</v>
      </c>
      <c r="E931" s="3">
        <v>41129</v>
      </c>
      <c r="F931" s="13">
        <f t="shared" si="86"/>
        <v>0</v>
      </c>
      <c r="G931" s="2" t="s">
        <v>3661</v>
      </c>
      <c r="H931" s="2" t="s">
        <v>3134</v>
      </c>
      <c r="I931" s="22" t="str">
        <f t="shared" si="87"/>
        <v>United States</v>
      </c>
      <c r="J931" s="22" t="str">
        <f t="shared" si="88"/>
        <v>California</v>
      </c>
      <c r="K931" s="2" t="s">
        <v>72</v>
      </c>
      <c r="L931" s="2" t="s">
        <v>1193</v>
      </c>
      <c r="M931" s="4">
        <v>144.78399999999999</v>
      </c>
      <c r="N931" s="4">
        <v>1</v>
      </c>
      <c r="O931" s="4">
        <v>10.8588</v>
      </c>
      <c r="P931" s="14">
        <f t="shared" si="89"/>
        <v>7.5000000000000011E-2</v>
      </c>
    </row>
    <row r="932" spans="1:16" ht="14.25" customHeight="1" x14ac:dyDescent="0.25">
      <c r="A932" s="2" t="s">
        <v>1209</v>
      </c>
      <c r="B932" s="3">
        <v>41615</v>
      </c>
      <c r="C932" s="10" t="str">
        <f t="shared" si="84"/>
        <v>December</v>
      </c>
      <c r="D932" s="10" t="str">
        <f t="shared" si="85"/>
        <v>2013</v>
      </c>
      <c r="E932" s="3">
        <v>41621</v>
      </c>
      <c r="F932" s="13">
        <f t="shared" si="86"/>
        <v>6</v>
      </c>
      <c r="G932" s="2" t="s">
        <v>3662</v>
      </c>
      <c r="H932" s="2" t="s">
        <v>3132</v>
      </c>
      <c r="I932" s="22" t="str">
        <f t="shared" si="87"/>
        <v>United States</v>
      </c>
      <c r="J932" s="22" t="str">
        <f t="shared" si="88"/>
        <v>Washington</v>
      </c>
      <c r="K932" s="2" t="s">
        <v>16</v>
      </c>
      <c r="L932" s="2" t="s">
        <v>1150</v>
      </c>
      <c r="M932" s="4">
        <v>156.792</v>
      </c>
      <c r="N932" s="4">
        <v>1</v>
      </c>
      <c r="O932" s="4">
        <v>13.7193</v>
      </c>
      <c r="P932" s="14">
        <f t="shared" si="89"/>
        <v>8.7500000000000008E-2</v>
      </c>
    </row>
    <row r="933" spans="1:16" ht="14.25" customHeight="1" x14ac:dyDescent="0.25">
      <c r="A933" s="2" t="s">
        <v>1209</v>
      </c>
      <c r="B933" s="3">
        <v>41615</v>
      </c>
      <c r="C933" s="10" t="str">
        <f t="shared" si="84"/>
        <v>December</v>
      </c>
      <c r="D933" s="10" t="str">
        <f t="shared" si="85"/>
        <v>2013</v>
      </c>
      <c r="E933" s="3">
        <v>41621</v>
      </c>
      <c r="F933" s="13">
        <f t="shared" si="86"/>
        <v>6</v>
      </c>
      <c r="G933" s="2" t="s">
        <v>3662</v>
      </c>
      <c r="H933" s="2" t="s">
        <v>3132</v>
      </c>
      <c r="I933" s="22" t="str">
        <f t="shared" si="87"/>
        <v>United States</v>
      </c>
      <c r="J933" s="22" t="str">
        <f t="shared" si="88"/>
        <v>Washington</v>
      </c>
      <c r="K933" s="2" t="s">
        <v>16</v>
      </c>
      <c r="L933" s="2" t="s">
        <v>1210</v>
      </c>
      <c r="M933" s="4">
        <v>431.976</v>
      </c>
      <c r="N933" s="4">
        <v>3</v>
      </c>
      <c r="O933" s="4">
        <v>26.9985</v>
      </c>
      <c r="P933" s="14">
        <f t="shared" si="89"/>
        <v>6.25E-2</v>
      </c>
    </row>
    <row r="934" spans="1:16" ht="14.25" customHeight="1" x14ac:dyDescent="0.25">
      <c r="A934" s="2" t="s">
        <v>1209</v>
      </c>
      <c r="B934" s="3">
        <v>41615</v>
      </c>
      <c r="C934" s="10" t="str">
        <f t="shared" si="84"/>
        <v>December</v>
      </c>
      <c r="D934" s="10" t="str">
        <f t="shared" si="85"/>
        <v>2013</v>
      </c>
      <c r="E934" s="3">
        <v>41621</v>
      </c>
      <c r="F934" s="13">
        <f t="shared" si="86"/>
        <v>6</v>
      </c>
      <c r="G934" s="2" t="s">
        <v>3662</v>
      </c>
      <c r="H934" s="2" t="s">
        <v>3132</v>
      </c>
      <c r="I934" s="22" t="str">
        <f t="shared" si="87"/>
        <v>United States</v>
      </c>
      <c r="J934" s="22" t="str">
        <f t="shared" si="88"/>
        <v>Washington</v>
      </c>
      <c r="K934" s="2" t="s">
        <v>87</v>
      </c>
      <c r="L934" s="2" t="s">
        <v>1211</v>
      </c>
      <c r="M934" s="4">
        <v>35.89</v>
      </c>
      <c r="N934" s="4">
        <v>1</v>
      </c>
      <c r="O934" s="4">
        <v>16.150500000000001</v>
      </c>
      <c r="P934" s="14">
        <f t="shared" si="89"/>
        <v>0.45</v>
      </c>
    </row>
    <row r="935" spans="1:16" ht="14.25" customHeight="1" x14ac:dyDescent="0.25">
      <c r="A935" s="2" t="s">
        <v>1209</v>
      </c>
      <c r="B935" s="3">
        <v>41615</v>
      </c>
      <c r="C935" s="10" t="str">
        <f t="shared" si="84"/>
        <v>December</v>
      </c>
      <c r="D935" s="10" t="str">
        <f t="shared" si="85"/>
        <v>2013</v>
      </c>
      <c r="E935" s="3">
        <v>41621</v>
      </c>
      <c r="F935" s="13">
        <f t="shared" si="86"/>
        <v>6</v>
      </c>
      <c r="G935" s="2" t="s">
        <v>3662</v>
      </c>
      <c r="H935" s="2" t="s">
        <v>3132</v>
      </c>
      <c r="I935" s="22" t="str">
        <f t="shared" si="87"/>
        <v>United States</v>
      </c>
      <c r="J935" s="22" t="str">
        <f t="shared" si="88"/>
        <v>Washington</v>
      </c>
      <c r="K935" s="2" t="s">
        <v>18</v>
      </c>
      <c r="L935" s="2" t="s">
        <v>395</v>
      </c>
      <c r="M935" s="4">
        <v>47.207999999999998</v>
      </c>
      <c r="N935" s="4">
        <v>7</v>
      </c>
      <c r="O935" s="4">
        <v>15.342599999999999</v>
      </c>
      <c r="P935" s="14">
        <f t="shared" si="89"/>
        <v>0.32500000000000001</v>
      </c>
    </row>
    <row r="936" spans="1:16" ht="14.25" customHeight="1" x14ac:dyDescent="0.25">
      <c r="A936" s="2" t="s">
        <v>1209</v>
      </c>
      <c r="B936" s="3">
        <v>41615</v>
      </c>
      <c r="C936" s="10" t="str">
        <f t="shared" si="84"/>
        <v>December</v>
      </c>
      <c r="D936" s="10" t="str">
        <f t="shared" si="85"/>
        <v>2013</v>
      </c>
      <c r="E936" s="3">
        <v>41621</v>
      </c>
      <c r="F936" s="13">
        <f t="shared" si="86"/>
        <v>6</v>
      </c>
      <c r="G936" s="2" t="s">
        <v>3662</v>
      </c>
      <c r="H936" s="2" t="s">
        <v>3132</v>
      </c>
      <c r="I936" s="22" t="str">
        <f t="shared" si="87"/>
        <v>United States</v>
      </c>
      <c r="J936" s="22" t="str">
        <f t="shared" si="88"/>
        <v>Washington</v>
      </c>
      <c r="K936" s="2" t="s">
        <v>45</v>
      </c>
      <c r="L936" s="2" t="s">
        <v>77</v>
      </c>
      <c r="M936" s="4">
        <v>248.08</v>
      </c>
      <c r="N936" s="4">
        <v>7</v>
      </c>
      <c r="O936" s="4">
        <v>116.5976</v>
      </c>
      <c r="P936" s="14">
        <f t="shared" si="89"/>
        <v>0.47</v>
      </c>
    </row>
    <row r="937" spans="1:16" ht="14.25" customHeight="1" x14ac:dyDescent="0.25">
      <c r="A937" s="2" t="s">
        <v>1209</v>
      </c>
      <c r="B937" s="3">
        <v>41615</v>
      </c>
      <c r="C937" s="10" t="str">
        <f t="shared" si="84"/>
        <v>December</v>
      </c>
      <c r="D937" s="10" t="str">
        <f t="shared" si="85"/>
        <v>2013</v>
      </c>
      <c r="E937" s="3">
        <v>41621</v>
      </c>
      <c r="F937" s="13">
        <f t="shared" si="86"/>
        <v>6</v>
      </c>
      <c r="G937" s="2" t="s">
        <v>3662</v>
      </c>
      <c r="H937" s="2" t="s">
        <v>3132</v>
      </c>
      <c r="I937" s="22" t="str">
        <f t="shared" si="87"/>
        <v>United States</v>
      </c>
      <c r="J937" s="22" t="str">
        <f t="shared" si="88"/>
        <v>Washington</v>
      </c>
      <c r="K937" s="2" t="s">
        <v>45</v>
      </c>
      <c r="L937" s="2" t="s">
        <v>1212</v>
      </c>
      <c r="M937" s="4">
        <v>189.7</v>
      </c>
      <c r="N937" s="4">
        <v>5</v>
      </c>
      <c r="O937" s="4">
        <v>89.159000000000006</v>
      </c>
      <c r="P937" s="14">
        <f t="shared" si="89"/>
        <v>0.47000000000000008</v>
      </c>
    </row>
    <row r="938" spans="1:16" ht="14.25" customHeight="1" x14ac:dyDescent="0.25">
      <c r="A938" s="2" t="s">
        <v>1209</v>
      </c>
      <c r="B938" s="3">
        <v>41615</v>
      </c>
      <c r="C938" s="10" t="str">
        <f t="shared" si="84"/>
        <v>December</v>
      </c>
      <c r="D938" s="10" t="str">
        <f t="shared" si="85"/>
        <v>2013</v>
      </c>
      <c r="E938" s="3">
        <v>41621</v>
      </c>
      <c r="F938" s="13">
        <f t="shared" si="86"/>
        <v>6</v>
      </c>
      <c r="G938" s="2" t="s">
        <v>3662</v>
      </c>
      <c r="H938" s="2" t="s">
        <v>3132</v>
      </c>
      <c r="I938" s="22" t="str">
        <f t="shared" si="87"/>
        <v>United States</v>
      </c>
      <c r="J938" s="22" t="str">
        <f t="shared" si="88"/>
        <v>Washington</v>
      </c>
      <c r="K938" s="2" t="s">
        <v>18</v>
      </c>
      <c r="L938" s="2" t="s">
        <v>248</v>
      </c>
      <c r="M938" s="4">
        <v>59.808</v>
      </c>
      <c r="N938" s="4">
        <v>3</v>
      </c>
      <c r="O938" s="4">
        <v>19.4376</v>
      </c>
      <c r="P938" s="14">
        <f t="shared" si="89"/>
        <v>0.32500000000000001</v>
      </c>
    </row>
    <row r="939" spans="1:16" ht="14.25" customHeight="1" x14ac:dyDescent="0.25">
      <c r="A939" s="2" t="s">
        <v>1213</v>
      </c>
      <c r="B939" s="3">
        <v>41963</v>
      </c>
      <c r="C939" s="10" t="str">
        <f t="shared" si="84"/>
        <v>November</v>
      </c>
      <c r="D939" s="10" t="str">
        <f t="shared" si="85"/>
        <v>2014</v>
      </c>
      <c r="E939" s="3">
        <v>41968</v>
      </c>
      <c r="F939" s="13">
        <f t="shared" si="86"/>
        <v>5</v>
      </c>
      <c r="G939" s="2" t="s">
        <v>3663</v>
      </c>
      <c r="H939" s="2" t="s">
        <v>3131</v>
      </c>
      <c r="I939" s="22" t="str">
        <f t="shared" si="87"/>
        <v>United States</v>
      </c>
      <c r="J939" s="22" t="str">
        <f t="shared" si="88"/>
        <v>California</v>
      </c>
      <c r="K939" s="2" t="s">
        <v>28</v>
      </c>
      <c r="L939" s="2" t="s">
        <v>1214</v>
      </c>
      <c r="M939" s="4">
        <v>305.01</v>
      </c>
      <c r="N939" s="4">
        <v>9</v>
      </c>
      <c r="O939" s="4">
        <v>76.252499999999998</v>
      </c>
      <c r="P939" s="14">
        <f t="shared" si="89"/>
        <v>0.25</v>
      </c>
    </row>
    <row r="940" spans="1:16" ht="14.25" customHeight="1" x14ac:dyDescent="0.25">
      <c r="A940" s="2" t="s">
        <v>1213</v>
      </c>
      <c r="B940" s="3">
        <v>41963</v>
      </c>
      <c r="C940" s="10" t="str">
        <f t="shared" si="84"/>
        <v>November</v>
      </c>
      <c r="D940" s="10" t="str">
        <f t="shared" si="85"/>
        <v>2014</v>
      </c>
      <c r="E940" s="3">
        <v>41968</v>
      </c>
      <c r="F940" s="13">
        <f t="shared" si="86"/>
        <v>5</v>
      </c>
      <c r="G940" s="2" t="s">
        <v>3663</v>
      </c>
      <c r="H940" s="2" t="s">
        <v>3131</v>
      </c>
      <c r="I940" s="22" t="str">
        <f t="shared" si="87"/>
        <v>United States</v>
      </c>
      <c r="J940" s="22" t="str">
        <f t="shared" si="88"/>
        <v>California</v>
      </c>
      <c r="K940" s="2" t="s">
        <v>12</v>
      </c>
      <c r="L940" s="2" t="s">
        <v>1215</v>
      </c>
      <c r="M940" s="4">
        <v>18.7</v>
      </c>
      <c r="N940" s="4">
        <v>1</v>
      </c>
      <c r="O940" s="4">
        <v>7.1059999999999999</v>
      </c>
      <c r="P940" s="14">
        <f t="shared" si="89"/>
        <v>0.38</v>
      </c>
    </row>
    <row r="941" spans="1:16" ht="14.25" customHeight="1" x14ac:dyDescent="0.25">
      <c r="A941" s="2" t="s">
        <v>1216</v>
      </c>
      <c r="B941" s="3">
        <v>41583</v>
      </c>
      <c r="C941" s="10" t="str">
        <f t="shared" si="84"/>
        <v>November</v>
      </c>
      <c r="D941" s="10" t="str">
        <f t="shared" si="85"/>
        <v>2013</v>
      </c>
      <c r="E941" s="3">
        <v>41584</v>
      </c>
      <c r="F941" s="13">
        <f t="shared" si="86"/>
        <v>1</v>
      </c>
      <c r="G941" s="2" t="s">
        <v>3664</v>
      </c>
      <c r="H941" s="2" t="s">
        <v>3134</v>
      </c>
      <c r="I941" s="22" t="str">
        <f t="shared" si="87"/>
        <v>United States</v>
      </c>
      <c r="J941" s="22" t="str">
        <f t="shared" si="88"/>
        <v>California</v>
      </c>
      <c r="K941" s="2" t="s">
        <v>12</v>
      </c>
      <c r="L941" s="2" t="s">
        <v>1217</v>
      </c>
      <c r="M941" s="4">
        <v>38.29</v>
      </c>
      <c r="N941" s="4">
        <v>7</v>
      </c>
      <c r="O941" s="4">
        <v>16.464700000000001</v>
      </c>
      <c r="P941" s="14">
        <f t="shared" si="89"/>
        <v>0.43000000000000005</v>
      </c>
    </row>
    <row r="942" spans="1:16" ht="14.25" customHeight="1" x14ac:dyDescent="0.25">
      <c r="A942" s="2" t="s">
        <v>1218</v>
      </c>
      <c r="B942" s="3">
        <v>41988</v>
      </c>
      <c r="C942" s="10" t="str">
        <f t="shared" si="84"/>
        <v>December</v>
      </c>
      <c r="D942" s="10" t="str">
        <f t="shared" si="85"/>
        <v>2014</v>
      </c>
      <c r="E942" s="3">
        <v>41992</v>
      </c>
      <c r="F942" s="13">
        <f t="shared" si="86"/>
        <v>4</v>
      </c>
      <c r="G942" s="2" t="s">
        <v>3505</v>
      </c>
      <c r="H942" s="2" t="s">
        <v>3149</v>
      </c>
      <c r="I942" s="22" t="str">
        <f t="shared" si="87"/>
        <v>United States</v>
      </c>
      <c r="J942" s="22" t="str">
        <f t="shared" si="88"/>
        <v>California</v>
      </c>
      <c r="K942" s="2" t="s">
        <v>12</v>
      </c>
      <c r="L942" s="2" t="s">
        <v>1219</v>
      </c>
      <c r="M942" s="4">
        <v>26.25</v>
      </c>
      <c r="N942" s="4">
        <v>3</v>
      </c>
      <c r="O942" s="4">
        <v>11.025</v>
      </c>
      <c r="P942" s="14">
        <f t="shared" si="89"/>
        <v>0.42000000000000004</v>
      </c>
    </row>
    <row r="943" spans="1:16" ht="14.25" customHeight="1" x14ac:dyDescent="0.25">
      <c r="A943" s="2" t="s">
        <v>1218</v>
      </c>
      <c r="B943" s="3">
        <v>41988</v>
      </c>
      <c r="C943" s="10" t="str">
        <f t="shared" si="84"/>
        <v>December</v>
      </c>
      <c r="D943" s="10" t="str">
        <f t="shared" si="85"/>
        <v>2014</v>
      </c>
      <c r="E943" s="3">
        <v>41992</v>
      </c>
      <c r="F943" s="13">
        <f t="shared" si="86"/>
        <v>4</v>
      </c>
      <c r="G943" s="2" t="s">
        <v>3505</v>
      </c>
      <c r="H943" s="2" t="s">
        <v>3149</v>
      </c>
      <c r="I943" s="22" t="str">
        <f t="shared" si="87"/>
        <v>United States</v>
      </c>
      <c r="J943" s="22" t="str">
        <f t="shared" si="88"/>
        <v>California</v>
      </c>
      <c r="K943" s="2" t="s">
        <v>18</v>
      </c>
      <c r="L943" s="2" t="s">
        <v>1220</v>
      </c>
      <c r="M943" s="4">
        <v>64.959999999999994</v>
      </c>
      <c r="N943" s="4">
        <v>14</v>
      </c>
      <c r="O943" s="4">
        <v>22.736000000000001</v>
      </c>
      <c r="P943" s="14">
        <f t="shared" si="89"/>
        <v>0.35000000000000003</v>
      </c>
    </row>
    <row r="944" spans="1:16" ht="14.25" customHeight="1" x14ac:dyDescent="0.25">
      <c r="A944" s="2" t="s">
        <v>1218</v>
      </c>
      <c r="B944" s="3">
        <v>41988</v>
      </c>
      <c r="C944" s="10" t="str">
        <f t="shared" si="84"/>
        <v>December</v>
      </c>
      <c r="D944" s="10" t="str">
        <f t="shared" si="85"/>
        <v>2014</v>
      </c>
      <c r="E944" s="3">
        <v>41992</v>
      </c>
      <c r="F944" s="13">
        <f t="shared" si="86"/>
        <v>4</v>
      </c>
      <c r="G944" s="2" t="s">
        <v>3505</v>
      </c>
      <c r="H944" s="2" t="s">
        <v>3149</v>
      </c>
      <c r="I944" s="22" t="str">
        <f t="shared" si="87"/>
        <v>United States</v>
      </c>
      <c r="J944" s="22" t="str">
        <f t="shared" si="88"/>
        <v>California</v>
      </c>
      <c r="K944" s="2" t="s">
        <v>87</v>
      </c>
      <c r="L944" s="2" t="s">
        <v>1047</v>
      </c>
      <c r="M944" s="4">
        <v>43.7</v>
      </c>
      <c r="N944" s="4">
        <v>5</v>
      </c>
      <c r="O944" s="4">
        <v>20.539000000000001</v>
      </c>
      <c r="P944" s="14">
        <f t="shared" si="89"/>
        <v>0.47000000000000003</v>
      </c>
    </row>
    <row r="945" spans="1:16" ht="14.25" customHeight="1" x14ac:dyDescent="0.25">
      <c r="A945" s="2" t="s">
        <v>1221</v>
      </c>
      <c r="B945" s="3">
        <v>41956</v>
      </c>
      <c r="C945" s="10" t="str">
        <f t="shared" si="84"/>
        <v>November</v>
      </c>
      <c r="D945" s="10" t="str">
        <f t="shared" si="85"/>
        <v>2014</v>
      </c>
      <c r="E945" s="3">
        <v>41956</v>
      </c>
      <c r="F945" s="13">
        <f t="shared" si="86"/>
        <v>0</v>
      </c>
      <c r="G945" s="2" t="s">
        <v>3665</v>
      </c>
      <c r="H945" s="2" t="s">
        <v>3196</v>
      </c>
      <c r="I945" s="22" t="str">
        <f t="shared" si="87"/>
        <v>United States</v>
      </c>
      <c r="J945" s="22" t="str">
        <f t="shared" si="88"/>
        <v>Arizona</v>
      </c>
      <c r="K945" s="2" t="s">
        <v>38</v>
      </c>
      <c r="L945" s="2" t="s">
        <v>1222</v>
      </c>
      <c r="M945" s="4">
        <v>41.6</v>
      </c>
      <c r="N945" s="4">
        <v>4</v>
      </c>
      <c r="O945" s="4">
        <v>13</v>
      </c>
      <c r="P945" s="14">
        <f t="shared" si="89"/>
        <v>0.3125</v>
      </c>
    </row>
    <row r="946" spans="1:16" ht="14.25" customHeight="1" x14ac:dyDescent="0.25">
      <c r="A946" s="2" t="s">
        <v>1221</v>
      </c>
      <c r="B946" s="3">
        <v>41956</v>
      </c>
      <c r="C946" s="10" t="str">
        <f t="shared" si="84"/>
        <v>November</v>
      </c>
      <c r="D946" s="10" t="str">
        <f t="shared" si="85"/>
        <v>2014</v>
      </c>
      <c r="E946" s="3">
        <v>41956</v>
      </c>
      <c r="F946" s="13">
        <f t="shared" si="86"/>
        <v>0</v>
      </c>
      <c r="G946" s="2" t="s">
        <v>3665</v>
      </c>
      <c r="H946" s="2" t="s">
        <v>3196</v>
      </c>
      <c r="I946" s="22" t="str">
        <f t="shared" si="87"/>
        <v>United States</v>
      </c>
      <c r="J946" s="22" t="str">
        <f t="shared" si="88"/>
        <v>Arizona</v>
      </c>
      <c r="K946" s="2" t="s">
        <v>45</v>
      </c>
      <c r="L946" s="2" t="s">
        <v>1223</v>
      </c>
      <c r="M946" s="4">
        <v>23.12</v>
      </c>
      <c r="N946" s="4">
        <v>5</v>
      </c>
      <c r="O946" s="4">
        <v>8.3810000000000002</v>
      </c>
      <c r="P946" s="14">
        <f t="shared" si="89"/>
        <v>0.36249999999999999</v>
      </c>
    </row>
    <row r="947" spans="1:16" ht="14.25" customHeight="1" x14ac:dyDescent="0.25">
      <c r="A947" s="2" t="s">
        <v>1221</v>
      </c>
      <c r="B947" s="3">
        <v>41956</v>
      </c>
      <c r="C947" s="10" t="str">
        <f t="shared" si="84"/>
        <v>November</v>
      </c>
      <c r="D947" s="10" t="str">
        <f t="shared" si="85"/>
        <v>2014</v>
      </c>
      <c r="E947" s="3">
        <v>41956</v>
      </c>
      <c r="F947" s="13">
        <f t="shared" si="86"/>
        <v>0</v>
      </c>
      <c r="G947" s="2" t="s">
        <v>3665</v>
      </c>
      <c r="H947" s="2" t="s">
        <v>3196</v>
      </c>
      <c r="I947" s="22" t="str">
        <f t="shared" si="87"/>
        <v>United States</v>
      </c>
      <c r="J947" s="22" t="str">
        <f t="shared" si="88"/>
        <v>Arizona</v>
      </c>
      <c r="K947" s="2" t="s">
        <v>72</v>
      </c>
      <c r="L947" s="2" t="s">
        <v>1224</v>
      </c>
      <c r="M947" s="4">
        <v>113.88800000000001</v>
      </c>
      <c r="N947" s="4">
        <v>2</v>
      </c>
      <c r="O947" s="4">
        <v>9.9651999999999994</v>
      </c>
      <c r="P947" s="14">
        <f t="shared" si="89"/>
        <v>8.7499999999999994E-2</v>
      </c>
    </row>
    <row r="948" spans="1:16" ht="14.25" customHeight="1" x14ac:dyDescent="0.25">
      <c r="A948" s="2" t="s">
        <v>1221</v>
      </c>
      <c r="B948" s="3">
        <v>41956</v>
      </c>
      <c r="C948" s="10" t="str">
        <f t="shared" si="84"/>
        <v>November</v>
      </c>
      <c r="D948" s="10" t="str">
        <f t="shared" si="85"/>
        <v>2014</v>
      </c>
      <c r="E948" s="3">
        <v>41956</v>
      </c>
      <c r="F948" s="13">
        <f t="shared" si="86"/>
        <v>0</v>
      </c>
      <c r="G948" s="2" t="s">
        <v>3665</v>
      </c>
      <c r="H948" s="2" t="s">
        <v>3196</v>
      </c>
      <c r="I948" s="22" t="str">
        <f t="shared" si="87"/>
        <v>United States</v>
      </c>
      <c r="J948" s="22" t="str">
        <f t="shared" si="88"/>
        <v>Arizona</v>
      </c>
      <c r="K948" s="2" t="s">
        <v>12</v>
      </c>
      <c r="L948" s="2" t="s">
        <v>1225</v>
      </c>
      <c r="M948" s="4">
        <v>113.568</v>
      </c>
      <c r="N948" s="4">
        <v>2</v>
      </c>
      <c r="O948" s="4">
        <v>-5.6783999999999999</v>
      </c>
      <c r="P948" s="14">
        <f t="shared" si="89"/>
        <v>-0.05</v>
      </c>
    </row>
    <row r="949" spans="1:16" ht="14.25" customHeight="1" x14ac:dyDescent="0.25">
      <c r="A949" s="2" t="s">
        <v>1221</v>
      </c>
      <c r="B949" s="3">
        <v>41956</v>
      </c>
      <c r="C949" s="10" t="str">
        <f t="shared" si="84"/>
        <v>November</v>
      </c>
      <c r="D949" s="10" t="str">
        <f t="shared" si="85"/>
        <v>2014</v>
      </c>
      <c r="E949" s="3">
        <v>41956</v>
      </c>
      <c r="F949" s="13">
        <f t="shared" si="86"/>
        <v>0</v>
      </c>
      <c r="G949" s="2" t="s">
        <v>3665</v>
      </c>
      <c r="H949" s="2" t="s">
        <v>3196</v>
      </c>
      <c r="I949" s="22" t="str">
        <f t="shared" si="87"/>
        <v>United States</v>
      </c>
      <c r="J949" s="22" t="str">
        <f t="shared" si="88"/>
        <v>Arizona</v>
      </c>
      <c r="K949" s="2" t="s">
        <v>16</v>
      </c>
      <c r="L949" s="2" t="s">
        <v>1226</v>
      </c>
      <c r="M949" s="4">
        <v>7.92</v>
      </c>
      <c r="N949" s="4">
        <v>2</v>
      </c>
      <c r="O949" s="4">
        <v>0.69299999999999995</v>
      </c>
      <c r="P949" s="14">
        <f t="shared" si="89"/>
        <v>8.7499999999999994E-2</v>
      </c>
    </row>
    <row r="950" spans="1:16" ht="14.25" customHeight="1" x14ac:dyDescent="0.25">
      <c r="A950" s="2" t="s">
        <v>1221</v>
      </c>
      <c r="B950" s="3">
        <v>41956</v>
      </c>
      <c r="C950" s="10" t="str">
        <f t="shared" si="84"/>
        <v>November</v>
      </c>
      <c r="D950" s="10" t="str">
        <f t="shared" si="85"/>
        <v>2014</v>
      </c>
      <c r="E950" s="3">
        <v>41956</v>
      </c>
      <c r="F950" s="13">
        <f t="shared" si="86"/>
        <v>0</v>
      </c>
      <c r="G950" s="2" t="s">
        <v>3665</v>
      </c>
      <c r="H950" s="2" t="s">
        <v>3196</v>
      </c>
      <c r="I950" s="22" t="str">
        <f t="shared" si="87"/>
        <v>United States</v>
      </c>
      <c r="J950" s="22" t="str">
        <f t="shared" si="88"/>
        <v>Arizona</v>
      </c>
      <c r="K950" s="2" t="s">
        <v>16</v>
      </c>
      <c r="L950" s="2" t="s">
        <v>1227</v>
      </c>
      <c r="M950" s="4">
        <v>671.98400000000004</v>
      </c>
      <c r="N950" s="4">
        <v>2</v>
      </c>
      <c r="O950" s="4">
        <v>50.398800000000001</v>
      </c>
      <c r="P950" s="14">
        <f t="shared" si="89"/>
        <v>7.4999999999999997E-2</v>
      </c>
    </row>
    <row r="951" spans="1:16" ht="14.25" customHeight="1" x14ac:dyDescent="0.25">
      <c r="A951" s="2" t="s">
        <v>1228</v>
      </c>
      <c r="B951" s="3">
        <v>41267</v>
      </c>
      <c r="C951" s="10" t="str">
        <f t="shared" si="84"/>
        <v>December</v>
      </c>
      <c r="D951" s="10" t="str">
        <f t="shared" si="85"/>
        <v>2012</v>
      </c>
      <c r="E951" s="3">
        <v>41272</v>
      </c>
      <c r="F951" s="13">
        <f t="shared" si="86"/>
        <v>5</v>
      </c>
      <c r="G951" s="2" t="s">
        <v>3478</v>
      </c>
      <c r="H951" s="2" t="s">
        <v>3131</v>
      </c>
      <c r="I951" s="22" t="str">
        <f t="shared" si="87"/>
        <v>United States</v>
      </c>
      <c r="J951" s="22" t="str">
        <f t="shared" si="88"/>
        <v>California</v>
      </c>
      <c r="K951" s="2" t="s">
        <v>18</v>
      </c>
      <c r="L951" s="2" t="s">
        <v>473</v>
      </c>
      <c r="M951" s="4">
        <v>19.936</v>
      </c>
      <c r="N951" s="4">
        <v>4</v>
      </c>
      <c r="O951" s="4">
        <v>7.2267999999999999</v>
      </c>
      <c r="P951" s="14">
        <f t="shared" si="89"/>
        <v>0.36249999999999999</v>
      </c>
    </row>
    <row r="952" spans="1:16" ht="14.25" customHeight="1" x14ac:dyDescent="0.25">
      <c r="A952" s="2" t="s">
        <v>1228</v>
      </c>
      <c r="B952" s="3">
        <v>41267</v>
      </c>
      <c r="C952" s="10" t="str">
        <f t="shared" si="84"/>
        <v>December</v>
      </c>
      <c r="D952" s="10" t="str">
        <f t="shared" si="85"/>
        <v>2012</v>
      </c>
      <c r="E952" s="3">
        <v>41272</v>
      </c>
      <c r="F952" s="13">
        <f t="shared" si="86"/>
        <v>5</v>
      </c>
      <c r="G952" s="2" t="s">
        <v>3478</v>
      </c>
      <c r="H952" s="2" t="s">
        <v>3131</v>
      </c>
      <c r="I952" s="22" t="str">
        <f t="shared" si="87"/>
        <v>United States</v>
      </c>
      <c r="J952" s="22" t="str">
        <f t="shared" si="88"/>
        <v>California</v>
      </c>
      <c r="K952" s="2" t="s">
        <v>79</v>
      </c>
      <c r="L952" s="2" t="s">
        <v>153</v>
      </c>
      <c r="M952" s="4">
        <v>45.92</v>
      </c>
      <c r="N952" s="4">
        <v>4</v>
      </c>
      <c r="O952" s="4">
        <v>21.5824</v>
      </c>
      <c r="P952" s="14">
        <f t="shared" si="89"/>
        <v>0.47</v>
      </c>
    </row>
    <row r="953" spans="1:16" ht="14.25" customHeight="1" x14ac:dyDescent="0.25">
      <c r="A953" s="2" t="s">
        <v>1229</v>
      </c>
      <c r="B953" s="3">
        <v>41756</v>
      </c>
      <c r="C953" s="10" t="str">
        <f t="shared" si="84"/>
        <v>April</v>
      </c>
      <c r="D953" s="10" t="str">
        <f t="shared" si="85"/>
        <v>2014</v>
      </c>
      <c r="E953" s="3">
        <v>41761</v>
      </c>
      <c r="F953" s="13">
        <f t="shared" si="86"/>
        <v>5</v>
      </c>
      <c r="G953" s="2" t="s">
        <v>3666</v>
      </c>
      <c r="H953" s="2" t="s">
        <v>3132</v>
      </c>
      <c r="I953" s="22" t="str">
        <f t="shared" si="87"/>
        <v>United States</v>
      </c>
      <c r="J953" s="22" t="str">
        <f t="shared" si="88"/>
        <v>Washington</v>
      </c>
      <c r="K953" s="2" t="s">
        <v>45</v>
      </c>
      <c r="L953" s="2" t="s">
        <v>625</v>
      </c>
      <c r="M953" s="4">
        <v>20.34</v>
      </c>
      <c r="N953" s="4">
        <v>3</v>
      </c>
      <c r="O953" s="4">
        <v>9.3564000000000007</v>
      </c>
      <c r="P953" s="14">
        <f t="shared" si="89"/>
        <v>0.46</v>
      </c>
    </row>
    <row r="954" spans="1:16" ht="14.25" customHeight="1" x14ac:dyDescent="0.25">
      <c r="A954" s="2" t="s">
        <v>1229</v>
      </c>
      <c r="B954" s="3">
        <v>41756</v>
      </c>
      <c r="C954" s="10" t="str">
        <f t="shared" si="84"/>
        <v>April</v>
      </c>
      <c r="D954" s="10" t="str">
        <f t="shared" si="85"/>
        <v>2014</v>
      </c>
      <c r="E954" s="3">
        <v>41761</v>
      </c>
      <c r="F954" s="13">
        <f t="shared" si="86"/>
        <v>5</v>
      </c>
      <c r="G954" s="2" t="s">
        <v>3666</v>
      </c>
      <c r="H954" s="2" t="s">
        <v>3132</v>
      </c>
      <c r="I954" s="22" t="str">
        <f t="shared" si="87"/>
        <v>United States</v>
      </c>
      <c r="J954" s="22" t="str">
        <f t="shared" si="88"/>
        <v>Washington</v>
      </c>
      <c r="K954" s="2" t="s">
        <v>9</v>
      </c>
      <c r="L954" s="2" t="s">
        <v>1230</v>
      </c>
      <c r="M954" s="4">
        <v>39.28</v>
      </c>
      <c r="N954" s="4">
        <v>8</v>
      </c>
      <c r="O954" s="4">
        <v>19.247199999999999</v>
      </c>
      <c r="P954" s="14">
        <f t="shared" si="89"/>
        <v>0.49</v>
      </c>
    </row>
    <row r="955" spans="1:16" ht="14.25" customHeight="1" x14ac:dyDescent="0.25">
      <c r="A955" s="2" t="s">
        <v>1231</v>
      </c>
      <c r="B955" s="3">
        <v>41990</v>
      </c>
      <c r="C955" s="10" t="str">
        <f t="shared" si="84"/>
        <v>December</v>
      </c>
      <c r="D955" s="10" t="str">
        <f t="shared" si="85"/>
        <v>2014</v>
      </c>
      <c r="E955" s="3">
        <v>41995</v>
      </c>
      <c r="F955" s="13">
        <f t="shared" si="86"/>
        <v>5</v>
      </c>
      <c r="G955" s="2" t="s">
        <v>3667</v>
      </c>
      <c r="H955" s="2" t="s">
        <v>3182</v>
      </c>
      <c r="I955" s="22" t="str">
        <f t="shared" si="87"/>
        <v>United States</v>
      </c>
      <c r="J955" s="22" t="str">
        <f t="shared" si="88"/>
        <v>California</v>
      </c>
      <c r="K955" s="2" t="s">
        <v>72</v>
      </c>
      <c r="L955" s="2" t="s">
        <v>988</v>
      </c>
      <c r="M955" s="4">
        <v>81.567999999999998</v>
      </c>
      <c r="N955" s="4">
        <v>2</v>
      </c>
      <c r="O955" s="4">
        <v>9.1763999999999992</v>
      </c>
      <c r="P955" s="14">
        <f t="shared" si="89"/>
        <v>0.11249999999999999</v>
      </c>
    </row>
    <row r="956" spans="1:16" ht="14.25" customHeight="1" x14ac:dyDescent="0.25">
      <c r="A956" s="2" t="s">
        <v>1231</v>
      </c>
      <c r="B956" s="3">
        <v>41990</v>
      </c>
      <c r="C956" s="10" t="str">
        <f t="shared" si="84"/>
        <v>December</v>
      </c>
      <c r="D956" s="10" t="str">
        <f t="shared" si="85"/>
        <v>2014</v>
      </c>
      <c r="E956" s="3">
        <v>41995</v>
      </c>
      <c r="F956" s="13">
        <f t="shared" si="86"/>
        <v>5</v>
      </c>
      <c r="G956" s="2" t="s">
        <v>3667</v>
      </c>
      <c r="H956" s="2" t="s">
        <v>3182</v>
      </c>
      <c r="I956" s="22" t="str">
        <f t="shared" si="87"/>
        <v>United States</v>
      </c>
      <c r="J956" s="22" t="str">
        <f t="shared" si="88"/>
        <v>California</v>
      </c>
      <c r="K956" s="2" t="s">
        <v>72</v>
      </c>
      <c r="L956" s="2" t="s">
        <v>112</v>
      </c>
      <c r="M956" s="4">
        <v>97.183999999999997</v>
      </c>
      <c r="N956" s="4">
        <v>2</v>
      </c>
      <c r="O956" s="4">
        <v>6.0739999999999998</v>
      </c>
      <c r="P956" s="14">
        <f t="shared" si="89"/>
        <v>6.25E-2</v>
      </c>
    </row>
    <row r="957" spans="1:16" ht="14.25" customHeight="1" x14ac:dyDescent="0.25">
      <c r="A957" s="2" t="s">
        <v>1231</v>
      </c>
      <c r="B957" s="3">
        <v>41990</v>
      </c>
      <c r="C957" s="10" t="str">
        <f t="shared" si="84"/>
        <v>December</v>
      </c>
      <c r="D957" s="10" t="str">
        <f t="shared" si="85"/>
        <v>2014</v>
      </c>
      <c r="E957" s="3">
        <v>41995</v>
      </c>
      <c r="F957" s="13">
        <f t="shared" si="86"/>
        <v>5</v>
      </c>
      <c r="G957" s="2" t="s">
        <v>3667</v>
      </c>
      <c r="H957" s="2" t="s">
        <v>3182</v>
      </c>
      <c r="I957" s="22" t="str">
        <f t="shared" si="87"/>
        <v>United States</v>
      </c>
      <c r="J957" s="22" t="str">
        <f t="shared" si="88"/>
        <v>California</v>
      </c>
      <c r="K957" s="2" t="s">
        <v>18</v>
      </c>
      <c r="L957" s="2" t="s">
        <v>621</v>
      </c>
      <c r="M957" s="4">
        <v>24.32</v>
      </c>
      <c r="N957" s="4">
        <v>5</v>
      </c>
      <c r="O957" s="4">
        <v>8.2080000000000002</v>
      </c>
      <c r="P957" s="14">
        <f t="shared" si="89"/>
        <v>0.33750000000000002</v>
      </c>
    </row>
    <row r="958" spans="1:16" ht="14.25" customHeight="1" x14ac:dyDescent="0.25">
      <c r="A958" s="2" t="s">
        <v>1231</v>
      </c>
      <c r="B958" s="3">
        <v>41990</v>
      </c>
      <c r="C958" s="10" t="str">
        <f t="shared" si="84"/>
        <v>December</v>
      </c>
      <c r="D958" s="10" t="str">
        <f t="shared" si="85"/>
        <v>2014</v>
      </c>
      <c r="E958" s="3">
        <v>41995</v>
      </c>
      <c r="F958" s="13">
        <f t="shared" si="86"/>
        <v>5</v>
      </c>
      <c r="G958" s="2" t="s">
        <v>3667</v>
      </c>
      <c r="H958" s="2" t="s">
        <v>3182</v>
      </c>
      <c r="I958" s="22" t="str">
        <f t="shared" si="87"/>
        <v>United States</v>
      </c>
      <c r="J958" s="22" t="str">
        <f t="shared" si="88"/>
        <v>California</v>
      </c>
      <c r="K958" s="2" t="s">
        <v>12</v>
      </c>
      <c r="L958" s="2" t="s">
        <v>1232</v>
      </c>
      <c r="M958" s="4">
        <v>18.96</v>
      </c>
      <c r="N958" s="4">
        <v>2</v>
      </c>
      <c r="O958" s="4">
        <v>7.5839999999999996</v>
      </c>
      <c r="P958" s="14">
        <f t="shared" si="89"/>
        <v>0.39999999999999997</v>
      </c>
    </row>
    <row r="959" spans="1:16" ht="14.25" customHeight="1" x14ac:dyDescent="0.25">
      <c r="A959" s="2" t="s">
        <v>1233</v>
      </c>
      <c r="B959" s="3">
        <v>40736</v>
      </c>
      <c r="C959" s="10" t="str">
        <f t="shared" si="84"/>
        <v>July</v>
      </c>
      <c r="D959" s="10" t="str">
        <f t="shared" si="85"/>
        <v>2011</v>
      </c>
      <c r="E959" s="3">
        <v>40742</v>
      </c>
      <c r="F959" s="13">
        <f t="shared" si="86"/>
        <v>6</v>
      </c>
      <c r="G959" s="2" t="s">
        <v>3408</v>
      </c>
      <c r="H959" s="2" t="s">
        <v>3132</v>
      </c>
      <c r="I959" s="22" t="str">
        <f t="shared" si="87"/>
        <v>United States</v>
      </c>
      <c r="J959" s="22" t="str">
        <f t="shared" si="88"/>
        <v>Washington</v>
      </c>
      <c r="K959" s="2" t="s">
        <v>72</v>
      </c>
      <c r="L959" s="2" t="s">
        <v>1234</v>
      </c>
      <c r="M959" s="4">
        <v>123.136</v>
      </c>
      <c r="N959" s="4">
        <v>4</v>
      </c>
      <c r="O959" s="4">
        <v>13.8528</v>
      </c>
      <c r="P959" s="14">
        <f t="shared" si="89"/>
        <v>0.1125</v>
      </c>
    </row>
    <row r="960" spans="1:16" ht="14.25" customHeight="1" x14ac:dyDescent="0.25">
      <c r="A960" s="2" t="s">
        <v>1233</v>
      </c>
      <c r="B960" s="3">
        <v>40736</v>
      </c>
      <c r="C960" s="10" t="str">
        <f t="shared" si="84"/>
        <v>July</v>
      </c>
      <c r="D960" s="10" t="str">
        <f t="shared" si="85"/>
        <v>2011</v>
      </c>
      <c r="E960" s="3">
        <v>40742</v>
      </c>
      <c r="F960" s="13">
        <f t="shared" si="86"/>
        <v>6</v>
      </c>
      <c r="G960" s="2" t="s">
        <v>3408</v>
      </c>
      <c r="H960" s="2" t="s">
        <v>3132</v>
      </c>
      <c r="I960" s="22" t="str">
        <f t="shared" si="87"/>
        <v>United States</v>
      </c>
      <c r="J960" s="22" t="str">
        <f t="shared" si="88"/>
        <v>Washington</v>
      </c>
      <c r="K960" s="2" t="s">
        <v>18</v>
      </c>
      <c r="L960" s="2" t="s">
        <v>1235</v>
      </c>
      <c r="M960" s="4">
        <v>11.263999999999999</v>
      </c>
      <c r="N960" s="4">
        <v>4</v>
      </c>
      <c r="O960" s="4">
        <v>3.8016000000000001</v>
      </c>
      <c r="P960" s="14">
        <f t="shared" si="89"/>
        <v>0.33750000000000002</v>
      </c>
    </row>
    <row r="961" spans="1:16" ht="14.25" customHeight="1" x14ac:dyDescent="0.25">
      <c r="A961" s="2" t="s">
        <v>1236</v>
      </c>
      <c r="B961" s="3">
        <v>40883</v>
      </c>
      <c r="C961" s="10" t="str">
        <f t="shared" si="84"/>
        <v>December</v>
      </c>
      <c r="D961" s="10" t="str">
        <f t="shared" si="85"/>
        <v>2011</v>
      </c>
      <c r="E961" s="3">
        <v>40888</v>
      </c>
      <c r="F961" s="13">
        <f t="shared" si="86"/>
        <v>5</v>
      </c>
      <c r="G961" s="2" t="s">
        <v>3668</v>
      </c>
      <c r="H961" s="2" t="s">
        <v>3211</v>
      </c>
      <c r="I961" s="22" t="str">
        <f t="shared" si="87"/>
        <v>United States</v>
      </c>
      <c r="J961" s="22" t="str">
        <f t="shared" si="88"/>
        <v>Oregon</v>
      </c>
      <c r="K961" s="2" t="s">
        <v>28</v>
      </c>
      <c r="L961" s="2" t="s">
        <v>412</v>
      </c>
      <c r="M961" s="4">
        <v>53.423999999999999</v>
      </c>
      <c r="N961" s="4">
        <v>3</v>
      </c>
      <c r="O961" s="4">
        <v>4.6745999999999999</v>
      </c>
      <c r="P961" s="14">
        <f t="shared" si="89"/>
        <v>8.7499999999999994E-2</v>
      </c>
    </row>
    <row r="962" spans="1:16" ht="14.25" customHeight="1" x14ac:dyDescent="0.25">
      <c r="A962" s="2" t="s">
        <v>1236</v>
      </c>
      <c r="B962" s="3">
        <v>40883</v>
      </c>
      <c r="C962" s="10" t="str">
        <f t="shared" si="84"/>
        <v>December</v>
      </c>
      <c r="D962" s="10" t="str">
        <f t="shared" si="85"/>
        <v>2011</v>
      </c>
      <c r="E962" s="3">
        <v>40888</v>
      </c>
      <c r="F962" s="13">
        <f t="shared" si="86"/>
        <v>5</v>
      </c>
      <c r="G962" s="2" t="s">
        <v>3668</v>
      </c>
      <c r="H962" s="2" t="s">
        <v>3211</v>
      </c>
      <c r="I962" s="22" t="str">
        <f t="shared" si="87"/>
        <v>United States</v>
      </c>
      <c r="J962" s="22" t="str">
        <f t="shared" si="88"/>
        <v>Oregon</v>
      </c>
      <c r="K962" s="2" t="s">
        <v>22</v>
      </c>
      <c r="L962" s="2" t="s">
        <v>1237</v>
      </c>
      <c r="M962" s="4">
        <v>275.49</v>
      </c>
      <c r="N962" s="4">
        <v>1</v>
      </c>
      <c r="O962" s="4">
        <v>-170.8038</v>
      </c>
      <c r="P962" s="14">
        <f t="shared" si="89"/>
        <v>-0.62</v>
      </c>
    </row>
    <row r="963" spans="1:16" ht="14.25" customHeight="1" x14ac:dyDescent="0.25">
      <c r="A963" s="2" t="s">
        <v>1238</v>
      </c>
      <c r="B963" s="3">
        <v>41326</v>
      </c>
      <c r="C963" s="10" t="str">
        <f t="shared" ref="C963:C1026" si="90">TEXT(B963,"mmmm")</f>
        <v>February</v>
      </c>
      <c r="D963" s="10" t="str">
        <f t="shared" ref="D963:D1026" si="91">TEXT(B963,"yyyy")</f>
        <v>2013</v>
      </c>
      <c r="E963" s="3">
        <v>41331</v>
      </c>
      <c r="F963" s="13">
        <f t="shared" ref="F963:F1026" si="92">E963-B963</f>
        <v>5</v>
      </c>
      <c r="G963" s="2" t="s">
        <v>3669</v>
      </c>
      <c r="H963" s="2" t="s">
        <v>3131</v>
      </c>
      <c r="I963" s="22" t="str">
        <f t="shared" ref="I963:I1026" si="93">LEFT(H963,FIND(",",H963)-1)</f>
        <v>United States</v>
      </c>
      <c r="J963" s="22" t="str">
        <f t="shared" ref="J963:J1026" si="94">TRIM(RIGHT(H963,LEN(H963)-FIND("@",SUBSTITUTE(H963,",","@",LEN(H963)-LEN(SUBSTITUTE(H963,",",""))))))</f>
        <v>California</v>
      </c>
      <c r="K963" s="2" t="s">
        <v>38</v>
      </c>
      <c r="L963" s="2" t="s">
        <v>1239</v>
      </c>
      <c r="M963" s="4">
        <v>12.99</v>
      </c>
      <c r="N963" s="4">
        <v>1</v>
      </c>
      <c r="O963" s="4">
        <v>0.77939999999999998</v>
      </c>
      <c r="P963" s="14">
        <f t="shared" ref="P963:P1026" si="95">IF(M963=0,0,O963/M963)</f>
        <v>0.06</v>
      </c>
    </row>
    <row r="964" spans="1:16" ht="14.25" customHeight="1" x14ac:dyDescent="0.25">
      <c r="A964" s="2" t="s">
        <v>1238</v>
      </c>
      <c r="B964" s="3">
        <v>41326</v>
      </c>
      <c r="C964" s="10" t="str">
        <f t="shared" si="90"/>
        <v>February</v>
      </c>
      <c r="D964" s="10" t="str">
        <f t="shared" si="91"/>
        <v>2013</v>
      </c>
      <c r="E964" s="3">
        <v>41331</v>
      </c>
      <c r="F964" s="13">
        <f t="shared" si="92"/>
        <v>5</v>
      </c>
      <c r="G964" s="2" t="s">
        <v>3669</v>
      </c>
      <c r="H964" s="2" t="s">
        <v>3131</v>
      </c>
      <c r="I964" s="22" t="str">
        <f t="shared" si="93"/>
        <v>United States</v>
      </c>
      <c r="J964" s="22" t="str">
        <f t="shared" si="94"/>
        <v>California</v>
      </c>
      <c r="K964" s="2" t="s">
        <v>18</v>
      </c>
      <c r="L964" s="2" t="s">
        <v>1220</v>
      </c>
      <c r="M964" s="4">
        <v>18.559999999999999</v>
      </c>
      <c r="N964" s="4">
        <v>4</v>
      </c>
      <c r="O964" s="4">
        <v>6.4960000000000004</v>
      </c>
      <c r="P964" s="14">
        <f t="shared" si="95"/>
        <v>0.35000000000000003</v>
      </c>
    </row>
    <row r="965" spans="1:16" ht="14.25" customHeight="1" x14ac:dyDescent="0.25">
      <c r="A965" s="2" t="s">
        <v>1238</v>
      </c>
      <c r="B965" s="3">
        <v>41326</v>
      </c>
      <c r="C965" s="10" t="str">
        <f t="shared" si="90"/>
        <v>February</v>
      </c>
      <c r="D965" s="10" t="str">
        <f t="shared" si="91"/>
        <v>2013</v>
      </c>
      <c r="E965" s="3">
        <v>41331</v>
      </c>
      <c r="F965" s="13">
        <f t="shared" si="92"/>
        <v>5</v>
      </c>
      <c r="G965" s="2" t="s">
        <v>3669</v>
      </c>
      <c r="H965" s="2" t="s">
        <v>3131</v>
      </c>
      <c r="I965" s="22" t="str">
        <f t="shared" si="93"/>
        <v>United States</v>
      </c>
      <c r="J965" s="22" t="str">
        <f t="shared" si="94"/>
        <v>California</v>
      </c>
      <c r="K965" s="2" t="s">
        <v>28</v>
      </c>
      <c r="L965" s="2" t="s">
        <v>358</v>
      </c>
      <c r="M965" s="4">
        <v>449.15</v>
      </c>
      <c r="N965" s="4">
        <v>5</v>
      </c>
      <c r="O965" s="4">
        <v>8.9830000000000005</v>
      </c>
      <c r="P965" s="14">
        <f t="shared" si="95"/>
        <v>2.0000000000000004E-2</v>
      </c>
    </row>
    <row r="966" spans="1:16" ht="14.25" customHeight="1" x14ac:dyDescent="0.25">
      <c r="A966" s="2" t="s">
        <v>1238</v>
      </c>
      <c r="B966" s="3">
        <v>41326</v>
      </c>
      <c r="C966" s="10" t="str">
        <f t="shared" si="90"/>
        <v>February</v>
      </c>
      <c r="D966" s="10" t="str">
        <f t="shared" si="91"/>
        <v>2013</v>
      </c>
      <c r="E966" s="3">
        <v>41331</v>
      </c>
      <c r="F966" s="13">
        <f t="shared" si="92"/>
        <v>5</v>
      </c>
      <c r="G966" s="2" t="s">
        <v>3669</v>
      </c>
      <c r="H966" s="2" t="s">
        <v>3131</v>
      </c>
      <c r="I966" s="22" t="str">
        <f t="shared" si="93"/>
        <v>United States</v>
      </c>
      <c r="J966" s="22" t="str">
        <f t="shared" si="94"/>
        <v>California</v>
      </c>
      <c r="K966" s="2" t="s">
        <v>18</v>
      </c>
      <c r="L966" s="2" t="s">
        <v>1240</v>
      </c>
      <c r="M966" s="4">
        <v>31.248000000000001</v>
      </c>
      <c r="N966" s="4">
        <v>7</v>
      </c>
      <c r="O966" s="4">
        <v>10.9368</v>
      </c>
      <c r="P966" s="14">
        <f t="shared" si="95"/>
        <v>0.35</v>
      </c>
    </row>
    <row r="967" spans="1:16" ht="14.25" customHeight="1" x14ac:dyDescent="0.25">
      <c r="A967" s="2" t="s">
        <v>1241</v>
      </c>
      <c r="B967" s="3">
        <v>41527</v>
      </c>
      <c r="C967" s="10" t="str">
        <f t="shared" si="90"/>
        <v>September</v>
      </c>
      <c r="D967" s="10" t="str">
        <f t="shared" si="91"/>
        <v>2013</v>
      </c>
      <c r="E967" s="3">
        <v>41531</v>
      </c>
      <c r="F967" s="13">
        <f t="shared" si="92"/>
        <v>4</v>
      </c>
      <c r="G967" s="2" t="s">
        <v>3389</v>
      </c>
      <c r="H967" s="2" t="s">
        <v>3218</v>
      </c>
      <c r="I967" s="22" t="str">
        <f t="shared" si="93"/>
        <v>United States</v>
      </c>
      <c r="J967" s="22" t="str">
        <f t="shared" si="94"/>
        <v>California</v>
      </c>
      <c r="K967" s="2" t="s">
        <v>18</v>
      </c>
      <c r="L967" s="2" t="s">
        <v>1242</v>
      </c>
      <c r="M967" s="4">
        <v>55.36</v>
      </c>
      <c r="N967" s="4">
        <v>4</v>
      </c>
      <c r="O967" s="4">
        <v>18.684000000000001</v>
      </c>
      <c r="P967" s="14">
        <f t="shared" si="95"/>
        <v>0.33750000000000002</v>
      </c>
    </row>
    <row r="968" spans="1:16" ht="14.25" customHeight="1" x14ac:dyDescent="0.25">
      <c r="A968" s="2" t="s">
        <v>1243</v>
      </c>
      <c r="B968" s="3">
        <v>40738</v>
      </c>
      <c r="C968" s="10" t="str">
        <f t="shared" si="90"/>
        <v>July</v>
      </c>
      <c r="D968" s="10" t="str">
        <f t="shared" si="91"/>
        <v>2011</v>
      </c>
      <c r="E968" s="3">
        <v>40745</v>
      </c>
      <c r="F968" s="13">
        <f t="shared" si="92"/>
        <v>7</v>
      </c>
      <c r="G968" s="2" t="s">
        <v>3359</v>
      </c>
      <c r="H968" s="2" t="s">
        <v>3139</v>
      </c>
      <c r="I968" s="22" t="str">
        <f t="shared" si="93"/>
        <v>United States</v>
      </c>
      <c r="J968" s="22" t="str">
        <f t="shared" si="94"/>
        <v>Arizona</v>
      </c>
      <c r="K968" s="2" t="s">
        <v>28</v>
      </c>
      <c r="L968" s="2" t="s">
        <v>1244</v>
      </c>
      <c r="M968" s="4">
        <v>55.92</v>
      </c>
      <c r="N968" s="4">
        <v>5</v>
      </c>
      <c r="O968" s="4">
        <v>6.2910000000000004</v>
      </c>
      <c r="P968" s="14">
        <f t="shared" si="95"/>
        <v>0.1125</v>
      </c>
    </row>
    <row r="969" spans="1:16" ht="14.25" customHeight="1" x14ac:dyDescent="0.25">
      <c r="A969" s="2" t="s">
        <v>1245</v>
      </c>
      <c r="B969" s="3">
        <v>40840</v>
      </c>
      <c r="C969" s="10" t="str">
        <f t="shared" si="90"/>
        <v>October</v>
      </c>
      <c r="D969" s="10" t="str">
        <f t="shared" si="91"/>
        <v>2011</v>
      </c>
      <c r="E969" s="3">
        <v>40845</v>
      </c>
      <c r="F969" s="13">
        <f t="shared" si="92"/>
        <v>5</v>
      </c>
      <c r="G969" s="2" t="s">
        <v>3374</v>
      </c>
      <c r="H969" s="2" t="s">
        <v>3217</v>
      </c>
      <c r="I969" s="22" t="str">
        <f t="shared" si="93"/>
        <v>United States</v>
      </c>
      <c r="J969" s="22" t="str">
        <f t="shared" si="94"/>
        <v>California</v>
      </c>
      <c r="K969" s="2" t="s">
        <v>18</v>
      </c>
      <c r="L969" s="2" t="s">
        <v>1246</v>
      </c>
      <c r="M969" s="4">
        <v>34.271999999999998</v>
      </c>
      <c r="N969" s="4">
        <v>3</v>
      </c>
      <c r="O969" s="4">
        <v>11.138400000000001</v>
      </c>
      <c r="P969" s="14">
        <f t="shared" si="95"/>
        <v>0.32500000000000001</v>
      </c>
    </row>
    <row r="970" spans="1:16" ht="14.25" customHeight="1" x14ac:dyDescent="0.25">
      <c r="A970" s="2" t="s">
        <v>1247</v>
      </c>
      <c r="B970" s="3">
        <v>41747</v>
      </c>
      <c r="C970" s="10" t="str">
        <f t="shared" si="90"/>
        <v>April</v>
      </c>
      <c r="D970" s="10" t="str">
        <f t="shared" si="91"/>
        <v>2014</v>
      </c>
      <c r="E970" s="3">
        <v>41753</v>
      </c>
      <c r="F970" s="13">
        <f t="shared" si="92"/>
        <v>6</v>
      </c>
      <c r="G970" s="2" t="s">
        <v>3670</v>
      </c>
      <c r="H970" s="2" t="s">
        <v>3161</v>
      </c>
      <c r="I970" s="22" t="str">
        <f t="shared" si="93"/>
        <v>United States</v>
      </c>
      <c r="J970" s="22" t="str">
        <f t="shared" si="94"/>
        <v>Colorado</v>
      </c>
      <c r="K970" s="2" t="s">
        <v>18</v>
      </c>
      <c r="L970" s="2" t="s">
        <v>1248</v>
      </c>
      <c r="M970" s="4">
        <v>12.03</v>
      </c>
      <c r="N970" s="4">
        <v>5</v>
      </c>
      <c r="O970" s="4">
        <v>-9.2230000000000008</v>
      </c>
      <c r="P970" s="14">
        <f t="shared" si="95"/>
        <v>-0.76666666666666672</v>
      </c>
    </row>
    <row r="971" spans="1:16" ht="14.25" customHeight="1" x14ac:dyDescent="0.25">
      <c r="A971" s="2" t="s">
        <v>1247</v>
      </c>
      <c r="B971" s="3">
        <v>41747</v>
      </c>
      <c r="C971" s="10" t="str">
        <f t="shared" si="90"/>
        <v>April</v>
      </c>
      <c r="D971" s="10" t="str">
        <f t="shared" si="91"/>
        <v>2014</v>
      </c>
      <c r="E971" s="3">
        <v>41753</v>
      </c>
      <c r="F971" s="13">
        <f t="shared" si="92"/>
        <v>6</v>
      </c>
      <c r="G971" s="2" t="s">
        <v>3670</v>
      </c>
      <c r="H971" s="2" t="s">
        <v>3161</v>
      </c>
      <c r="I971" s="22" t="str">
        <f t="shared" si="93"/>
        <v>United States</v>
      </c>
      <c r="J971" s="22" t="str">
        <f t="shared" si="94"/>
        <v>Colorado</v>
      </c>
      <c r="K971" s="2" t="s">
        <v>510</v>
      </c>
      <c r="L971" s="2" t="s">
        <v>1249</v>
      </c>
      <c r="M971" s="4">
        <v>2549.9850000000001</v>
      </c>
      <c r="N971" s="4">
        <v>5</v>
      </c>
      <c r="O971" s="4">
        <v>-3399.98</v>
      </c>
      <c r="P971" s="14">
        <f t="shared" si="95"/>
        <v>-1.3333333333333333</v>
      </c>
    </row>
    <row r="972" spans="1:16" ht="14.25" customHeight="1" x14ac:dyDescent="0.25">
      <c r="A972" s="2" t="s">
        <v>1247</v>
      </c>
      <c r="B972" s="3">
        <v>41747</v>
      </c>
      <c r="C972" s="10" t="str">
        <f t="shared" si="90"/>
        <v>April</v>
      </c>
      <c r="D972" s="10" t="str">
        <f t="shared" si="91"/>
        <v>2014</v>
      </c>
      <c r="E972" s="3">
        <v>41753</v>
      </c>
      <c r="F972" s="13">
        <f t="shared" si="92"/>
        <v>6</v>
      </c>
      <c r="G972" s="2" t="s">
        <v>3670</v>
      </c>
      <c r="H972" s="2" t="s">
        <v>3161</v>
      </c>
      <c r="I972" s="22" t="str">
        <f t="shared" si="93"/>
        <v>United States</v>
      </c>
      <c r="J972" s="22" t="str">
        <f t="shared" si="94"/>
        <v>Colorado</v>
      </c>
      <c r="K972" s="2" t="s">
        <v>18</v>
      </c>
      <c r="L972" s="2" t="s">
        <v>1250</v>
      </c>
      <c r="M972" s="4">
        <v>21.594000000000001</v>
      </c>
      <c r="N972" s="4">
        <v>2</v>
      </c>
      <c r="O972" s="4">
        <v>-15.835599999999999</v>
      </c>
      <c r="P972" s="14">
        <f t="shared" si="95"/>
        <v>-0.73333333333333328</v>
      </c>
    </row>
    <row r="973" spans="1:16" ht="14.25" customHeight="1" x14ac:dyDescent="0.25">
      <c r="A973" s="2" t="s">
        <v>1247</v>
      </c>
      <c r="B973" s="3">
        <v>41747</v>
      </c>
      <c r="C973" s="10" t="str">
        <f t="shared" si="90"/>
        <v>April</v>
      </c>
      <c r="D973" s="10" t="str">
        <f t="shared" si="91"/>
        <v>2014</v>
      </c>
      <c r="E973" s="3">
        <v>41753</v>
      </c>
      <c r="F973" s="13">
        <f t="shared" si="92"/>
        <v>6</v>
      </c>
      <c r="G973" s="2" t="s">
        <v>3670</v>
      </c>
      <c r="H973" s="2" t="s">
        <v>3161</v>
      </c>
      <c r="I973" s="22" t="str">
        <f t="shared" si="93"/>
        <v>United States</v>
      </c>
      <c r="J973" s="22" t="str">
        <f t="shared" si="94"/>
        <v>Colorado</v>
      </c>
      <c r="K973" s="2" t="s">
        <v>18</v>
      </c>
      <c r="L973" s="2" t="s">
        <v>342</v>
      </c>
      <c r="M973" s="4">
        <v>8.9640000000000004</v>
      </c>
      <c r="N973" s="4">
        <v>6</v>
      </c>
      <c r="O973" s="4">
        <v>-6.5735999999999999</v>
      </c>
      <c r="P973" s="14">
        <f t="shared" si="95"/>
        <v>-0.73333333333333328</v>
      </c>
    </row>
    <row r="974" spans="1:16" ht="14.25" customHeight="1" x14ac:dyDescent="0.25">
      <c r="A974" s="2" t="s">
        <v>1247</v>
      </c>
      <c r="B974" s="3">
        <v>41747</v>
      </c>
      <c r="C974" s="10" t="str">
        <f t="shared" si="90"/>
        <v>April</v>
      </c>
      <c r="D974" s="10" t="str">
        <f t="shared" si="91"/>
        <v>2014</v>
      </c>
      <c r="E974" s="3">
        <v>41753</v>
      </c>
      <c r="F974" s="13">
        <f t="shared" si="92"/>
        <v>6</v>
      </c>
      <c r="G974" s="2" t="s">
        <v>3670</v>
      </c>
      <c r="H974" s="2" t="s">
        <v>3161</v>
      </c>
      <c r="I974" s="22" t="str">
        <f t="shared" si="93"/>
        <v>United States</v>
      </c>
      <c r="J974" s="22" t="str">
        <f t="shared" si="94"/>
        <v>Colorado</v>
      </c>
      <c r="K974" s="2" t="s">
        <v>45</v>
      </c>
      <c r="L974" s="2" t="s">
        <v>305</v>
      </c>
      <c r="M974" s="4">
        <v>20.736000000000001</v>
      </c>
      <c r="N974" s="4">
        <v>4</v>
      </c>
      <c r="O974" s="4">
        <v>7.2576000000000001</v>
      </c>
      <c r="P974" s="14">
        <f t="shared" si="95"/>
        <v>0.35</v>
      </c>
    </row>
    <row r="975" spans="1:16" ht="14.25" customHeight="1" x14ac:dyDescent="0.25">
      <c r="A975" s="2" t="s">
        <v>1251</v>
      </c>
      <c r="B975" s="3">
        <v>41221</v>
      </c>
      <c r="C975" s="10" t="str">
        <f t="shared" si="90"/>
        <v>November</v>
      </c>
      <c r="D975" s="10" t="str">
        <f t="shared" si="91"/>
        <v>2012</v>
      </c>
      <c r="E975" s="3">
        <v>41227</v>
      </c>
      <c r="F975" s="13">
        <f t="shared" si="92"/>
        <v>6</v>
      </c>
      <c r="G975" s="2" t="s">
        <v>3362</v>
      </c>
      <c r="H975" s="2" t="s">
        <v>3133</v>
      </c>
      <c r="I975" s="22" t="str">
        <f t="shared" si="93"/>
        <v>United States</v>
      </c>
      <c r="J975" s="22" t="str">
        <f t="shared" si="94"/>
        <v>Utah</v>
      </c>
      <c r="K975" s="2" t="s">
        <v>79</v>
      </c>
      <c r="L975" s="2" t="s">
        <v>1252</v>
      </c>
      <c r="M975" s="4">
        <v>5.04</v>
      </c>
      <c r="N975" s="4">
        <v>3</v>
      </c>
      <c r="O975" s="4">
        <v>0.2016</v>
      </c>
      <c r="P975" s="14">
        <f t="shared" si="95"/>
        <v>0.04</v>
      </c>
    </row>
    <row r="976" spans="1:16" ht="14.25" customHeight="1" x14ac:dyDescent="0.25">
      <c r="A976" s="2" t="s">
        <v>1251</v>
      </c>
      <c r="B976" s="3">
        <v>41221</v>
      </c>
      <c r="C976" s="10" t="str">
        <f t="shared" si="90"/>
        <v>November</v>
      </c>
      <c r="D976" s="10" t="str">
        <f t="shared" si="91"/>
        <v>2012</v>
      </c>
      <c r="E976" s="3">
        <v>41227</v>
      </c>
      <c r="F976" s="13">
        <f t="shared" si="92"/>
        <v>6</v>
      </c>
      <c r="G976" s="2" t="s">
        <v>3362</v>
      </c>
      <c r="H976" s="2" t="s">
        <v>3133</v>
      </c>
      <c r="I976" s="22" t="str">
        <f t="shared" si="93"/>
        <v>United States</v>
      </c>
      <c r="J976" s="22" t="str">
        <f t="shared" si="94"/>
        <v>Utah</v>
      </c>
      <c r="K976" s="2" t="s">
        <v>45</v>
      </c>
      <c r="L976" s="2" t="s">
        <v>937</v>
      </c>
      <c r="M976" s="4">
        <v>92.94</v>
      </c>
      <c r="N976" s="4">
        <v>3</v>
      </c>
      <c r="O976" s="4">
        <v>41.823</v>
      </c>
      <c r="P976" s="14">
        <f t="shared" si="95"/>
        <v>0.45</v>
      </c>
    </row>
    <row r="977" spans="1:16" ht="14.25" customHeight="1" x14ac:dyDescent="0.25">
      <c r="A977" s="2" t="s">
        <v>1251</v>
      </c>
      <c r="B977" s="3">
        <v>41221</v>
      </c>
      <c r="C977" s="10" t="str">
        <f t="shared" si="90"/>
        <v>November</v>
      </c>
      <c r="D977" s="10" t="str">
        <f t="shared" si="91"/>
        <v>2012</v>
      </c>
      <c r="E977" s="3">
        <v>41227</v>
      </c>
      <c r="F977" s="13">
        <f t="shared" si="92"/>
        <v>6</v>
      </c>
      <c r="G977" s="2" t="s">
        <v>3362</v>
      </c>
      <c r="H977" s="2" t="s">
        <v>3133</v>
      </c>
      <c r="I977" s="22" t="str">
        <f t="shared" si="93"/>
        <v>United States</v>
      </c>
      <c r="J977" s="22" t="str">
        <f t="shared" si="94"/>
        <v>Utah</v>
      </c>
      <c r="K977" s="2" t="s">
        <v>12</v>
      </c>
      <c r="L977" s="2" t="s">
        <v>377</v>
      </c>
      <c r="M977" s="4">
        <v>66.69</v>
      </c>
      <c r="N977" s="4">
        <v>3</v>
      </c>
      <c r="O977" s="4">
        <v>22.0077</v>
      </c>
      <c r="P977" s="14">
        <f t="shared" si="95"/>
        <v>0.33</v>
      </c>
    </row>
    <row r="978" spans="1:16" ht="14.25" customHeight="1" x14ac:dyDescent="0.25">
      <c r="A978" s="2" t="s">
        <v>1251</v>
      </c>
      <c r="B978" s="3">
        <v>41221</v>
      </c>
      <c r="C978" s="10" t="str">
        <f t="shared" si="90"/>
        <v>November</v>
      </c>
      <c r="D978" s="10" t="str">
        <f t="shared" si="91"/>
        <v>2012</v>
      </c>
      <c r="E978" s="3">
        <v>41227</v>
      </c>
      <c r="F978" s="13">
        <f t="shared" si="92"/>
        <v>6</v>
      </c>
      <c r="G978" s="2" t="s">
        <v>3362</v>
      </c>
      <c r="H978" s="2" t="s">
        <v>3133</v>
      </c>
      <c r="I978" s="22" t="str">
        <f t="shared" si="93"/>
        <v>United States</v>
      </c>
      <c r="J978" s="22" t="str">
        <f t="shared" si="94"/>
        <v>Utah</v>
      </c>
      <c r="K978" s="2" t="s">
        <v>18</v>
      </c>
      <c r="L978" s="2" t="s">
        <v>627</v>
      </c>
      <c r="M978" s="4">
        <v>91.68</v>
      </c>
      <c r="N978" s="4">
        <v>5</v>
      </c>
      <c r="O978" s="4">
        <v>28.65</v>
      </c>
      <c r="P978" s="14">
        <f t="shared" si="95"/>
        <v>0.31249999999999994</v>
      </c>
    </row>
    <row r="979" spans="1:16" ht="14.25" customHeight="1" x14ac:dyDescent="0.25">
      <c r="A979" s="2" t="s">
        <v>1253</v>
      </c>
      <c r="B979" s="3">
        <v>40779</v>
      </c>
      <c r="C979" s="10" t="str">
        <f t="shared" si="90"/>
        <v>August</v>
      </c>
      <c r="D979" s="10" t="str">
        <f t="shared" si="91"/>
        <v>2011</v>
      </c>
      <c r="E979" s="3">
        <v>40779</v>
      </c>
      <c r="F979" s="13">
        <f t="shared" si="92"/>
        <v>0</v>
      </c>
      <c r="G979" s="2" t="s">
        <v>3524</v>
      </c>
      <c r="H979" s="2" t="s">
        <v>3237</v>
      </c>
      <c r="I979" s="22" t="str">
        <f t="shared" si="93"/>
        <v>United States</v>
      </c>
      <c r="J979" s="22" t="str">
        <f t="shared" si="94"/>
        <v>Montana</v>
      </c>
      <c r="K979" s="2" t="s">
        <v>18</v>
      </c>
      <c r="L979" s="2" t="s">
        <v>1254</v>
      </c>
      <c r="M979" s="4">
        <v>8.2880000000000003</v>
      </c>
      <c r="N979" s="4">
        <v>2</v>
      </c>
      <c r="O979" s="4">
        <v>2.6936</v>
      </c>
      <c r="P979" s="14">
        <f t="shared" si="95"/>
        <v>0.32500000000000001</v>
      </c>
    </row>
    <row r="980" spans="1:16" ht="14.25" customHeight="1" x14ac:dyDescent="0.25">
      <c r="A980" s="2" t="s">
        <v>1255</v>
      </c>
      <c r="B980" s="3">
        <v>41358</v>
      </c>
      <c r="C980" s="10" t="str">
        <f t="shared" si="90"/>
        <v>March</v>
      </c>
      <c r="D980" s="10" t="str">
        <f t="shared" si="91"/>
        <v>2013</v>
      </c>
      <c r="E980" s="3">
        <v>41362</v>
      </c>
      <c r="F980" s="13">
        <f t="shared" si="92"/>
        <v>4</v>
      </c>
      <c r="G980" s="2" t="s">
        <v>3671</v>
      </c>
      <c r="H980" s="2" t="s">
        <v>3238</v>
      </c>
      <c r="I980" s="22" t="str">
        <f t="shared" si="93"/>
        <v>United States</v>
      </c>
      <c r="J980" s="22" t="str">
        <f t="shared" si="94"/>
        <v>Oregon</v>
      </c>
      <c r="K980" s="2" t="s">
        <v>16</v>
      </c>
      <c r="L980" s="2" t="s">
        <v>1256</v>
      </c>
      <c r="M980" s="4">
        <v>403.16800000000001</v>
      </c>
      <c r="N980" s="4">
        <v>4</v>
      </c>
      <c r="O980" s="4">
        <v>25.198</v>
      </c>
      <c r="P980" s="14">
        <f t="shared" si="95"/>
        <v>6.25E-2</v>
      </c>
    </row>
    <row r="981" spans="1:16" ht="14.25" customHeight="1" x14ac:dyDescent="0.25">
      <c r="A981" s="2" t="s">
        <v>1257</v>
      </c>
      <c r="B981" s="3">
        <v>41600</v>
      </c>
      <c r="C981" s="10" t="str">
        <f t="shared" si="90"/>
        <v>November</v>
      </c>
      <c r="D981" s="10" t="str">
        <f t="shared" si="91"/>
        <v>2013</v>
      </c>
      <c r="E981" s="3">
        <v>41605</v>
      </c>
      <c r="F981" s="13">
        <f t="shared" si="92"/>
        <v>5</v>
      </c>
      <c r="G981" s="2" t="s">
        <v>3469</v>
      </c>
      <c r="H981" s="2" t="s">
        <v>3238</v>
      </c>
      <c r="I981" s="22" t="str">
        <f t="shared" si="93"/>
        <v>United States</v>
      </c>
      <c r="J981" s="22" t="str">
        <f t="shared" si="94"/>
        <v>Oregon</v>
      </c>
      <c r="K981" s="2" t="s">
        <v>72</v>
      </c>
      <c r="L981" s="2" t="s">
        <v>876</v>
      </c>
      <c r="M981" s="4">
        <v>195.136</v>
      </c>
      <c r="N981" s="4">
        <v>4</v>
      </c>
      <c r="O981" s="4">
        <v>-12.196</v>
      </c>
      <c r="P981" s="14">
        <f t="shared" si="95"/>
        <v>-6.25E-2</v>
      </c>
    </row>
    <row r="982" spans="1:16" ht="14.25" customHeight="1" x14ac:dyDescent="0.25">
      <c r="A982" s="2" t="s">
        <v>1258</v>
      </c>
      <c r="B982" s="3">
        <v>41916</v>
      </c>
      <c r="C982" s="10" t="str">
        <f t="shared" si="90"/>
        <v>October</v>
      </c>
      <c r="D982" s="10" t="str">
        <f t="shared" si="91"/>
        <v>2014</v>
      </c>
      <c r="E982" s="3">
        <v>41921</v>
      </c>
      <c r="F982" s="13">
        <f t="shared" si="92"/>
        <v>5</v>
      </c>
      <c r="G982" s="2" t="s">
        <v>3672</v>
      </c>
      <c r="H982" s="2" t="s">
        <v>3141</v>
      </c>
      <c r="I982" s="22" t="str">
        <f t="shared" si="93"/>
        <v>United States</v>
      </c>
      <c r="J982" s="22" t="str">
        <f t="shared" si="94"/>
        <v>California</v>
      </c>
      <c r="K982" s="2" t="s">
        <v>22</v>
      </c>
      <c r="L982" s="2" t="s">
        <v>1259</v>
      </c>
      <c r="M982" s="4">
        <v>171.28800000000001</v>
      </c>
      <c r="N982" s="4">
        <v>3</v>
      </c>
      <c r="O982" s="4">
        <v>-6.4233000000000002</v>
      </c>
      <c r="P982" s="14">
        <f t="shared" si="95"/>
        <v>-3.7499999999999999E-2</v>
      </c>
    </row>
    <row r="983" spans="1:16" ht="14.25" customHeight="1" x14ac:dyDescent="0.25">
      <c r="A983" s="2" t="s">
        <v>1260</v>
      </c>
      <c r="B983" s="3">
        <v>41894</v>
      </c>
      <c r="C983" s="10" t="str">
        <f t="shared" si="90"/>
        <v>September</v>
      </c>
      <c r="D983" s="10" t="str">
        <f t="shared" si="91"/>
        <v>2014</v>
      </c>
      <c r="E983" s="3">
        <v>41895</v>
      </c>
      <c r="F983" s="13">
        <f t="shared" si="92"/>
        <v>1</v>
      </c>
      <c r="G983" s="2" t="s">
        <v>3577</v>
      </c>
      <c r="H983" s="2" t="s">
        <v>3154</v>
      </c>
      <c r="I983" s="22" t="str">
        <f t="shared" si="93"/>
        <v>United States</v>
      </c>
      <c r="J983" s="22" t="str">
        <f t="shared" si="94"/>
        <v>California</v>
      </c>
      <c r="K983" s="2" t="s">
        <v>45</v>
      </c>
      <c r="L983" s="2" t="s">
        <v>558</v>
      </c>
      <c r="M983" s="4">
        <v>12.96</v>
      </c>
      <c r="N983" s="4">
        <v>2</v>
      </c>
      <c r="O983" s="4">
        <v>6.2207999999999997</v>
      </c>
      <c r="P983" s="14">
        <f t="shared" si="95"/>
        <v>0.47999999999999993</v>
      </c>
    </row>
    <row r="984" spans="1:16" ht="14.25" customHeight="1" x14ac:dyDescent="0.25">
      <c r="A984" s="2" t="s">
        <v>1260</v>
      </c>
      <c r="B984" s="3">
        <v>41894</v>
      </c>
      <c r="C984" s="10" t="str">
        <f t="shared" si="90"/>
        <v>September</v>
      </c>
      <c r="D984" s="10" t="str">
        <f t="shared" si="91"/>
        <v>2014</v>
      </c>
      <c r="E984" s="3">
        <v>41895</v>
      </c>
      <c r="F984" s="13">
        <f t="shared" si="92"/>
        <v>1</v>
      </c>
      <c r="G984" s="2" t="s">
        <v>3577</v>
      </c>
      <c r="H984" s="2" t="s">
        <v>3154</v>
      </c>
      <c r="I984" s="22" t="str">
        <f t="shared" si="93"/>
        <v>United States</v>
      </c>
      <c r="J984" s="22" t="str">
        <f t="shared" si="94"/>
        <v>California</v>
      </c>
      <c r="K984" s="2" t="s">
        <v>87</v>
      </c>
      <c r="L984" s="2" t="s">
        <v>1261</v>
      </c>
      <c r="M984" s="4">
        <v>22.18</v>
      </c>
      <c r="N984" s="4">
        <v>2</v>
      </c>
      <c r="O984" s="4">
        <v>10.8682</v>
      </c>
      <c r="P984" s="14">
        <f t="shared" si="95"/>
        <v>0.49</v>
      </c>
    </row>
    <row r="985" spans="1:16" ht="14.25" customHeight="1" x14ac:dyDescent="0.25">
      <c r="A985" s="2" t="s">
        <v>1260</v>
      </c>
      <c r="B985" s="3">
        <v>41894</v>
      </c>
      <c r="C985" s="10" t="str">
        <f t="shared" si="90"/>
        <v>September</v>
      </c>
      <c r="D985" s="10" t="str">
        <f t="shared" si="91"/>
        <v>2014</v>
      </c>
      <c r="E985" s="3">
        <v>41895</v>
      </c>
      <c r="F985" s="13">
        <f t="shared" si="92"/>
        <v>1</v>
      </c>
      <c r="G985" s="2" t="s">
        <v>3577</v>
      </c>
      <c r="H985" s="2" t="s">
        <v>3154</v>
      </c>
      <c r="I985" s="22" t="str">
        <f t="shared" si="93"/>
        <v>United States</v>
      </c>
      <c r="J985" s="22" t="str">
        <f t="shared" si="94"/>
        <v>California</v>
      </c>
      <c r="K985" s="2" t="s">
        <v>72</v>
      </c>
      <c r="L985" s="2" t="s">
        <v>1262</v>
      </c>
      <c r="M985" s="4">
        <v>2054.2719999999999</v>
      </c>
      <c r="N985" s="4">
        <v>8</v>
      </c>
      <c r="O985" s="4">
        <v>256.78399999999999</v>
      </c>
      <c r="P985" s="14">
        <f t="shared" si="95"/>
        <v>0.125</v>
      </c>
    </row>
    <row r="986" spans="1:16" ht="14.25" customHeight="1" x14ac:dyDescent="0.25">
      <c r="A986" s="2" t="s">
        <v>1263</v>
      </c>
      <c r="B986" s="3">
        <v>40816</v>
      </c>
      <c r="C986" s="10" t="str">
        <f t="shared" si="90"/>
        <v>September</v>
      </c>
      <c r="D986" s="10" t="str">
        <f t="shared" si="91"/>
        <v>2011</v>
      </c>
      <c r="E986" s="3">
        <v>40820</v>
      </c>
      <c r="F986" s="13">
        <f t="shared" si="92"/>
        <v>4</v>
      </c>
      <c r="G986" s="2" t="s">
        <v>3347</v>
      </c>
      <c r="H986" s="2" t="s">
        <v>3132</v>
      </c>
      <c r="I986" s="22" t="str">
        <f t="shared" si="93"/>
        <v>United States</v>
      </c>
      <c r="J986" s="22" t="str">
        <f t="shared" si="94"/>
        <v>Washington</v>
      </c>
      <c r="K986" s="2" t="s">
        <v>18</v>
      </c>
      <c r="L986" s="2" t="s">
        <v>19</v>
      </c>
      <c r="M986" s="4">
        <v>43.176000000000002</v>
      </c>
      <c r="N986" s="4">
        <v>7</v>
      </c>
      <c r="O986" s="4">
        <v>13.4925</v>
      </c>
      <c r="P986" s="14">
        <f t="shared" si="95"/>
        <v>0.3125</v>
      </c>
    </row>
    <row r="987" spans="1:16" ht="14.25" customHeight="1" x14ac:dyDescent="0.25">
      <c r="A987" s="2" t="s">
        <v>1264</v>
      </c>
      <c r="B987" s="3">
        <v>41919</v>
      </c>
      <c r="C987" s="10" t="str">
        <f t="shared" si="90"/>
        <v>October</v>
      </c>
      <c r="D987" s="10" t="str">
        <f t="shared" si="91"/>
        <v>2014</v>
      </c>
      <c r="E987" s="3">
        <v>41924</v>
      </c>
      <c r="F987" s="13">
        <f t="shared" si="92"/>
        <v>5</v>
      </c>
      <c r="G987" s="2" t="s">
        <v>3407</v>
      </c>
      <c r="H987" s="2" t="s">
        <v>3239</v>
      </c>
      <c r="I987" s="22" t="str">
        <f t="shared" si="93"/>
        <v>United States</v>
      </c>
      <c r="J987" s="22" t="str">
        <f t="shared" si="94"/>
        <v>Idaho</v>
      </c>
      <c r="K987" s="2" t="s">
        <v>12</v>
      </c>
      <c r="L987" s="2" t="s">
        <v>1265</v>
      </c>
      <c r="M987" s="4">
        <v>41.96</v>
      </c>
      <c r="N987" s="4">
        <v>2</v>
      </c>
      <c r="O987" s="4">
        <v>2.9371999999999998</v>
      </c>
      <c r="P987" s="14">
        <f t="shared" si="95"/>
        <v>6.9999999999999993E-2</v>
      </c>
    </row>
    <row r="988" spans="1:16" ht="14.25" customHeight="1" x14ac:dyDescent="0.25">
      <c r="A988" s="2" t="s">
        <v>1264</v>
      </c>
      <c r="B988" s="3">
        <v>41919</v>
      </c>
      <c r="C988" s="10" t="str">
        <f t="shared" si="90"/>
        <v>October</v>
      </c>
      <c r="D988" s="10" t="str">
        <f t="shared" si="91"/>
        <v>2014</v>
      </c>
      <c r="E988" s="3">
        <v>41924</v>
      </c>
      <c r="F988" s="13">
        <f t="shared" si="92"/>
        <v>5</v>
      </c>
      <c r="G988" s="2" t="s">
        <v>3407</v>
      </c>
      <c r="H988" s="2" t="s">
        <v>3239</v>
      </c>
      <c r="I988" s="22" t="str">
        <f t="shared" si="93"/>
        <v>United States</v>
      </c>
      <c r="J988" s="22" t="str">
        <f t="shared" si="94"/>
        <v>Idaho</v>
      </c>
      <c r="K988" s="2" t="s">
        <v>20</v>
      </c>
      <c r="L988" s="2" t="s">
        <v>1266</v>
      </c>
      <c r="M988" s="4">
        <v>227.84</v>
      </c>
      <c r="N988" s="4">
        <v>4</v>
      </c>
      <c r="O988" s="4">
        <v>66.073599999999999</v>
      </c>
      <c r="P988" s="14">
        <f t="shared" si="95"/>
        <v>0.28999999999999998</v>
      </c>
    </row>
    <row r="989" spans="1:16" ht="14.25" customHeight="1" x14ac:dyDescent="0.25">
      <c r="A989" s="2" t="s">
        <v>1264</v>
      </c>
      <c r="B989" s="3">
        <v>41919</v>
      </c>
      <c r="C989" s="10" t="str">
        <f t="shared" si="90"/>
        <v>October</v>
      </c>
      <c r="D989" s="10" t="str">
        <f t="shared" si="91"/>
        <v>2014</v>
      </c>
      <c r="E989" s="3">
        <v>41924</v>
      </c>
      <c r="F989" s="13">
        <f t="shared" si="92"/>
        <v>5</v>
      </c>
      <c r="G989" s="2" t="s">
        <v>3407</v>
      </c>
      <c r="H989" s="2" t="s">
        <v>3239</v>
      </c>
      <c r="I989" s="22" t="str">
        <f t="shared" si="93"/>
        <v>United States</v>
      </c>
      <c r="J989" s="22" t="str">
        <f t="shared" si="94"/>
        <v>Idaho</v>
      </c>
      <c r="K989" s="2" t="s">
        <v>45</v>
      </c>
      <c r="L989" s="2" t="s">
        <v>891</v>
      </c>
      <c r="M989" s="4">
        <v>37.94</v>
      </c>
      <c r="N989" s="4">
        <v>2</v>
      </c>
      <c r="O989" s="4">
        <v>18.211200000000002</v>
      </c>
      <c r="P989" s="14">
        <f t="shared" si="95"/>
        <v>0.48000000000000009</v>
      </c>
    </row>
    <row r="990" spans="1:16" ht="14.25" customHeight="1" x14ac:dyDescent="0.25">
      <c r="A990" s="2" t="s">
        <v>1267</v>
      </c>
      <c r="B990" s="3">
        <v>41932</v>
      </c>
      <c r="C990" s="10" t="str">
        <f t="shared" si="90"/>
        <v>October</v>
      </c>
      <c r="D990" s="10" t="str">
        <f t="shared" si="91"/>
        <v>2014</v>
      </c>
      <c r="E990" s="3">
        <v>41937</v>
      </c>
      <c r="F990" s="13">
        <f t="shared" si="92"/>
        <v>5</v>
      </c>
      <c r="G990" s="2" t="s">
        <v>3520</v>
      </c>
      <c r="H990" s="2" t="s">
        <v>3134</v>
      </c>
      <c r="I990" s="22" t="str">
        <f t="shared" si="93"/>
        <v>United States</v>
      </c>
      <c r="J990" s="22" t="str">
        <f t="shared" si="94"/>
        <v>California</v>
      </c>
      <c r="K990" s="2" t="s">
        <v>87</v>
      </c>
      <c r="L990" s="2" t="s">
        <v>1268</v>
      </c>
      <c r="M990" s="4">
        <v>8.9600000000000009</v>
      </c>
      <c r="N990" s="4">
        <v>2</v>
      </c>
      <c r="O990" s="4">
        <v>4.3007999999999997</v>
      </c>
      <c r="P990" s="14">
        <f t="shared" si="95"/>
        <v>0.47999999999999993</v>
      </c>
    </row>
    <row r="991" spans="1:16" ht="14.25" customHeight="1" x14ac:dyDescent="0.25">
      <c r="A991" s="2" t="s">
        <v>1267</v>
      </c>
      <c r="B991" s="3">
        <v>41932</v>
      </c>
      <c r="C991" s="10" t="str">
        <f t="shared" si="90"/>
        <v>October</v>
      </c>
      <c r="D991" s="10" t="str">
        <f t="shared" si="91"/>
        <v>2014</v>
      </c>
      <c r="E991" s="3">
        <v>41937</v>
      </c>
      <c r="F991" s="13">
        <f t="shared" si="92"/>
        <v>5</v>
      </c>
      <c r="G991" s="2" t="s">
        <v>3520</v>
      </c>
      <c r="H991" s="2" t="s">
        <v>3134</v>
      </c>
      <c r="I991" s="22" t="str">
        <f t="shared" si="93"/>
        <v>United States</v>
      </c>
      <c r="J991" s="22" t="str">
        <f t="shared" si="94"/>
        <v>California</v>
      </c>
      <c r="K991" s="2" t="s">
        <v>9</v>
      </c>
      <c r="L991" s="2" t="s">
        <v>689</v>
      </c>
      <c r="M991" s="4">
        <v>31.5</v>
      </c>
      <c r="N991" s="4">
        <v>10</v>
      </c>
      <c r="O991" s="4">
        <v>15.12</v>
      </c>
      <c r="P991" s="14">
        <f t="shared" si="95"/>
        <v>0.48</v>
      </c>
    </row>
    <row r="992" spans="1:16" ht="14.25" customHeight="1" x14ac:dyDescent="0.25">
      <c r="A992" s="2" t="s">
        <v>1267</v>
      </c>
      <c r="B992" s="3">
        <v>41932</v>
      </c>
      <c r="C992" s="10" t="str">
        <f t="shared" si="90"/>
        <v>October</v>
      </c>
      <c r="D992" s="10" t="str">
        <f t="shared" si="91"/>
        <v>2014</v>
      </c>
      <c r="E992" s="3">
        <v>41937</v>
      </c>
      <c r="F992" s="13">
        <f t="shared" si="92"/>
        <v>5</v>
      </c>
      <c r="G992" s="2" t="s">
        <v>3520</v>
      </c>
      <c r="H992" s="2" t="s">
        <v>3134</v>
      </c>
      <c r="I992" s="22" t="str">
        <f t="shared" si="93"/>
        <v>United States</v>
      </c>
      <c r="J992" s="22" t="str">
        <f t="shared" si="94"/>
        <v>California</v>
      </c>
      <c r="K992" s="2" t="s">
        <v>12</v>
      </c>
      <c r="L992" s="2" t="s">
        <v>1269</v>
      </c>
      <c r="M992" s="4">
        <v>30.56</v>
      </c>
      <c r="N992" s="4">
        <v>2</v>
      </c>
      <c r="O992" s="4">
        <v>10.3904</v>
      </c>
      <c r="P992" s="14">
        <f t="shared" si="95"/>
        <v>0.34</v>
      </c>
    </row>
    <row r="993" spans="1:16" ht="14.25" customHeight="1" x14ac:dyDescent="0.25">
      <c r="A993" s="2" t="s">
        <v>1267</v>
      </c>
      <c r="B993" s="3">
        <v>41932</v>
      </c>
      <c r="C993" s="10" t="str">
        <f t="shared" si="90"/>
        <v>October</v>
      </c>
      <c r="D993" s="10" t="str">
        <f t="shared" si="91"/>
        <v>2014</v>
      </c>
      <c r="E993" s="3">
        <v>41937</v>
      </c>
      <c r="F993" s="13">
        <f t="shared" si="92"/>
        <v>5</v>
      </c>
      <c r="G993" s="2" t="s">
        <v>3520</v>
      </c>
      <c r="H993" s="2" t="s">
        <v>3134</v>
      </c>
      <c r="I993" s="22" t="str">
        <f t="shared" si="93"/>
        <v>United States</v>
      </c>
      <c r="J993" s="22" t="str">
        <f t="shared" si="94"/>
        <v>California</v>
      </c>
      <c r="K993" s="2" t="s">
        <v>22</v>
      </c>
      <c r="L993" s="2" t="s">
        <v>1270</v>
      </c>
      <c r="M993" s="4">
        <v>24.367999999999999</v>
      </c>
      <c r="N993" s="4">
        <v>2</v>
      </c>
      <c r="O993" s="4">
        <v>-3.3506</v>
      </c>
      <c r="P993" s="14">
        <f t="shared" si="95"/>
        <v>-0.13750000000000001</v>
      </c>
    </row>
    <row r="994" spans="1:16" ht="14.25" customHeight="1" x14ac:dyDescent="0.25">
      <c r="A994" s="2" t="s">
        <v>1271</v>
      </c>
      <c r="B994" s="3">
        <v>41712</v>
      </c>
      <c r="C994" s="10" t="str">
        <f t="shared" si="90"/>
        <v>March</v>
      </c>
      <c r="D994" s="10" t="str">
        <f t="shared" si="91"/>
        <v>2014</v>
      </c>
      <c r="E994" s="3">
        <v>41717</v>
      </c>
      <c r="F994" s="13">
        <f t="shared" si="92"/>
        <v>5</v>
      </c>
      <c r="G994" s="2" t="s">
        <v>3673</v>
      </c>
      <c r="H994" s="2" t="s">
        <v>3226</v>
      </c>
      <c r="I994" s="22" t="str">
        <f t="shared" si="93"/>
        <v>United States</v>
      </c>
      <c r="J994" s="22" t="str">
        <f t="shared" si="94"/>
        <v>New Mexico</v>
      </c>
      <c r="K994" s="2" t="s">
        <v>28</v>
      </c>
      <c r="L994" s="2" t="s">
        <v>1272</v>
      </c>
      <c r="M994" s="4">
        <v>90.8</v>
      </c>
      <c r="N994" s="4">
        <v>8</v>
      </c>
      <c r="O994" s="4">
        <v>25.423999999999999</v>
      </c>
      <c r="P994" s="14">
        <f t="shared" si="95"/>
        <v>0.28000000000000003</v>
      </c>
    </row>
    <row r="995" spans="1:16" ht="14.25" customHeight="1" x14ac:dyDescent="0.25">
      <c r="A995" s="2" t="s">
        <v>1271</v>
      </c>
      <c r="B995" s="3">
        <v>41712</v>
      </c>
      <c r="C995" s="10" t="str">
        <f t="shared" si="90"/>
        <v>March</v>
      </c>
      <c r="D995" s="10" t="str">
        <f t="shared" si="91"/>
        <v>2014</v>
      </c>
      <c r="E995" s="3">
        <v>41717</v>
      </c>
      <c r="F995" s="13">
        <f t="shared" si="92"/>
        <v>5</v>
      </c>
      <c r="G995" s="2" t="s">
        <v>3673</v>
      </c>
      <c r="H995" s="2" t="s">
        <v>3226</v>
      </c>
      <c r="I995" s="22" t="str">
        <f t="shared" si="93"/>
        <v>United States</v>
      </c>
      <c r="J995" s="22" t="str">
        <f t="shared" si="94"/>
        <v>New Mexico</v>
      </c>
      <c r="K995" s="2" t="s">
        <v>16</v>
      </c>
      <c r="L995" s="2" t="s">
        <v>1273</v>
      </c>
      <c r="M995" s="4">
        <v>140.73599999999999</v>
      </c>
      <c r="N995" s="4">
        <v>8</v>
      </c>
      <c r="O995" s="4">
        <v>49.257599999999996</v>
      </c>
      <c r="P995" s="14">
        <f t="shared" si="95"/>
        <v>0.35</v>
      </c>
    </row>
    <row r="996" spans="1:16" ht="14.25" customHeight="1" x14ac:dyDescent="0.25">
      <c r="A996" s="2" t="s">
        <v>1271</v>
      </c>
      <c r="B996" s="3">
        <v>41712</v>
      </c>
      <c r="C996" s="10" t="str">
        <f t="shared" si="90"/>
        <v>March</v>
      </c>
      <c r="D996" s="10" t="str">
        <f t="shared" si="91"/>
        <v>2014</v>
      </c>
      <c r="E996" s="3">
        <v>41717</v>
      </c>
      <c r="F996" s="13">
        <f t="shared" si="92"/>
        <v>5</v>
      </c>
      <c r="G996" s="2" t="s">
        <v>3673</v>
      </c>
      <c r="H996" s="2" t="s">
        <v>3226</v>
      </c>
      <c r="I996" s="22" t="str">
        <f t="shared" si="93"/>
        <v>United States</v>
      </c>
      <c r="J996" s="22" t="str">
        <f t="shared" si="94"/>
        <v>New Mexico</v>
      </c>
      <c r="K996" s="2" t="s">
        <v>38</v>
      </c>
      <c r="L996" s="2" t="s">
        <v>1274</v>
      </c>
      <c r="M996" s="4">
        <v>214.95</v>
      </c>
      <c r="N996" s="4">
        <v>5</v>
      </c>
      <c r="O996" s="4">
        <v>88.129499999999993</v>
      </c>
      <c r="P996" s="14">
        <f t="shared" si="95"/>
        <v>0.41</v>
      </c>
    </row>
    <row r="997" spans="1:16" ht="14.25" customHeight="1" x14ac:dyDescent="0.25">
      <c r="A997" s="2" t="s">
        <v>1271</v>
      </c>
      <c r="B997" s="3">
        <v>41712</v>
      </c>
      <c r="C997" s="10" t="str">
        <f t="shared" si="90"/>
        <v>March</v>
      </c>
      <c r="D997" s="10" t="str">
        <f t="shared" si="91"/>
        <v>2014</v>
      </c>
      <c r="E997" s="3">
        <v>41717</v>
      </c>
      <c r="F997" s="13">
        <f t="shared" si="92"/>
        <v>5</v>
      </c>
      <c r="G997" s="2" t="s">
        <v>3673</v>
      </c>
      <c r="H997" s="2" t="s">
        <v>3226</v>
      </c>
      <c r="I997" s="22" t="str">
        <f t="shared" si="93"/>
        <v>United States</v>
      </c>
      <c r="J997" s="22" t="str">
        <f t="shared" si="94"/>
        <v>New Mexico</v>
      </c>
      <c r="K997" s="2" t="s">
        <v>45</v>
      </c>
      <c r="L997" s="2" t="s">
        <v>1275</v>
      </c>
      <c r="M997" s="4">
        <v>45.36</v>
      </c>
      <c r="N997" s="4">
        <v>7</v>
      </c>
      <c r="O997" s="4">
        <v>21.7728</v>
      </c>
      <c r="P997" s="14">
        <f t="shared" si="95"/>
        <v>0.48</v>
      </c>
    </row>
    <row r="998" spans="1:16" ht="14.25" customHeight="1" x14ac:dyDescent="0.25">
      <c r="A998" s="2" t="s">
        <v>1271</v>
      </c>
      <c r="B998" s="3">
        <v>41712</v>
      </c>
      <c r="C998" s="10" t="str">
        <f t="shared" si="90"/>
        <v>March</v>
      </c>
      <c r="D998" s="10" t="str">
        <f t="shared" si="91"/>
        <v>2014</v>
      </c>
      <c r="E998" s="3">
        <v>41717</v>
      </c>
      <c r="F998" s="13">
        <f t="shared" si="92"/>
        <v>5</v>
      </c>
      <c r="G998" s="2" t="s">
        <v>3673</v>
      </c>
      <c r="H998" s="2" t="s">
        <v>3226</v>
      </c>
      <c r="I998" s="22" t="str">
        <f t="shared" si="93"/>
        <v>United States</v>
      </c>
      <c r="J998" s="22" t="str">
        <f t="shared" si="94"/>
        <v>New Mexico</v>
      </c>
      <c r="K998" s="2" t="s">
        <v>45</v>
      </c>
      <c r="L998" s="2" t="s">
        <v>1127</v>
      </c>
      <c r="M998" s="4">
        <v>288.24</v>
      </c>
      <c r="N998" s="4">
        <v>6</v>
      </c>
      <c r="O998" s="4">
        <v>138.3552</v>
      </c>
      <c r="P998" s="14">
        <f t="shared" si="95"/>
        <v>0.48</v>
      </c>
    </row>
    <row r="999" spans="1:16" ht="14.25" customHeight="1" x14ac:dyDescent="0.25">
      <c r="A999" s="2" t="s">
        <v>1276</v>
      </c>
      <c r="B999" s="3">
        <v>41277</v>
      </c>
      <c r="C999" s="10" t="str">
        <f t="shared" si="90"/>
        <v>January</v>
      </c>
      <c r="D999" s="10" t="str">
        <f t="shared" si="91"/>
        <v>2013</v>
      </c>
      <c r="E999" s="3">
        <v>41279</v>
      </c>
      <c r="F999" s="13">
        <f t="shared" si="92"/>
        <v>2</v>
      </c>
      <c r="G999" s="2" t="s">
        <v>3388</v>
      </c>
      <c r="H999" s="2" t="s">
        <v>3131</v>
      </c>
      <c r="I999" s="22" t="str">
        <f t="shared" si="93"/>
        <v>United States</v>
      </c>
      <c r="J999" s="22" t="str">
        <f t="shared" si="94"/>
        <v>California</v>
      </c>
      <c r="K999" s="2" t="s">
        <v>28</v>
      </c>
      <c r="L999" s="2" t="s">
        <v>1277</v>
      </c>
      <c r="M999" s="4">
        <v>114.46</v>
      </c>
      <c r="N999" s="4">
        <v>2</v>
      </c>
      <c r="O999" s="4">
        <v>28.614999999999998</v>
      </c>
      <c r="P999" s="14">
        <f t="shared" si="95"/>
        <v>0.25</v>
      </c>
    </row>
    <row r="1000" spans="1:16" ht="14.25" customHeight="1" x14ac:dyDescent="0.25">
      <c r="A1000" s="2" t="s">
        <v>1278</v>
      </c>
      <c r="B1000" s="3">
        <v>41185</v>
      </c>
      <c r="C1000" s="10" t="str">
        <f t="shared" si="90"/>
        <v>October</v>
      </c>
      <c r="D1000" s="10" t="str">
        <f t="shared" si="91"/>
        <v>2012</v>
      </c>
      <c r="E1000" s="3">
        <v>41190</v>
      </c>
      <c r="F1000" s="13">
        <f t="shared" si="92"/>
        <v>5</v>
      </c>
      <c r="G1000" s="2" t="s">
        <v>3332</v>
      </c>
      <c r="H1000" s="2" t="s">
        <v>3131</v>
      </c>
      <c r="I1000" s="22" t="str">
        <f t="shared" si="93"/>
        <v>United States</v>
      </c>
      <c r="J1000" s="22" t="str">
        <f t="shared" si="94"/>
        <v>California</v>
      </c>
      <c r="K1000" s="2" t="s">
        <v>198</v>
      </c>
      <c r="L1000" s="2" t="s">
        <v>863</v>
      </c>
      <c r="M1000" s="4">
        <v>120.666</v>
      </c>
      <c r="N1000" s="4">
        <v>2</v>
      </c>
      <c r="O1000" s="4">
        <v>18.454799999999999</v>
      </c>
      <c r="P1000" s="14">
        <f t="shared" si="95"/>
        <v>0.15294117647058822</v>
      </c>
    </row>
    <row r="1001" spans="1:16" ht="14.25" customHeight="1" x14ac:dyDescent="0.25">
      <c r="A1001" s="2" t="s">
        <v>1279</v>
      </c>
      <c r="B1001" s="3">
        <v>40684</v>
      </c>
      <c r="C1001" s="10" t="str">
        <f t="shared" si="90"/>
        <v>May</v>
      </c>
      <c r="D1001" s="10" t="str">
        <f t="shared" si="91"/>
        <v>2011</v>
      </c>
      <c r="E1001" s="3">
        <v>40688</v>
      </c>
      <c r="F1001" s="13">
        <f t="shared" si="92"/>
        <v>4</v>
      </c>
      <c r="G1001" s="2" t="s">
        <v>3460</v>
      </c>
      <c r="H1001" s="2" t="s">
        <v>3149</v>
      </c>
      <c r="I1001" s="22" t="str">
        <f t="shared" si="93"/>
        <v>United States</v>
      </c>
      <c r="J1001" s="22" t="str">
        <f t="shared" si="94"/>
        <v>California</v>
      </c>
      <c r="K1001" s="2" t="s">
        <v>14</v>
      </c>
      <c r="L1001" s="2" t="s">
        <v>664</v>
      </c>
      <c r="M1001" s="4">
        <v>31.84</v>
      </c>
      <c r="N1001" s="4">
        <v>8</v>
      </c>
      <c r="O1001" s="4">
        <v>10.507199999999999</v>
      </c>
      <c r="P1001" s="14">
        <f t="shared" si="95"/>
        <v>0.32999999999999996</v>
      </c>
    </row>
    <row r="1002" spans="1:16" ht="14.25" customHeight="1" x14ac:dyDescent="0.25">
      <c r="A1002" s="2" t="s">
        <v>1280</v>
      </c>
      <c r="B1002" s="3">
        <v>41887</v>
      </c>
      <c r="C1002" s="10" t="str">
        <f t="shared" si="90"/>
        <v>September</v>
      </c>
      <c r="D1002" s="10" t="str">
        <f t="shared" si="91"/>
        <v>2014</v>
      </c>
      <c r="E1002" s="3">
        <v>41888</v>
      </c>
      <c r="F1002" s="13">
        <f t="shared" si="92"/>
        <v>1</v>
      </c>
      <c r="G1002" s="2" t="s">
        <v>3674</v>
      </c>
      <c r="H1002" s="2" t="s">
        <v>3240</v>
      </c>
      <c r="I1002" s="22" t="str">
        <f t="shared" si="93"/>
        <v>United States</v>
      </c>
      <c r="J1002" s="22" t="str">
        <f t="shared" si="94"/>
        <v>California</v>
      </c>
      <c r="K1002" s="2" t="s">
        <v>45</v>
      </c>
      <c r="L1002" s="2" t="s">
        <v>527</v>
      </c>
      <c r="M1002" s="4">
        <v>12.96</v>
      </c>
      <c r="N1002" s="4">
        <v>2</v>
      </c>
      <c r="O1002" s="4">
        <v>6.2207999999999997</v>
      </c>
      <c r="P1002" s="14">
        <f t="shared" si="95"/>
        <v>0.47999999999999993</v>
      </c>
    </row>
    <row r="1003" spans="1:16" ht="14.25" customHeight="1" x14ac:dyDescent="0.25">
      <c r="A1003" s="2" t="s">
        <v>1280</v>
      </c>
      <c r="B1003" s="3">
        <v>41887</v>
      </c>
      <c r="C1003" s="10" t="str">
        <f t="shared" si="90"/>
        <v>September</v>
      </c>
      <c r="D1003" s="10" t="str">
        <f t="shared" si="91"/>
        <v>2014</v>
      </c>
      <c r="E1003" s="3">
        <v>41888</v>
      </c>
      <c r="F1003" s="13">
        <f t="shared" si="92"/>
        <v>1</v>
      </c>
      <c r="G1003" s="2" t="s">
        <v>3674</v>
      </c>
      <c r="H1003" s="2" t="s">
        <v>3240</v>
      </c>
      <c r="I1003" s="22" t="str">
        <f t="shared" si="93"/>
        <v>United States</v>
      </c>
      <c r="J1003" s="22" t="str">
        <f t="shared" si="94"/>
        <v>California</v>
      </c>
      <c r="K1003" s="2" t="s">
        <v>16</v>
      </c>
      <c r="L1003" s="2" t="s">
        <v>1281</v>
      </c>
      <c r="M1003" s="4">
        <v>43.176000000000002</v>
      </c>
      <c r="N1003" s="4">
        <v>3</v>
      </c>
      <c r="O1003" s="4">
        <v>15.111599999999999</v>
      </c>
      <c r="P1003" s="14">
        <f t="shared" si="95"/>
        <v>0.35</v>
      </c>
    </row>
    <row r="1004" spans="1:16" ht="14.25" customHeight="1" x14ac:dyDescent="0.25">
      <c r="A1004" s="2" t="s">
        <v>1282</v>
      </c>
      <c r="B1004" s="3">
        <v>41510</v>
      </c>
      <c r="C1004" s="10" t="str">
        <f t="shared" si="90"/>
        <v>August</v>
      </c>
      <c r="D1004" s="10" t="str">
        <f t="shared" si="91"/>
        <v>2013</v>
      </c>
      <c r="E1004" s="3">
        <v>41517</v>
      </c>
      <c r="F1004" s="13">
        <f t="shared" si="92"/>
        <v>7</v>
      </c>
      <c r="G1004" s="2" t="s">
        <v>3675</v>
      </c>
      <c r="H1004" s="2" t="s">
        <v>3132</v>
      </c>
      <c r="I1004" s="22" t="str">
        <f t="shared" si="93"/>
        <v>United States</v>
      </c>
      <c r="J1004" s="22" t="str">
        <f t="shared" si="94"/>
        <v>Washington</v>
      </c>
      <c r="K1004" s="2" t="s">
        <v>510</v>
      </c>
      <c r="L1004" s="2" t="s">
        <v>1283</v>
      </c>
      <c r="M1004" s="4">
        <v>837.6</v>
      </c>
      <c r="N1004" s="4">
        <v>3</v>
      </c>
      <c r="O1004" s="4">
        <v>62.82</v>
      </c>
      <c r="P1004" s="14">
        <f t="shared" si="95"/>
        <v>7.4999999999999997E-2</v>
      </c>
    </row>
    <row r="1005" spans="1:16" ht="14.25" customHeight="1" x14ac:dyDescent="0.25">
      <c r="A1005" s="2" t="s">
        <v>1282</v>
      </c>
      <c r="B1005" s="3">
        <v>41510</v>
      </c>
      <c r="C1005" s="10" t="str">
        <f t="shared" si="90"/>
        <v>August</v>
      </c>
      <c r="D1005" s="10" t="str">
        <f t="shared" si="91"/>
        <v>2013</v>
      </c>
      <c r="E1005" s="3">
        <v>41517</v>
      </c>
      <c r="F1005" s="13">
        <f t="shared" si="92"/>
        <v>7</v>
      </c>
      <c r="G1005" s="2" t="s">
        <v>3675</v>
      </c>
      <c r="H1005" s="2" t="s">
        <v>3132</v>
      </c>
      <c r="I1005" s="22" t="str">
        <f t="shared" si="93"/>
        <v>United States</v>
      </c>
      <c r="J1005" s="22" t="str">
        <f t="shared" si="94"/>
        <v>Washington</v>
      </c>
      <c r="K1005" s="2" t="s">
        <v>87</v>
      </c>
      <c r="L1005" s="2" t="s">
        <v>1284</v>
      </c>
      <c r="M1005" s="4">
        <v>135.9</v>
      </c>
      <c r="N1005" s="4">
        <v>5</v>
      </c>
      <c r="O1005" s="4">
        <v>63.872999999999998</v>
      </c>
      <c r="P1005" s="14">
        <f t="shared" si="95"/>
        <v>0.47</v>
      </c>
    </row>
    <row r="1006" spans="1:16" ht="14.25" customHeight="1" x14ac:dyDescent="0.25">
      <c r="A1006" s="2" t="s">
        <v>1282</v>
      </c>
      <c r="B1006" s="3">
        <v>41510</v>
      </c>
      <c r="C1006" s="10" t="str">
        <f t="shared" si="90"/>
        <v>August</v>
      </c>
      <c r="D1006" s="10" t="str">
        <f t="shared" si="91"/>
        <v>2013</v>
      </c>
      <c r="E1006" s="3">
        <v>41517</v>
      </c>
      <c r="F1006" s="13">
        <f t="shared" si="92"/>
        <v>7</v>
      </c>
      <c r="G1006" s="2" t="s">
        <v>3675</v>
      </c>
      <c r="H1006" s="2" t="s">
        <v>3132</v>
      </c>
      <c r="I1006" s="22" t="str">
        <f t="shared" si="93"/>
        <v>United States</v>
      </c>
      <c r="J1006" s="22" t="str">
        <f t="shared" si="94"/>
        <v>Washington</v>
      </c>
      <c r="K1006" s="2" t="s">
        <v>45</v>
      </c>
      <c r="L1006" s="2" t="s">
        <v>1223</v>
      </c>
      <c r="M1006" s="4">
        <v>34.68</v>
      </c>
      <c r="N1006" s="4">
        <v>6</v>
      </c>
      <c r="O1006" s="4">
        <v>16.993200000000002</v>
      </c>
      <c r="P1006" s="14">
        <f t="shared" si="95"/>
        <v>0.49000000000000005</v>
      </c>
    </row>
    <row r="1007" spans="1:16" ht="14.25" customHeight="1" x14ac:dyDescent="0.25">
      <c r="A1007" s="2" t="s">
        <v>1282</v>
      </c>
      <c r="B1007" s="3">
        <v>41510</v>
      </c>
      <c r="C1007" s="10" t="str">
        <f t="shared" si="90"/>
        <v>August</v>
      </c>
      <c r="D1007" s="10" t="str">
        <f t="shared" si="91"/>
        <v>2013</v>
      </c>
      <c r="E1007" s="3">
        <v>41517</v>
      </c>
      <c r="F1007" s="13">
        <f t="shared" si="92"/>
        <v>7</v>
      </c>
      <c r="G1007" s="2" t="s">
        <v>3675</v>
      </c>
      <c r="H1007" s="2" t="s">
        <v>3132</v>
      </c>
      <c r="I1007" s="22" t="str">
        <f t="shared" si="93"/>
        <v>United States</v>
      </c>
      <c r="J1007" s="22" t="str">
        <f t="shared" si="94"/>
        <v>Washington</v>
      </c>
      <c r="K1007" s="2" t="s">
        <v>72</v>
      </c>
      <c r="L1007" s="2" t="s">
        <v>1285</v>
      </c>
      <c r="M1007" s="4">
        <v>532.70399999999995</v>
      </c>
      <c r="N1007" s="4">
        <v>6</v>
      </c>
      <c r="O1007" s="4">
        <v>-39.952800000000003</v>
      </c>
      <c r="P1007" s="14">
        <f t="shared" si="95"/>
        <v>-7.5000000000000011E-2</v>
      </c>
    </row>
    <row r="1008" spans="1:16" ht="14.25" customHeight="1" x14ac:dyDescent="0.25">
      <c r="A1008" s="2" t="s">
        <v>1282</v>
      </c>
      <c r="B1008" s="3">
        <v>41510</v>
      </c>
      <c r="C1008" s="10" t="str">
        <f t="shared" si="90"/>
        <v>August</v>
      </c>
      <c r="D1008" s="10" t="str">
        <f t="shared" si="91"/>
        <v>2013</v>
      </c>
      <c r="E1008" s="3">
        <v>41517</v>
      </c>
      <c r="F1008" s="13">
        <f t="shared" si="92"/>
        <v>7</v>
      </c>
      <c r="G1008" s="2" t="s">
        <v>3675</v>
      </c>
      <c r="H1008" s="2" t="s">
        <v>3132</v>
      </c>
      <c r="I1008" s="22" t="str">
        <f t="shared" si="93"/>
        <v>United States</v>
      </c>
      <c r="J1008" s="22" t="str">
        <f t="shared" si="94"/>
        <v>Washington</v>
      </c>
      <c r="K1008" s="2" t="s">
        <v>20</v>
      </c>
      <c r="L1008" s="2" t="s">
        <v>964</v>
      </c>
      <c r="M1008" s="4">
        <v>43.1</v>
      </c>
      <c r="N1008" s="4">
        <v>5</v>
      </c>
      <c r="O1008" s="4">
        <v>11.206</v>
      </c>
      <c r="P1008" s="14">
        <f t="shared" si="95"/>
        <v>0.25999999999999995</v>
      </c>
    </row>
    <row r="1009" spans="1:16" ht="14.25" customHeight="1" x14ac:dyDescent="0.25">
      <c r="A1009" s="2" t="s">
        <v>1282</v>
      </c>
      <c r="B1009" s="3">
        <v>41510</v>
      </c>
      <c r="C1009" s="10" t="str">
        <f t="shared" si="90"/>
        <v>August</v>
      </c>
      <c r="D1009" s="10" t="str">
        <f t="shared" si="91"/>
        <v>2013</v>
      </c>
      <c r="E1009" s="3">
        <v>41517</v>
      </c>
      <c r="F1009" s="13">
        <f t="shared" si="92"/>
        <v>7</v>
      </c>
      <c r="G1009" s="2" t="s">
        <v>3675</v>
      </c>
      <c r="H1009" s="2" t="s">
        <v>3132</v>
      </c>
      <c r="I1009" s="22" t="str">
        <f t="shared" si="93"/>
        <v>United States</v>
      </c>
      <c r="J1009" s="22" t="str">
        <f t="shared" si="94"/>
        <v>Washington</v>
      </c>
      <c r="K1009" s="2" t="s">
        <v>82</v>
      </c>
      <c r="L1009" s="2" t="s">
        <v>1286</v>
      </c>
      <c r="M1009" s="4">
        <v>15.88</v>
      </c>
      <c r="N1009" s="4">
        <v>4</v>
      </c>
      <c r="O1009" s="4">
        <v>0.1588</v>
      </c>
      <c r="P1009" s="14">
        <f t="shared" si="95"/>
        <v>9.9999999999999985E-3</v>
      </c>
    </row>
    <row r="1010" spans="1:16" ht="14.25" customHeight="1" x14ac:dyDescent="0.25">
      <c r="A1010" s="2" t="s">
        <v>1287</v>
      </c>
      <c r="B1010" s="3">
        <v>40893</v>
      </c>
      <c r="C1010" s="10" t="str">
        <f t="shared" si="90"/>
        <v>December</v>
      </c>
      <c r="D1010" s="10" t="str">
        <f t="shared" si="91"/>
        <v>2011</v>
      </c>
      <c r="E1010" s="3">
        <v>40894</v>
      </c>
      <c r="F1010" s="13">
        <f t="shared" si="92"/>
        <v>1</v>
      </c>
      <c r="G1010" s="2" t="s">
        <v>3676</v>
      </c>
      <c r="H1010" s="2" t="s">
        <v>3131</v>
      </c>
      <c r="I1010" s="22" t="str">
        <f t="shared" si="93"/>
        <v>United States</v>
      </c>
      <c r="J1010" s="22" t="str">
        <f t="shared" si="94"/>
        <v>California</v>
      </c>
      <c r="K1010" s="2" t="s">
        <v>12</v>
      </c>
      <c r="L1010" s="2" t="s">
        <v>377</v>
      </c>
      <c r="M1010" s="4">
        <v>44.46</v>
      </c>
      <c r="N1010" s="4">
        <v>2</v>
      </c>
      <c r="O1010" s="4">
        <v>14.671799999999999</v>
      </c>
      <c r="P1010" s="14">
        <f t="shared" si="95"/>
        <v>0.32999999999999996</v>
      </c>
    </row>
    <row r="1011" spans="1:16" ht="14.25" customHeight="1" x14ac:dyDescent="0.25">
      <c r="A1011" s="2" t="s">
        <v>1287</v>
      </c>
      <c r="B1011" s="3">
        <v>40893</v>
      </c>
      <c r="C1011" s="10" t="str">
        <f t="shared" si="90"/>
        <v>December</v>
      </c>
      <c r="D1011" s="10" t="str">
        <f t="shared" si="91"/>
        <v>2011</v>
      </c>
      <c r="E1011" s="3">
        <v>40894</v>
      </c>
      <c r="F1011" s="13">
        <f t="shared" si="92"/>
        <v>1</v>
      </c>
      <c r="G1011" s="2" t="s">
        <v>3676</v>
      </c>
      <c r="H1011" s="2" t="s">
        <v>3131</v>
      </c>
      <c r="I1011" s="22" t="str">
        <f t="shared" si="93"/>
        <v>United States</v>
      </c>
      <c r="J1011" s="22" t="str">
        <f t="shared" si="94"/>
        <v>California</v>
      </c>
      <c r="K1011" s="2" t="s">
        <v>72</v>
      </c>
      <c r="L1011" s="2" t="s">
        <v>244</v>
      </c>
      <c r="M1011" s="4">
        <v>241.56800000000001</v>
      </c>
      <c r="N1011" s="4">
        <v>2</v>
      </c>
      <c r="O1011" s="4">
        <v>18.117599999999999</v>
      </c>
      <c r="P1011" s="14">
        <f t="shared" si="95"/>
        <v>7.4999999999999997E-2</v>
      </c>
    </row>
    <row r="1012" spans="1:16" ht="14.25" customHeight="1" x14ac:dyDescent="0.25">
      <c r="A1012" s="2" t="s">
        <v>1287</v>
      </c>
      <c r="B1012" s="3">
        <v>40893</v>
      </c>
      <c r="C1012" s="10" t="str">
        <f t="shared" si="90"/>
        <v>December</v>
      </c>
      <c r="D1012" s="10" t="str">
        <f t="shared" si="91"/>
        <v>2011</v>
      </c>
      <c r="E1012" s="3">
        <v>40894</v>
      </c>
      <c r="F1012" s="13">
        <f t="shared" si="92"/>
        <v>1</v>
      </c>
      <c r="G1012" s="2" t="s">
        <v>3676</v>
      </c>
      <c r="H1012" s="2" t="s">
        <v>3131</v>
      </c>
      <c r="I1012" s="22" t="str">
        <f t="shared" si="93"/>
        <v>United States</v>
      </c>
      <c r="J1012" s="22" t="str">
        <f t="shared" si="94"/>
        <v>California</v>
      </c>
      <c r="K1012" s="2" t="s">
        <v>38</v>
      </c>
      <c r="L1012" s="2" t="s">
        <v>333</v>
      </c>
      <c r="M1012" s="4">
        <v>395</v>
      </c>
      <c r="N1012" s="4">
        <v>5</v>
      </c>
      <c r="O1012" s="4">
        <v>39.5</v>
      </c>
      <c r="P1012" s="14">
        <f t="shared" si="95"/>
        <v>0.1</v>
      </c>
    </row>
    <row r="1013" spans="1:16" ht="14.25" customHeight="1" x14ac:dyDescent="0.25">
      <c r="A1013" s="2" t="s">
        <v>1287</v>
      </c>
      <c r="B1013" s="3">
        <v>40893</v>
      </c>
      <c r="C1013" s="10" t="str">
        <f t="shared" si="90"/>
        <v>December</v>
      </c>
      <c r="D1013" s="10" t="str">
        <f t="shared" si="91"/>
        <v>2011</v>
      </c>
      <c r="E1013" s="3">
        <v>40894</v>
      </c>
      <c r="F1013" s="13">
        <f t="shared" si="92"/>
        <v>1</v>
      </c>
      <c r="G1013" s="2" t="s">
        <v>3676</v>
      </c>
      <c r="H1013" s="2" t="s">
        <v>3131</v>
      </c>
      <c r="I1013" s="22" t="str">
        <f t="shared" si="93"/>
        <v>United States</v>
      </c>
      <c r="J1013" s="22" t="str">
        <f t="shared" si="94"/>
        <v>California</v>
      </c>
      <c r="K1013" s="2" t="s">
        <v>16</v>
      </c>
      <c r="L1013" s="2" t="s">
        <v>299</v>
      </c>
      <c r="M1013" s="4">
        <v>627.16800000000001</v>
      </c>
      <c r="N1013" s="4">
        <v>4</v>
      </c>
      <c r="O1013" s="4">
        <v>70.556399999999996</v>
      </c>
      <c r="P1013" s="14">
        <f t="shared" si="95"/>
        <v>0.11249999999999999</v>
      </c>
    </row>
    <row r="1014" spans="1:16" ht="14.25" customHeight="1" x14ac:dyDescent="0.25">
      <c r="A1014" s="2" t="s">
        <v>1288</v>
      </c>
      <c r="B1014" s="3">
        <v>41682</v>
      </c>
      <c r="C1014" s="10" t="str">
        <f t="shared" si="90"/>
        <v>February</v>
      </c>
      <c r="D1014" s="10" t="str">
        <f t="shared" si="91"/>
        <v>2014</v>
      </c>
      <c r="E1014" s="3">
        <v>41684</v>
      </c>
      <c r="F1014" s="13">
        <f t="shared" si="92"/>
        <v>2</v>
      </c>
      <c r="G1014" s="2" t="s">
        <v>3677</v>
      </c>
      <c r="H1014" s="2" t="s">
        <v>3132</v>
      </c>
      <c r="I1014" s="22" t="str">
        <f t="shared" si="93"/>
        <v>United States</v>
      </c>
      <c r="J1014" s="22" t="str">
        <f t="shared" si="94"/>
        <v>Washington</v>
      </c>
      <c r="K1014" s="2" t="s">
        <v>72</v>
      </c>
      <c r="L1014" s="2" t="s">
        <v>1289</v>
      </c>
      <c r="M1014" s="4">
        <v>963.13599999999997</v>
      </c>
      <c r="N1014" s="4">
        <v>4</v>
      </c>
      <c r="O1014" s="4">
        <v>108.3528</v>
      </c>
      <c r="P1014" s="14">
        <f t="shared" si="95"/>
        <v>0.1125</v>
      </c>
    </row>
    <row r="1015" spans="1:16" ht="14.25" customHeight="1" x14ac:dyDescent="0.25">
      <c r="A1015" s="2" t="s">
        <v>1288</v>
      </c>
      <c r="B1015" s="3">
        <v>41682</v>
      </c>
      <c r="C1015" s="10" t="str">
        <f t="shared" si="90"/>
        <v>February</v>
      </c>
      <c r="D1015" s="10" t="str">
        <f t="shared" si="91"/>
        <v>2014</v>
      </c>
      <c r="E1015" s="3">
        <v>41684</v>
      </c>
      <c r="F1015" s="13">
        <f t="shared" si="92"/>
        <v>2</v>
      </c>
      <c r="G1015" s="2" t="s">
        <v>3677</v>
      </c>
      <c r="H1015" s="2" t="s">
        <v>3132</v>
      </c>
      <c r="I1015" s="22" t="str">
        <f t="shared" si="93"/>
        <v>United States</v>
      </c>
      <c r="J1015" s="22" t="str">
        <f t="shared" si="94"/>
        <v>Washington</v>
      </c>
      <c r="K1015" s="2" t="s">
        <v>16</v>
      </c>
      <c r="L1015" s="2" t="s">
        <v>432</v>
      </c>
      <c r="M1015" s="4">
        <v>88.775999999999996</v>
      </c>
      <c r="N1015" s="4">
        <v>3</v>
      </c>
      <c r="O1015" s="4">
        <v>7.7679</v>
      </c>
      <c r="P1015" s="14">
        <f t="shared" si="95"/>
        <v>8.7500000000000008E-2</v>
      </c>
    </row>
    <row r="1016" spans="1:16" ht="14.25" customHeight="1" x14ac:dyDescent="0.25">
      <c r="A1016" s="2" t="s">
        <v>1290</v>
      </c>
      <c r="B1016" s="3">
        <v>40724</v>
      </c>
      <c r="C1016" s="10" t="str">
        <f t="shared" si="90"/>
        <v>June</v>
      </c>
      <c r="D1016" s="10" t="str">
        <f t="shared" si="91"/>
        <v>2011</v>
      </c>
      <c r="E1016" s="3">
        <v>40727</v>
      </c>
      <c r="F1016" s="13">
        <f t="shared" si="92"/>
        <v>3</v>
      </c>
      <c r="G1016" s="2" t="s">
        <v>3395</v>
      </c>
      <c r="H1016" s="2" t="s">
        <v>3131</v>
      </c>
      <c r="I1016" s="22" t="str">
        <f t="shared" si="93"/>
        <v>United States</v>
      </c>
      <c r="J1016" s="22" t="str">
        <f t="shared" si="94"/>
        <v>California</v>
      </c>
      <c r="K1016" s="2" t="s">
        <v>14</v>
      </c>
      <c r="L1016" s="2" t="s">
        <v>1291</v>
      </c>
      <c r="M1016" s="4">
        <v>32.4</v>
      </c>
      <c r="N1016" s="4">
        <v>5</v>
      </c>
      <c r="O1016" s="4">
        <v>10.368</v>
      </c>
      <c r="P1016" s="14">
        <f t="shared" si="95"/>
        <v>0.32</v>
      </c>
    </row>
    <row r="1017" spans="1:16" ht="14.25" customHeight="1" x14ac:dyDescent="0.25">
      <c r="A1017" s="2" t="s">
        <v>1292</v>
      </c>
      <c r="B1017" s="3">
        <v>40897</v>
      </c>
      <c r="C1017" s="10" t="str">
        <f t="shared" si="90"/>
        <v>December</v>
      </c>
      <c r="D1017" s="10" t="str">
        <f t="shared" si="91"/>
        <v>2011</v>
      </c>
      <c r="E1017" s="3">
        <v>40902</v>
      </c>
      <c r="F1017" s="13">
        <f t="shared" si="92"/>
        <v>5</v>
      </c>
      <c r="G1017" s="2" t="s">
        <v>3356</v>
      </c>
      <c r="H1017" s="2" t="s">
        <v>3132</v>
      </c>
      <c r="I1017" s="22" t="str">
        <f t="shared" si="93"/>
        <v>United States</v>
      </c>
      <c r="J1017" s="22" t="str">
        <f t="shared" si="94"/>
        <v>Washington</v>
      </c>
      <c r="K1017" s="2" t="s">
        <v>9</v>
      </c>
      <c r="L1017" s="2" t="s">
        <v>1293</v>
      </c>
      <c r="M1017" s="4">
        <v>31.05</v>
      </c>
      <c r="N1017" s="4">
        <v>3</v>
      </c>
      <c r="O1017" s="4">
        <v>14.904</v>
      </c>
      <c r="P1017" s="14">
        <f t="shared" si="95"/>
        <v>0.48</v>
      </c>
    </row>
    <row r="1018" spans="1:16" ht="14.25" customHeight="1" x14ac:dyDescent="0.25">
      <c r="A1018" s="2" t="s">
        <v>1294</v>
      </c>
      <c r="B1018" s="3">
        <v>40758</v>
      </c>
      <c r="C1018" s="10" t="str">
        <f t="shared" si="90"/>
        <v>August</v>
      </c>
      <c r="D1018" s="10" t="str">
        <f t="shared" si="91"/>
        <v>2011</v>
      </c>
      <c r="E1018" s="3">
        <v>40760</v>
      </c>
      <c r="F1018" s="13">
        <f t="shared" si="92"/>
        <v>2</v>
      </c>
      <c r="G1018" s="2" t="s">
        <v>3678</v>
      </c>
      <c r="H1018" s="2" t="s">
        <v>3196</v>
      </c>
      <c r="I1018" s="22" t="str">
        <f t="shared" si="93"/>
        <v>United States</v>
      </c>
      <c r="J1018" s="22" t="str">
        <f t="shared" si="94"/>
        <v>Arizona</v>
      </c>
      <c r="K1018" s="2" t="s">
        <v>45</v>
      </c>
      <c r="L1018" s="2" t="s">
        <v>1295</v>
      </c>
      <c r="M1018" s="4">
        <v>93.024000000000001</v>
      </c>
      <c r="N1018" s="4">
        <v>3</v>
      </c>
      <c r="O1018" s="4">
        <v>33.721200000000003</v>
      </c>
      <c r="P1018" s="14">
        <f t="shared" si="95"/>
        <v>0.36250000000000004</v>
      </c>
    </row>
    <row r="1019" spans="1:16" ht="14.25" customHeight="1" x14ac:dyDescent="0.25">
      <c r="A1019" s="2" t="s">
        <v>1296</v>
      </c>
      <c r="B1019" s="3">
        <v>40807</v>
      </c>
      <c r="C1019" s="10" t="str">
        <f t="shared" si="90"/>
        <v>September</v>
      </c>
      <c r="D1019" s="10" t="str">
        <f t="shared" si="91"/>
        <v>2011</v>
      </c>
      <c r="E1019" s="3">
        <v>40811</v>
      </c>
      <c r="F1019" s="13">
        <f t="shared" si="92"/>
        <v>4</v>
      </c>
      <c r="G1019" s="2" t="s">
        <v>3644</v>
      </c>
      <c r="H1019" s="2" t="s">
        <v>3134</v>
      </c>
      <c r="I1019" s="22" t="str">
        <f t="shared" si="93"/>
        <v>United States</v>
      </c>
      <c r="J1019" s="22" t="str">
        <f t="shared" si="94"/>
        <v>California</v>
      </c>
      <c r="K1019" s="2" t="s">
        <v>87</v>
      </c>
      <c r="L1019" s="2" t="s">
        <v>106</v>
      </c>
      <c r="M1019" s="4">
        <v>15.56</v>
      </c>
      <c r="N1019" s="4">
        <v>2</v>
      </c>
      <c r="O1019" s="4">
        <v>7.3132000000000001</v>
      </c>
      <c r="P1019" s="14">
        <f t="shared" si="95"/>
        <v>0.47</v>
      </c>
    </row>
    <row r="1020" spans="1:16" ht="14.25" customHeight="1" x14ac:dyDescent="0.25">
      <c r="A1020" s="2" t="s">
        <v>1296</v>
      </c>
      <c r="B1020" s="3">
        <v>40807</v>
      </c>
      <c r="C1020" s="10" t="str">
        <f t="shared" si="90"/>
        <v>September</v>
      </c>
      <c r="D1020" s="10" t="str">
        <f t="shared" si="91"/>
        <v>2011</v>
      </c>
      <c r="E1020" s="3">
        <v>40811</v>
      </c>
      <c r="F1020" s="13">
        <f t="shared" si="92"/>
        <v>4</v>
      </c>
      <c r="G1020" s="2" t="s">
        <v>3644</v>
      </c>
      <c r="H1020" s="2" t="s">
        <v>3134</v>
      </c>
      <c r="I1020" s="22" t="str">
        <f t="shared" si="93"/>
        <v>United States</v>
      </c>
      <c r="J1020" s="22" t="str">
        <f t="shared" si="94"/>
        <v>California</v>
      </c>
      <c r="K1020" s="2" t="s">
        <v>87</v>
      </c>
      <c r="L1020" s="2" t="s">
        <v>1297</v>
      </c>
      <c r="M1020" s="4">
        <v>78.349999999999994</v>
      </c>
      <c r="N1020" s="4">
        <v>5</v>
      </c>
      <c r="O1020" s="4">
        <v>36.8245</v>
      </c>
      <c r="P1020" s="14">
        <f t="shared" si="95"/>
        <v>0.47000000000000003</v>
      </c>
    </row>
    <row r="1021" spans="1:16" ht="14.25" customHeight="1" x14ac:dyDescent="0.25">
      <c r="A1021" s="2" t="s">
        <v>1296</v>
      </c>
      <c r="B1021" s="3">
        <v>40807</v>
      </c>
      <c r="C1021" s="10" t="str">
        <f t="shared" si="90"/>
        <v>September</v>
      </c>
      <c r="D1021" s="10" t="str">
        <f t="shared" si="91"/>
        <v>2011</v>
      </c>
      <c r="E1021" s="3">
        <v>40811</v>
      </c>
      <c r="F1021" s="13">
        <f t="shared" si="92"/>
        <v>4</v>
      </c>
      <c r="G1021" s="2" t="s">
        <v>3644</v>
      </c>
      <c r="H1021" s="2" t="s">
        <v>3134</v>
      </c>
      <c r="I1021" s="22" t="str">
        <f t="shared" si="93"/>
        <v>United States</v>
      </c>
      <c r="J1021" s="22" t="str">
        <f t="shared" si="94"/>
        <v>California</v>
      </c>
      <c r="K1021" s="2" t="s">
        <v>14</v>
      </c>
      <c r="L1021" s="2" t="s">
        <v>1298</v>
      </c>
      <c r="M1021" s="4">
        <v>59.52</v>
      </c>
      <c r="N1021" s="4">
        <v>3</v>
      </c>
      <c r="O1021" s="4">
        <v>15.475199999999999</v>
      </c>
      <c r="P1021" s="14">
        <f t="shared" si="95"/>
        <v>0.25999999999999995</v>
      </c>
    </row>
    <row r="1022" spans="1:16" ht="14.25" customHeight="1" x14ac:dyDescent="0.25">
      <c r="A1022" s="2" t="s">
        <v>1296</v>
      </c>
      <c r="B1022" s="3">
        <v>40807</v>
      </c>
      <c r="C1022" s="10" t="str">
        <f t="shared" si="90"/>
        <v>September</v>
      </c>
      <c r="D1022" s="10" t="str">
        <f t="shared" si="91"/>
        <v>2011</v>
      </c>
      <c r="E1022" s="3">
        <v>40811</v>
      </c>
      <c r="F1022" s="13">
        <f t="shared" si="92"/>
        <v>4</v>
      </c>
      <c r="G1022" s="2" t="s">
        <v>3644</v>
      </c>
      <c r="H1022" s="2" t="s">
        <v>3134</v>
      </c>
      <c r="I1022" s="22" t="str">
        <f t="shared" si="93"/>
        <v>United States</v>
      </c>
      <c r="J1022" s="22" t="str">
        <f t="shared" si="94"/>
        <v>California</v>
      </c>
      <c r="K1022" s="2" t="s">
        <v>45</v>
      </c>
      <c r="L1022" s="2" t="s">
        <v>1299</v>
      </c>
      <c r="M1022" s="4">
        <v>38.520000000000003</v>
      </c>
      <c r="N1022" s="4">
        <v>9</v>
      </c>
      <c r="O1022" s="4">
        <v>17.334</v>
      </c>
      <c r="P1022" s="14">
        <f t="shared" si="95"/>
        <v>0.44999999999999996</v>
      </c>
    </row>
    <row r="1023" spans="1:16" ht="14.25" customHeight="1" x14ac:dyDescent="0.25">
      <c r="A1023" s="2" t="s">
        <v>1296</v>
      </c>
      <c r="B1023" s="3">
        <v>40807</v>
      </c>
      <c r="C1023" s="10" t="str">
        <f t="shared" si="90"/>
        <v>September</v>
      </c>
      <c r="D1023" s="10" t="str">
        <f t="shared" si="91"/>
        <v>2011</v>
      </c>
      <c r="E1023" s="3">
        <v>40811</v>
      </c>
      <c r="F1023" s="13">
        <f t="shared" si="92"/>
        <v>4</v>
      </c>
      <c r="G1023" s="2" t="s">
        <v>3644</v>
      </c>
      <c r="H1023" s="2" t="s">
        <v>3134</v>
      </c>
      <c r="I1023" s="22" t="str">
        <f t="shared" si="93"/>
        <v>United States</v>
      </c>
      <c r="J1023" s="22" t="str">
        <f t="shared" si="94"/>
        <v>California</v>
      </c>
      <c r="K1023" s="2" t="s">
        <v>16</v>
      </c>
      <c r="L1023" s="2" t="s">
        <v>1300</v>
      </c>
      <c r="M1023" s="4">
        <v>239.98400000000001</v>
      </c>
      <c r="N1023" s="4">
        <v>2</v>
      </c>
      <c r="O1023" s="4">
        <v>23.9984</v>
      </c>
      <c r="P1023" s="14">
        <f t="shared" si="95"/>
        <v>9.9999999999999992E-2</v>
      </c>
    </row>
    <row r="1024" spans="1:16" ht="14.25" customHeight="1" x14ac:dyDescent="0.25">
      <c r="A1024" s="2" t="s">
        <v>1296</v>
      </c>
      <c r="B1024" s="3">
        <v>40807</v>
      </c>
      <c r="C1024" s="10" t="str">
        <f t="shared" si="90"/>
        <v>September</v>
      </c>
      <c r="D1024" s="10" t="str">
        <f t="shared" si="91"/>
        <v>2011</v>
      </c>
      <c r="E1024" s="3">
        <v>40811</v>
      </c>
      <c r="F1024" s="13">
        <f t="shared" si="92"/>
        <v>4</v>
      </c>
      <c r="G1024" s="2" t="s">
        <v>3644</v>
      </c>
      <c r="H1024" s="2" t="s">
        <v>3134</v>
      </c>
      <c r="I1024" s="22" t="str">
        <f t="shared" si="93"/>
        <v>United States</v>
      </c>
      <c r="J1024" s="22" t="str">
        <f t="shared" si="94"/>
        <v>California</v>
      </c>
      <c r="K1024" s="2" t="s">
        <v>45</v>
      </c>
      <c r="L1024" s="2" t="s">
        <v>1121</v>
      </c>
      <c r="M1024" s="4">
        <v>19.350000000000001</v>
      </c>
      <c r="N1024" s="4">
        <v>3</v>
      </c>
      <c r="O1024" s="4">
        <v>9.4815000000000005</v>
      </c>
      <c r="P1024" s="14">
        <f t="shared" si="95"/>
        <v>0.49</v>
      </c>
    </row>
    <row r="1025" spans="1:16" ht="14.25" customHeight="1" x14ac:dyDescent="0.25">
      <c r="A1025" s="2" t="s">
        <v>1301</v>
      </c>
      <c r="B1025" s="3">
        <v>41906</v>
      </c>
      <c r="C1025" s="10" t="str">
        <f t="shared" si="90"/>
        <v>September</v>
      </c>
      <c r="D1025" s="10" t="str">
        <f t="shared" si="91"/>
        <v>2014</v>
      </c>
      <c r="E1025" s="3">
        <v>41912</v>
      </c>
      <c r="F1025" s="13">
        <f t="shared" si="92"/>
        <v>6</v>
      </c>
      <c r="G1025" s="2" t="s">
        <v>3455</v>
      </c>
      <c r="H1025" s="2" t="s">
        <v>3223</v>
      </c>
      <c r="I1025" s="22" t="str">
        <f t="shared" si="93"/>
        <v>United States</v>
      </c>
      <c r="J1025" s="22" t="str">
        <f t="shared" si="94"/>
        <v>Colorado</v>
      </c>
      <c r="K1025" s="2" t="s">
        <v>198</v>
      </c>
      <c r="L1025" s="2" t="s">
        <v>1302</v>
      </c>
      <c r="M1025" s="4">
        <v>180.58799999999999</v>
      </c>
      <c r="N1025" s="4">
        <v>2</v>
      </c>
      <c r="O1025" s="4">
        <v>-240.78399999999999</v>
      </c>
      <c r="P1025" s="14">
        <f t="shared" si="95"/>
        <v>-1.3333333333333333</v>
      </c>
    </row>
    <row r="1026" spans="1:16" ht="14.25" customHeight="1" x14ac:dyDescent="0.25">
      <c r="A1026" s="2" t="s">
        <v>1301</v>
      </c>
      <c r="B1026" s="3">
        <v>41906</v>
      </c>
      <c r="C1026" s="10" t="str">
        <f t="shared" si="90"/>
        <v>September</v>
      </c>
      <c r="D1026" s="10" t="str">
        <f t="shared" si="91"/>
        <v>2014</v>
      </c>
      <c r="E1026" s="3">
        <v>41912</v>
      </c>
      <c r="F1026" s="13">
        <f t="shared" si="92"/>
        <v>6</v>
      </c>
      <c r="G1026" s="2" t="s">
        <v>3455</v>
      </c>
      <c r="H1026" s="2" t="s">
        <v>3223</v>
      </c>
      <c r="I1026" s="22" t="str">
        <f t="shared" si="93"/>
        <v>United States</v>
      </c>
      <c r="J1026" s="22" t="str">
        <f t="shared" si="94"/>
        <v>Colorado</v>
      </c>
      <c r="K1026" s="2" t="s">
        <v>38</v>
      </c>
      <c r="L1026" s="2" t="s">
        <v>697</v>
      </c>
      <c r="M1026" s="4">
        <v>47.984000000000002</v>
      </c>
      <c r="N1026" s="4">
        <v>2</v>
      </c>
      <c r="O1026" s="4">
        <v>0.5998</v>
      </c>
      <c r="P1026" s="14">
        <f t="shared" si="95"/>
        <v>1.2499999999999999E-2</v>
      </c>
    </row>
    <row r="1027" spans="1:16" ht="14.25" customHeight="1" x14ac:dyDescent="0.25">
      <c r="A1027" s="2" t="s">
        <v>1303</v>
      </c>
      <c r="B1027" s="3">
        <v>41933</v>
      </c>
      <c r="C1027" s="10" t="str">
        <f t="shared" ref="C1027:C1090" si="96">TEXT(B1027,"mmmm")</f>
        <v>October</v>
      </c>
      <c r="D1027" s="10" t="str">
        <f t="shared" ref="D1027:D1090" si="97">TEXT(B1027,"yyyy")</f>
        <v>2014</v>
      </c>
      <c r="E1027" s="3">
        <v>41935</v>
      </c>
      <c r="F1027" s="13">
        <f t="shared" ref="F1027:F1090" si="98">E1027-B1027</f>
        <v>2</v>
      </c>
      <c r="G1027" s="2" t="s">
        <v>3679</v>
      </c>
      <c r="H1027" s="2" t="s">
        <v>3241</v>
      </c>
      <c r="I1027" s="22" t="str">
        <f t="shared" ref="I1027:I1090" si="99">LEFT(H1027,FIND(",",H1027)-1)</f>
        <v>United States</v>
      </c>
      <c r="J1027" s="22" t="str">
        <f t="shared" ref="J1027:J1090" si="100">TRIM(RIGHT(H1027,LEN(H1027)-FIND("@",SUBSTITUTE(H1027,",","@",LEN(H1027)-LEN(SUBSTITUTE(H1027,",",""))))))</f>
        <v>California</v>
      </c>
      <c r="K1027" s="2" t="s">
        <v>9</v>
      </c>
      <c r="L1027" s="2" t="s">
        <v>1304</v>
      </c>
      <c r="M1027" s="4">
        <v>3.75</v>
      </c>
      <c r="N1027" s="4">
        <v>1</v>
      </c>
      <c r="O1027" s="4">
        <v>1.8</v>
      </c>
      <c r="P1027" s="14">
        <f t="shared" ref="P1027:P1090" si="101">IF(M1027=0,0,O1027/M1027)</f>
        <v>0.48000000000000004</v>
      </c>
    </row>
    <row r="1028" spans="1:16" ht="14.25" customHeight="1" x14ac:dyDescent="0.25">
      <c r="A1028" s="2" t="s">
        <v>1303</v>
      </c>
      <c r="B1028" s="3">
        <v>41933</v>
      </c>
      <c r="C1028" s="10" t="str">
        <f t="shared" si="96"/>
        <v>October</v>
      </c>
      <c r="D1028" s="10" t="str">
        <f t="shared" si="97"/>
        <v>2014</v>
      </c>
      <c r="E1028" s="3">
        <v>41935</v>
      </c>
      <c r="F1028" s="13">
        <f t="shared" si="98"/>
        <v>2</v>
      </c>
      <c r="G1028" s="2" t="s">
        <v>3679</v>
      </c>
      <c r="H1028" s="2" t="s">
        <v>3241</v>
      </c>
      <c r="I1028" s="22" t="str">
        <f t="shared" si="99"/>
        <v>United States</v>
      </c>
      <c r="J1028" s="22" t="str">
        <f t="shared" si="100"/>
        <v>California</v>
      </c>
      <c r="K1028" s="2" t="s">
        <v>18</v>
      </c>
      <c r="L1028" s="2" t="s">
        <v>1305</v>
      </c>
      <c r="M1028" s="4">
        <v>20.928000000000001</v>
      </c>
      <c r="N1028" s="4">
        <v>4</v>
      </c>
      <c r="O1028" s="4">
        <v>7.5864000000000003</v>
      </c>
      <c r="P1028" s="14">
        <f t="shared" si="101"/>
        <v>0.36249999999999999</v>
      </c>
    </row>
    <row r="1029" spans="1:16" ht="14.25" customHeight="1" x14ac:dyDescent="0.25">
      <c r="A1029" s="2" t="s">
        <v>1306</v>
      </c>
      <c r="B1029" s="3">
        <v>41100</v>
      </c>
      <c r="C1029" s="10" t="str">
        <f t="shared" si="96"/>
        <v>July</v>
      </c>
      <c r="D1029" s="10" t="str">
        <f t="shared" si="97"/>
        <v>2012</v>
      </c>
      <c r="E1029" s="3">
        <v>41100</v>
      </c>
      <c r="F1029" s="13">
        <f t="shared" si="98"/>
        <v>0</v>
      </c>
      <c r="G1029" s="2" t="s">
        <v>3307</v>
      </c>
      <c r="H1029" s="2" t="s">
        <v>3200</v>
      </c>
      <c r="I1029" s="22" t="str">
        <f t="shared" si="99"/>
        <v>United States</v>
      </c>
      <c r="J1029" s="22" t="str">
        <f t="shared" si="100"/>
        <v>Arizona</v>
      </c>
      <c r="K1029" s="2" t="s">
        <v>18</v>
      </c>
      <c r="L1029" s="2" t="s">
        <v>1307</v>
      </c>
      <c r="M1029" s="4">
        <v>3.3660000000000001</v>
      </c>
      <c r="N1029" s="4">
        <v>3</v>
      </c>
      <c r="O1029" s="4">
        <v>-2.2440000000000002</v>
      </c>
      <c r="P1029" s="14">
        <f t="shared" si="101"/>
        <v>-0.66666666666666674</v>
      </c>
    </row>
    <row r="1030" spans="1:16" ht="14.25" customHeight="1" x14ac:dyDescent="0.25">
      <c r="A1030" s="2" t="s">
        <v>1308</v>
      </c>
      <c r="B1030" s="3">
        <v>40857</v>
      </c>
      <c r="C1030" s="10" t="str">
        <f t="shared" si="96"/>
        <v>November</v>
      </c>
      <c r="D1030" s="10" t="str">
        <f t="shared" si="97"/>
        <v>2011</v>
      </c>
      <c r="E1030" s="3">
        <v>40863</v>
      </c>
      <c r="F1030" s="13">
        <f t="shared" si="98"/>
        <v>6</v>
      </c>
      <c r="G1030" s="2" t="s">
        <v>3327</v>
      </c>
      <c r="H1030" s="2" t="s">
        <v>3149</v>
      </c>
      <c r="I1030" s="22" t="str">
        <f t="shared" si="99"/>
        <v>United States</v>
      </c>
      <c r="J1030" s="22" t="str">
        <f t="shared" si="100"/>
        <v>California</v>
      </c>
      <c r="K1030" s="2" t="s">
        <v>16</v>
      </c>
      <c r="L1030" s="2" t="s">
        <v>318</v>
      </c>
      <c r="M1030" s="4">
        <v>601.53599999999994</v>
      </c>
      <c r="N1030" s="4">
        <v>8</v>
      </c>
      <c r="O1030" s="4">
        <v>60.153599999999997</v>
      </c>
      <c r="P1030" s="14">
        <f t="shared" si="101"/>
        <v>0.1</v>
      </c>
    </row>
    <row r="1031" spans="1:16" ht="14.25" customHeight="1" x14ac:dyDescent="0.25">
      <c r="A1031" s="2" t="s">
        <v>1308</v>
      </c>
      <c r="B1031" s="3">
        <v>40857</v>
      </c>
      <c r="C1031" s="10" t="str">
        <f t="shared" si="96"/>
        <v>November</v>
      </c>
      <c r="D1031" s="10" t="str">
        <f t="shared" si="97"/>
        <v>2011</v>
      </c>
      <c r="E1031" s="3">
        <v>40863</v>
      </c>
      <c r="F1031" s="13">
        <f t="shared" si="98"/>
        <v>6</v>
      </c>
      <c r="G1031" s="2" t="s">
        <v>3327</v>
      </c>
      <c r="H1031" s="2" t="s">
        <v>3149</v>
      </c>
      <c r="I1031" s="22" t="str">
        <f t="shared" si="99"/>
        <v>United States</v>
      </c>
      <c r="J1031" s="22" t="str">
        <f t="shared" si="100"/>
        <v>California</v>
      </c>
      <c r="K1031" s="2" t="s">
        <v>38</v>
      </c>
      <c r="L1031" s="2" t="s">
        <v>1309</v>
      </c>
      <c r="M1031" s="4">
        <v>10.99</v>
      </c>
      <c r="N1031" s="4">
        <v>1</v>
      </c>
      <c r="O1031" s="4">
        <v>4.2861000000000002</v>
      </c>
      <c r="P1031" s="14">
        <f t="shared" si="101"/>
        <v>0.39</v>
      </c>
    </row>
    <row r="1032" spans="1:16" ht="14.25" customHeight="1" x14ac:dyDescent="0.25">
      <c r="A1032" s="2" t="s">
        <v>1308</v>
      </c>
      <c r="B1032" s="3">
        <v>40857</v>
      </c>
      <c r="C1032" s="10" t="str">
        <f t="shared" si="96"/>
        <v>November</v>
      </c>
      <c r="D1032" s="10" t="str">
        <f t="shared" si="97"/>
        <v>2011</v>
      </c>
      <c r="E1032" s="3">
        <v>40863</v>
      </c>
      <c r="F1032" s="13">
        <f t="shared" si="98"/>
        <v>6</v>
      </c>
      <c r="G1032" s="2" t="s">
        <v>3327</v>
      </c>
      <c r="H1032" s="2" t="s">
        <v>3149</v>
      </c>
      <c r="I1032" s="22" t="str">
        <f t="shared" si="99"/>
        <v>United States</v>
      </c>
      <c r="J1032" s="22" t="str">
        <f t="shared" si="100"/>
        <v>California</v>
      </c>
      <c r="K1032" s="2" t="s">
        <v>12</v>
      </c>
      <c r="L1032" s="2" t="s">
        <v>47</v>
      </c>
      <c r="M1032" s="4">
        <v>39.880000000000003</v>
      </c>
      <c r="N1032" s="4">
        <v>2</v>
      </c>
      <c r="O1032" s="4">
        <v>11.166399999999999</v>
      </c>
      <c r="P1032" s="14">
        <f t="shared" si="101"/>
        <v>0.27999999999999997</v>
      </c>
    </row>
    <row r="1033" spans="1:16" ht="14.25" customHeight="1" x14ac:dyDescent="0.25">
      <c r="A1033" s="2" t="s">
        <v>1308</v>
      </c>
      <c r="B1033" s="3">
        <v>40857</v>
      </c>
      <c r="C1033" s="10" t="str">
        <f t="shared" si="96"/>
        <v>November</v>
      </c>
      <c r="D1033" s="10" t="str">
        <f t="shared" si="97"/>
        <v>2011</v>
      </c>
      <c r="E1033" s="3">
        <v>40863</v>
      </c>
      <c r="F1033" s="13">
        <f t="shared" si="98"/>
        <v>6</v>
      </c>
      <c r="G1033" s="2" t="s">
        <v>3327</v>
      </c>
      <c r="H1033" s="2" t="s">
        <v>3149</v>
      </c>
      <c r="I1033" s="22" t="str">
        <f t="shared" si="99"/>
        <v>United States</v>
      </c>
      <c r="J1033" s="22" t="str">
        <f t="shared" si="100"/>
        <v>California</v>
      </c>
      <c r="K1033" s="2" t="s">
        <v>45</v>
      </c>
      <c r="L1033" s="2" t="s">
        <v>1310</v>
      </c>
      <c r="M1033" s="4">
        <v>62.24</v>
      </c>
      <c r="N1033" s="4">
        <v>8</v>
      </c>
      <c r="O1033" s="4">
        <v>28.007999999999999</v>
      </c>
      <c r="P1033" s="14">
        <f t="shared" si="101"/>
        <v>0.44999999999999996</v>
      </c>
    </row>
    <row r="1034" spans="1:16" ht="14.25" customHeight="1" x14ac:dyDescent="0.25">
      <c r="A1034" s="2" t="s">
        <v>1308</v>
      </c>
      <c r="B1034" s="3">
        <v>40857</v>
      </c>
      <c r="C1034" s="10" t="str">
        <f t="shared" si="96"/>
        <v>November</v>
      </c>
      <c r="D1034" s="10" t="str">
        <f t="shared" si="97"/>
        <v>2011</v>
      </c>
      <c r="E1034" s="3">
        <v>40863</v>
      </c>
      <c r="F1034" s="13">
        <f t="shared" si="98"/>
        <v>6</v>
      </c>
      <c r="G1034" s="2" t="s">
        <v>3327</v>
      </c>
      <c r="H1034" s="2" t="s">
        <v>3149</v>
      </c>
      <c r="I1034" s="22" t="str">
        <f t="shared" si="99"/>
        <v>United States</v>
      </c>
      <c r="J1034" s="22" t="str">
        <f t="shared" si="100"/>
        <v>California</v>
      </c>
      <c r="K1034" s="2" t="s">
        <v>12</v>
      </c>
      <c r="L1034" s="2" t="s">
        <v>1311</v>
      </c>
      <c r="M1034" s="4">
        <v>53.2</v>
      </c>
      <c r="N1034" s="4">
        <v>5</v>
      </c>
      <c r="O1034" s="4">
        <v>14.896000000000001</v>
      </c>
      <c r="P1034" s="14">
        <f t="shared" si="101"/>
        <v>0.28000000000000003</v>
      </c>
    </row>
    <row r="1035" spans="1:16" ht="14.25" customHeight="1" x14ac:dyDescent="0.25">
      <c r="A1035" s="2" t="s">
        <v>1308</v>
      </c>
      <c r="B1035" s="3">
        <v>40857</v>
      </c>
      <c r="C1035" s="10" t="str">
        <f t="shared" si="96"/>
        <v>November</v>
      </c>
      <c r="D1035" s="10" t="str">
        <f t="shared" si="97"/>
        <v>2011</v>
      </c>
      <c r="E1035" s="3">
        <v>40863</v>
      </c>
      <c r="F1035" s="13">
        <f t="shared" si="98"/>
        <v>6</v>
      </c>
      <c r="G1035" s="2" t="s">
        <v>3327</v>
      </c>
      <c r="H1035" s="2" t="s">
        <v>3149</v>
      </c>
      <c r="I1035" s="22" t="str">
        <f t="shared" si="99"/>
        <v>United States</v>
      </c>
      <c r="J1035" s="22" t="str">
        <f t="shared" si="100"/>
        <v>California</v>
      </c>
      <c r="K1035" s="2" t="s">
        <v>9</v>
      </c>
      <c r="L1035" s="2" t="s">
        <v>1312</v>
      </c>
      <c r="M1035" s="4">
        <v>39.840000000000003</v>
      </c>
      <c r="N1035" s="4">
        <v>8</v>
      </c>
      <c r="O1035" s="4">
        <v>18.3264</v>
      </c>
      <c r="P1035" s="14">
        <f t="shared" si="101"/>
        <v>0.45999999999999996</v>
      </c>
    </row>
    <row r="1036" spans="1:16" ht="14.25" customHeight="1" x14ac:dyDescent="0.25">
      <c r="A1036" s="2" t="s">
        <v>1313</v>
      </c>
      <c r="B1036" s="3">
        <v>41283</v>
      </c>
      <c r="C1036" s="10" t="str">
        <f t="shared" si="96"/>
        <v>January</v>
      </c>
      <c r="D1036" s="10" t="str">
        <f t="shared" si="97"/>
        <v>2013</v>
      </c>
      <c r="E1036" s="3">
        <v>41289</v>
      </c>
      <c r="F1036" s="13">
        <f t="shared" si="98"/>
        <v>6</v>
      </c>
      <c r="G1036" s="2" t="s">
        <v>3599</v>
      </c>
      <c r="H1036" s="2" t="s">
        <v>3190</v>
      </c>
      <c r="I1036" s="22" t="str">
        <f t="shared" si="99"/>
        <v>United States</v>
      </c>
      <c r="J1036" s="22" t="str">
        <f t="shared" si="100"/>
        <v>California</v>
      </c>
      <c r="K1036" s="2" t="s">
        <v>38</v>
      </c>
      <c r="L1036" s="2" t="s">
        <v>1314</v>
      </c>
      <c r="M1036" s="4">
        <v>349.95</v>
      </c>
      <c r="N1036" s="4">
        <v>5</v>
      </c>
      <c r="O1036" s="4">
        <v>118.983</v>
      </c>
      <c r="P1036" s="14">
        <f t="shared" si="101"/>
        <v>0.34</v>
      </c>
    </row>
    <row r="1037" spans="1:16" ht="14.25" customHeight="1" x14ac:dyDescent="0.25">
      <c r="A1037" s="2" t="s">
        <v>1313</v>
      </c>
      <c r="B1037" s="3">
        <v>41283</v>
      </c>
      <c r="C1037" s="10" t="str">
        <f t="shared" si="96"/>
        <v>January</v>
      </c>
      <c r="D1037" s="10" t="str">
        <f t="shared" si="97"/>
        <v>2013</v>
      </c>
      <c r="E1037" s="3">
        <v>41289</v>
      </c>
      <c r="F1037" s="13">
        <f t="shared" si="98"/>
        <v>6</v>
      </c>
      <c r="G1037" s="2" t="s">
        <v>3599</v>
      </c>
      <c r="H1037" s="2" t="s">
        <v>3190</v>
      </c>
      <c r="I1037" s="22" t="str">
        <f t="shared" si="99"/>
        <v>United States</v>
      </c>
      <c r="J1037" s="22" t="str">
        <f t="shared" si="100"/>
        <v>California</v>
      </c>
      <c r="K1037" s="2" t="s">
        <v>16</v>
      </c>
      <c r="L1037" s="2" t="s">
        <v>50</v>
      </c>
      <c r="M1037" s="4">
        <v>377.928</v>
      </c>
      <c r="N1037" s="4">
        <v>9</v>
      </c>
      <c r="O1037" s="4">
        <v>141.72300000000001</v>
      </c>
      <c r="P1037" s="14">
        <f t="shared" si="101"/>
        <v>0.37500000000000006</v>
      </c>
    </row>
    <row r="1038" spans="1:16" ht="14.25" customHeight="1" x14ac:dyDescent="0.25">
      <c r="A1038" s="2" t="s">
        <v>1315</v>
      </c>
      <c r="B1038" s="3">
        <v>41829</v>
      </c>
      <c r="C1038" s="10" t="str">
        <f t="shared" si="96"/>
        <v>July</v>
      </c>
      <c r="D1038" s="10" t="str">
        <f t="shared" si="97"/>
        <v>2014</v>
      </c>
      <c r="E1038" s="3">
        <v>41831</v>
      </c>
      <c r="F1038" s="13">
        <f t="shared" si="98"/>
        <v>2</v>
      </c>
      <c r="G1038" s="2" t="s">
        <v>3437</v>
      </c>
      <c r="H1038" s="2" t="s">
        <v>3242</v>
      </c>
      <c r="I1038" s="22" t="str">
        <f t="shared" si="99"/>
        <v>United States</v>
      </c>
      <c r="J1038" s="22" t="str">
        <f t="shared" si="100"/>
        <v>California</v>
      </c>
      <c r="K1038" s="2" t="s">
        <v>9</v>
      </c>
      <c r="L1038" s="2" t="s">
        <v>1316</v>
      </c>
      <c r="M1038" s="4">
        <v>75.180000000000007</v>
      </c>
      <c r="N1038" s="4">
        <v>6</v>
      </c>
      <c r="O1038" s="4">
        <v>35.334600000000002</v>
      </c>
      <c r="P1038" s="14">
        <f t="shared" si="101"/>
        <v>0.47</v>
      </c>
    </row>
    <row r="1039" spans="1:16" ht="14.25" customHeight="1" x14ac:dyDescent="0.25">
      <c r="A1039" s="2" t="s">
        <v>1317</v>
      </c>
      <c r="B1039" s="3">
        <v>40676</v>
      </c>
      <c r="C1039" s="10" t="str">
        <f t="shared" si="96"/>
        <v>May</v>
      </c>
      <c r="D1039" s="10" t="str">
        <f t="shared" si="97"/>
        <v>2011</v>
      </c>
      <c r="E1039" s="3">
        <v>40680</v>
      </c>
      <c r="F1039" s="13">
        <f t="shared" si="98"/>
        <v>4</v>
      </c>
      <c r="G1039" s="2" t="s">
        <v>3449</v>
      </c>
      <c r="H1039" s="2" t="s">
        <v>3185</v>
      </c>
      <c r="I1039" s="22" t="str">
        <f t="shared" si="99"/>
        <v>United States</v>
      </c>
      <c r="J1039" s="22" t="str">
        <f t="shared" si="100"/>
        <v>California</v>
      </c>
      <c r="K1039" s="2" t="s">
        <v>38</v>
      </c>
      <c r="L1039" s="2" t="s">
        <v>880</v>
      </c>
      <c r="M1039" s="4">
        <v>149.97</v>
      </c>
      <c r="N1039" s="4">
        <v>3</v>
      </c>
      <c r="O1039" s="4">
        <v>52.4895</v>
      </c>
      <c r="P1039" s="14">
        <f t="shared" si="101"/>
        <v>0.35</v>
      </c>
    </row>
    <row r="1040" spans="1:16" ht="14.25" customHeight="1" x14ac:dyDescent="0.25">
      <c r="A1040" s="2" t="s">
        <v>1318</v>
      </c>
      <c r="B1040" s="3">
        <v>40818</v>
      </c>
      <c r="C1040" s="10" t="str">
        <f t="shared" si="96"/>
        <v>October</v>
      </c>
      <c r="D1040" s="10" t="str">
        <f t="shared" si="97"/>
        <v>2011</v>
      </c>
      <c r="E1040" s="3">
        <v>40821</v>
      </c>
      <c r="F1040" s="13">
        <f t="shared" si="98"/>
        <v>3</v>
      </c>
      <c r="G1040" s="2" t="s">
        <v>3375</v>
      </c>
      <c r="H1040" s="2" t="s">
        <v>3200</v>
      </c>
      <c r="I1040" s="22" t="str">
        <f t="shared" si="99"/>
        <v>United States</v>
      </c>
      <c r="J1040" s="22" t="str">
        <f t="shared" si="100"/>
        <v>Arizona</v>
      </c>
      <c r="K1040" s="2" t="s">
        <v>45</v>
      </c>
      <c r="L1040" s="2" t="s">
        <v>1319</v>
      </c>
      <c r="M1040" s="4">
        <v>9.4079999999999995</v>
      </c>
      <c r="N1040" s="4">
        <v>2</v>
      </c>
      <c r="O1040" s="4">
        <v>3.4104000000000001</v>
      </c>
      <c r="P1040" s="14">
        <f t="shared" si="101"/>
        <v>0.36250000000000004</v>
      </c>
    </row>
    <row r="1041" spans="1:16" ht="14.25" customHeight="1" x14ac:dyDescent="0.25">
      <c r="A1041" s="2" t="s">
        <v>1318</v>
      </c>
      <c r="B1041" s="3">
        <v>40818</v>
      </c>
      <c r="C1041" s="10" t="str">
        <f t="shared" si="96"/>
        <v>October</v>
      </c>
      <c r="D1041" s="10" t="str">
        <f t="shared" si="97"/>
        <v>2011</v>
      </c>
      <c r="E1041" s="3">
        <v>40821</v>
      </c>
      <c r="F1041" s="13">
        <f t="shared" si="98"/>
        <v>3</v>
      </c>
      <c r="G1041" s="2" t="s">
        <v>3375</v>
      </c>
      <c r="H1041" s="2" t="s">
        <v>3200</v>
      </c>
      <c r="I1041" s="22" t="str">
        <f t="shared" si="99"/>
        <v>United States</v>
      </c>
      <c r="J1041" s="22" t="str">
        <f t="shared" si="100"/>
        <v>Arizona</v>
      </c>
      <c r="K1041" s="2" t="s">
        <v>79</v>
      </c>
      <c r="L1041" s="2" t="s">
        <v>106</v>
      </c>
      <c r="M1041" s="4">
        <v>4.6719999999999997</v>
      </c>
      <c r="N1041" s="4">
        <v>2</v>
      </c>
      <c r="O1041" s="4">
        <v>1.46</v>
      </c>
      <c r="P1041" s="14">
        <f t="shared" si="101"/>
        <v>0.3125</v>
      </c>
    </row>
    <row r="1042" spans="1:16" ht="14.25" customHeight="1" x14ac:dyDescent="0.25">
      <c r="A1042" s="2" t="s">
        <v>1318</v>
      </c>
      <c r="B1042" s="3">
        <v>40818</v>
      </c>
      <c r="C1042" s="10" t="str">
        <f t="shared" si="96"/>
        <v>October</v>
      </c>
      <c r="D1042" s="10" t="str">
        <f t="shared" si="97"/>
        <v>2011</v>
      </c>
      <c r="E1042" s="3">
        <v>40821</v>
      </c>
      <c r="F1042" s="13">
        <f t="shared" si="98"/>
        <v>3</v>
      </c>
      <c r="G1042" s="2" t="s">
        <v>3375</v>
      </c>
      <c r="H1042" s="2" t="s">
        <v>3200</v>
      </c>
      <c r="I1042" s="22" t="str">
        <f t="shared" si="99"/>
        <v>United States</v>
      </c>
      <c r="J1042" s="22" t="str">
        <f t="shared" si="100"/>
        <v>Arizona</v>
      </c>
      <c r="K1042" s="2" t="s">
        <v>16</v>
      </c>
      <c r="L1042" s="2" t="s">
        <v>1320</v>
      </c>
      <c r="M1042" s="4">
        <v>318.39999999999998</v>
      </c>
      <c r="N1042" s="4">
        <v>2</v>
      </c>
      <c r="O1042" s="4">
        <v>107.46</v>
      </c>
      <c r="P1042" s="14">
        <f t="shared" si="101"/>
        <v>0.33750000000000002</v>
      </c>
    </row>
    <row r="1043" spans="1:16" ht="14.25" customHeight="1" x14ac:dyDescent="0.25">
      <c r="A1043" s="2" t="s">
        <v>1318</v>
      </c>
      <c r="B1043" s="3">
        <v>40818</v>
      </c>
      <c r="C1043" s="10" t="str">
        <f t="shared" si="96"/>
        <v>October</v>
      </c>
      <c r="D1043" s="10" t="str">
        <f t="shared" si="97"/>
        <v>2011</v>
      </c>
      <c r="E1043" s="3">
        <v>40821</v>
      </c>
      <c r="F1043" s="13">
        <f t="shared" si="98"/>
        <v>3</v>
      </c>
      <c r="G1043" s="2" t="s">
        <v>3375</v>
      </c>
      <c r="H1043" s="2" t="s">
        <v>3200</v>
      </c>
      <c r="I1043" s="22" t="str">
        <f t="shared" si="99"/>
        <v>United States</v>
      </c>
      <c r="J1043" s="22" t="str">
        <f t="shared" si="100"/>
        <v>Arizona</v>
      </c>
      <c r="K1043" s="2" t="s">
        <v>87</v>
      </c>
      <c r="L1043" s="2" t="s">
        <v>1321</v>
      </c>
      <c r="M1043" s="4">
        <v>12.768000000000001</v>
      </c>
      <c r="N1043" s="4">
        <v>6</v>
      </c>
      <c r="O1043" s="4">
        <v>4.6284000000000001</v>
      </c>
      <c r="P1043" s="14">
        <f t="shared" si="101"/>
        <v>0.36249999999999999</v>
      </c>
    </row>
    <row r="1044" spans="1:16" ht="14.25" customHeight="1" x14ac:dyDescent="0.25">
      <c r="A1044" s="2" t="s">
        <v>1318</v>
      </c>
      <c r="B1044" s="3">
        <v>40818</v>
      </c>
      <c r="C1044" s="10" t="str">
        <f t="shared" si="96"/>
        <v>October</v>
      </c>
      <c r="D1044" s="10" t="str">
        <f t="shared" si="97"/>
        <v>2011</v>
      </c>
      <c r="E1044" s="3">
        <v>40821</v>
      </c>
      <c r="F1044" s="13">
        <f t="shared" si="98"/>
        <v>3</v>
      </c>
      <c r="G1044" s="2" t="s">
        <v>3375</v>
      </c>
      <c r="H1044" s="2" t="s">
        <v>3200</v>
      </c>
      <c r="I1044" s="22" t="str">
        <f t="shared" si="99"/>
        <v>United States</v>
      </c>
      <c r="J1044" s="22" t="str">
        <f t="shared" si="100"/>
        <v>Arizona</v>
      </c>
      <c r="K1044" s="2" t="s">
        <v>82</v>
      </c>
      <c r="L1044" s="2" t="s">
        <v>1322</v>
      </c>
      <c r="M1044" s="4">
        <v>15.36</v>
      </c>
      <c r="N1044" s="4">
        <v>2</v>
      </c>
      <c r="O1044" s="4">
        <v>-3.2639999999999998</v>
      </c>
      <c r="P1044" s="14">
        <f t="shared" si="101"/>
        <v>-0.21249999999999999</v>
      </c>
    </row>
    <row r="1045" spans="1:16" ht="14.25" customHeight="1" x14ac:dyDescent="0.25">
      <c r="A1045" s="2" t="s">
        <v>1318</v>
      </c>
      <c r="B1045" s="3">
        <v>40818</v>
      </c>
      <c r="C1045" s="10" t="str">
        <f t="shared" si="96"/>
        <v>October</v>
      </c>
      <c r="D1045" s="10" t="str">
        <f t="shared" si="97"/>
        <v>2011</v>
      </c>
      <c r="E1045" s="3">
        <v>40821</v>
      </c>
      <c r="F1045" s="13">
        <f t="shared" si="98"/>
        <v>3</v>
      </c>
      <c r="G1045" s="2" t="s">
        <v>3375</v>
      </c>
      <c r="H1045" s="2" t="s">
        <v>3200</v>
      </c>
      <c r="I1045" s="22" t="str">
        <f t="shared" si="99"/>
        <v>United States</v>
      </c>
      <c r="J1045" s="22" t="str">
        <f t="shared" si="100"/>
        <v>Arizona</v>
      </c>
      <c r="K1045" s="2" t="s">
        <v>16</v>
      </c>
      <c r="L1045" s="2" t="s">
        <v>1163</v>
      </c>
      <c r="M1045" s="4">
        <v>230.376</v>
      </c>
      <c r="N1045" s="4">
        <v>3</v>
      </c>
      <c r="O1045" s="4">
        <v>20.157900000000001</v>
      </c>
      <c r="P1045" s="14">
        <f t="shared" si="101"/>
        <v>8.7500000000000008E-2</v>
      </c>
    </row>
    <row r="1046" spans="1:16" ht="14.25" customHeight="1" x14ac:dyDescent="0.25">
      <c r="A1046" s="2" t="s">
        <v>1318</v>
      </c>
      <c r="B1046" s="3">
        <v>40818</v>
      </c>
      <c r="C1046" s="10" t="str">
        <f t="shared" si="96"/>
        <v>October</v>
      </c>
      <c r="D1046" s="10" t="str">
        <f t="shared" si="97"/>
        <v>2011</v>
      </c>
      <c r="E1046" s="3">
        <v>40821</v>
      </c>
      <c r="F1046" s="13">
        <f t="shared" si="98"/>
        <v>3</v>
      </c>
      <c r="G1046" s="2" t="s">
        <v>3375</v>
      </c>
      <c r="H1046" s="2" t="s">
        <v>3200</v>
      </c>
      <c r="I1046" s="22" t="str">
        <f t="shared" si="99"/>
        <v>United States</v>
      </c>
      <c r="J1046" s="22" t="str">
        <f t="shared" si="100"/>
        <v>Arizona</v>
      </c>
      <c r="K1046" s="2" t="s">
        <v>38</v>
      </c>
      <c r="L1046" s="2" t="s">
        <v>764</v>
      </c>
      <c r="M1046" s="4">
        <v>7.16</v>
      </c>
      <c r="N1046" s="4">
        <v>1</v>
      </c>
      <c r="O1046" s="4">
        <v>-8.9499999999999996E-2</v>
      </c>
      <c r="P1046" s="14">
        <f t="shared" si="101"/>
        <v>-1.2499999999999999E-2</v>
      </c>
    </row>
    <row r="1047" spans="1:16" ht="14.25" customHeight="1" x14ac:dyDescent="0.25">
      <c r="A1047" s="2" t="s">
        <v>1323</v>
      </c>
      <c r="B1047" s="3">
        <v>41389</v>
      </c>
      <c r="C1047" s="10" t="str">
        <f t="shared" si="96"/>
        <v>April</v>
      </c>
      <c r="D1047" s="10" t="str">
        <f t="shared" si="97"/>
        <v>2013</v>
      </c>
      <c r="E1047" s="3">
        <v>41392</v>
      </c>
      <c r="F1047" s="13">
        <f t="shared" si="98"/>
        <v>3</v>
      </c>
      <c r="G1047" s="2" t="s">
        <v>3680</v>
      </c>
      <c r="H1047" s="2" t="s">
        <v>3180</v>
      </c>
      <c r="I1047" s="22" t="str">
        <f t="shared" si="99"/>
        <v>United States</v>
      </c>
      <c r="J1047" s="22" t="str">
        <f t="shared" si="100"/>
        <v>California</v>
      </c>
      <c r="K1047" s="2" t="s">
        <v>18</v>
      </c>
      <c r="L1047" s="2" t="s">
        <v>342</v>
      </c>
      <c r="M1047" s="4">
        <v>3.984</v>
      </c>
      <c r="N1047" s="4">
        <v>1</v>
      </c>
      <c r="O1047" s="4">
        <v>1.3944000000000001</v>
      </c>
      <c r="P1047" s="14">
        <f t="shared" si="101"/>
        <v>0.35000000000000003</v>
      </c>
    </row>
    <row r="1048" spans="1:16" ht="14.25" customHeight="1" x14ac:dyDescent="0.25">
      <c r="A1048" s="2" t="s">
        <v>1324</v>
      </c>
      <c r="B1048" s="3">
        <v>41984</v>
      </c>
      <c r="C1048" s="10" t="str">
        <f t="shared" si="96"/>
        <v>December</v>
      </c>
      <c r="D1048" s="10" t="str">
        <f t="shared" si="97"/>
        <v>2014</v>
      </c>
      <c r="E1048" s="3">
        <v>41986</v>
      </c>
      <c r="F1048" s="13">
        <f t="shared" si="98"/>
        <v>2</v>
      </c>
      <c r="G1048" s="2" t="s">
        <v>3344</v>
      </c>
      <c r="H1048" s="2" t="s">
        <v>3132</v>
      </c>
      <c r="I1048" s="22" t="str">
        <f t="shared" si="99"/>
        <v>United States</v>
      </c>
      <c r="J1048" s="22" t="str">
        <f t="shared" si="100"/>
        <v>Washington</v>
      </c>
      <c r="K1048" s="2" t="s">
        <v>38</v>
      </c>
      <c r="L1048" s="2" t="s">
        <v>1325</v>
      </c>
      <c r="M1048" s="4">
        <v>49.08</v>
      </c>
      <c r="N1048" s="4">
        <v>3</v>
      </c>
      <c r="O1048" s="4">
        <v>4.9080000000000004</v>
      </c>
      <c r="P1048" s="14">
        <f t="shared" si="101"/>
        <v>0.1</v>
      </c>
    </row>
    <row r="1049" spans="1:16" ht="14.25" customHeight="1" x14ac:dyDescent="0.25">
      <c r="A1049" s="2" t="s">
        <v>1324</v>
      </c>
      <c r="B1049" s="3">
        <v>41984</v>
      </c>
      <c r="C1049" s="10" t="str">
        <f t="shared" si="96"/>
        <v>December</v>
      </c>
      <c r="D1049" s="10" t="str">
        <f t="shared" si="97"/>
        <v>2014</v>
      </c>
      <c r="E1049" s="3">
        <v>41986</v>
      </c>
      <c r="F1049" s="13">
        <f t="shared" si="98"/>
        <v>2</v>
      </c>
      <c r="G1049" s="2" t="s">
        <v>3344</v>
      </c>
      <c r="H1049" s="2" t="s">
        <v>3132</v>
      </c>
      <c r="I1049" s="22" t="str">
        <f t="shared" si="99"/>
        <v>United States</v>
      </c>
      <c r="J1049" s="22" t="str">
        <f t="shared" si="100"/>
        <v>Washington</v>
      </c>
      <c r="K1049" s="2" t="s">
        <v>28</v>
      </c>
      <c r="L1049" s="2" t="s">
        <v>1326</v>
      </c>
      <c r="M1049" s="4">
        <v>324.89999999999998</v>
      </c>
      <c r="N1049" s="4">
        <v>5</v>
      </c>
      <c r="O1049" s="4">
        <v>38.988</v>
      </c>
      <c r="P1049" s="14">
        <f t="shared" si="101"/>
        <v>0.12000000000000001</v>
      </c>
    </row>
    <row r="1050" spans="1:16" ht="14.25" customHeight="1" x14ac:dyDescent="0.25">
      <c r="A1050" s="2" t="s">
        <v>1324</v>
      </c>
      <c r="B1050" s="3">
        <v>41984</v>
      </c>
      <c r="C1050" s="10" t="str">
        <f t="shared" si="96"/>
        <v>December</v>
      </c>
      <c r="D1050" s="10" t="str">
        <f t="shared" si="97"/>
        <v>2014</v>
      </c>
      <c r="E1050" s="3">
        <v>41986</v>
      </c>
      <c r="F1050" s="13">
        <f t="shared" si="98"/>
        <v>2</v>
      </c>
      <c r="G1050" s="2" t="s">
        <v>3344</v>
      </c>
      <c r="H1050" s="2" t="s">
        <v>3132</v>
      </c>
      <c r="I1050" s="22" t="str">
        <f t="shared" si="99"/>
        <v>United States</v>
      </c>
      <c r="J1050" s="22" t="str">
        <f t="shared" si="100"/>
        <v>Washington</v>
      </c>
      <c r="K1050" s="2" t="s">
        <v>14</v>
      </c>
      <c r="L1050" s="2" t="s">
        <v>1327</v>
      </c>
      <c r="M1050" s="4">
        <v>18.239999999999998</v>
      </c>
      <c r="N1050" s="4">
        <v>3</v>
      </c>
      <c r="O1050" s="4">
        <v>5.2896000000000001</v>
      </c>
      <c r="P1050" s="14">
        <f t="shared" si="101"/>
        <v>0.29000000000000004</v>
      </c>
    </row>
    <row r="1051" spans="1:16" ht="14.25" customHeight="1" x14ac:dyDescent="0.25">
      <c r="A1051" s="2" t="s">
        <v>1328</v>
      </c>
      <c r="B1051" s="3">
        <v>41535</v>
      </c>
      <c r="C1051" s="10" t="str">
        <f t="shared" si="96"/>
        <v>September</v>
      </c>
      <c r="D1051" s="10" t="str">
        <f t="shared" si="97"/>
        <v>2013</v>
      </c>
      <c r="E1051" s="3">
        <v>41539</v>
      </c>
      <c r="F1051" s="13">
        <f t="shared" si="98"/>
        <v>4</v>
      </c>
      <c r="G1051" s="2" t="s">
        <v>3681</v>
      </c>
      <c r="H1051" s="2" t="s">
        <v>3132</v>
      </c>
      <c r="I1051" s="22" t="str">
        <f t="shared" si="99"/>
        <v>United States</v>
      </c>
      <c r="J1051" s="22" t="str">
        <f t="shared" si="100"/>
        <v>Washington</v>
      </c>
      <c r="K1051" s="2" t="s">
        <v>72</v>
      </c>
      <c r="L1051" s="2" t="s">
        <v>1224</v>
      </c>
      <c r="M1051" s="4">
        <v>113.88800000000001</v>
      </c>
      <c r="N1051" s="4">
        <v>2</v>
      </c>
      <c r="O1051" s="4">
        <v>9.9651999999999994</v>
      </c>
      <c r="P1051" s="14">
        <f t="shared" si="101"/>
        <v>8.7499999999999994E-2</v>
      </c>
    </row>
    <row r="1052" spans="1:16" ht="14.25" customHeight="1" x14ac:dyDescent="0.25">
      <c r="A1052" s="2" t="s">
        <v>1328</v>
      </c>
      <c r="B1052" s="3">
        <v>41535</v>
      </c>
      <c r="C1052" s="10" t="str">
        <f t="shared" si="96"/>
        <v>September</v>
      </c>
      <c r="D1052" s="10" t="str">
        <f t="shared" si="97"/>
        <v>2013</v>
      </c>
      <c r="E1052" s="3">
        <v>41539</v>
      </c>
      <c r="F1052" s="13">
        <f t="shared" si="98"/>
        <v>4</v>
      </c>
      <c r="G1052" s="2" t="s">
        <v>3681</v>
      </c>
      <c r="H1052" s="2" t="s">
        <v>3132</v>
      </c>
      <c r="I1052" s="22" t="str">
        <f t="shared" si="99"/>
        <v>United States</v>
      </c>
      <c r="J1052" s="22" t="str">
        <f t="shared" si="100"/>
        <v>Washington</v>
      </c>
      <c r="K1052" s="2" t="s">
        <v>16</v>
      </c>
      <c r="L1052" s="2" t="s">
        <v>1329</v>
      </c>
      <c r="M1052" s="4">
        <v>105.584</v>
      </c>
      <c r="N1052" s="4">
        <v>2</v>
      </c>
      <c r="O1052" s="4">
        <v>7.9188000000000001</v>
      </c>
      <c r="P1052" s="14">
        <f t="shared" si="101"/>
        <v>7.4999999999999997E-2</v>
      </c>
    </row>
    <row r="1053" spans="1:16" ht="14.25" customHeight="1" x14ac:dyDescent="0.25">
      <c r="A1053" s="2" t="s">
        <v>1330</v>
      </c>
      <c r="B1053" s="3">
        <v>41464</v>
      </c>
      <c r="C1053" s="10" t="str">
        <f t="shared" si="96"/>
        <v>July</v>
      </c>
      <c r="D1053" s="10" t="str">
        <f t="shared" si="97"/>
        <v>2013</v>
      </c>
      <c r="E1053" s="3">
        <v>41470</v>
      </c>
      <c r="F1053" s="13">
        <f t="shared" si="98"/>
        <v>6</v>
      </c>
      <c r="G1053" s="2" t="s">
        <v>3682</v>
      </c>
      <c r="H1053" s="2" t="s">
        <v>3132</v>
      </c>
      <c r="I1053" s="22" t="str">
        <f t="shared" si="99"/>
        <v>United States</v>
      </c>
      <c r="J1053" s="22" t="str">
        <f t="shared" si="100"/>
        <v>Washington</v>
      </c>
      <c r="K1053" s="2" t="s">
        <v>16</v>
      </c>
      <c r="L1053" s="2" t="s">
        <v>378</v>
      </c>
      <c r="M1053" s="4">
        <v>107.98399999999999</v>
      </c>
      <c r="N1053" s="4">
        <v>1</v>
      </c>
      <c r="O1053" s="4">
        <v>9.4486000000000008</v>
      </c>
      <c r="P1053" s="14">
        <f t="shared" si="101"/>
        <v>8.7500000000000008E-2</v>
      </c>
    </row>
    <row r="1054" spans="1:16" ht="14.25" customHeight="1" x14ac:dyDescent="0.25">
      <c r="A1054" s="2" t="s">
        <v>1330</v>
      </c>
      <c r="B1054" s="3">
        <v>41464</v>
      </c>
      <c r="C1054" s="10" t="str">
        <f t="shared" si="96"/>
        <v>July</v>
      </c>
      <c r="D1054" s="10" t="str">
        <f t="shared" si="97"/>
        <v>2013</v>
      </c>
      <c r="E1054" s="3">
        <v>41470</v>
      </c>
      <c r="F1054" s="13">
        <f t="shared" si="98"/>
        <v>6</v>
      </c>
      <c r="G1054" s="2" t="s">
        <v>3682</v>
      </c>
      <c r="H1054" s="2" t="s">
        <v>3132</v>
      </c>
      <c r="I1054" s="22" t="str">
        <f t="shared" si="99"/>
        <v>United States</v>
      </c>
      <c r="J1054" s="22" t="str">
        <f t="shared" si="100"/>
        <v>Washington</v>
      </c>
      <c r="K1054" s="2" t="s">
        <v>18</v>
      </c>
      <c r="L1054" s="2" t="s">
        <v>875</v>
      </c>
      <c r="M1054" s="4">
        <v>19.295999999999999</v>
      </c>
      <c r="N1054" s="4">
        <v>3</v>
      </c>
      <c r="O1054" s="4">
        <v>6.03</v>
      </c>
      <c r="P1054" s="14">
        <f t="shared" si="101"/>
        <v>0.3125</v>
      </c>
    </row>
    <row r="1055" spans="1:16" ht="14.25" customHeight="1" x14ac:dyDescent="0.25">
      <c r="A1055" s="2" t="s">
        <v>1331</v>
      </c>
      <c r="B1055" s="3">
        <v>40864</v>
      </c>
      <c r="C1055" s="10" t="str">
        <f t="shared" si="96"/>
        <v>November</v>
      </c>
      <c r="D1055" s="10" t="str">
        <f t="shared" si="97"/>
        <v>2011</v>
      </c>
      <c r="E1055" s="3">
        <v>40866</v>
      </c>
      <c r="F1055" s="13">
        <f t="shared" si="98"/>
        <v>2</v>
      </c>
      <c r="G1055" s="2" t="s">
        <v>3683</v>
      </c>
      <c r="H1055" s="2" t="s">
        <v>3134</v>
      </c>
      <c r="I1055" s="22" t="str">
        <f t="shared" si="99"/>
        <v>United States</v>
      </c>
      <c r="J1055" s="22" t="str">
        <f t="shared" si="100"/>
        <v>California</v>
      </c>
      <c r="K1055" s="2" t="s">
        <v>38</v>
      </c>
      <c r="L1055" s="2" t="s">
        <v>591</v>
      </c>
      <c r="M1055" s="4">
        <v>99.98</v>
      </c>
      <c r="N1055" s="4">
        <v>2</v>
      </c>
      <c r="O1055" s="4">
        <v>7.9984000000000002</v>
      </c>
      <c r="P1055" s="14">
        <f t="shared" si="101"/>
        <v>0.08</v>
      </c>
    </row>
    <row r="1056" spans="1:16" ht="14.25" customHeight="1" x14ac:dyDescent="0.25">
      <c r="A1056" s="2" t="s">
        <v>1331</v>
      </c>
      <c r="B1056" s="3">
        <v>40864</v>
      </c>
      <c r="C1056" s="10" t="str">
        <f t="shared" si="96"/>
        <v>November</v>
      </c>
      <c r="D1056" s="10" t="str">
        <f t="shared" si="97"/>
        <v>2011</v>
      </c>
      <c r="E1056" s="3">
        <v>40866</v>
      </c>
      <c r="F1056" s="13">
        <f t="shared" si="98"/>
        <v>2</v>
      </c>
      <c r="G1056" s="2" t="s">
        <v>3683</v>
      </c>
      <c r="H1056" s="2" t="s">
        <v>3134</v>
      </c>
      <c r="I1056" s="22" t="str">
        <f t="shared" si="99"/>
        <v>United States</v>
      </c>
      <c r="J1056" s="22" t="str">
        <f t="shared" si="100"/>
        <v>California</v>
      </c>
      <c r="K1056" s="2" t="s">
        <v>45</v>
      </c>
      <c r="L1056" s="2" t="s">
        <v>1332</v>
      </c>
      <c r="M1056" s="4">
        <v>733.95</v>
      </c>
      <c r="N1056" s="4">
        <v>7</v>
      </c>
      <c r="O1056" s="4">
        <v>352.29599999999999</v>
      </c>
      <c r="P1056" s="14">
        <f t="shared" si="101"/>
        <v>0.48</v>
      </c>
    </row>
    <row r="1057" spans="1:16" ht="14.25" customHeight="1" x14ac:dyDescent="0.25">
      <c r="A1057" s="2" t="s">
        <v>1331</v>
      </c>
      <c r="B1057" s="3">
        <v>40864</v>
      </c>
      <c r="C1057" s="10" t="str">
        <f t="shared" si="96"/>
        <v>November</v>
      </c>
      <c r="D1057" s="10" t="str">
        <f t="shared" si="97"/>
        <v>2011</v>
      </c>
      <c r="E1057" s="3">
        <v>40866</v>
      </c>
      <c r="F1057" s="13">
        <f t="shared" si="98"/>
        <v>2</v>
      </c>
      <c r="G1057" s="2" t="s">
        <v>3683</v>
      </c>
      <c r="H1057" s="2" t="s">
        <v>3134</v>
      </c>
      <c r="I1057" s="22" t="str">
        <f t="shared" si="99"/>
        <v>United States</v>
      </c>
      <c r="J1057" s="22" t="str">
        <f t="shared" si="100"/>
        <v>California</v>
      </c>
      <c r="K1057" s="2" t="s">
        <v>20</v>
      </c>
      <c r="L1057" s="2" t="s">
        <v>1333</v>
      </c>
      <c r="M1057" s="4">
        <v>241.44</v>
      </c>
      <c r="N1057" s="4">
        <v>3</v>
      </c>
      <c r="O1057" s="4">
        <v>72.432000000000002</v>
      </c>
      <c r="P1057" s="14">
        <f t="shared" si="101"/>
        <v>0.3</v>
      </c>
    </row>
    <row r="1058" spans="1:16" ht="14.25" customHeight="1" x14ac:dyDescent="0.25">
      <c r="A1058" s="2" t="s">
        <v>1334</v>
      </c>
      <c r="B1058" s="3">
        <v>41270</v>
      </c>
      <c r="C1058" s="10" t="str">
        <f t="shared" si="96"/>
        <v>December</v>
      </c>
      <c r="D1058" s="10" t="str">
        <f t="shared" si="97"/>
        <v>2012</v>
      </c>
      <c r="E1058" s="3">
        <v>41272</v>
      </c>
      <c r="F1058" s="13">
        <f t="shared" si="98"/>
        <v>2</v>
      </c>
      <c r="G1058" s="2" t="s">
        <v>3648</v>
      </c>
      <c r="H1058" s="2" t="s">
        <v>3243</v>
      </c>
      <c r="I1058" s="22" t="str">
        <f t="shared" si="99"/>
        <v>United States</v>
      </c>
      <c r="J1058" s="22" t="str">
        <f t="shared" si="100"/>
        <v>California</v>
      </c>
      <c r="K1058" s="2" t="s">
        <v>38</v>
      </c>
      <c r="L1058" s="2" t="s">
        <v>1155</v>
      </c>
      <c r="M1058" s="4">
        <v>7.92</v>
      </c>
      <c r="N1058" s="4">
        <v>8</v>
      </c>
      <c r="O1058" s="4">
        <v>3.4847999999999999</v>
      </c>
      <c r="P1058" s="14">
        <f t="shared" si="101"/>
        <v>0.44</v>
      </c>
    </row>
    <row r="1059" spans="1:16" ht="14.25" customHeight="1" x14ac:dyDescent="0.25">
      <c r="A1059" s="2" t="s">
        <v>1335</v>
      </c>
      <c r="B1059" s="3">
        <v>40948</v>
      </c>
      <c r="C1059" s="10" t="str">
        <f t="shared" si="96"/>
        <v>February</v>
      </c>
      <c r="D1059" s="10" t="str">
        <f t="shared" si="97"/>
        <v>2012</v>
      </c>
      <c r="E1059" s="3">
        <v>40955</v>
      </c>
      <c r="F1059" s="13">
        <f t="shared" si="98"/>
        <v>7</v>
      </c>
      <c r="G1059" s="2" t="s">
        <v>3684</v>
      </c>
      <c r="H1059" s="2" t="s">
        <v>3131</v>
      </c>
      <c r="I1059" s="22" t="str">
        <f t="shared" si="99"/>
        <v>United States</v>
      </c>
      <c r="J1059" s="22" t="str">
        <f t="shared" si="100"/>
        <v>California</v>
      </c>
      <c r="K1059" s="2" t="s">
        <v>72</v>
      </c>
      <c r="L1059" s="2" t="s">
        <v>988</v>
      </c>
      <c r="M1059" s="4">
        <v>203.92</v>
      </c>
      <c r="N1059" s="4">
        <v>5</v>
      </c>
      <c r="O1059" s="4">
        <v>22.940999999999999</v>
      </c>
      <c r="P1059" s="14">
        <f t="shared" si="101"/>
        <v>0.1125</v>
      </c>
    </row>
    <row r="1060" spans="1:16" ht="14.25" customHeight="1" x14ac:dyDescent="0.25">
      <c r="A1060" s="2" t="s">
        <v>1336</v>
      </c>
      <c r="B1060" s="3">
        <v>41768</v>
      </c>
      <c r="C1060" s="10" t="str">
        <f t="shared" si="96"/>
        <v>May</v>
      </c>
      <c r="D1060" s="10" t="str">
        <f t="shared" si="97"/>
        <v>2014</v>
      </c>
      <c r="E1060" s="3">
        <v>41772</v>
      </c>
      <c r="F1060" s="13">
        <f t="shared" si="98"/>
        <v>4</v>
      </c>
      <c r="G1060" s="2" t="s">
        <v>3685</v>
      </c>
      <c r="H1060" s="2" t="s">
        <v>3131</v>
      </c>
      <c r="I1060" s="22" t="str">
        <f t="shared" si="99"/>
        <v>United States</v>
      </c>
      <c r="J1060" s="22" t="str">
        <f t="shared" si="100"/>
        <v>California</v>
      </c>
      <c r="K1060" s="2" t="s">
        <v>165</v>
      </c>
      <c r="L1060" s="2" t="s">
        <v>1337</v>
      </c>
      <c r="M1060" s="4">
        <v>3359.9520000000002</v>
      </c>
      <c r="N1060" s="4">
        <v>6</v>
      </c>
      <c r="O1060" s="4">
        <v>1049.9849999999999</v>
      </c>
      <c r="P1060" s="14">
        <f t="shared" si="101"/>
        <v>0.31249999999999994</v>
      </c>
    </row>
    <row r="1061" spans="1:16" ht="14.25" customHeight="1" x14ac:dyDescent="0.25">
      <c r="A1061" s="2" t="s">
        <v>1338</v>
      </c>
      <c r="B1061" s="3">
        <v>41256</v>
      </c>
      <c r="C1061" s="10" t="str">
        <f t="shared" si="96"/>
        <v>December</v>
      </c>
      <c r="D1061" s="10" t="str">
        <f t="shared" si="97"/>
        <v>2012</v>
      </c>
      <c r="E1061" s="3">
        <v>41258</v>
      </c>
      <c r="F1061" s="13">
        <f t="shared" si="98"/>
        <v>2</v>
      </c>
      <c r="G1061" s="2" t="s">
        <v>3686</v>
      </c>
      <c r="H1061" s="2" t="s">
        <v>3244</v>
      </c>
      <c r="I1061" s="22" t="str">
        <f t="shared" si="99"/>
        <v>United States</v>
      </c>
      <c r="J1061" s="22" t="str">
        <f t="shared" si="100"/>
        <v>California</v>
      </c>
      <c r="K1061" s="2" t="s">
        <v>16</v>
      </c>
      <c r="L1061" s="2" t="s">
        <v>1339</v>
      </c>
      <c r="M1061" s="4">
        <v>494.37599999999998</v>
      </c>
      <c r="N1061" s="4">
        <v>3</v>
      </c>
      <c r="O1061" s="4">
        <v>49.437600000000003</v>
      </c>
      <c r="P1061" s="14">
        <f t="shared" si="101"/>
        <v>0.1</v>
      </c>
    </row>
    <row r="1062" spans="1:16" ht="14.25" customHeight="1" x14ac:dyDescent="0.25">
      <c r="A1062" s="2" t="s">
        <v>1338</v>
      </c>
      <c r="B1062" s="3">
        <v>41256</v>
      </c>
      <c r="C1062" s="10" t="str">
        <f t="shared" si="96"/>
        <v>December</v>
      </c>
      <c r="D1062" s="10" t="str">
        <f t="shared" si="97"/>
        <v>2012</v>
      </c>
      <c r="E1062" s="3">
        <v>41258</v>
      </c>
      <c r="F1062" s="13">
        <f t="shared" si="98"/>
        <v>2</v>
      </c>
      <c r="G1062" s="2" t="s">
        <v>3686</v>
      </c>
      <c r="H1062" s="2" t="s">
        <v>3244</v>
      </c>
      <c r="I1062" s="22" t="str">
        <f t="shared" si="99"/>
        <v>United States</v>
      </c>
      <c r="J1062" s="22" t="str">
        <f t="shared" si="100"/>
        <v>California</v>
      </c>
      <c r="K1062" s="2" t="s">
        <v>18</v>
      </c>
      <c r="L1062" s="2" t="s">
        <v>706</v>
      </c>
      <c r="M1062" s="4">
        <v>29.2</v>
      </c>
      <c r="N1062" s="4">
        <v>5</v>
      </c>
      <c r="O1062" s="4">
        <v>9.8550000000000004</v>
      </c>
      <c r="P1062" s="14">
        <f t="shared" si="101"/>
        <v>0.33750000000000002</v>
      </c>
    </row>
    <row r="1063" spans="1:16" ht="14.25" customHeight="1" x14ac:dyDescent="0.25">
      <c r="A1063" s="2" t="s">
        <v>1338</v>
      </c>
      <c r="B1063" s="3">
        <v>41256</v>
      </c>
      <c r="C1063" s="10" t="str">
        <f t="shared" si="96"/>
        <v>December</v>
      </c>
      <c r="D1063" s="10" t="str">
        <f t="shared" si="97"/>
        <v>2012</v>
      </c>
      <c r="E1063" s="3">
        <v>41258</v>
      </c>
      <c r="F1063" s="13">
        <f t="shared" si="98"/>
        <v>2</v>
      </c>
      <c r="G1063" s="2" t="s">
        <v>3686</v>
      </c>
      <c r="H1063" s="2" t="s">
        <v>3244</v>
      </c>
      <c r="I1063" s="22" t="str">
        <f t="shared" si="99"/>
        <v>United States</v>
      </c>
      <c r="J1063" s="22" t="str">
        <f t="shared" si="100"/>
        <v>California</v>
      </c>
      <c r="K1063" s="2" t="s">
        <v>38</v>
      </c>
      <c r="L1063" s="2" t="s">
        <v>63</v>
      </c>
      <c r="M1063" s="4">
        <v>248.85</v>
      </c>
      <c r="N1063" s="4">
        <v>5</v>
      </c>
      <c r="O1063" s="4">
        <v>27.3735</v>
      </c>
      <c r="P1063" s="14">
        <f t="shared" si="101"/>
        <v>0.11</v>
      </c>
    </row>
    <row r="1064" spans="1:16" ht="14.25" customHeight="1" x14ac:dyDescent="0.25">
      <c r="A1064" s="2" t="s">
        <v>1338</v>
      </c>
      <c r="B1064" s="3">
        <v>41256</v>
      </c>
      <c r="C1064" s="10" t="str">
        <f t="shared" si="96"/>
        <v>December</v>
      </c>
      <c r="D1064" s="10" t="str">
        <f t="shared" si="97"/>
        <v>2012</v>
      </c>
      <c r="E1064" s="3">
        <v>41258</v>
      </c>
      <c r="F1064" s="13">
        <f t="shared" si="98"/>
        <v>2</v>
      </c>
      <c r="G1064" s="2" t="s">
        <v>3686</v>
      </c>
      <c r="H1064" s="2" t="s">
        <v>3244</v>
      </c>
      <c r="I1064" s="22" t="str">
        <f t="shared" si="99"/>
        <v>United States</v>
      </c>
      <c r="J1064" s="22" t="str">
        <f t="shared" si="100"/>
        <v>California</v>
      </c>
      <c r="K1064" s="2" t="s">
        <v>38</v>
      </c>
      <c r="L1064" s="2" t="s">
        <v>1340</v>
      </c>
      <c r="M1064" s="4">
        <v>36.24</v>
      </c>
      <c r="N1064" s="4">
        <v>1</v>
      </c>
      <c r="O1064" s="4">
        <v>15.220800000000001</v>
      </c>
      <c r="P1064" s="14">
        <f t="shared" si="101"/>
        <v>0.42</v>
      </c>
    </row>
    <row r="1065" spans="1:16" ht="14.25" customHeight="1" x14ac:dyDescent="0.25">
      <c r="A1065" s="2" t="s">
        <v>1341</v>
      </c>
      <c r="B1065" s="3">
        <v>40903</v>
      </c>
      <c r="C1065" s="10" t="str">
        <f t="shared" si="96"/>
        <v>December</v>
      </c>
      <c r="D1065" s="10" t="str">
        <f t="shared" si="97"/>
        <v>2011</v>
      </c>
      <c r="E1065" s="3">
        <v>40907</v>
      </c>
      <c r="F1065" s="13">
        <f t="shared" si="98"/>
        <v>4</v>
      </c>
      <c r="G1065" s="2" t="s">
        <v>3568</v>
      </c>
      <c r="H1065" s="2" t="s">
        <v>3149</v>
      </c>
      <c r="I1065" s="22" t="str">
        <f t="shared" si="99"/>
        <v>United States</v>
      </c>
      <c r="J1065" s="22" t="str">
        <f t="shared" si="100"/>
        <v>California</v>
      </c>
      <c r="K1065" s="2" t="s">
        <v>82</v>
      </c>
      <c r="L1065" s="2" t="s">
        <v>1286</v>
      </c>
      <c r="M1065" s="4">
        <v>11.91</v>
      </c>
      <c r="N1065" s="4">
        <v>3</v>
      </c>
      <c r="O1065" s="4">
        <v>0.1191</v>
      </c>
      <c r="P1065" s="14">
        <f t="shared" si="101"/>
        <v>0.01</v>
      </c>
    </row>
    <row r="1066" spans="1:16" ht="14.25" customHeight="1" x14ac:dyDescent="0.25">
      <c r="A1066" s="2" t="s">
        <v>1341</v>
      </c>
      <c r="B1066" s="3">
        <v>40903</v>
      </c>
      <c r="C1066" s="10" t="str">
        <f t="shared" si="96"/>
        <v>December</v>
      </c>
      <c r="D1066" s="10" t="str">
        <f t="shared" si="97"/>
        <v>2011</v>
      </c>
      <c r="E1066" s="3">
        <v>40907</v>
      </c>
      <c r="F1066" s="13">
        <f t="shared" si="98"/>
        <v>4</v>
      </c>
      <c r="G1066" s="2" t="s">
        <v>3568</v>
      </c>
      <c r="H1066" s="2" t="s">
        <v>3149</v>
      </c>
      <c r="I1066" s="22" t="str">
        <f t="shared" si="99"/>
        <v>United States</v>
      </c>
      <c r="J1066" s="22" t="str">
        <f t="shared" si="100"/>
        <v>California</v>
      </c>
      <c r="K1066" s="2" t="s">
        <v>12</v>
      </c>
      <c r="L1066" s="2" t="s">
        <v>1195</v>
      </c>
      <c r="M1066" s="4">
        <v>3.48</v>
      </c>
      <c r="N1066" s="4">
        <v>2</v>
      </c>
      <c r="O1066" s="4">
        <v>1.1135999999999999</v>
      </c>
      <c r="P1066" s="14">
        <f t="shared" si="101"/>
        <v>0.32</v>
      </c>
    </row>
    <row r="1067" spans="1:16" ht="14.25" customHeight="1" x14ac:dyDescent="0.25">
      <c r="A1067" s="2" t="s">
        <v>1342</v>
      </c>
      <c r="B1067" s="3">
        <v>41052</v>
      </c>
      <c r="C1067" s="10" t="str">
        <f t="shared" si="96"/>
        <v>May</v>
      </c>
      <c r="D1067" s="10" t="str">
        <f t="shared" si="97"/>
        <v>2012</v>
      </c>
      <c r="E1067" s="3">
        <v>41059</v>
      </c>
      <c r="F1067" s="13">
        <f t="shared" si="98"/>
        <v>7</v>
      </c>
      <c r="G1067" s="2" t="s">
        <v>3306</v>
      </c>
      <c r="H1067" s="2" t="s">
        <v>3139</v>
      </c>
      <c r="I1067" s="22" t="str">
        <f t="shared" si="99"/>
        <v>United States</v>
      </c>
      <c r="J1067" s="22" t="str">
        <f t="shared" si="100"/>
        <v>Arizona</v>
      </c>
      <c r="K1067" s="2" t="s">
        <v>18</v>
      </c>
      <c r="L1067" s="2" t="s">
        <v>589</v>
      </c>
      <c r="M1067" s="4">
        <v>19.193999999999999</v>
      </c>
      <c r="N1067" s="4">
        <v>7</v>
      </c>
      <c r="O1067" s="4">
        <v>-12.795999999999999</v>
      </c>
      <c r="P1067" s="14">
        <f t="shared" si="101"/>
        <v>-0.66666666666666663</v>
      </c>
    </row>
    <row r="1068" spans="1:16" ht="14.25" customHeight="1" x14ac:dyDescent="0.25">
      <c r="A1068" s="2" t="s">
        <v>1342</v>
      </c>
      <c r="B1068" s="3">
        <v>41052</v>
      </c>
      <c r="C1068" s="10" t="str">
        <f t="shared" si="96"/>
        <v>May</v>
      </c>
      <c r="D1068" s="10" t="str">
        <f t="shared" si="97"/>
        <v>2012</v>
      </c>
      <c r="E1068" s="3">
        <v>41059</v>
      </c>
      <c r="F1068" s="13">
        <f t="shared" si="98"/>
        <v>7</v>
      </c>
      <c r="G1068" s="2" t="s">
        <v>3306</v>
      </c>
      <c r="H1068" s="2" t="s">
        <v>3139</v>
      </c>
      <c r="I1068" s="22" t="str">
        <f t="shared" si="99"/>
        <v>United States</v>
      </c>
      <c r="J1068" s="22" t="str">
        <f t="shared" si="100"/>
        <v>Arizona</v>
      </c>
      <c r="K1068" s="2" t="s">
        <v>20</v>
      </c>
      <c r="L1068" s="2" t="s">
        <v>308</v>
      </c>
      <c r="M1068" s="4">
        <v>121.792</v>
      </c>
      <c r="N1068" s="4">
        <v>4</v>
      </c>
      <c r="O1068" s="4">
        <v>13.701599999999999</v>
      </c>
      <c r="P1068" s="14">
        <f t="shared" si="101"/>
        <v>0.11249999999999999</v>
      </c>
    </row>
    <row r="1069" spans="1:16" ht="14.25" customHeight="1" x14ac:dyDescent="0.25">
      <c r="A1069" s="2" t="s">
        <v>1343</v>
      </c>
      <c r="B1069" s="3">
        <v>41960</v>
      </c>
      <c r="C1069" s="10" t="str">
        <f t="shared" si="96"/>
        <v>November</v>
      </c>
      <c r="D1069" s="10" t="str">
        <f t="shared" si="97"/>
        <v>2014</v>
      </c>
      <c r="E1069" s="3">
        <v>41960</v>
      </c>
      <c r="F1069" s="13">
        <f t="shared" si="98"/>
        <v>0</v>
      </c>
      <c r="G1069" s="2" t="s">
        <v>3687</v>
      </c>
      <c r="H1069" s="2" t="s">
        <v>3134</v>
      </c>
      <c r="I1069" s="22" t="str">
        <f t="shared" si="99"/>
        <v>United States</v>
      </c>
      <c r="J1069" s="22" t="str">
        <f t="shared" si="100"/>
        <v>California</v>
      </c>
      <c r="K1069" s="2" t="s">
        <v>510</v>
      </c>
      <c r="L1069" s="2" t="s">
        <v>1130</v>
      </c>
      <c r="M1069" s="4">
        <v>1919.9760000000001</v>
      </c>
      <c r="N1069" s="4">
        <v>3</v>
      </c>
      <c r="O1069" s="4">
        <v>215.9973</v>
      </c>
      <c r="P1069" s="14">
        <f t="shared" si="101"/>
        <v>0.11249999999999999</v>
      </c>
    </row>
    <row r="1070" spans="1:16" ht="14.25" customHeight="1" x14ac:dyDescent="0.25">
      <c r="A1070" s="2" t="s">
        <v>1344</v>
      </c>
      <c r="B1070" s="3">
        <v>40813</v>
      </c>
      <c r="C1070" s="10" t="str">
        <f t="shared" si="96"/>
        <v>September</v>
      </c>
      <c r="D1070" s="10" t="str">
        <f t="shared" si="97"/>
        <v>2011</v>
      </c>
      <c r="E1070" s="3">
        <v>40817</v>
      </c>
      <c r="F1070" s="13">
        <f t="shared" si="98"/>
        <v>4</v>
      </c>
      <c r="G1070" s="2" t="s">
        <v>3522</v>
      </c>
      <c r="H1070" s="2" t="s">
        <v>3149</v>
      </c>
      <c r="I1070" s="22" t="str">
        <f t="shared" si="99"/>
        <v>United States</v>
      </c>
      <c r="J1070" s="22" t="str">
        <f t="shared" si="100"/>
        <v>California</v>
      </c>
      <c r="K1070" s="2" t="s">
        <v>72</v>
      </c>
      <c r="L1070" s="2" t="s">
        <v>244</v>
      </c>
      <c r="M1070" s="4">
        <v>603.91999999999996</v>
      </c>
      <c r="N1070" s="4">
        <v>5</v>
      </c>
      <c r="O1070" s="4">
        <v>45.293999999999997</v>
      </c>
      <c r="P1070" s="14">
        <f t="shared" si="101"/>
        <v>7.4999999999999997E-2</v>
      </c>
    </row>
    <row r="1071" spans="1:16" ht="14.25" customHeight="1" x14ac:dyDescent="0.25">
      <c r="A1071" s="2" t="s">
        <v>1344</v>
      </c>
      <c r="B1071" s="3">
        <v>40813</v>
      </c>
      <c r="C1071" s="10" t="str">
        <f t="shared" si="96"/>
        <v>September</v>
      </c>
      <c r="D1071" s="10" t="str">
        <f t="shared" si="97"/>
        <v>2011</v>
      </c>
      <c r="E1071" s="3">
        <v>40817</v>
      </c>
      <c r="F1071" s="13">
        <f t="shared" si="98"/>
        <v>4</v>
      </c>
      <c r="G1071" s="2" t="s">
        <v>3522</v>
      </c>
      <c r="H1071" s="2" t="s">
        <v>3149</v>
      </c>
      <c r="I1071" s="22" t="str">
        <f t="shared" si="99"/>
        <v>United States</v>
      </c>
      <c r="J1071" s="22" t="str">
        <f t="shared" si="100"/>
        <v>California</v>
      </c>
      <c r="K1071" s="2" t="s">
        <v>45</v>
      </c>
      <c r="L1071" s="2" t="s">
        <v>776</v>
      </c>
      <c r="M1071" s="4">
        <v>81.98</v>
      </c>
      <c r="N1071" s="4">
        <v>2</v>
      </c>
      <c r="O1071" s="4">
        <v>40.170200000000001</v>
      </c>
      <c r="P1071" s="14">
        <f t="shared" si="101"/>
        <v>0.49</v>
      </c>
    </row>
    <row r="1072" spans="1:16" ht="14.25" customHeight="1" x14ac:dyDescent="0.25">
      <c r="A1072" s="2" t="s">
        <v>1345</v>
      </c>
      <c r="B1072" s="3">
        <v>41163</v>
      </c>
      <c r="C1072" s="10" t="str">
        <f t="shared" si="96"/>
        <v>September</v>
      </c>
      <c r="D1072" s="10" t="str">
        <f t="shared" si="97"/>
        <v>2012</v>
      </c>
      <c r="E1072" s="3">
        <v>41167</v>
      </c>
      <c r="F1072" s="13">
        <f t="shared" si="98"/>
        <v>4</v>
      </c>
      <c r="G1072" s="2" t="s">
        <v>3528</v>
      </c>
      <c r="H1072" s="2" t="s">
        <v>3145</v>
      </c>
      <c r="I1072" s="22" t="str">
        <f t="shared" si="99"/>
        <v>United States</v>
      </c>
      <c r="J1072" s="22" t="str">
        <f t="shared" si="100"/>
        <v>California</v>
      </c>
      <c r="K1072" s="2" t="s">
        <v>14</v>
      </c>
      <c r="L1072" s="2" t="s">
        <v>1346</v>
      </c>
      <c r="M1072" s="4">
        <v>181.35</v>
      </c>
      <c r="N1072" s="4">
        <v>9</v>
      </c>
      <c r="O1072" s="4">
        <v>48.964500000000001</v>
      </c>
      <c r="P1072" s="14">
        <f t="shared" si="101"/>
        <v>0.27</v>
      </c>
    </row>
    <row r="1073" spans="1:16" ht="14.25" customHeight="1" x14ac:dyDescent="0.25">
      <c r="A1073" s="2" t="s">
        <v>1345</v>
      </c>
      <c r="B1073" s="3">
        <v>41163</v>
      </c>
      <c r="C1073" s="10" t="str">
        <f t="shared" si="96"/>
        <v>September</v>
      </c>
      <c r="D1073" s="10" t="str">
        <f t="shared" si="97"/>
        <v>2012</v>
      </c>
      <c r="E1073" s="3">
        <v>41167</v>
      </c>
      <c r="F1073" s="13">
        <f t="shared" si="98"/>
        <v>4</v>
      </c>
      <c r="G1073" s="2" t="s">
        <v>3528</v>
      </c>
      <c r="H1073" s="2" t="s">
        <v>3145</v>
      </c>
      <c r="I1073" s="22" t="str">
        <f t="shared" si="99"/>
        <v>United States</v>
      </c>
      <c r="J1073" s="22" t="str">
        <f t="shared" si="100"/>
        <v>California</v>
      </c>
      <c r="K1073" s="2" t="s">
        <v>9</v>
      </c>
      <c r="L1073" s="2" t="s">
        <v>1347</v>
      </c>
      <c r="M1073" s="4">
        <v>8.64</v>
      </c>
      <c r="N1073" s="4">
        <v>3</v>
      </c>
      <c r="O1073" s="4">
        <v>4.2336</v>
      </c>
      <c r="P1073" s="14">
        <f t="shared" si="101"/>
        <v>0.49</v>
      </c>
    </row>
    <row r="1074" spans="1:16" ht="14.25" customHeight="1" x14ac:dyDescent="0.25">
      <c r="A1074" s="2" t="s">
        <v>1348</v>
      </c>
      <c r="B1074" s="3">
        <v>41873</v>
      </c>
      <c r="C1074" s="10" t="str">
        <f t="shared" si="96"/>
        <v>August</v>
      </c>
      <c r="D1074" s="10" t="str">
        <f t="shared" si="97"/>
        <v>2014</v>
      </c>
      <c r="E1074" s="3">
        <v>41874</v>
      </c>
      <c r="F1074" s="13">
        <f t="shared" si="98"/>
        <v>1</v>
      </c>
      <c r="G1074" s="2" t="s">
        <v>3688</v>
      </c>
      <c r="H1074" s="2" t="s">
        <v>3185</v>
      </c>
      <c r="I1074" s="22" t="str">
        <f t="shared" si="99"/>
        <v>United States</v>
      </c>
      <c r="J1074" s="22" t="str">
        <f t="shared" si="100"/>
        <v>California</v>
      </c>
      <c r="K1074" s="2" t="s">
        <v>14</v>
      </c>
      <c r="L1074" s="2" t="s">
        <v>1349</v>
      </c>
      <c r="M1074" s="4">
        <v>17.12</v>
      </c>
      <c r="N1074" s="4">
        <v>4</v>
      </c>
      <c r="O1074" s="4">
        <v>4.9648000000000003</v>
      </c>
      <c r="P1074" s="14">
        <f t="shared" si="101"/>
        <v>0.28999999999999998</v>
      </c>
    </row>
    <row r="1075" spans="1:16" ht="14.25" customHeight="1" x14ac:dyDescent="0.25">
      <c r="A1075" s="2" t="s">
        <v>1348</v>
      </c>
      <c r="B1075" s="3">
        <v>41873</v>
      </c>
      <c r="C1075" s="10" t="str">
        <f t="shared" si="96"/>
        <v>August</v>
      </c>
      <c r="D1075" s="10" t="str">
        <f t="shared" si="97"/>
        <v>2014</v>
      </c>
      <c r="E1075" s="3">
        <v>41874</v>
      </c>
      <c r="F1075" s="13">
        <f t="shared" si="98"/>
        <v>1</v>
      </c>
      <c r="G1075" s="2" t="s">
        <v>3688</v>
      </c>
      <c r="H1075" s="2" t="s">
        <v>3185</v>
      </c>
      <c r="I1075" s="22" t="str">
        <f t="shared" si="99"/>
        <v>United States</v>
      </c>
      <c r="J1075" s="22" t="str">
        <f t="shared" si="100"/>
        <v>California</v>
      </c>
      <c r="K1075" s="2" t="s">
        <v>16</v>
      </c>
      <c r="L1075" s="2" t="s">
        <v>1350</v>
      </c>
      <c r="M1075" s="4">
        <v>431.96800000000002</v>
      </c>
      <c r="N1075" s="4">
        <v>4</v>
      </c>
      <c r="O1075" s="4">
        <v>37.797199999999997</v>
      </c>
      <c r="P1075" s="14">
        <f t="shared" si="101"/>
        <v>8.7499999999999994E-2</v>
      </c>
    </row>
    <row r="1076" spans="1:16" ht="14.25" customHeight="1" x14ac:dyDescent="0.25">
      <c r="A1076" s="2" t="s">
        <v>1348</v>
      </c>
      <c r="B1076" s="3">
        <v>41873</v>
      </c>
      <c r="C1076" s="10" t="str">
        <f t="shared" si="96"/>
        <v>August</v>
      </c>
      <c r="D1076" s="10" t="str">
        <f t="shared" si="97"/>
        <v>2014</v>
      </c>
      <c r="E1076" s="3">
        <v>41874</v>
      </c>
      <c r="F1076" s="13">
        <f t="shared" si="98"/>
        <v>1</v>
      </c>
      <c r="G1076" s="2" t="s">
        <v>3688</v>
      </c>
      <c r="H1076" s="2" t="s">
        <v>3185</v>
      </c>
      <c r="I1076" s="22" t="str">
        <f t="shared" si="99"/>
        <v>United States</v>
      </c>
      <c r="J1076" s="22" t="str">
        <f t="shared" si="100"/>
        <v>California</v>
      </c>
      <c r="K1076" s="2" t="s">
        <v>12</v>
      </c>
      <c r="L1076" s="2" t="s">
        <v>1351</v>
      </c>
      <c r="M1076" s="4">
        <v>129.91999999999999</v>
      </c>
      <c r="N1076" s="4">
        <v>4</v>
      </c>
      <c r="O1076" s="4">
        <v>10.393599999999999</v>
      </c>
      <c r="P1076" s="14">
        <f t="shared" si="101"/>
        <v>0.08</v>
      </c>
    </row>
    <row r="1077" spans="1:16" ht="14.25" customHeight="1" x14ac:dyDescent="0.25">
      <c r="A1077" s="2" t="s">
        <v>1348</v>
      </c>
      <c r="B1077" s="3">
        <v>41873</v>
      </c>
      <c r="C1077" s="10" t="str">
        <f t="shared" si="96"/>
        <v>August</v>
      </c>
      <c r="D1077" s="10" t="str">
        <f t="shared" si="97"/>
        <v>2014</v>
      </c>
      <c r="E1077" s="3">
        <v>41874</v>
      </c>
      <c r="F1077" s="13">
        <f t="shared" si="98"/>
        <v>1</v>
      </c>
      <c r="G1077" s="2" t="s">
        <v>3688</v>
      </c>
      <c r="H1077" s="2" t="s">
        <v>3185</v>
      </c>
      <c r="I1077" s="22" t="str">
        <f t="shared" si="99"/>
        <v>United States</v>
      </c>
      <c r="J1077" s="22" t="str">
        <f t="shared" si="100"/>
        <v>California</v>
      </c>
      <c r="K1077" s="2" t="s">
        <v>22</v>
      </c>
      <c r="L1077" s="2" t="s">
        <v>23</v>
      </c>
      <c r="M1077" s="4">
        <v>568.72799999999995</v>
      </c>
      <c r="N1077" s="4">
        <v>3</v>
      </c>
      <c r="O1077" s="4">
        <v>28.436399999999999</v>
      </c>
      <c r="P1077" s="14">
        <f t="shared" si="101"/>
        <v>0.05</v>
      </c>
    </row>
    <row r="1078" spans="1:16" ht="14.25" customHeight="1" x14ac:dyDescent="0.25">
      <c r="A1078" s="2" t="s">
        <v>1348</v>
      </c>
      <c r="B1078" s="3">
        <v>41873</v>
      </c>
      <c r="C1078" s="10" t="str">
        <f t="shared" si="96"/>
        <v>August</v>
      </c>
      <c r="D1078" s="10" t="str">
        <f t="shared" si="97"/>
        <v>2014</v>
      </c>
      <c r="E1078" s="3">
        <v>41874</v>
      </c>
      <c r="F1078" s="13">
        <f t="shared" si="98"/>
        <v>1</v>
      </c>
      <c r="G1078" s="2" t="s">
        <v>3688</v>
      </c>
      <c r="H1078" s="2" t="s">
        <v>3185</v>
      </c>
      <c r="I1078" s="22" t="str">
        <f t="shared" si="99"/>
        <v>United States</v>
      </c>
      <c r="J1078" s="22" t="str">
        <f t="shared" si="100"/>
        <v>California</v>
      </c>
      <c r="K1078" s="2" t="s">
        <v>18</v>
      </c>
      <c r="L1078" s="2" t="s">
        <v>1352</v>
      </c>
      <c r="M1078" s="4">
        <v>117.14400000000001</v>
      </c>
      <c r="N1078" s="4">
        <v>9</v>
      </c>
      <c r="O1078" s="4">
        <v>42.464700000000001</v>
      </c>
      <c r="P1078" s="14">
        <f t="shared" si="101"/>
        <v>0.36249999999999999</v>
      </c>
    </row>
    <row r="1079" spans="1:16" ht="14.25" customHeight="1" x14ac:dyDescent="0.25">
      <c r="A1079" s="2" t="s">
        <v>1348</v>
      </c>
      <c r="B1079" s="3">
        <v>41873</v>
      </c>
      <c r="C1079" s="10" t="str">
        <f t="shared" si="96"/>
        <v>August</v>
      </c>
      <c r="D1079" s="10" t="str">
        <f t="shared" si="97"/>
        <v>2014</v>
      </c>
      <c r="E1079" s="3">
        <v>41874</v>
      </c>
      <c r="F1079" s="13">
        <f t="shared" si="98"/>
        <v>1</v>
      </c>
      <c r="G1079" s="2" t="s">
        <v>3688</v>
      </c>
      <c r="H1079" s="2" t="s">
        <v>3185</v>
      </c>
      <c r="I1079" s="22" t="str">
        <f t="shared" si="99"/>
        <v>United States</v>
      </c>
      <c r="J1079" s="22" t="str">
        <f t="shared" si="100"/>
        <v>California</v>
      </c>
      <c r="K1079" s="2" t="s">
        <v>20</v>
      </c>
      <c r="L1079" s="2" t="s">
        <v>1353</v>
      </c>
      <c r="M1079" s="4">
        <v>203.52</v>
      </c>
      <c r="N1079" s="4">
        <v>3</v>
      </c>
      <c r="O1079" s="4">
        <v>54.950400000000002</v>
      </c>
      <c r="P1079" s="14">
        <f t="shared" si="101"/>
        <v>0.27</v>
      </c>
    </row>
    <row r="1080" spans="1:16" ht="14.25" customHeight="1" x14ac:dyDescent="0.25">
      <c r="A1080" s="2" t="s">
        <v>1348</v>
      </c>
      <c r="B1080" s="3">
        <v>41873</v>
      </c>
      <c r="C1080" s="10" t="str">
        <f t="shared" si="96"/>
        <v>August</v>
      </c>
      <c r="D1080" s="10" t="str">
        <f t="shared" si="97"/>
        <v>2014</v>
      </c>
      <c r="E1080" s="3">
        <v>41874</v>
      </c>
      <c r="F1080" s="13">
        <f t="shared" si="98"/>
        <v>1</v>
      </c>
      <c r="G1080" s="2" t="s">
        <v>3688</v>
      </c>
      <c r="H1080" s="2" t="s">
        <v>3185</v>
      </c>
      <c r="I1080" s="22" t="str">
        <f t="shared" si="99"/>
        <v>United States</v>
      </c>
      <c r="J1080" s="22" t="str">
        <f t="shared" si="100"/>
        <v>California</v>
      </c>
      <c r="K1080" s="2" t="s">
        <v>9</v>
      </c>
      <c r="L1080" s="2" t="s">
        <v>1354</v>
      </c>
      <c r="M1080" s="4">
        <v>51.75</v>
      </c>
      <c r="N1080" s="4">
        <v>5</v>
      </c>
      <c r="O1080" s="4">
        <v>24.84</v>
      </c>
      <c r="P1080" s="14">
        <f t="shared" si="101"/>
        <v>0.48</v>
      </c>
    </row>
    <row r="1081" spans="1:16" ht="14.25" customHeight="1" x14ac:dyDescent="0.25">
      <c r="A1081" s="2" t="s">
        <v>1355</v>
      </c>
      <c r="B1081" s="3">
        <v>41134</v>
      </c>
      <c r="C1081" s="10" t="str">
        <f t="shared" si="96"/>
        <v>August</v>
      </c>
      <c r="D1081" s="10" t="str">
        <f t="shared" si="97"/>
        <v>2012</v>
      </c>
      <c r="E1081" s="3">
        <v>41141</v>
      </c>
      <c r="F1081" s="13">
        <f t="shared" si="98"/>
        <v>7</v>
      </c>
      <c r="G1081" s="2" t="s">
        <v>3689</v>
      </c>
      <c r="H1081" s="2" t="s">
        <v>3245</v>
      </c>
      <c r="I1081" s="22" t="str">
        <f t="shared" si="99"/>
        <v>United States</v>
      </c>
      <c r="J1081" s="22" t="str">
        <f t="shared" si="100"/>
        <v>California</v>
      </c>
      <c r="K1081" s="2" t="s">
        <v>14</v>
      </c>
      <c r="L1081" s="2" t="s">
        <v>1356</v>
      </c>
      <c r="M1081" s="4">
        <v>50.8</v>
      </c>
      <c r="N1081" s="4">
        <v>5</v>
      </c>
      <c r="O1081" s="4">
        <v>13.208</v>
      </c>
      <c r="P1081" s="14">
        <f t="shared" si="101"/>
        <v>0.26</v>
      </c>
    </row>
    <row r="1082" spans="1:16" ht="14.25" customHeight="1" x14ac:dyDescent="0.25">
      <c r="A1082" s="2" t="s">
        <v>1357</v>
      </c>
      <c r="B1082" s="3">
        <v>41504</v>
      </c>
      <c r="C1082" s="10" t="str">
        <f t="shared" si="96"/>
        <v>August</v>
      </c>
      <c r="D1082" s="10" t="str">
        <f t="shared" si="97"/>
        <v>2013</v>
      </c>
      <c r="E1082" s="3">
        <v>41508</v>
      </c>
      <c r="F1082" s="13">
        <f t="shared" si="98"/>
        <v>4</v>
      </c>
      <c r="G1082" s="2" t="s">
        <v>3452</v>
      </c>
      <c r="H1082" s="2" t="s">
        <v>3132</v>
      </c>
      <c r="I1082" s="22" t="str">
        <f t="shared" si="99"/>
        <v>United States</v>
      </c>
      <c r="J1082" s="22" t="str">
        <f t="shared" si="100"/>
        <v>Washington</v>
      </c>
      <c r="K1082" s="2" t="s">
        <v>18</v>
      </c>
      <c r="L1082" s="2" t="s">
        <v>687</v>
      </c>
      <c r="M1082" s="4">
        <v>15.712</v>
      </c>
      <c r="N1082" s="4">
        <v>4</v>
      </c>
      <c r="O1082" s="4">
        <v>5.6955999999999998</v>
      </c>
      <c r="P1082" s="14">
        <f t="shared" si="101"/>
        <v>0.36249999999999999</v>
      </c>
    </row>
    <row r="1083" spans="1:16" ht="14.25" customHeight="1" x14ac:dyDescent="0.25">
      <c r="A1083" s="2" t="s">
        <v>1358</v>
      </c>
      <c r="B1083" s="3">
        <v>40809</v>
      </c>
      <c r="C1083" s="10" t="str">
        <f t="shared" si="96"/>
        <v>September</v>
      </c>
      <c r="D1083" s="10" t="str">
        <f t="shared" si="97"/>
        <v>2011</v>
      </c>
      <c r="E1083" s="3">
        <v>40814</v>
      </c>
      <c r="F1083" s="13">
        <f t="shared" si="98"/>
        <v>5</v>
      </c>
      <c r="G1083" s="2" t="s">
        <v>3690</v>
      </c>
      <c r="H1083" s="2" t="s">
        <v>3149</v>
      </c>
      <c r="I1083" s="22" t="str">
        <f t="shared" si="99"/>
        <v>United States</v>
      </c>
      <c r="J1083" s="22" t="str">
        <f t="shared" si="100"/>
        <v>California</v>
      </c>
      <c r="K1083" s="2" t="s">
        <v>198</v>
      </c>
      <c r="L1083" s="2" t="s">
        <v>1359</v>
      </c>
      <c r="M1083" s="4">
        <v>435.99900000000002</v>
      </c>
      <c r="N1083" s="4">
        <v>3</v>
      </c>
      <c r="O1083" s="4">
        <v>20.517600000000002</v>
      </c>
      <c r="P1083" s="14">
        <f t="shared" si="101"/>
        <v>4.7058823529411764E-2</v>
      </c>
    </row>
    <row r="1084" spans="1:16" ht="14.25" customHeight="1" x14ac:dyDescent="0.25">
      <c r="A1084" s="2" t="s">
        <v>1358</v>
      </c>
      <c r="B1084" s="3">
        <v>40809</v>
      </c>
      <c r="C1084" s="10" t="str">
        <f t="shared" si="96"/>
        <v>September</v>
      </c>
      <c r="D1084" s="10" t="str">
        <f t="shared" si="97"/>
        <v>2011</v>
      </c>
      <c r="E1084" s="3">
        <v>40814</v>
      </c>
      <c r="F1084" s="13">
        <f t="shared" si="98"/>
        <v>5</v>
      </c>
      <c r="G1084" s="2" t="s">
        <v>3690</v>
      </c>
      <c r="H1084" s="2" t="s">
        <v>3149</v>
      </c>
      <c r="I1084" s="22" t="str">
        <f t="shared" si="99"/>
        <v>United States</v>
      </c>
      <c r="J1084" s="22" t="str">
        <f t="shared" si="100"/>
        <v>California</v>
      </c>
      <c r="K1084" s="2" t="s">
        <v>16</v>
      </c>
      <c r="L1084" s="2" t="s">
        <v>50</v>
      </c>
      <c r="M1084" s="4">
        <v>83.983999999999995</v>
      </c>
      <c r="N1084" s="4">
        <v>2</v>
      </c>
      <c r="O1084" s="4">
        <v>31.494</v>
      </c>
      <c r="P1084" s="14">
        <f t="shared" si="101"/>
        <v>0.375</v>
      </c>
    </row>
    <row r="1085" spans="1:16" ht="14.25" customHeight="1" x14ac:dyDescent="0.25">
      <c r="A1085" s="2" t="s">
        <v>1360</v>
      </c>
      <c r="B1085" s="3">
        <v>40575</v>
      </c>
      <c r="C1085" s="10" t="str">
        <f t="shared" si="96"/>
        <v>February</v>
      </c>
      <c r="D1085" s="10" t="str">
        <f t="shared" si="97"/>
        <v>2011</v>
      </c>
      <c r="E1085" s="3">
        <v>40577</v>
      </c>
      <c r="F1085" s="13">
        <f t="shared" si="98"/>
        <v>2</v>
      </c>
      <c r="G1085" s="2" t="s">
        <v>3691</v>
      </c>
      <c r="H1085" s="2" t="s">
        <v>3171</v>
      </c>
      <c r="I1085" s="22" t="str">
        <f t="shared" si="99"/>
        <v>United States</v>
      </c>
      <c r="J1085" s="22" t="str">
        <f t="shared" si="100"/>
        <v>California</v>
      </c>
      <c r="K1085" s="2" t="s">
        <v>198</v>
      </c>
      <c r="L1085" s="2" t="s">
        <v>1361</v>
      </c>
      <c r="M1085" s="4">
        <v>290.666</v>
      </c>
      <c r="N1085" s="4">
        <v>2</v>
      </c>
      <c r="O1085" s="4">
        <v>3.4196</v>
      </c>
      <c r="P1085" s="14">
        <f t="shared" si="101"/>
        <v>1.1764705882352941E-2</v>
      </c>
    </row>
    <row r="1086" spans="1:16" ht="14.25" customHeight="1" x14ac:dyDescent="0.25">
      <c r="A1086" s="2" t="s">
        <v>1362</v>
      </c>
      <c r="B1086" s="3">
        <v>41234</v>
      </c>
      <c r="C1086" s="10" t="str">
        <f t="shared" si="96"/>
        <v>November</v>
      </c>
      <c r="D1086" s="10" t="str">
        <f t="shared" si="97"/>
        <v>2012</v>
      </c>
      <c r="E1086" s="3">
        <v>41238</v>
      </c>
      <c r="F1086" s="13">
        <f t="shared" si="98"/>
        <v>4</v>
      </c>
      <c r="G1086" s="2" t="s">
        <v>3518</v>
      </c>
      <c r="H1086" s="2" t="s">
        <v>3159</v>
      </c>
      <c r="I1086" s="22" t="str">
        <f t="shared" si="99"/>
        <v>United States</v>
      </c>
      <c r="J1086" s="22" t="str">
        <f t="shared" si="100"/>
        <v>Nevada</v>
      </c>
      <c r="K1086" s="2" t="s">
        <v>198</v>
      </c>
      <c r="L1086" s="2" t="s">
        <v>1363</v>
      </c>
      <c r="M1086" s="4">
        <v>141.96</v>
      </c>
      <c r="N1086" s="4">
        <v>2</v>
      </c>
      <c r="O1086" s="4">
        <v>41.168399999999998</v>
      </c>
      <c r="P1086" s="14">
        <f t="shared" si="101"/>
        <v>0.28999999999999998</v>
      </c>
    </row>
    <row r="1087" spans="1:16" ht="14.25" customHeight="1" x14ac:dyDescent="0.25">
      <c r="A1087" s="2" t="s">
        <v>1362</v>
      </c>
      <c r="B1087" s="3">
        <v>41234</v>
      </c>
      <c r="C1087" s="10" t="str">
        <f t="shared" si="96"/>
        <v>November</v>
      </c>
      <c r="D1087" s="10" t="str">
        <f t="shared" si="97"/>
        <v>2012</v>
      </c>
      <c r="E1087" s="3">
        <v>41238</v>
      </c>
      <c r="F1087" s="13">
        <f t="shared" si="98"/>
        <v>4</v>
      </c>
      <c r="G1087" s="2" t="s">
        <v>3518</v>
      </c>
      <c r="H1087" s="2" t="s">
        <v>3159</v>
      </c>
      <c r="I1087" s="22" t="str">
        <f t="shared" si="99"/>
        <v>United States</v>
      </c>
      <c r="J1087" s="22" t="str">
        <f t="shared" si="100"/>
        <v>Nevada</v>
      </c>
      <c r="K1087" s="2" t="s">
        <v>18</v>
      </c>
      <c r="L1087" s="2" t="s">
        <v>184</v>
      </c>
      <c r="M1087" s="4">
        <v>66.048000000000002</v>
      </c>
      <c r="N1087" s="4">
        <v>4</v>
      </c>
      <c r="O1087" s="4">
        <v>23.116800000000001</v>
      </c>
      <c r="P1087" s="14">
        <f t="shared" si="101"/>
        <v>0.35000000000000003</v>
      </c>
    </row>
    <row r="1088" spans="1:16" ht="14.25" customHeight="1" x14ac:dyDescent="0.25">
      <c r="A1088" s="2" t="s">
        <v>1364</v>
      </c>
      <c r="B1088" s="3">
        <v>41906</v>
      </c>
      <c r="C1088" s="10" t="str">
        <f t="shared" si="96"/>
        <v>September</v>
      </c>
      <c r="D1088" s="10" t="str">
        <f t="shared" si="97"/>
        <v>2014</v>
      </c>
      <c r="E1088" s="3">
        <v>41913</v>
      </c>
      <c r="F1088" s="13">
        <f t="shared" si="98"/>
        <v>7</v>
      </c>
      <c r="G1088" s="2" t="s">
        <v>3332</v>
      </c>
      <c r="H1088" s="2" t="s">
        <v>3134</v>
      </c>
      <c r="I1088" s="22" t="str">
        <f t="shared" si="99"/>
        <v>United States</v>
      </c>
      <c r="J1088" s="22" t="str">
        <f t="shared" si="100"/>
        <v>California</v>
      </c>
      <c r="K1088" s="2" t="s">
        <v>18</v>
      </c>
      <c r="L1088" s="2" t="s">
        <v>1365</v>
      </c>
      <c r="M1088" s="4">
        <v>25.824000000000002</v>
      </c>
      <c r="N1088" s="4">
        <v>6</v>
      </c>
      <c r="O1088" s="4">
        <v>9.0383999999999993</v>
      </c>
      <c r="P1088" s="14">
        <f t="shared" si="101"/>
        <v>0.35</v>
      </c>
    </row>
    <row r="1089" spans="1:16" ht="14.25" customHeight="1" x14ac:dyDescent="0.25">
      <c r="A1089" s="2" t="s">
        <v>1364</v>
      </c>
      <c r="B1089" s="3">
        <v>41906</v>
      </c>
      <c r="C1089" s="10" t="str">
        <f t="shared" si="96"/>
        <v>September</v>
      </c>
      <c r="D1089" s="10" t="str">
        <f t="shared" si="97"/>
        <v>2014</v>
      </c>
      <c r="E1089" s="3">
        <v>41913</v>
      </c>
      <c r="F1089" s="13">
        <f t="shared" si="98"/>
        <v>7</v>
      </c>
      <c r="G1089" s="2" t="s">
        <v>3332</v>
      </c>
      <c r="H1089" s="2" t="s">
        <v>3134</v>
      </c>
      <c r="I1089" s="22" t="str">
        <f t="shared" si="99"/>
        <v>United States</v>
      </c>
      <c r="J1089" s="22" t="str">
        <f t="shared" si="100"/>
        <v>California</v>
      </c>
      <c r="K1089" s="2" t="s">
        <v>20</v>
      </c>
      <c r="L1089" s="2" t="s">
        <v>1333</v>
      </c>
      <c r="M1089" s="4">
        <v>160.96</v>
      </c>
      <c r="N1089" s="4">
        <v>2</v>
      </c>
      <c r="O1089" s="4">
        <v>48.287999999999997</v>
      </c>
      <c r="P1089" s="14">
        <f t="shared" si="101"/>
        <v>0.3</v>
      </c>
    </row>
    <row r="1090" spans="1:16" ht="14.25" customHeight="1" x14ac:dyDescent="0.25">
      <c r="A1090" s="2" t="s">
        <v>1366</v>
      </c>
      <c r="B1090" s="3">
        <v>40764</v>
      </c>
      <c r="C1090" s="10" t="str">
        <f t="shared" si="96"/>
        <v>August</v>
      </c>
      <c r="D1090" s="10" t="str">
        <f t="shared" si="97"/>
        <v>2011</v>
      </c>
      <c r="E1090" s="3">
        <v>40768</v>
      </c>
      <c r="F1090" s="13">
        <f t="shared" si="98"/>
        <v>4</v>
      </c>
      <c r="G1090" s="2" t="s">
        <v>3692</v>
      </c>
      <c r="H1090" s="2" t="s">
        <v>3132</v>
      </c>
      <c r="I1090" s="22" t="str">
        <f t="shared" si="99"/>
        <v>United States</v>
      </c>
      <c r="J1090" s="22" t="str">
        <f t="shared" si="100"/>
        <v>Washington</v>
      </c>
      <c r="K1090" s="2" t="s">
        <v>16</v>
      </c>
      <c r="L1090" s="2" t="s">
        <v>1367</v>
      </c>
      <c r="M1090" s="4">
        <v>1091.1679999999999</v>
      </c>
      <c r="N1090" s="4">
        <v>4</v>
      </c>
      <c r="O1090" s="4">
        <v>68.197999999999993</v>
      </c>
      <c r="P1090" s="14">
        <f t="shared" si="101"/>
        <v>6.25E-2</v>
      </c>
    </row>
    <row r="1091" spans="1:16" ht="14.25" customHeight="1" x14ac:dyDescent="0.25">
      <c r="A1091" s="2" t="s">
        <v>1366</v>
      </c>
      <c r="B1091" s="3">
        <v>40764</v>
      </c>
      <c r="C1091" s="10" t="str">
        <f t="shared" ref="C1091:C1154" si="102">TEXT(B1091,"mmmm")</f>
        <v>August</v>
      </c>
      <c r="D1091" s="10" t="str">
        <f t="shared" ref="D1091:D1154" si="103">TEXT(B1091,"yyyy")</f>
        <v>2011</v>
      </c>
      <c r="E1091" s="3">
        <v>40768</v>
      </c>
      <c r="F1091" s="13">
        <f t="shared" ref="F1091:F1154" si="104">E1091-B1091</f>
        <v>4</v>
      </c>
      <c r="G1091" s="2" t="s">
        <v>3692</v>
      </c>
      <c r="H1091" s="2" t="s">
        <v>3132</v>
      </c>
      <c r="I1091" s="22" t="str">
        <f t="shared" ref="I1091:I1154" si="105">LEFT(H1091,FIND(",",H1091)-1)</f>
        <v>United States</v>
      </c>
      <c r="J1091" s="22" t="str">
        <f t="shared" ref="J1091:J1154" si="106">TRIM(RIGHT(H1091,LEN(H1091)-FIND("@",SUBSTITUTE(H1091,",","@",LEN(H1091)-LEN(SUBSTITUTE(H1091,",",""))))))</f>
        <v>Washington</v>
      </c>
      <c r="K1091" s="2" t="s">
        <v>16</v>
      </c>
      <c r="L1091" s="2" t="s">
        <v>723</v>
      </c>
      <c r="M1091" s="4">
        <v>219.16800000000001</v>
      </c>
      <c r="N1091" s="4">
        <v>2</v>
      </c>
      <c r="O1091" s="4">
        <v>-43.833599999999997</v>
      </c>
      <c r="P1091" s="14">
        <f t="shared" ref="P1091:P1154" si="107">IF(M1091=0,0,O1091/M1091)</f>
        <v>-0.19999999999999998</v>
      </c>
    </row>
    <row r="1092" spans="1:16" ht="14.25" customHeight="1" x14ac:dyDescent="0.25">
      <c r="A1092" s="2" t="s">
        <v>1368</v>
      </c>
      <c r="B1092" s="3">
        <v>41199</v>
      </c>
      <c r="C1092" s="10" t="str">
        <f t="shared" si="102"/>
        <v>October</v>
      </c>
      <c r="D1092" s="10" t="str">
        <f t="shared" si="103"/>
        <v>2012</v>
      </c>
      <c r="E1092" s="3">
        <v>41199</v>
      </c>
      <c r="F1092" s="13">
        <f t="shared" si="104"/>
        <v>0</v>
      </c>
      <c r="G1092" s="2" t="s">
        <v>3693</v>
      </c>
      <c r="H1092" s="2" t="s">
        <v>3131</v>
      </c>
      <c r="I1092" s="22" t="str">
        <f t="shared" si="105"/>
        <v>United States</v>
      </c>
      <c r="J1092" s="22" t="str">
        <f t="shared" si="106"/>
        <v>California</v>
      </c>
      <c r="K1092" s="2" t="s">
        <v>28</v>
      </c>
      <c r="L1092" s="2" t="s">
        <v>41</v>
      </c>
      <c r="M1092" s="4">
        <v>77.88</v>
      </c>
      <c r="N1092" s="4">
        <v>2</v>
      </c>
      <c r="O1092" s="4">
        <v>3.8940000000000001</v>
      </c>
      <c r="P1092" s="14">
        <f t="shared" si="107"/>
        <v>0.05</v>
      </c>
    </row>
    <row r="1093" spans="1:16" ht="14.25" customHeight="1" x14ac:dyDescent="0.25">
      <c r="A1093" s="2" t="s">
        <v>1369</v>
      </c>
      <c r="B1093" s="3">
        <v>41538</v>
      </c>
      <c r="C1093" s="10" t="str">
        <f t="shared" si="102"/>
        <v>September</v>
      </c>
      <c r="D1093" s="10" t="str">
        <f t="shared" si="103"/>
        <v>2013</v>
      </c>
      <c r="E1093" s="3">
        <v>41542</v>
      </c>
      <c r="F1093" s="13">
        <f t="shared" si="104"/>
        <v>4</v>
      </c>
      <c r="G1093" s="2" t="s">
        <v>3618</v>
      </c>
      <c r="H1093" s="2" t="s">
        <v>3134</v>
      </c>
      <c r="I1093" s="22" t="str">
        <f t="shared" si="105"/>
        <v>United States</v>
      </c>
      <c r="J1093" s="22" t="str">
        <f t="shared" si="106"/>
        <v>California</v>
      </c>
      <c r="K1093" s="2" t="s">
        <v>45</v>
      </c>
      <c r="L1093" s="2" t="s">
        <v>1370</v>
      </c>
      <c r="M1093" s="4">
        <v>65.790000000000006</v>
      </c>
      <c r="N1093" s="4">
        <v>9</v>
      </c>
      <c r="O1093" s="4">
        <v>30.263400000000001</v>
      </c>
      <c r="P1093" s="14">
        <f t="shared" si="107"/>
        <v>0.45999999999999996</v>
      </c>
    </row>
    <row r="1094" spans="1:16" ht="14.25" customHeight="1" x14ac:dyDescent="0.25">
      <c r="A1094" s="2" t="s">
        <v>1369</v>
      </c>
      <c r="B1094" s="3">
        <v>41538</v>
      </c>
      <c r="C1094" s="10" t="str">
        <f t="shared" si="102"/>
        <v>September</v>
      </c>
      <c r="D1094" s="10" t="str">
        <f t="shared" si="103"/>
        <v>2013</v>
      </c>
      <c r="E1094" s="3">
        <v>41542</v>
      </c>
      <c r="F1094" s="13">
        <f t="shared" si="104"/>
        <v>4</v>
      </c>
      <c r="G1094" s="2" t="s">
        <v>3618</v>
      </c>
      <c r="H1094" s="2" t="s">
        <v>3134</v>
      </c>
      <c r="I1094" s="22" t="str">
        <f t="shared" si="105"/>
        <v>United States</v>
      </c>
      <c r="J1094" s="22" t="str">
        <f t="shared" si="106"/>
        <v>California</v>
      </c>
      <c r="K1094" s="2" t="s">
        <v>18</v>
      </c>
      <c r="L1094" s="2" t="s">
        <v>26</v>
      </c>
      <c r="M1094" s="4">
        <v>271.98399999999998</v>
      </c>
      <c r="N1094" s="4">
        <v>2</v>
      </c>
      <c r="O1094" s="4">
        <v>88.394800000000004</v>
      </c>
      <c r="P1094" s="14">
        <f t="shared" si="107"/>
        <v>0.32500000000000001</v>
      </c>
    </row>
    <row r="1095" spans="1:16" ht="14.25" customHeight="1" x14ac:dyDescent="0.25">
      <c r="A1095" s="2" t="s">
        <v>1369</v>
      </c>
      <c r="B1095" s="3">
        <v>41538</v>
      </c>
      <c r="C1095" s="10" t="str">
        <f t="shared" si="102"/>
        <v>September</v>
      </c>
      <c r="D1095" s="10" t="str">
        <f t="shared" si="103"/>
        <v>2013</v>
      </c>
      <c r="E1095" s="3">
        <v>41542</v>
      </c>
      <c r="F1095" s="13">
        <f t="shared" si="104"/>
        <v>4</v>
      </c>
      <c r="G1095" s="2" t="s">
        <v>3618</v>
      </c>
      <c r="H1095" s="2" t="s">
        <v>3134</v>
      </c>
      <c r="I1095" s="22" t="str">
        <f t="shared" si="105"/>
        <v>United States</v>
      </c>
      <c r="J1095" s="22" t="str">
        <f t="shared" si="106"/>
        <v>California</v>
      </c>
      <c r="K1095" s="2" t="s">
        <v>14</v>
      </c>
      <c r="L1095" s="2" t="s">
        <v>86</v>
      </c>
      <c r="M1095" s="4">
        <v>11.76</v>
      </c>
      <c r="N1095" s="4">
        <v>4</v>
      </c>
      <c r="O1095" s="4">
        <v>3.1751999999999998</v>
      </c>
      <c r="P1095" s="14">
        <f t="shared" si="107"/>
        <v>0.26999999999999996</v>
      </c>
    </row>
    <row r="1096" spans="1:16" ht="14.25" customHeight="1" x14ac:dyDescent="0.25">
      <c r="A1096" s="2" t="s">
        <v>1369</v>
      </c>
      <c r="B1096" s="3">
        <v>41538</v>
      </c>
      <c r="C1096" s="10" t="str">
        <f t="shared" si="102"/>
        <v>September</v>
      </c>
      <c r="D1096" s="10" t="str">
        <f t="shared" si="103"/>
        <v>2013</v>
      </c>
      <c r="E1096" s="3">
        <v>41542</v>
      </c>
      <c r="F1096" s="13">
        <f t="shared" si="104"/>
        <v>4</v>
      </c>
      <c r="G1096" s="2" t="s">
        <v>3618</v>
      </c>
      <c r="H1096" s="2" t="s">
        <v>3134</v>
      </c>
      <c r="I1096" s="22" t="str">
        <f t="shared" si="105"/>
        <v>United States</v>
      </c>
      <c r="J1096" s="22" t="str">
        <f t="shared" si="106"/>
        <v>California</v>
      </c>
      <c r="K1096" s="2" t="s">
        <v>45</v>
      </c>
      <c r="L1096" s="2" t="s">
        <v>1371</v>
      </c>
      <c r="M1096" s="4">
        <v>77.52</v>
      </c>
      <c r="N1096" s="4">
        <v>2</v>
      </c>
      <c r="O1096" s="4">
        <v>37.9848</v>
      </c>
      <c r="P1096" s="14">
        <f t="shared" si="107"/>
        <v>0.49000000000000005</v>
      </c>
    </row>
    <row r="1097" spans="1:16" ht="14.25" customHeight="1" x14ac:dyDescent="0.25">
      <c r="A1097" s="2" t="s">
        <v>1369</v>
      </c>
      <c r="B1097" s="3">
        <v>41538</v>
      </c>
      <c r="C1097" s="10" t="str">
        <f t="shared" si="102"/>
        <v>September</v>
      </c>
      <c r="D1097" s="10" t="str">
        <f t="shared" si="103"/>
        <v>2013</v>
      </c>
      <c r="E1097" s="3">
        <v>41542</v>
      </c>
      <c r="F1097" s="13">
        <f t="shared" si="104"/>
        <v>4</v>
      </c>
      <c r="G1097" s="2" t="s">
        <v>3618</v>
      </c>
      <c r="H1097" s="2" t="s">
        <v>3134</v>
      </c>
      <c r="I1097" s="22" t="str">
        <f t="shared" si="105"/>
        <v>United States</v>
      </c>
      <c r="J1097" s="22" t="str">
        <f t="shared" si="106"/>
        <v>California</v>
      </c>
      <c r="K1097" s="2" t="s">
        <v>18</v>
      </c>
      <c r="L1097" s="2" t="s">
        <v>1182</v>
      </c>
      <c r="M1097" s="4">
        <v>48.64</v>
      </c>
      <c r="N1097" s="4">
        <v>2</v>
      </c>
      <c r="O1097" s="4">
        <v>15.808</v>
      </c>
      <c r="P1097" s="14">
        <f t="shared" si="107"/>
        <v>0.32500000000000001</v>
      </c>
    </row>
    <row r="1098" spans="1:16" ht="14.25" customHeight="1" x14ac:dyDescent="0.25">
      <c r="A1098" s="2" t="s">
        <v>1372</v>
      </c>
      <c r="B1098" s="3">
        <v>41026</v>
      </c>
      <c r="C1098" s="10" t="str">
        <f t="shared" si="102"/>
        <v>April</v>
      </c>
      <c r="D1098" s="10" t="str">
        <f t="shared" si="103"/>
        <v>2012</v>
      </c>
      <c r="E1098" s="3">
        <v>41031</v>
      </c>
      <c r="F1098" s="13">
        <f t="shared" si="104"/>
        <v>5</v>
      </c>
      <c r="G1098" s="2" t="s">
        <v>3694</v>
      </c>
      <c r="H1098" s="2" t="s">
        <v>3138</v>
      </c>
      <c r="I1098" s="22" t="str">
        <f t="shared" si="105"/>
        <v>United States</v>
      </c>
      <c r="J1098" s="22" t="str">
        <f t="shared" si="106"/>
        <v>Colorado</v>
      </c>
      <c r="K1098" s="2" t="s">
        <v>20</v>
      </c>
      <c r="L1098" s="2" t="s">
        <v>570</v>
      </c>
      <c r="M1098" s="4">
        <v>43.56</v>
      </c>
      <c r="N1098" s="4">
        <v>5</v>
      </c>
      <c r="O1098" s="4">
        <v>3.2669999999999999</v>
      </c>
      <c r="P1098" s="14">
        <f t="shared" si="107"/>
        <v>7.4999999999999997E-2</v>
      </c>
    </row>
    <row r="1099" spans="1:16" ht="14.25" customHeight="1" x14ac:dyDescent="0.25">
      <c r="A1099" s="2" t="s">
        <v>1372</v>
      </c>
      <c r="B1099" s="3">
        <v>41026</v>
      </c>
      <c r="C1099" s="10" t="str">
        <f t="shared" si="102"/>
        <v>April</v>
      </c>
      <c r="D1099" s="10" t="str">
        <f t="shared" si="103"/>
        <v>2012</v>
      </c>
      <c r="E1099" s="3">
        <v>41031</v>
      </c>
      <c r="F1099" s="13">
        <f t="shared" si="104"/>
        <v>5</v>
      </c>
      <c r="G1099" s="2" t="s">
        <v>3694</v>
      </c>
      <c r="H1099" s="2" t="s">
        <v>3138</v>
      </c>
      <c r="I1099" s="22" t="str">
        <f t="shared" si="105"/>
        <v>United States</v>
      </c>
      <c r="J1099" s="22" t="str">
        <f t="shared" si="106"/>
        <v>Colorado</v>
      </c>
      <c r="K1099" s="2" t="s">
        <v>82</v>
      </c>
      <c r="L1099" s="2" t="s">
        <v>295</v>
      </c>
      <c r="M1099" s="4">
        <v>5.84</v>
      </c>
      <c r="N1099" s="4">
        <v>2</v>
      </c>
      <c r="O1099" s="4">
        <v>0.73</v>
      </c>
      <c r="P1099" s="14">
        <f t="shared" si="107"/>
        <v>0.125</v>
      </c>
    </row>
    <row r="1100" spans="1:16" ht="14.25" customHeight="1" x14ac:dyDescent="0.25">
      <c r="A1100" s="2" t="s">
        <v>1373</v>
      </c>
      <c r="B1100" s="3">
        <v>41423</v>
      </c>
      <c r="C1100" s="10" t="str">
        <f t="shared" si="102"/>
        <v>May</v>
      </c>
      <c r="D1100" s="10" t="str">
        <f t="shared" si="103"/>
        <v>2013</v>
      </c>
      <c r="E1100" s="3">
        <v>41429</v>
      </c>
      <c r="F1100" s="13">
        <f t="shared" si="104"/>
        <v>6</v>
      </c>
      <c r="G1100" s="2" t="s">
        <v>3408</v>
      </c>
      <c r="H1100" s="2" t="s">
        <v>3131</v>
      </c>
      <c r="I1100" s="22" t="str">
        <f t="shared" si="105"/>
        <v>United States</v>
      </c>
      <c r="J1100" s="22" t="str">
        <f t="shared" si="106"/>
        <v>California</v>
      </c>
      <c r="K1100" s="2" t="s">
        <v>20</v>
      </c>
      <c r="L1100" s="2" t="s">
        <v>1374</v>
      </c>
      <c r="M1100" s="4">
        <v>262.24</v>
      </c>
      <c r="N1100" s="4">
        <v>2</v>
      </c>
      <c r="O1100" s="4">
        <v>78.671999999999997</v>
      </c>
      <c r="P1100" s="14">
        <f t="shared" si="107"/>
        <v>0.3</v>
      </c>
    </row>
    <row r="1101" spans="1:16" ht="14.25" customHeight="1" x14ac:dyDescent="0.25">
      <c r="A1101" s="2" t="s">
        <v>1373</v>
      </c>
      <c r="B1101" s="3">
        <v>41423</v>
      </c>
      <c r="C1101" s="10" t="str">
        <f t="shared" si="102"/>
        <v>May</v>
      </c>
      <c r="D1101" s="10" t="str">
        <f t="shared" si="103"/>
        <v>2013</v>
      </c>
      <c r="E1101" s="3">
        <v>41429</v>
      </c>
      <c r="F1101" s="13">
        <f t="shared" si="104"/>
        <v>6</v>
      </c>
      <c r="G1101" s="2" t="s">
        <v>3408</v>
      </c>
      <c r="H1101" s="2" t="s">
        <v>3131</v>
      </c>
      <c r="I1101" s="22" t="str">
        <f t="shared" si="105"/>
        <v>United States</v>
      </c>
      <c r="J1101" s="22" t="str">
        <f t="shared" si="106"/>
        <v>California</v>
      </c>
      <c r="K1101" s="2" t="s">
        <v>45</v>
      </c>
      <c r="L1101" s="2" t="s">
        <v>1375</v>
      </c>
      <c r="M1101" s="4">
        <v>182.72</v>
      </c>
      <c r="N1101" s="4">
        <v>8</v>
      </c>
      <c r="O1101" s="4">
        <v>84.051199999999994</v>
      </c>
      <c r="P1101" s="14">
        <f t="shared" si="107"/>
        <v>0.45999999999999996</v>
      </c>
    </row>
    <row r="1102" spans="1:16" ht="14.25" customHeight="1" x14ac:dyDescent="0.25">
      <c r="A1102" s="2" t="s">
        <v>1373</v>
      </c>
      <c r="B1102" s="3">
        <v>41423</v>
      </c>
      <c r="C1102" s="10" t="str">
        <f t="shared" si="102"/>
        <v>May</v>
      </c>
      <c r="D1102" s="10" t="str">
        <f t="shared" si="103"/>
        <v>2013</v>
      </c>
      <c r="E1102" s="3">
        <v>41429</v>
      </c>
      <c r="F1102" s="13">
        <f t="shared" si="104"/>
        <v>6</v>
      </c>
      <c r="G1102" s="2" t="s">
        <v>3408</v>
      </c>
      <c r="H1102" s="2" t="s">
        <v>3131</v>
      </c>
      <c r="I1102" s="22" t="str">
        <f t="shared" si="105"/>
        <v>United States</v>
      </c>
      <c r="J1102" s="22" t="str">
        <f t="shared" si="106"/>
        <v>California</v>
      </c>
      <c r="K1102" s="2" t="s">
        <v>38</v>
      </c>
      <c r="L1102" s="2" t="s">
        <v>1376</v>
      </c>
      <c r="M1102" s="4">
        <v>131.6</v>
      </c>
      <c r="N1102" s="4">
        <v>7</v>
      </c>
      <c r="O1102" s="4">
        <v>7.8959999999999999</v>
      </c>
      <c r="P1102" s="14">
        <f t="shared" si="107"/>
        <v>6.0000000000000005E-2</v>
      </c>
    </row>
    <row r="1103" spans="1:16" ht="14.25" customHeight="1" x14ac:dyDescent="0.25">
      <c r="A1103" s="2" t="s">
        <v>1373</v>
      </c>
      <c r="B1103" s="3">
        <v>41423</v>
      </c>
      <c r="C1103" s="10" t="str">
        <f t="shared" si="102"/>
        <v>May</v>
      </c>
      <c r="D1103" s="10" t="str">
        <f t="shared" si="103"/>
        <v>2013</v>
      </c>
      <c r="E1103" s="3">
        <v>41429</v>
      </c>
      <c r="F1103" s="13">
        <f t="shared" si="104"/>
        <v>6</v>
      </c>
      <c r="G1103" s="2" t="s">
        <v>3408</v>
      </c>
      <c r="H1103" s="2" t="s">
        <v>3131</v>
      </c>
      <c r="I1103" s="22" t="str">
        <f t="shared" si="105"/>
        <v>United States</v>
      </c>
      <c r="J1103" s="22" t="str">
        <f t="shared" si="106"/>
        <v>California</v>
      </c>
      <c r="K1103" s="2" t="s">
        <v>18</v>
      </c>
      <c r="L1103" s="2" t="s">
        <v>33</v>
      </c>
      <c r="M1103" s="4">
        <v>22.72</v>
      </c>
      <c r="N1103" s="4">
        <v>4</v>
      </c>
      <c r="O1103" s="4">
        <v>7.3840000000000003</v>
      </c>
      <c r="P1103" s="14">
        <f t="shared" si="107"/>
        <v>0.32500000000000001</v>
      </c>
    </row>
    <row r="1104" spans="1:16" ht="14.25" customHeight="1" x14ac:dyDescent="0.25">
      <c r="A1104" s="2" t="s">
        <v>1373</v>
      </c>
      <c r="B1104" s="3">
        <v>41423</v>
      </c>
      <c r="C1104" s="10" t="str">
        <f t="shared" si="102"/>
        <v>May</v>
      </c>
      <c r="D1104" s="10" t="str">
        <f t="shared" si="103"/>
        <v>2013</v>
      </c>
      <c r="E1104" s="3">
        <v>41429</v>
      </c>
      <c r="F1104" s="13">
        <f t="shared" si="104"/>
        <v>6</v>
      </c>
      <c r="G1104" s="2" t="s">
        <v>3408</v>
      </c>
      <c r="H1104" s="2" t="s">
        <v>3131</v>
      </c>
      <c r="I1104" s="22" t="str">
        <f t="shared" si="105"/>
        <v>United States</v>
      </c>
      <c r="J1104" s="22" t="str">
        <f t="shared" si="106"/>
        <v>California</v>
      </c>
      <c r="K1104" s="2" t="s">
        <v>510</v>
      </c>
      <c r="L1104" s="2" t="s">
        <v>1283</v>
      </c>
      <c r="M1104" s="4">
        <v>558.4</v>
      </c>
      <c r="N1104" s="4">
        <v>2</v>
      </c>
      <c r="O1104" s="4">
        <v>41.88</v>
      </c>
      <c r="P1104" s="14">
        <f t="shared" si="107"/>
        <v>7.5000000000000011E-2</v>
      </c>
    </row>
    <row r="1105" spans="1:16" ht="14.25" customHeight="1" x14ac:dyDescent="0.25">
      <c r="A1105" s="2" t="s">
        <v>1377</v>
      </c>
      <c r="B1105" s="3">
        <v>41982</v>
      </c>
      <c r="C1105" s="10" t="str">
        <f t="shared" si="102"/>
        <v>December</v>
      </c>
      <c r="D1105" s="10" t="str">
        <f t="shared" si="103"/>
        <v>2014</v>
      </c>
      <c r="E1105" s="3">
        <v>41983</v>
      </c>
      <c r="F1105" s="13">
        <f t="shared" si="104"/>
        <v>1</v>
      </c>
      <c r="G1105" s="2" t="s">
        <v>3695</v>
      </c>
      <c r="H1105" s="2" t="s">
        <v>3151</v>
      </c>
      <c r="I1105" s="22" t="str">
        <f t="shared" si="105"/>
        <v>United States</v>
      </c>
      <c r="J1105" s="22" t="str">
        <f t="shared" si="106"/>
        <v>California</v>
      </c>
      <c r="K1105" s="2" t="s">
        <v>28</v>
      </c>
      <c r="L1105" s="2" t="s">
        <v>1378</v>
      </c>
      <c r="M1105" s="4">
        <v>29.79</v>
      </c>
      <c r="N1105" s="4">
        <v>3</v>
      </c>
      <c r="O1105" s="4">
        <v>8.6390999999999991</v>
      </c>
      <c r="P1105" s="14">
        <f t="shared" si="107"/>
        <v>0.28999999999999998</v>
      </c>
    </row>
    <row r="1106" spans="1:16" ht="14.25" customHeight="1" x14ac:dyDescent="0.25">
      <c r="A1106" s="2" t="s">
        <v>1377</v>
      </c>
      <c r="B1106" s="3">
        <v>41982</v>
      </c>
      <c r="C1106" s="10" t="str">
        <f t="shared" si="102"/>
        <v>December</v>
      </c>
      <c r="D1106" s="10" t="str">
        <f t="shared" si="103"/>
        <v>2014</v>
      </c>
      <c r="E1106" s="3">
        <v>41983</v>
      </c>
      <c r="F1106" s="13">
        <f t="shared" si="104"/>
        <v>1</v>
      </c>
      <c r="G1106" s="2" t="s">
        <v>3695</v>
      </c>
      <c r="H1106" s="2" t="s">
        <v>3151</v>
      </c>
      <c r="I1106" s="22" t="str">
        <f t="shared" si="105"/>
        <v>United States</v>
      </c>
      <c r="J1106" s="22" t="str">
        <f t="shared" si="106"/>
        <v>California</v>
      </c>
      <c r="K1106" s="2" t="s">
        <v>12</v>
      </c>
      <c r="L1106" s="2" t="s">
        <v>1379</v>
      </c>
      <c r="M1106" s="4">
        <v>128.9</v>
      </c>
      <c r="N1106" s="4">
        <v>2</v>
      </c>
      <c r="O1106" s="4">
        <v>15.468</v>
      </c>
      <c r="P1106" s="14">
        <f t="shared" si="107"/>
        <v>0.12</v>
      </c>
    </row>
    <row r="1107" spans="1:16" ht="14.25" customHeight="1" x14ac:dyDescent="0.25">
      <c r="A1107" s="2" t="s">
        <v>1377</v>
      </c>
      <c r="B1107" s="3">
        <v>41982</v>
      </c>
      <c r="C1107" s="10" t="str">
        <f t="shared" si="102"/>
        <v>December</v>
      </c>
      <c r="D1107" s="10" t="str">
        <f t="shared" si="103"/>
        <v>2014</v>
      </c>
      <c r="E1107" s="3">
        <v>41983</v>
      </c>
      <c r="F1107" s="13">
        <f t="shared" si="104"/>
        <v>1</v>
      </c>
      <c r="G1107" s="2" t="s">
        <v>3695</v>
      </c>
      <c r="H1107" s="2" t="s">
        <v>3151</v>
      </c>
      <c r="I1107" s="22" t="str">
        <f t="shared" si="105"/>
        <v>United States</v>
      </c>
      <c r="J1107" s="22" t="str">
        <f t="shared" si="106"/>
        <v>California</v>
      </c>
      <c r="K1107" s="2" t="s">
        <v>45</v>
      </c>
      <c r="L1107" s="2" t="s">
        <v>1380</v>
      </c>
      <c r="M1107" s="4">
        <v>60.12</v>
      </c>
      <c r="N1107" s="4">
        <v>9</v>
      </c>
      <c r="O1107" s="4">
        <v>28.857600000000001</v>
      </c>
      <c r="P1107" s="14">
        <f t="shared" si="107"/>
        <v>0.48000000000000004</v>
      </c>
    </row>
    <row r="1108" spans="1:16" ht="14.25" customHeight="1" x14ac:dyDescent="0.25">
      <c r="A1108" s="2" t="s">
        <v>1381</v>
      </c>
      <c r="B1108" s="3">
        <v>41979</v>
      </c>
      <c r="C1108" s="10" t="str">
        <f t="shared" si="102"/>
        <v>December</v>
      </c>
      <c r="D1108" s="10" t="str">
        <f t="shared" si="103"/>
        <v>2014</v>
      </c>
      <c r="E1108" s="3">
        <v>41983</v>
      </c>
      <c r="F1108" s="13">
        <f t="shared" si="104"/>
        <v>4</v>
      </c>
      <c r="G1108" s="2" t="s">
        <v>3396</v>
      </c>
      <c r="H1108" s="2" t="s">
        <v>3202</v>
      </c>
      <c r="I1108" s="22" t="str">
        <f t="shared" si="105"/>
        <v>United States</v>
      </c>
      <c r="J1108" s="22" t="str">
        <f t="shared" si="106"/>
        <v>Washington</v>
      </c>
      <c r="K1108" s="2" t="s">
        <v>18</v>
      </c>
      <c r="L1108" s="2" t="s">
        <v>1382</v>
      </c>
      <c r="M1108" s="4">
        <v>24.815999999999999</v>
      </c>
      <c r="N1108" s="4">
        <v>3</v>
      </c>
      <c r="O1108" s="4">
        <v>8.3754000000000008</v>
      </c>
      <c r="P1108" s="14">
        <f t="shared" si="107"/>
        <v>0.33750000000000002</v>
      </c>
    </row>
    <row r="1109" spans="1:16" ht="14.25" customHeight="1" x14ac:dyDescent="0.25">
      <c r="A1109" s="2" t="s">
        <v>1381</v>
      </c>
      <c r="B1109" s="3">
        <v>41979</v>
      </c>
      <c r="C1109" s="10" t="str">
        <f t="shared" si="102"/>
        <v>December</v>
      </c>
      <c r="D1109" s="10" t="str">
        <f t="shared" si="103"/>
        <v>2014</v>
      </c>
      <c r="E1109" s="3">
        <v>41983</v>
      </c>
      <c r="F1109" s="13">
        <f t="shared" si="104"/>
        <v>4</v>
      </c>
      <c r="G1109" s="2" t="s">
        <v>3396</v>
      </c>
      <c r="H1109" s="2" t="s">
        <v>3202</v>
      </c>
      <c r="I1109" s="22" t="str">
        <f t="shared" si="105"/>
        <v>United States</v>
      </c>
      <c r="J1109" s="22" t="str">
        <f t="shared" si="106"/>
        <v>Washington</v>
      </c>
      <c r="K1109" s="2" t="s">
        <v>18</v>
      </c>
      <c r="L1109" s="2" t="s">
        <v>946</v>
      </c>
      <c r="M1109" s="4">
        <v>14.976000000000001</v>
      </c>
      <c r="N1109" s="4">
        <v>6</v>
      </c>
      <c r="O1109" s="4">
        <v>5.4287999999999998</v>
      </c>
      <c r="P1109" s="14">
        <f t="shared" si="107"/>
        <v>0.36249999999999999</v>
      </c>
    </row>
    <row r="1110" spans="1:16" ht="14.25" customHeight="1" x14ac:dyDescent="0.25">
      <c r="A1110" s="2" t="s">
        <v>1383</v>
      </c>
      <c r="B1110" s="3">
        <v>41242</v>
      </c>
      <c r="C1110" s="10" t="str">
        <f t="shared" si="102"/>
        <v>November</v>
      </c>
      <c r="D1110" s="10" t="str">
        <f t="shared" si="103"/>
        <v>2012</v>
      </c>
      <c r="E1110" s="3">
        <v>41243</v>
      </c>
      <c r="F1110" s="13">
        <f t="shared" si="104"/>
        <v>1</v>
      </c>
      <c r="G1110" s="2" t="s">
        <v>3696</v>
      </c>
      <c r="H1110" s="2" t="s">
        <v>3134</v>
      </c>
      <c r="I1110" s="22" t="str">
        <f t="shared" si="105"/>
        <v>United States</v>
      </c>
      <c r="J1110" s="22" t="str">
        <f t="shared" si="106"/>
        <v>California</v>
      </c>
      <c r="K1110" s="2" t="s">
        <v>18</v>
      </c>
      <c r="L1110" s="2" t="s">
        <v>44</v>
      </c>
      <c r="M1110" s="4">
        <v>4.3040000000000003</v>
      </c>
      <c r="N1110" s="4">
        <v>1</v>
      </c>
      <c r="O1110" s="4">
        <v>1.5602</v>
      </c>
      <c r="P1110" s="14">
        <f t="shared" si="107"/>
        <v>0.36249999999999999</v>
      </c>
    </row>
    <row r="1111" spans="1:16" ht="14.25" customHeight="1" x14ac:dyDescent="0.25">
      <c r="A1111" s="2" t="s">
        <v>1384</v>
      </c>
      <c r="B1111" s="3">
        <v>41555</v>
      </c>
      <c r="C1111" s="10" t="str">
        <f t="shared" si="102"/>
        <v>October</v>
      </c>
      <c r="D1111" s="10" t="str">
        <f t="shared" si="103"/>
        <v>2013</v>
      </c>
      <c r="E1111" s="3">
        <v>41561</v>
      </c>
      <c r="F1111" s="13">
        <f t="shared" si="104"/>
        <v>6</v>
      </c>
      <c r="G1111" s="2" t="s">
        <v>3697</v>
      </c>
      <c r="H1111" s="2" t="s">
        <v>3131</v>
      </c>
      <c r="I1111" s="22" t="str">
        <f t="shared" si="105"/>
        <v>United States</v>
      </c>
      <c r="J1111" s="22" t="str">
        <f t="shared" si="106"/>
        <v>California</v>
      </c>
      <c r="K1111" s="2" t="s">
        <v>18</v>
      </c>
      <c r="L1111" s="2" t="s">
        <v>1385</v>
      </c>
      <c r="M1111" s="4">
        <v>27.263999999999999</v>
      </c>
      <c r="N1111" s="4">
        <v>2</v>
      </c>
      <c r="O1111" s="4">
        <v>8.8607999999999993</v>
      </c>
      <c r="P1111" s="14">
        <f t="shared" si="107"/>
        <v>0.32500000000000001</v>
      </c>
    </row>
    <row r="1112" spans="1:16" ht="14.25" customHeight="1" x14ac:dyDescent="0.25">
      <c r="A1112" s="2" t="s">
        <v>1386</v>
      </c>
      <c r="B1112" s="3">
        <v>40794</v>
      </c>
      <c r="C1112" s="10" t="str">
        <f t="shared" si="102"/>
        <v>September</v>
      </c>
      <c r="D1112" s="10" t="str">
        <f t="shared" si="103"/>
        <v>2011</v>
      </c>
      <c r="E1112" s="3">
        <v>40800</v>
      </c>
      <c r="F1112" s="13">
        <f t="shared" si="104"/>
        <v>6</v>
      </c>
      <c r="G1112" s="2" t="s">
        <v>3698</v>
      </c>
      <c r="H1112" s="2" t="s">
        <v>3134</v>
      </c>
      <c r="I1112" s="22" t="str">
        <f t="shared" si="105"/>
        <v>United States</v>
      </c>
      <c r="J1112" s="22" t="str">
        <f t="shared" si="106"/>
        <v>California</v>
      </c>
      <c r="K1112" s="2" t="s">
        <v>20</v>
      </c>
      <c r="L1112" s="2" t="s">
        <v>1387</v>
      </c>
      <c r="M1112" s="4">
        <v>56.65</v>
      </c>
      <c r="N1112" s="4">
        <v>5</v>
      </c>
      <c r="O1112" s="4">
        <v>24.359500000000001</v>
      </c>
      <c r="P1112" s="14">
        <f t="shared" si="107"/>
        <v>0.43000000000000005</v>
      </c>
    </row>
    <row r="1113" spans="1:16" ht="14.25" customHeight="1" x14ac:dyDescent="0.25">
      <c r="A1113" s="2" t="s">
        <v>1386</v>
      </c>
      <c r="B1113" s="3">
        <v>40794</v>
      </c>
      <c r="C1113" s="10" t="str">
        <f t="shared" si="102"/>
        <v>September</v>
      </c>
      <c r="D1113" s="10" t="str">
        <f t="shared" si="103"/>
        <v>2011</v>
      </c>
      <c r="E1113" s="3">
        <v>40800</v>
      </c>
      <c r="F1113" s="13">
        <f t="shared" si="104"/>
        <v>6</v>
      </c>
      <c r="G1113" s="2" t="s">
        <v>3698</v>
      </c>
      <c r="H1113" s="2" t="s">
        <v>3134</v>
      </c>
      <c r="I1113" s="22" t="str">
        <f t="shared" si="105"/>
        <v>United States</v>
      </c>
      <c r="J1113" s="22" t="str">
        <f t="shared" si="106"/>
        <v>California</v>
      </c>
      <c r="K1113" s="2" t="s">
        <v>28</v>
      </c>
      <c r="L1113" s="2" t="s">
        <v>1388</v>
      </c>
      <c r="M1113" s="4">
        <v>14.97</v>
      </c>
      <c r="N1113" s="4">
        <v>1</v>
      </c>
      <c r="O1113" s="4">
        <v>4.1916000000000002</v>
      </c>
      <c r="P1113" s="14">
        <f t="shared" si="107"/>
        <v>0.28000000000000003</v>
      </c>
    </row>
    <row r="1114" spans="1:16" ht="14.25" customHeight="1" x14ac:dyDescent="0.25">
      <c r="A1114" s="2" t="s">
        <v>1386</v>
      </c>
      <c r="B1114" s="3">
        <v>40794</v>
      </c>
      <c r="C1114" s="10" t="str">
        <f t="shared" si="102"/>
        <v>September</v>
      </c>
      <c r="D1114" s="10" t="str">
        <f t="shared" si="103"/>
        <v>2011</v>
      </c>
      <c r="E1114" s="3">
        <v>40800</v>
      </c>
      <c r="F1114" s="13">
        <f t="shared" si="104"/>
        <v>6</v>
      </c>
      <c r="G1114" s="2" t="s">
        <v>3698</v>
      </c>
      <c r="H1114" s="2" t="s">
        <v>3134</v>
      </c>
      <c r="I1114" s="22" t="str">
        <f t="shared" si="105"/>
        <v>United States</v>
      </c>
      <c r="J1114" s="22" t="str">
        <f t="shared" si="106"/>
        <v>California</v>
      </c>
      <c r="K1114" s="2" t="s">
        <v>79</v>
      </c>
      <c r="L1114" s="2" t="s">
        <v>80</v>
      </c>
      <c r="M1114" s="4">
        <v>4.0199999999999996</v>
      </c>
      <c r="N1114" s="4">
        <v>2</v>
      </c>
      <c r="O1114" s="4">
        <v>1.9698</v>
      </c>
      <c r="P1114" s="14">
        <f t="shared" si="107"/>
        <v>0.49000000000000005</v>
      </c>
    </row>
    <row r="1115" spans="1:16" ht="14.25" customHeight="1" x14ac:dyDescent="0.25">
      <c r="A1115" s="2" t="s">
        <v>1389</v>
      </c>
      <c r="B1115" s="3">
        <v>41610</v>
      </c>
      <c r="C1115" s="10" t="str">
        <f t="shared" si="102"/>
        <v>December</v>
      </c>
      <c r="D1115" s="10" t="str">
        <f t="shared" si="103"/>
        <v>2013</v>
      </c>
      <c r="E1115" s="3">
        <v>41614</v>
      </c>
      <c r="F1115" s="13">
        <f t="shared" si="104"/>
        <v>4</v>
      </c>
      <c r="G1115" s="2" t="s">
        <v>3699</v>
      </c>
      <c r="H1115" s="2" t="s">
        <v>3134</v>
      </c>
      <c r="I1115" s="22" t="str">
        <f t="shared" si="105"/>
        <v>United States</v>
      </c>
      <c r="J1115" s="22" t="str">
        <f t="shared" si="106"/>
        <v>California</v>
      </c>
      <c r="K1115" s="2" t="s">
        <v>12</v>
      </c>
      <c r="L1115" s="2" t="s">
        <v>582</v>
      </c>
      <c r="M1115" s="4">
        <v>16.739999999999998</v>
      </c>
      <c r="N1115" s="4">
        <v>2</v>
      </c>
      <c r="O1115" s="4">
        <v>4.3524000000000003</v>
      </c>
      <c r="P1115" s="14">
        <f t="shared" si="107"/>
        <v>0.26000000000000006</v>
      </c>
    </row>
    <row r="1116" spans="1:16" ht="14.25" customHeight="1" x14ac:dyDescent="0.25">
      <c r="A1116" s="2" t="s">
        <v>1390</v>
      </c>
      <c r="B1116" s="3">
        <v>40786</v>
      </c>
      <c r="C1116" s="10" t="str">
        <f t="shared" si="102"/>
        <v>August</v>
      </c>
      <c r="D1116" s="10" t="str">
        <f t="shared" si="103"/>
        <v>2011</v>
      </c>
      <c r="E1116" s="3">
        <v>40791</v>
      </c>
      <c r="F1116" s="13">
        <f t="shared" si="104"/>
        <v>5</v>
      </c>
      <c r="G1116" s="2" t="s">
        <v>3700</v>
      </c>
      <c r="H1116" s="2" t="s">
        <v>3246</v>
      </c>
      <c r="I1116" s="22" t="str">
        <f t="shared" si="105"/>
        <v>United States</v>
      </c>
      <c r="J1116" s="22" t="str">
        <f t="shared" si="106"/>
        <v>New Mexico</v>
      </c>
      <c r="K1116" s="2" t="s">
        <v>38</v>
      </c>
      <c r="L1116" s="2" t="s">
        <v>1391</v>
      </c>
      <c r="M1116" s="4">
        <v>92.52</v>
      </c>
      <c r="N1116" s="4">
        <v>9</v>
      </c>
      <c r="O1116" s="4">
        <v>18.504000000000001</v>
      </c>
      <c r="P1116" s="14">
        <f t="shared" si="107"/>
        <v>0.2</v>
      </c>
    </row>
    <row r="1117" spans="1:16" ht="14.25" customHeight="1" x14ac:dyDescent="0.25">
      <c r="A1117" s="2" t="s">
        <v>1392</v>
      </c>
      <c r="B1117" s="3">
        <v>41617</v>
      </c>
      <c r="C1117" s="10" t="str">
        <f t="shared" si="102"/>
        <v>December</v>
      </c>
      <c r="D1117" s="10" t="str">
        <f t="shared" si="103"/>
        <v>2013</v>
      </c>
      <c r="E1117" s="3">
        <v>41623</v>
      </c>
      <c r="F1117" s="13">
        <f t="shared" si="104"/>
        <v>6</v>
      </c>
      <c r="G1117" s="2" t="s">
        <v>3537</v>
      </c>
      <c r="H1117" s="2" t="s">
        <v>3134</v>
      </c>
      <c r="I1117" s="22" t="str">
        <f t="shared" si="105"/>
        <v>United States</v>
      </c>
      <c r="J1117" s="22" t="str">
        <f t="shared" si="106"/>
        <v>California</v>
      </c>
      <c r="K1117" s="2" t="s">
        <v>14</v>
      </c>
      <c r="L1117" s="2" t="s">
        <v>31</v>
      </c>
      <c r="M1117" s="4">
        <v>8.56</v>
      </c>
      <c r="N1117" s="4">
        <v>2</v>
      </c>
      <c r="O1117" s="4">
        <v>2.4824000000000002</v>
      </c>
      <c r="P1117" s="14">
        <f t="shared" si="107"/>
        <v>0.28999999999999998</v>
      </c>
    </row>
    <row r="1118" spans="1:16" ht="14.25" customHeight="1" x14ac:dyDescent="0.25">
      <c r="A1118" s="2" t="s">
        <v>1392</v>
      </c>
      <c r="B1118" s="3">
        <v>41617</v>
      </c>
      <c r="C1118" s="10" t="str">
        <f t="shared" si="102"/>
        <v>December</v>
      </c>
      <c r="D1118" s="10" t="str">
        <f t="shared" si="103"/>
        <v>2013</v>
      </c>
      <c r="E1118" s="3">
        <v>41623</v>
      </c>
      <c r="F1118" s="13">
        <f t="shared" si="104"/>
        <v>6</v>
      </c>
      <c r="G1118" s="2" t="s">
        <v>3537</v>
      </c>
      <c r="H1118" s="2" t="s">
        <v>3134</v>
      </c>
      <c r="I1118" s="22" t="str">
        <f t="shared" si="105"/>
        <v>United States</v>
      </c>
      <c r="J1118" s="22" t="str">
        <f t="shared" si="106"/>
        <v>California</v>
      </c>
      <c r="K1118" s="2" t="s">
        <v>45</v>
      </c>
      <c r="L1118" s="2" t="s">
        <v>1393</v>
      </c>
      <c r="M1118" s="4">
        <v>45.36</v>
      </c>
      <c r="N1118" s="4">
        <v>7</v>
      </c>
      <c r="O1118" s="4">
        <v>21.7728</v>
      </c>
      <c r="P1118" s="14">
        <f t="shared" si="107"/>
        <v>0.48</v>
      </c>
    </row>
    <row r="1119" spans="1:16" ht="14.25" customHeight="1" x14ac:dyDescent="0.25">
      <c r="A1119" s="2" t="s">
        <v>1392</v>
      </c>
      <c r="B1119" s="3">
        <v>41617</v>
      </c>
      <c r="C1119" s="10" t="str">
        <f t="shared" si="102"/>
        <v>December</v>
      </c>
      <c r="D1119" s="10" t="str">
        <f t="shared" si="103"/>
        <v>2013</v>
      </c>
      <c r="E1119" s="3">
        <v>41623</v>
      </c>
      <c r="F1119" s="13">
        <f t="shared" si="104"/>
        <v>6</v>
      </c>
      <c r="G1119" s="2" t="s">
        <v>3537</v>
      </c>
      <c r="H1119" s="2" t="s">
        <v>3134</v>
      </c>
      <c r="I1119" s="22" t="str">
        <f t="shared" si="105"/>
        <v>United States</v>
      </c>
      <c r="J1119" s="22" t="str">
        <f t="shared" si="106"/>
        <v>California</v>
      </c>
      <c r="K1119" s="2" t="s">
        <v>22</v>
      </c>
      <c r="L1119" s="2" t="s">
        <v>881</v>
      </c>
      <c r="M1119" s="4">
        <v>1421.664</v>
      </c>
      <c r="N1119" s="4">
        <v>6</v>
      </c>
      <c r="O1119" s="4">
        <v>-195.47880000000001</v>
      </c>
      <c r="P1119" s="14">
        <f t="shared" si="107"/>
        <v>-0.13750000000000001</v>
      </c>
    </row>
    <row r="1120" spans="1:16" ht="14.25" customHeight="1" x14ac:dyDescent="0.25">
      <c r="A1120" s="2" t="s">
        <v>1394</v>
      </c>
      <c r="B1120" s="3">
        <v>41495</v>
      </c>
      <c r="C1120" s="10" t="str">
        <f t="shared" si="102"/>
        <v>August</v>
      </c>
      <c r="D1120" s="10" t="str">
        <f t="shared" si="103"/>
        <v>2013</v>
      </c>
      <c r="E1120" s="3">
        <v>41502</v>
      </c>
      <c r="F1120" s="13">
        <f t="shared" si="104"/>
        <v>7</v>
      </c>
      <c r="G1120" s="2" t="s">
        <v>3701</v>
      </c>
      <c r="H1120" s="2" t="s">
        <v>3131</v>
      </c>
      <c r="I1120" s="22" t="str">
        <f t="shared" si="105"/>
        <v>United States</v>
      </c>
      <c r="J1120" s="22" t="str">
        <f t="shared" si="106"/>
        <v>California</v>
      </c>
      <c r="K1120" s="2" t="s">
        <v>22</v>
      </c>
      <c r="L1120" s="2" t="s">
        <v>1395</v>
      </c>
      <c r="M1120" s="4">
        <v>513.024</v>
      </c>
      <c r="N1120" s="4">
        <v>2</v>
      </c>
      <c r="O1120" s="4">
        <v>12.8256</v>
      </c>
      <c r="P1120" s="14">
        <f t="shared" si="107"/>
        <v>2.4999999999999998E-2</v>
      </c>
    </row>
    <row r="1121" spans="1:16" ht="14.25" customHeight="1" x14ac:dyDescent="0.25">
      <c r="A1121" s="2" t="s">
        <v>1394</v>
      </c>
      <c r="B1121" s="3">
        <v>41495</v>
      </c>
      <c r="C1121" s="10" t="str">
        <f t="shared" si="102"/>
        <v>August</v>
      </c>
      <c r="D1121" s="10" t="str">
        <f t="shared" si="103"/>
        <v>2013</v>
      </c>
      <c r="E1121" s="3">
        <v>41502</v>
      </c>
      <c r="F1121" s="13">
        <f t="shared" si="104"/>
        <v>7</v>
      </c>
      <c r="G1121" s="2" t="s">
        <v>3701</v>
      </c>
      <c r="H1121" s="2" t="s">
        <v>3131</v>
      </c>
      <c r="I1121" s="22" t="str">
        <f t="shared" si="105"/>
        <v>United States</v>
      </c>
      <c r="J1121" s="22" t="str">
        <f t="shared" si="106"/>
        <v>California</v>
      </c>
      <c r="K1121" s="2" t="s">
        <v>20</v>
      </c>
      <c r="L1121" s="2" t="s">
        <v>563</v>
      </c>
      <c r="M1121" s="4">
        <v>487.92</v>
      </c>
      <c r="N1121" s="4">
        <v>6</v>
      </c>
      <c r="O1121" s="4">
        <v>136.61760000000001</v>
      </c>
      <c r="P1121" s="14">
        <f t="shared" si="107"/>
        <v>0.28000000000000003</v>
      </c>
    </row>
    <row r="1122" spans="1:16" ht="14.25" customHeight="1" x14ac:dyDescent="0.25">
      <c r="A1122" s="2" t="s">
        <v>1394</v>
      </c>
      <c r="B1122" s="3">
        <v>41495</v>
      </c>
      <c r="C1122" s="10" t="str">
        <f t="shared" si="102"/>
        <v>August</v>
      </c>
      <c r="D1122" s="10" t="str">
        <f t="shared" si="103"/>
        <v>2013</v>
      </c>
      <c r="E1122" s="3">
        <v>41502</v>
      </c>
      <c r="F1122" s="13">
        <f t="shared" si="104"/>
        <v>7</v>
      </c>
      <c r="G1122" s="2" t="s">
        <v>3701</v>
      </c>
      <c r="H1122" s="2" t="s">
        <v>3131</v>
      </c>
      <c r="I1122" s="22" t="str">
        <f t="shared" si="105"/>
        <v>United States</v>
      </c>
      <c r="J1122" s="22" t="str">
        <f t="shared" si="106"/>
        <v>California</v>
      </c>
      <c r="K1122" s="2" t="s">
        <v>18</v>
      </c>
      <c r="L1122" s="2" t="s">
        <v>940</v>
      </c>
      <c r="M1122" s="4">
        <v>15.24</v>
      </c>
      <c r="N1122" s="4">
        <v>5</v>
      </c>
      <c r="O1122" s="4">
        <v>5.3339999999999996</v>
      </c>
      <c r="P1122" s="14">
        <f t="shared" si="107"/>
        <v>0.35</v>
      </c>
    </row>
    <row r="1123" spans="1:16" ht="14.25" customHeight="1" x14ac:dyDescent="0.25">
      <c r="A1123" s="2" t="s">
        <v>1396</v>
      </c>
      <c r="B1123" s="3">
        <v>41009</v>
      </c>
      <c r="C1123" s="10" t="str">
        <f t="shared" si="102"/>
        <v>April</v>
      </c>
      <c r="D1123" s="10" t="str">
        <f t="shared" si="103"/>
        <v>2012</v>
      </c>
      <c r="E1123" s="3">
        <v>41014</v>
      </c>
      <c r="F1123" s="13">
        <f t="shared" si="104"/>
        <v>5</v>
      </c>
      <c r="G1123" s="2" t="s">
        <v>3702</v>
      </c>
      <c r="H1123" s="2" t="s">
        <v>3224</v>
      </c>
      <c r="I1123" s="22" t="str">
        <f t="shared" si="105"/>
        <v>United States</v>
      </c>
      <c r="J1123" s="22" t="str">
        <f t="shared" si="106"/>
        <v>California</v>
      </c>
      <c r="K1123" s="2" t="s">
        <v>18</v>
      </c>
      <c r="L1123" s="2" t="s">
        <v>1248</v>
      </c>
      <c r="M1123" s="4">
        <v>12.832000000000001</v>
      </c>
      <c r="N1123" s="4">
        <v>2</v>
      </c>
      <c r="O1123" s="4">
        <v>4.3308</v>
      </c>
      <c r="P1123" s="14">
        <f t="shared" si="107"/>
        <v>0.33749999999999997</v>
      </c>
    </row>
    <row r="1124" spans="1:16" ht="14.25" customHeight="1" x14ac:dyDescent="0.25">
      <c r="A1124" s="2" t="s">
        <v>1397</v>
      </c>
      <c r="B1124" s="3">
        <v>41523</v>
      </c>
      <c r="C1124" s="10" t="str">
        <f t="shared" si="102"/>
        <v>September</v>
      </c>
      <c r="D1124" s="10" t="str">
        <f t="shared" si="103"/>
        <v>2013</v>
      </c>
      <c r="E1124" s="3">
        <v>41528</v>
      </c>
      <c r="F1124" s="13">
        <f t="shared" si="104"/>
        <v>5</v>
      </c>
      <c r="G1124" s="2" t="s">
        <v>3514</v>
      </c>
      <c r="H1124" s="2" t="s">
        <v>3149</v>
      </c>
      <c r="I1124" s="22" t="str">
        <f t="shared" si="105"/>
        <v>United States</v>
      </c>
      <c r="J1124" s="22" t="str">
        <f t="shared" si="106"/>
        <v>California</v>
      </c>
      <c r="K1124" s="2" t="s">
        <v>38</v>
      </c>
      <c r="L1124" s="2" t="s">
        <v>1398</v>
      </c>
      <c r="M1124" s="4">
        <v>116</v>
      </c>
      <c r="N1124" s="4">
        <v>8</v>
      </c>
      <c r="O1124" s="4">
        <v>29</v>
      </c>
      <c r="P1124" s="14">
        <f t="shared" si="107"/>
        <v>0.25</v>
      </c>
    </row>
    <row r="1125" spans="1:16" ht="14.25" customHeight="1" x14ac:dyDescent="0.25">
      <c r="A1125" s="2" t="s">
        <v>1399</v>
      </c>
      <c r="B1125" s="3">
        <v>41450</v>
      </c>
      <c r="C1125" s="10" t="str">
        <f t="shared" si="102"/>
        <v>June</v>
      </c>
      <c r="D1125" s="10" t="str">
        <f t="shared" si="103"/>
        <v>2013</v>
      </c>
      <c r="E1125" s="3">
        <v>41455</v>
      </c>
      <c r="F1125" s="13">
        <f t="shared" si="104"/>
        <v>5</v>
      </c>
      <c r="G1125" s="2" t="s">
        <v>3376</v>
      </c>
      <c r="H1125" s="2" t="s">
        <v>3149</v>
      </c>
      <c r="I1125" s="22" t="str">
        <f t="shared" si="105"/>
        <v>United States</v>
      </c>
      <c r="J1125" s="22" t="str">
        <f t="shared" si="106"/>
        <v>California</v>
      </c>
      <c r="K1125" s="2" t="s">
        <v>16</v>
      </c>
      <c r="L1125" s="2" t="s">
        <v>1400</v>
      </c>
      <c r="M1125" s="4">
        <v>38.24</v>
      </c>
      <c r="N1125" s="4">
        <v>4</v>
      </c>
      <c r="O1125" s="4">
        <v>-9.56</v>
      </c>
      <c r="P1125" s="14">
        <f t="shared" si="107"/>
        <v>-0.25</v>
      </c>
    </row>
    <row r="1126" spans="1:16" ht="14.25" customHeight="1" x14ac:dyDescent="0.25">
      <c r="A1126" s="2" t="s">
        <v>1401</v>
      </c>
      <c r="B1126" s="3">
        <v>40651</v>
      </c>
      <c r="C1126" s="10" t="str">
        <f t="shared" si="102"/>
        <v>April</v>
      </c>
      <c r="D1126" s="10" t="str">
        <f t="shared" si="103"/>
        <v>2011</v>
      </c>
      <c r="E1126" s="3">
        <v>40656</v>
      </c>
      <c r="F1126" s="13">
        <f t="shared" si="104"/>
        <v>5</v>
      </c>
      <c r="G1126" s="2" t="s">
        <v>3394</v>
      </c>
      <c r="H1126" s="2" t="s">
        <v>3131</v>
      </c>
      <c r="I1126" s="22" t="str">
        <f t="shared" si="105"/>
        <v>United States</v>
      </c>
      <c r="J1126" s="22" t="str">
        <f t="shared" si="106"/>
        <v>California</v>
      </c>
      <c r="K1126" s="2" t="s">
        <v>510</v>
      </c>
      <c r="L1126" s="2" t="s">
        <v>1402</v>
      </c>
      <c r="M1126" s="4">
        <v>287.96800000000002</v>
      </c>
      <c r="N1126" s="4">
        <v>4</v>
      </c>
      <c r="O1126" s="4">
        <v>97.1892</v>
      </c>
      <c r="P1126" s="14">
        <f t="shared" si="107"/>
        <v>0.33749999999999997</v>
      </c>
    </row>
    <row r="1127" spans="1:16" ht="14.25" customHeight="1" x14ac:dyDescent="0.25">
      <c r="A1127" s="2" t="s">
        <v>1401</v>
      </c>
      <c r="B1127" s="3">
        <v>40651</v>
      </c>
      <c r="C1127" s="10" t="str">
        <f t="shared" si="102"/>
        <v>April</v>
      </c>
      <c r="D1127" s="10" t="str">
        <f t="shared" si="103"/>
        <v>2011</v>
      </c>
      <c r="E1127" s="3">
        <v>40656</v>
      </c>
      <c r="F1127" s="13">
        <f t="shared" si="104"/>
        <v>5</v>
      </c>
      <c r="G1127" s="2" t="s">
        <v>3394</v>
      </c>
      <c r="H1127" s="2" t="s">
        <v>3131</v>
      </c>
      <c r="I1127" s="22" t="str">
        <f t="shared" si="105"/>
        <v>United States</v>
      </c>
      <c r="J1127" s="22" t="str">
        <f t="shared" si="106"/>
        <v>California</v>
      </c>
      <c r="K1127" s="2" t="s">
        <v>14</v>
      </c>
      <c r="L1127" s="2" t="s">
        <v>992</v>
      </c>
      <c r="M1127" s="4">
        <v>13.12</v>
      </c>
      <c r="N1127" s="4">
        <v>4</v>
      </c>
      <c r="O1127" s="4">
        <v>3.8048000000000002</v>
      </c>
      <c r="P1127" s="14">
        <f t="shared" si="107"/>
        <v>0.29000000000000004</v>
      </c>
    </row>
    <row r="1128" spans="1:16" ht="14.25" customHeight="1" x14ac:dyDescent="0.25">
      <c r="A1128" s="2" t="s">
        <v>1401</v>
      </c>
      <c r="B1128" s="3">
        <v>40651</v>
      </c>
      <c r="C1128" s="10" t="str">
        <f t="shared" si="102"/>
        <v>April</v>
      </c>
      <c r="D1128" s="10" t="str">
        <f t="shared" si="103"/>
        <v>2011</v>
      </c>
      <c r="E1128" s="3">
        <v>40656</v>
      </c>
      <c r="F1128" s="13">
        <f t="shared" si="104"/>
        <v>5</v>
      </c>
      <c r="G1128" s="2" t="s">
        <v>3394</v>
      </c>
      <c r="H1128" s="2" t="s">
        <v>3131</v>
      </c>
      <c r="I1128" s="22" t="str">
        <f t="shared" si="105"/>
        <v>United States</v>
      </c>
      <c r="J1128" s="22" t="str">
        <f t="shared" si="106"/>
        <v>California</v>
      </c>
      <c r="K1128" s="2" t="s">
        <v>14</v>
      </c>
      <c r="L1128" s="2" t="s">
        <v>1403</v>
      </c>
      <c r="M1128" s="4">
        <v>10.75</v>
      </c>
      <c r="N1128" s="4">
        <v>5</v>
      </c>
      <c r="O1128" s="4">
        <v>3.5474999999999999</v>
      </c>
      <c r="P1128" s="14">
        <f t="shared" si="107"/>
        <v>0.33</v>
      </c>
    </row>
    <row r="1129" spans="1:16" ht="14.25" customHeight="1" x14ac:dyDescent="0.25">
      <c r="A1129" s="2" t="s">
        <v>1401</v>
      </c>
      <c r="B1129" s="3">
        <v>40651</v>
      </c>
      <c r="C1129" s="10" t="str">
        <f t="shared" si="102"/>
        <v>April</v>
      </c>
      <c r="D1129" s="10" t="str">
        <f t="shared" si="103"/>
        <v>2011</v>
      </c>
      <c r="E1129" s="3">
        <v>40656</v>
      </c>
      <c r="F1129" s="13">
        <f t="shared" si="104"/>
        <v>5</v>
      </c>
      <c r="G1129" s="2" t="s">
        <v>3394</v>
      </c>
      <c r="H1129" s="2" t="s">
        <v>3131</v>
      </c>
      <c r="I1129" s="22" t="str">
        <f t="shared" si="105"/>
        <v>United States</v>
      </c>
      <c r="J1129" s="22" t="str">
        <f t="shared" si="106"/>
        <v>California</v>
      </c>
      <c r="K1129" s="2" t="s">
        <v>79</v>
      </c>
      <c r="L1129" s="2" t="s">
        <v>1404</v>
      </c>
      <c r="M1129" s="4">
        <v>11.62</v>
      </c>
      <c r="N1129" s="4">
        <v>2</v>
      </c>
      <c r="O1129" s="4">
        <v>3.6021999999999998</v>
      </c>
      <c r="P1129" s="14">
        <f t="shared" si="107"/>
        <v>0.31</v>
      </c>
    </row>
    <row r="1130" spans="1:16" ht="14.25" customHeight="1" x14ac:dyDescent="0.25">
      <c r="A1130" s="2" t="s">
        <v>1405</v>
      </c>
      <c r="B1130" s="3">
        <v>40625</v>
      </c>
      <c r="C1130" s="10" t="str">
        <f t="shared" si="102"/>
        <v>March</v>
      </c>
      <c r="D1130" s="10" t="str">
        <f t="shared" si="103"/>
        <v>2011</v>
      </c>
      <c r="E1130" s="3">
        <v>40628</v>
      </c>
      <c r="F1130" s="13">
        <f t="shared" si="104"/>
        <v>3</v>
      </c>
      <c r="G1130" s="2" t="s">
        <v>3703</v>
      </c>
      <c r="H1130" s="2" t="s">
        <v>3131</v>
      </c>
      <c r="I1130" s="22" t="str">
        <f t="shared" si="105"/>
        <v>United States</v>
      </c>
      <c r="J1130" s="22" t="str">
        <f t="shared" si="106"/>
        <v>California</v>
      </c>
      <c r="K1130" s="2" t="s">
        <v>28</v>
      </c>
      <c r="L1130" s="2" t="s">
        <v>326</v>
      </c>
      <c r="M1130" s="4">
        <v>330.4</v>
      </c>
      <c r="N1130" s="4">
        <v>2</v>
      </c>
      <c r="O1130" s="4">
        <v>85.903999999999996</v>
      </c>
      <c r="P1130" s="14">
        <f t="shared" si="107"/>
        <v>0.26</v>
      </c>
    </row>
    <row r="1131" spans="1:16" ht="14.25" customHeight="1" x14ac:dyDescent="0.25">
      <c r="A1131" s="2" t="s">
        <v>1405</v>
      </c>
      <c r="B1131" s="3">
        <v>40625</v>
      </c>
      <c r="C1131" s="10" t="str">
        <f t="shared" si="102"/>
        <v>March</v>
      </c>
      <c r="D1131" s="10" t="str">
        <f t="shared" si="103"/>
        <v>2011</v>
      </c>
      <c r="E1131" s="3">
        <v>40628</v>
      </c>
      <c r="F1131" s="13">
        <f t="shared" si="104"/>
        <v>3</v>
      </c>
      <c r="G1131" s="2" t="s">
        <v>3703</v>
      </c>
      <c r="H1131" s="2" t="s">
        <v>3131</v>
      </c>
      <c r="I1131" s="22" t="str">
        <f t="shared" si="105"/>
        <v>United States</v>
      </c>
      <c r="J1131" s="22" t="str">
        <f t="shared" si="106"/>
        <v>California</v>
      </c>
      <c r="K1131" s="2" t="s">
        <v>16</v>
      </c>
      <c r="L1131" s="2" t="s">
        <v>1406</v>
      </c>
      <c r="M1131" s="4">
        <v>604.75199999999995</v>
      </c>
      <c r="N1131" s="4">
        <v>6</v>
      </c>
      <c r="O1131" s="4">
        <v>37.796999999999997</v>
      </c>
      <c r="P1131" s="14">
        <f t="shared" si="107"/>
        <v>6.25E-2</v>
      </c>
    </row>
    <row r="1132" spans="1:16" ht="14.25" customHeight="1" x14ac:dyDescent="0.25">
      <c r="A1132" s="2" t="s">
        <v>1407</v>
      </c>
      <c r="B1132" s="3">
        <v>41975</v>
      </c>
      <c r="C1132" s="10" t="str">
        <f t="shared" si="102"/>
        <v>December</v>
      </c>
      <c r="D1132" s="10" t="str">
        <f t="shared" si="103"/>
        <v>2014</v>
      </c>
      <c r="E1132" s="3">
        <v>41979</v>
      </c>
      <c r="F1132" s="13">
        <f t="shared" si="104"/>
        <v>4</v>
      </c>
      <c r="G1132" s="2" t="s">
        <v>3350</v>
      </c>
      <c r="H1132" s="2" t="s">
        <v>3131</v>
      </c>
      <c r="I1132" s="22" t="str">
        <f t="shared" si="105"/>
        <v>United States</v>
      </c>
      <c r="J1132" s="22" t="str">
        <f t="shared" si="106"/>
        <v>California</v>
      </c>
      <c r="K1132" s="2" t="s">
        <v>45</v>
      </c>
      <c r="L1132" s="2" t="s">
        <v>1408</v>
      </c>
      <c r="M1132" s="4">
        <v>45.36</v>
      </c>
      <c r="N1132" s="4">
        <v>7</v>
      </c>
      <c r="O1132" s="4">
        <v>21.7728</v>
      </c>
      <c r="P1132" s="14">
        <f t="shared" si="107"/>
        <v>0.48</v>
      </c>
    </row>
    <row r="1133" spans="1:16" ht="14.25" customHeight="1" x14ac:dyDescent="0.25">
      <c r="A1133" s="2" t="s">
        <v>1407</v>
      </c>
      <c r="B1133" s="3">
        <v>41975</v>
      </c>
      <c r="C1133" s="10" t="str">
        <f t="shared" si="102"/>
        <v>December</v>
      </c>
      <c r="D1133" s="10" t="str">
        <f t="shared" si="103"/>
        <v>2014</v>
      </c>
      <c r="E1133" s="3">
        <v>41979</v>
      </c>
      <c r="F1133" s="13">
        <f t="shared" si="104"/>
        <v>4</v>
      </c>
      <c r="G1133" s="2" t="s">
        <v>3350</v>
      </c>
      <c r="H1133" s="2" t="s">
        <v>3131</v>
      </c>
      <c r="I1133" s="22" t="str">
        <f t="shared" si="105"/>
        <v>United States</v>
      </c>
      <c r="J1133" s="22" t="str">
        <f t="shared" si="106"/>
        <v>California</v>
      </c>
      <c r="K1133" s="2" t="s">
        <v>18</v>
      </c>
      <c r="L1133" s="2" t="s">
        <v>1409</v>
      </c>
      <c r="M1133" s="4">
        <v>10.128</v>
      </c>
      <c r="N1133" s="4">
        <v>2</v>
      </c>
      <c r="O1133" s="4">
        <v>3.6714000000000002</v>
      </c>
      <c r="P1133" s="14">
        <f t="shared" si="107"/>
        <v>0.36250000000000004</v>
      </c>
    </row>
    <row r="1134" spans="1:16" ht="14.25" customHeight="1" x14ac:dyDescent="0.25">
      <c r="A1134" s="2" t="s">
        <v>1410</v>
      </c>
      <c r="B1134" s="3">
        <v>41951</v>
      </c>
      <c r="C1134" s="10" t="str">
        <f t="shared" si="102"/>
        <v>November</v>
      </c>
      <c r="D1134" s="10" t="str">
        <f t="shared" si="103"/>
        <v>2014</v>
      </c>
      <c r="E1134" s="3">
        <v>41956</v>
      </c>
      <c r="F1134" s="13">
        <f t="shared" si="104"/>
        <v>5</v>
      </c>
      <c r="G1134" s="2" t="s">
        <v>3704</v>
      </c>
      <c r="H1134" s="2" t="s">
        <v>3134</v>
      </c>
      <c r="I1134" s="22" t="str">
        <f t="shared" si="105"/>
        <v>United States</v>
      </c>
      <c r="J1134" s="22" t="str">
        <f t="shared" si="106"/>
        <v>California</v>
      </c>
      <c r="K1134" s="2" t="s">
        <v>18</v>
      </c>
      <c r="L1134" s="2" t="s">
        <v>960</v>
      </c>
      <c r="M1134" s="4">
        <v>21.792000000000002</v>
      </c>
      <c r="N1134" s="4">
        <v>4</v>
      </c>
      <c r="O1134" s="4">
        <v>7.6272000000000002</v>
      </c>
      <c r="P1134" s="14">
        <f t="shared" si="107"/>
        <v>0.35</v>
      </c>
    </row>
    <row r="1135" spans="1:16" ht="14.25" customHeight="1" x14ac:dyDescent="0.25">
      <c r="A1135" s="2" t="s">
        <v>1410</v>
      </c>
      <c r="B1135" s="3">
        <v>41951</v>
      </c>
      <c r="C1135" s="10" t="str">
        <f t="shared" si="102"/>
        <v>November</v>
      </c>
      <c r="D1135" s="10" t="str">
        <f t="shared" si="103"/>
        <v>2014</v>
      </c>
      <c r="E1135" s="3">
        <v>41956</v>
      </c>
      <c r="F1135" s="13">
        <f t="shared" si="104"/>
        <v>5</v>
      </c>
      <c r="G1135" s="2" t="s">
        <v>3704</v>
      </c>
      <c r="H1135" s="2" t="s">
        <v>3134</v>
      </c>
      <c r="I1135" s="22" t="str">
        <f t="shared" si="105"/>
        <v>United States</v>
      </c>
      <c r="J1135" s="22" t="str">
        <f t="shared" si="106"/>
        <v>California</v>
      </c>
      <c r="K1135" s="2" t="s">
        <v>38</v>
      </c>
      <c r="L1135" s="2" t="s">
        <v>1411</v>
      </c>
      <c r="M1135" s="4">
        <v>439.8</v>
      </c>
      <c r="N1135" s="4">
        <v>4</v>
      </c>
      <c r="O1135" s="4">
        <v>145.13399999999999</v>
      </c>
      <c r="P1135" s="14">
        <f t="shared" si="107"/>
        <v>0.32999999999999996</v>
      </c>
    </row>
    <row r="1136" spans="1:16" ht="14.25" customHeight="1" x14ac:dyDescent="0.25">
      <c r="A1136" s="2" t="s">
        <v>1412</v>
      </c>
      <c r="B1136" s="3">
        <v>41459</v>
      </c>
      <c r="C1136" s="10" t="str">
        <f t="shared" si="102"/>
        <v>July</v>
      </c>
      <c r="D1136" s="10" t="str">
        <f t="shared" si="103"/>
        <v>2013</v>
      </c>
      <c r="E1136" s="3">
        <v>41462</v>
      </c>
      <c r="F1136" s="13">
        <f t="shared" si="104"/>
        <v>3</v>
      </c>
      <c r="G1136" s="2" t="s">
        <v>3705</v>
      </c>
      <c r="H1136" s="2" t="s">
        <v>3131</v>
      </c>
      <c r="I1136" s="22" t="str">
        <f t="shared" si="105"/>
        <v>United States</v>
      </c>
      <c r="J1136" s="22" t="str">
        <f t="shared" si="106"/>
        <v>California</v>
      </c>
      <c r="K1136" s="2" t="s">
        <v>45</v>
      </c>
      <c r="L1136" s="2" t="s">
        <v>1413</v>
      </c>
      <c r="M1136" s="4">
        <v>12.96</v>
      </c>
      <c r="N1136" s="4">
        <v>2</v>
      </c>
      <c r="O1136" s="4">
        <v>6.2207999999999997</v>
      </c>
      <c r="P1136" s="14">
        <f t="shared" si="107"/>
        <v>0.47999999999999993</v>
      </c>
    </row>
    <row r="1137" spans="1:16" ht="14.25" customHeight="1" x14ac:dyDescent="0.25">
      <c r="A1137" s="2" t="s">
        <v>1412</v>
      </c>
      <c r="B1137" s="3">
        <v>41459</v>
      </c>
      <c r="C1137" s="10" t="str">
        <f t="shared" si="102"/>
        <v>July</v>
      </c>
      <c r="D1137" s="10" t="str">
        <f t="shared" si="103"/>
        <v>2013</v>
      </c>
      <c r="E1137" s="3">
        <v>41462</v>
      </c>
      <c r="F1137" s="13">
        <f t="shared" si="104"/>
        <v>3</v>
      </c>
      <c r="G1137" s="2" t="s">
        <v>3705</v>
      </c>
      <c r="H1137" s="2" t="s">
        <v>3131</v>
      </c>
      <c r="I1137" s="22" t="str">
        <f t="shared" si="105"/>
        <v>United States</v>
      </c>
      <c r="J1137" s="22" t="str">
        <f t="shared" si="106"/>
        <v>California</v>
      </c>
      <c r="K1137" s="2" t="s">
        <v>79</v>
      </c>
      <c r="L1137" s="2" t="s">
        <v>1414</v>
      </c>
      <c r="M1137" s="4">
        <v>3.96</v>
      </c>
      <c r="N1137" s="4">
        <v>2</v>
      </c>
      <c r="O1137" s="4">
        <v>7.9200000000000007E-2</v>
      </c>
      <c r="P1137" s="14">
        <f t="shared" si="107"/>
        <v>0.02</v>
      </c>
    </row>
    <row r="1138" spans="1:16" ht="14.25" customHeight="1" x14ac:dyDescent="0.25">
      <c r="A1138" s="2" t="s">
        <v>1415</v>
      </c>
      <c r="B1138" s="3">
        <v>41824</v>
      </c>
      <c r="C1138" s="10" t="str">
        <f t="shared" si="102"/>
        <v>July</v>
      </c>
      <c r="D1138" s="10" t="str">
        <f t="shared" si="103"/>
        <v>2014</v>
      </c>
      <c r="E1138" s="3">
        <v>41824</v>
      </c>
      <c r="F1138" s="13">
        <f t="shared" si="104"/>
        <v>0</v>
      </c>
      <c r="G1138" s="2" t="s">
        <v>3706</v>
      </c>
      <c r="H1138" s="2" t="s">
        <v>3132</v>
      </c>
      <c r="I1138" s="22" t="str">
        <f t="shared" si="105"/>
        <v>United States</v>
      </c>
      <c r="J1138" s="22" t="str">
        <f t="shared" si="106"/>
        <v>Washington</v>
      </c>
      <c r="K1138" s="2" t="s">
        <v>38</v>
      </c>
      <c r="L1138" s="2" t="s">
        <v>137</v>
      </c>
      <c r="M1138" s="4">
        <v>59.98</v>
      </c>
      <c r="N1138" s="4">
        <v>2</v>
      </c>
      <c r="O1138" s="4">
        <v>26.391200000000001</v>
      </c>
      <c r="P1138" s="14">
        <f t="shared" si="107"/>
        <v>0.44000000000000006</v>
      </c>
    </row>
    <row r="1139" spans="1:16" ht="14.25" customHeight="1" x14ac:dyDescent="0.25">
      <c r="A1139" s="2" t="s">
        <v>1415</v>
      </c>
      <c r="B1139" s="3">
        <v>41824</v>
      </c>
      <c r="C1139" s="10" t="str">
        <f t="shared" si="102"/>
        <v>July</v>
      </c>
      <c r="D1139" s="10" t="str">
        <f t="shared" si="103"/>
        <v>2014</v>
      </c>
      <c r="E1139" s="3">
        <v>41824</v>
      </c>
      <c r="F1139" s="13">
        <f t="shared" si="104"/>
        <v>0</v>
      </c>
      <c r="G1139" s="2" t="s">
        <v>3706</v>
      </c>
      <c r="H1139" s="2" t="s">
        <v>3132</v>
      </c>
      <c r="I1139" s="22" t="str">
        <f t="shared" si="105"/>
        <v>United States</v>
      </c>
      <c r="J1139" s="22" t="str">
        <f t="shared" si="106"/>
        <v>Washington</v>
      </c>
      <c r="K1139" s="2" t="s">
        <v>510</v>
      </c>
      <c r="L1139" s="2" t="s">
        <v>1416</v>
      </c>
      <c r="M1139" s="4">
        <v>2395.1999999999998</v>
      </c>
      <c r="N1139" s="4">
        <v>6</v>
      </c>
      <c r="O1139" s="4">
        <v>209.58</v>
      </c>
      <c r="P1139" s="14">
        <f t="shared" si="107"/>
        <v>8.7500000000000008E-2</v>
      </c>
    </row>
    <row r="1140" spans="1:16" ht="14.25" customHeight="1" x14ac:dyDescent="0.25">
      <c r="A1140" s="2" t="s">
        <v>1415</v>
      </c>
      <c r="B1140" s="3">
        <v>41824</v>
      </c>
      <c r="C1140" s="10" t="str">
        <f t="shared" si="102"/>
        <v>July</v>
      </c>
      <c r="D1140" s="10" t="str">
        <f t="shared" si="103"/>
        <v>2014</v>
      </c>
      <c r="E1140" s="3">
        <v>41824</v>
      </c>
      <c r="F1140" s="13">
        <f t="shared" si="104"/>
        <v>0</v>
      </c>
      <c r="G1140" s="2" t="s">
        <v>3706</v>
      </c>
      <c r="H1140" s="2" t="s">
        <v>3132</v>
      </c>
      <c r="I1140" s="22" t="str">
        <f t="shared" si="105"/>
        <v>United States</v>
      </c>
      <c r="J1140" s="22" t="str">
        <f t="shared" si="106"/>
        <v>Washington</v>
      </c>
      <c r="K1140" s="2" t="s">
        <v>38</v>
      </c>
      <c r="L1140" s="2" t="s">
        <v>719</v>
      </c>
      <c r="M1140" s="4">
        <v>1687.8</v>
      </c>
      <c r="N1140" s="4">
        <v>4</v>
      </c>
      <c r="O1140" s="4">
        <v>742.63199999999995</v>
      </c>
      <c r="P1140" s="14">
        <f t="shared" si="107"/>
        <v>0.44</v>
      </c>
    </row>
    <row r="1141" spans="1:16" ht="14.25" customHeight="1" x14ac:dyDescent="0.25">
      <c r="A1141" s="2" t="s">
        <v>1415</v>
      </c>
      <c r="B1141" s="3">
        <v>41824</v>
      </c>
      <c r="C1141" s="10" t="str">
        <f t="shared" si="102"/>
        <v>July</v>
      </c>
      <c r="D1141" s="10" t="str">
        <f t="shared" si="103"/>
        <v>2014</v>
      </c>
      <c r="E1141" s="3">
        <v>41824</v>
      </c>
      <c r="F1141" s="13">
        <f t="shared" si="104"/>
        <v>0</v>
      </c>
      <c r="G1141" s="2" t="s">
        <v>3706</v>
      </c>
      <c r="H1141" s="2" t="s">
        <v>3132</v>
      </c>
      <c r="I1141" s="22" t="str">
        <f t="shared" si="105"/>
        <v>United States</v>
      </c>
      <c r="J1141" s="22" t="str">
        <f t="shared" si="106"/>
        <v>Washington</v>
      </c>
      <c r="K1141" s="2" t="s">
        <v>16</v>
      </c>
      <c r="L1141" s="2" t="s">
        <v>1026</v>
      </c>
      <c r="M1141" s="4">
        <v>7.992</v>
      </c>
      <c r="N1141" s="4">
        <v>1</v>
      </c>
      <c r="O1141" s="4">
        <v>2.6972999999999998</v>
      </c>
      <c r="P1141" s="14">
        <f t="shared" si="107"/>
        <v>0.33749999999999997</v>
      </c>
    </row>
    <row r="1142" spans="1:16" ht="14.25" customHeight="1" x14ac:dyDescent="0.25">
      <c r="A1142" s="2" t="s">
        <v>1417</v>
      </c>
      <c r="B1142" s="3">
        <v>41433</v>
      </c>
      <c r="C1142" s="10" t="str">
        <f t="shared" si="102"/>
        <v>June</v>
      </c>
      <c r="D1142" s="10" t="str">
        <f t="shared" si="103"/>
        <v>2013</v>
      </c>
      <c r="E1142" s="3">
        <v>41437</v>
      </c>
      <c r="F1142" s="13">
        <f t="shared" si="104"/>
        <v>4</v>
      </c>
      <c r="G1142" s="2" t="s">
        <v>3330</v>
      </c>
      <c r="H1142" s="2" t="s">
        <v>3235</v>
      </c>
      <c r="I1142" s="22" t="str">
        <f t="shared" si="105"/>
        <v>United States</v>
      </c>
      <c r="J1142" s="22" t="str">
        <f t="shared" si="106"/>
        <v>California</v>
      </c>
      <c r="K1142" s="2" t="s">
        <v>18</v>
      </c>
      <c r="L1142" s="2" t="s">
        <v>1418</v>
      </c>
      <c r="M1142" s="4">
        <v>4.7839999999999998</v>
      </c>
      <c r="N1142" s="4">
        <v>1</v>
      </c>
      <c r="O1142" s="4">
        <v>1.5548</v>
      </c>
      <c r="P1142" s="14">
        <f t="shared" si="107"/>
        <v>0.32500000000000001</v>
      </c>
    </row>
    <row r="1143" spans="1:16" ht="14.25" customHeight="1" x14ac:dyDescent="0.25">
      <c r="A1143" s="2" t="s">
        <v>1417</v>
      </c>
      <c r="B1143" s="3">
        <v>41433</v>
      </c>
      <c r="C1143" s="10" t="str">
        <f t="shared" si="102"/>
        <v>June</v>
      </c>
      <c r="D1143" s="10" t="str">
        <f t="shared" si="103"/>
        <v>2013</v>
      </c>
      <c r="E1143" s="3">
        <v>41437</v>
      </c>
      <c r="F1143" s="13">
        <f t="shared" si="104"/>
        <v>4</v>
      </c>
      <c r="G1143" s="2" t="s">
        <v>3330</v>
      </c>
      <c r="H1143" s="2" t="s">
        <v>3235</v>
      </c>
      <c r="I1143" s="22" t="str">
        <f t="shared" si="105"/>
        <v>United States</v>
      </c>
      <c r="J1143" s="22" t="str">
        <f t="shared" si="106"/>
        <v>California</v>
      </c>
      <c r="K1143" s="2" t="s">
        <v>45</v>
      </c>
      <c r="L1143" s="2" t="s">
        <v>1419</v>
      </c>
      <c r="M1143" s="4">
        <v>4.7300000000000004</v>
      </c>
      <c r="N1143" s="4">
        <v>1</v>
      </c>
      <c r="O1143" s="4">
        <v>2.3176999999999999</v>
      </c>
      <c r="P1143" s="14">
        <f t="shared" si="107"/>
        <v>0.48999999999999994</v>
      </c>
    </row>
    <row r="1144" spans="1:16" ht="14.25" customHeight="1" x14ac:dyDescent="0.25">
      <c r="A1144" s="2" t="s">
        <v>1420</v>
      </c>
      <c r="B1144" s="3">
        <v>41886</v>
      </c>
      <c r="C1144" s="10" t="str">
        <f t="shared" si="102"/>
        <v>September</v>
      </c>
      <c r="D1144" s="10" t="str">
        <f t="shared" si="103"/>
        <v>2014</v>
      </c>
      <c r="E1144" s="3">
        <v>41891</v>
      </c>
      <c r="F1144" s="13">
        <f t="shared" si="104"/>
        <v>5</v>
      </c>
      <c r="G1144" s="2" t="s">
        <v>3627</v>
      </c>
      <c r="H1144" s="2" t="s">
        <v>3134</v>
      </c>
      <c r="I1144" s="22" t="str">
        <f t="shared" si="105"/>
        <v>United States</v>
      </c>
      <c r="J1144" s="22" t="str">
        <f t="shared" si="106"/>
        <v>California</v>
      </c>
      <c r="K1144" s="2" t="s">
        <v>14</v>
      </c>
      <c r="L1144" s="2" t="s">
        <v>52</v>
      </c>
      <c r="M1144" s="4">
        <v>5.96</v>
      </c>
      <c r="N1144" s="4">
        <v>2</v>
      </c>
      <c r="O1144" s="4">
        <v>1.6688000000000001</v>
      </c>
      <c r="P1144" s="14">
        <f t="shared" si="107"/>
        <v>0.28000000000000003</v>
      </c>
    </row>
    <row r="1145" spans="1:16" ht="14.25" customHeight="1" x14ac:dyDescent="0.25">
      <c r="A1145" s="2" t="s">
        <v>1421</v>
      </c>
      <c r="B1145" s="3">
        <v>41817</v>
      </c>
      <c r="C1145" s="10" t="str">
        <f t="shared" si="102"/>
        <v>June</v>
      </c>
      <c r="D1145" s="10" t="str">
        <f t="shared" si="103"/>
        <v>2014</v>
      </c>
      <c r="E1145" s="3">
        <v>41821</v>
      </c>
      <c r="F1145" s="13">
        <f t="shared" si="104"/>
        <v>4</v>
      </c>
      <c r="G1145" s="2" t="s">
        <v>3464</v>
      </c>
      <c r="H1145" s="2" t="s">
        <v>3146</v>
      </c>
      <c r="I1145" s="22" t="str">
        <f t="shared" si="105"/>
        <v>United States</v>
      </c>
      <c r="J1145" s="22" t="str">
        <f t="shared" si="106"/>
        <v>Colorado</v>
      </c>
      <c r="K1145" s="2" t="s">
        <v>38</v>
      </c>
      <c r="L1145" s="2" t="s">
        <v>1422</v>
      </c>
      <c r="M1145" s="4">
        <v>431.928</v>
      </c>
      <c r="N1145" s="4">
        <v>9</v>
      </c>
      <c r="O1145" s="4">
        <v>64.789199999999994</v>
      </c>
      <c r="P1145" s="14">
        <f t="shared" si="107"/>
        <v>0.15</v>
      </c>
    </row>
    <row r="1146" spans="1:16" ht="14.25" customHeight="1" x14ac:dyDescent="0.25">
      <c r="A1146" s="2" t="s">
        <v>1423</v>
      </c>
      <c r="B1146" s="3">
        <v>41887</v>
      </c>
      <c r="C1146" s="10" t="str">
        <f t="shared" si="102"/>
        <v>September</v>
      </c>
      <c r="D1146" s="10" t="str">
        <f t="shared" si="103"/>
        <v>2014</v>
      </c>
      <c r="E1146" s="3">
        <v>41891</v>
      </c>
      <c r="F1146" s="13">
        <f t="shared" si="104"/>
        <v>4</v>
      </c>
      <c r="G1146" s="2" t="s">
        <v>3707</v>
      </c>
      <c r="H1146" s="2" t="s">
        <v>3131</v>
      </c>
      <c r="I1146" s="22" t="str">
        <f t="shared" si="105"/>
        <v>United States</v>
      </c>
      <c r="J1146" s="22" t="str">
        <f t="shared" si="106"/>
        <v>California</v>
      </c>
      <c r="K1146" s="2" t="s">
        <v>18</v>
      </c>
      <c r="L1146" s="2" t="s">
        <v>816</v>
      </c>
      <c r="M1146" s="4">
        <v>487.98399999999998</v>
      </c>
      <c r="N1146" s="4">
        <v>2</v>
      </c>
      <c r="O1146" s="4">
        <v>152.495</v>
      </c>
      <c r="P1146" s="14">
        <f t="shared" si="107"/>
        <v>0.3125</v>
      </c>
    </row>
    <row r="1147" spans="1:16" ht="14.25" customHeight="1" x14ac:dyDescent="0.25">
      <c r="A1147" s="2" t="s">
        <v>1423</v>
      </c>
      <c r="B1147" s="3">
        <v>41887</v>
      </c>
      <c r="C1147" s="10" t="str">
        <f t="shared" si="102"/>
        <v>September</v>
      </c>
      <c r="D1147" s="10" t="str">
        <f t="shared" si="103"/>
        <v>2014</v>
      </c>
      <c r="E1147" s="3">
        <v>41891</v>
      </c>
      <c r="F1147" s="13">
        <f t="shared" si="104"/>
        <v>4</v>
      </c>
      <c r="G1147" s="2" t="s">
        <v>3707</v>
      </c>
      <c r="H1147" s="2" t="s">
        <v>3131</v>
      </c>
      <c r="I1147" s="22" t="str">
        <f t="shared" si="105"/>
        <v>United States</v>
      </c>
      <c r="J1147" s="22" t="str">
        <f t="shared" si="106"/>
        <v>California</v>
      </c>
      <c r="K1147" s="2" t="s">
        <v>16</v>
      </c>
      <c r="L1147" s="2" t="s">
        <v>1424</v>
      </c>
      <c r="M1147" s="4">
        <v>5.56</v>
      </c>
      <c r="N1147" s="4">
        <v>1</v>
      </c>
      <c r="O1147" s="4">
        <v>1.7375</v>
      </c>
      <c r="P1147" s="14">
        <f t="shared" si="107"/>
        <v>0.31250000000000006</v>
      </c>
    </row>
    <row r="1148" spans="1:16" ht="14.25" customHeight="1" x14ac:dyDescent="0.25">
      <c r="A1148" s="2" t="s">
        <v>1423</v>
      </c>
      <c r="B1148" s="3">
        <v>41887</v>
      </c>
      <c r="C1148" s="10" t="str">
        <f t="shared" si="102"/>
        <v>September</v>
      </c>
      <c r="D1148" s="10" t="str">
        <f t="shared" si="103"/>
        <v>2014</v>
      </c>
      <c r="E1148" s="3">
        <v>41891</v>
      </c>
      <c r="F1148" s="13">
        <f t="shared" si="104"/>
        <v>4</v>
      </c>
      <c r="G1148" s="2" t="s">
        <v>3707</v>
      </c>
      <c r="H1148" s="2" t="s">
        <v>3131</v>
      </c>
      <c r="I1148" s="22" t="str">
        <f t="shared" si="105"/>
        <v>United States</v>
      </c>
      <c r="J1148" s="22" t="str">
        <f t="shared" si="106"/>
        <v>California</v>
      </c>
      <c r="K1148" s="2" t="s">
        <v>28</v>
      </c>
      <c r="L1148" s="2" t="s">
        <v>70</v>
      </c>
      <c r="M1148" s="4">
        <v>217.85</v>
      </c>
      <c r="N1148" s="4">
        <v>5</v>
      </c>
      <c r="O1148" s="4">
        <v>65.355000000000004</v>
      </c>
      <c r="P1148" s="14">
        <f t="shared" si="107"/>
        <v>0.30000000000000004</v>
      </c>
    </row>
    <row r="1149" spans="1:16" ht="14.25" customHeight="1" x14ac:dyDescent="0.25">
      <c r="A1149" s="2" t="s">
        <v>1425</v>
      </c>
      <c r="B1149" s="3">
        <v>41779</v>
      </c>
      <c r="C1149" s="10" t="str">
        <f t="shared" si="102"/>
        <v>May</v>
      </c>
      <c r="D1149" s="10" t="str">
        <f t="shared" si="103"/>
        <v>2014</v>
      </c>
      <c r="E1149" s="3">
        <v>41781</v>
      </c>
      <c r="F1149" s="13">
        <f t="shared" si="104"/>
        <v>2</v>
      </c>
      <c r="G1149" s="2" t="s">
        <v>3597</v>
      </c>
      <c r="H1149" s="2" t="s">
        <v>3134</v>
      </c>
      <c r="I1149" s="22" t="str">
        <f t="shared" si="105"/>
        <v>United States</v>
      </c>
      <c r="J1149" s="22" t="str">
        <f t="shared" si="106"/>
        <v>California</v>
      </c>
      <c r="K1149" s="2" t="s">
        <v>72</v>
      </c>
      <c r="L1149" s="2" t="s">
        <v>375</v>
      </c>
      <c r="M1149" s="4">
        <v>681.40800000000002</v>
      </c>
      <c r="N1149" s="4">
        <v>12</v>
      </c>
      <c r="O1149" s="4">
        <v>42.588000000000001</v>
      </c>
      <c r="P1149" s="14">
        <f t="shared" si="107"/>
        <v>6.25E-2</v>
      </c>
    </row>
    <row r="1150" spans="1:16" ht="14.25" customHeight="1" x14ac:dyDescent="0.25">
      <c r="A1150" s="2" t="s">
        <v>1425</v>
      </c>
      <c r="B1150" s="3">
        <v>41779</v>
      </c>
      <c r="C1150" s="10" t="str">
        <f t="shared" si="102"/>
        <v>May</v>
      </c>
      <c r="D1150" s="10" t="str">
        <f t="shared" si="103"/>
        <v>2014</v>
      </c>
      <c r="E1150" s="3">
        <v>41781</v>
      </c>
      <c r="F1150" s="13">
        <f t="shared" si="104"/>
        <v>2</v>
      </c>
      <c r="G1150" s="2" t="s">
        <v>3597</v>
      </c>
      <c r="H1150" s="2" t="s">
        <v>3134</v>
      </c>
      <c r="I1150" s="22" t="str">
        <f t="shared" si="105"/>
        <v>United States</v>
      </c>
      <c r="J1150" s="22" t="str">
        <f t="shared" si="106"/>
        <v>California</v>
      </c>
      <c r="K1150" s="2" t="s">
        <v>14</v>
      </c>
      <c r="L1150" s="2" t="s">
        <v>683</v>
      </c>
      <c r="M1150" s="4">
        <v>3.52</v>
      </c>
      <c r="N1150" s="4">
        <v>2</v>
      </c>
      <c r="O1150" s="4">
        <v>1.0207999999999999</v>
      </c>
      <c r="P1150" s="14">
        <f t="shared" si="107"/>
        <v>0.28999999999999998</v>
      </c>
    </row>
    <row r="1151" spans="1:16" ht="14.25" customHeight="1" x14ac:dyDescent="0.25">
      <c r="A1151" s="2" t="s">
        <v>1425</v>
      </c>
      <c r="B1151" s="3">
        <v>41779</v>
      </c>
      <c r="C1151" s="10" t="str">
        <f t="shared" si="102"/>
        <v>May</v>
      </c>
      <c r="D1151" s="10" t="str">
        <f t="shared" si="103"/>
        <v>2014</v>
      </c>
      <c r="E1151" s="3">
        <v>41781</v>
      </c>
      <c r="F1151" s="13">
        <f t="shared" si="104"/>
        <v>2</v>
      </c>
      <c r="G1151" s="2" t="s">
        <v>3597</v>
      </c>
      <c r="H1151" s="2" t="s">
        <v>3134</v>
      </c>
      <c r="I1151" s="22" t="str">
        <f t="shared" si="105"/>
        <v>United States</v>
      </c>
      <c r="J1151" s="22" t="str">
        <f t="shared" si="106"/>
        <v>California</v>
      </c>
      <c r="K1151" s="2" t="s">
        <v>14</v>
      </c>
      <c r="L1151" s="2" t="s">
        <v>1426</v>
      </c>
      <c r="M1151" s="4">
        <v>5.58</v>
      </c>
      <c r="N1151" s="4">
        <v>1</v>
      </c>
      <c r="O1151" s="4">
        <v>1.395</v>
      </c>
      <c r="P1151" s="14">
        <f t="shared" si="107"/>
        <v>0.25</v>
      </c>
    </row>
    <row r="1152" spans="1:16" ht="14.25" customHeight="1" x14ac:dyDescent="0.25">
      <c r="A1152" s="2" t="s">
        <v>1425</v>
      </c>
      <c r="B1152" s="3">
        <v>41779</v>
      </c>
      <c r="C1152" s="10" t="str">
        <f t="shared" si="102"/>
        <v>May</v>
      </c>
      <c r="D1152" s="10" t="str">
        <f t="shared" si="103"/>
        <v>2014</v>
      </c>
      <c r="E1152" s="3">
        <v>41781</v>
      </c>
      <c r="F1152" s="13">
        <f t="shared" si="104"/>
        <v>2</v>
      </c>
      <c r="G1152" s="2" t="s">
        <v>3597</v>
      </c>
      <c r="H1152" s="2" t="s">
        <v>3134</v>
      </c>
      <c r="I1152" s="22" t="str">
        <f t="shared" si="105"/>
        <v>United States</v>
      </c>
      <c r="J1152" s="22" t="str">
        <f t="shared" si="106"/>
        <v>California</v>
      </c>
      <c r="K1152" s="2" t="s">
        <v>38</v>
      </c>
      <c r="L1152" s="2" t="s">
        <v>783</v>
      </c>
      <c r="M1152" s="4">
        <v>36.32</v>
      </c>
      <c r="N1152" s="4">
        <v>1</v>
      </c>
      <c r="O1152" s="4">
        <v>10.896000000000001</v>
      </c>
      <c r="P1152" s="14">
        <f t="shared" si="107"/>
        <v>0.30000000000000004</v>
      </c>
    </row>
    <row r="1153" spans="1:16" ht="14.25" customHeight="1" x14ac:dyDescent="0.25">
      <c r="A1153" s="2" t="s">
        <v>1427</v>
      </c>
      <c r="B1153" s="3">
        <v>40764</v>
      </c>
      <c r="C1153" s="10" t="str">
        <f t="shared" si="102"/>
        <v>August</v>
      </c>
      <c r="D1153" s="10" t="str">
        <f t="shared" si="103"/>
        <v>2011</v>
      </c>
      <c r="E1153" s="3">
        <v>40768</v>
      </c>
      <c r="F1153" s="13">
        <f t="shared" si="104"/>
        <v>4</v>
      </c>
      <c r="G1153" s="2" t="s">
        <v>3363</v>
      </c>
      <c r="H1153" s="2" t="s">
        <v>3132</v>
      </c>
      <c r="I1153" s="22" t="str">
        <f t="shared" si="105"/>
        <v>United States</v>
      </c>
      <c r="J1153" s="22" t="str">
        <f t="shared" si="106"/>
        <v>Washington</v>
      </c>
      <c r="K1153" s="2" t="s">
        <v>18</v>
      </c>
      <c r="L1153" s="2" t="s">
        <v>1428</v>
      </c>
      <c r="M1153" s="4">
        <v>2060.7440000000001</v>
      </c>
      <c r="N1153" s="4">
        <v>7</v>
      </c>
      <c r="O1153" s="4">
        <v>643.98249999999996</v>
      </c>
      <c r="P1153" s="14">
        <f t="shared" si="107"/>
        <v>0.31249999999999994</v>
      </c>
    </row>
    <row r="1154" spans="1:16" ht="14.25" customHeight="1" x14ac:dyDescent="0.25">
      <c r="A1154" s="2" t="s">
        <v>1429</v>
      </c>
      <c r="B1154" s="3">
        <v>41763</v>
      </c>
      <c r="C1154" s="10" t="str">
        <f t="shared" si="102"/>
        <v>May</v>
      </c>
      <c r="D1154" s="10" t="str">
        <f t="shared" si="103"/>
        <v>2014</v>
      </c>
      <c r="E1154" s="3">
        <v>41768</v>
      </c>
      <c r="F1154" s="13">
        <f t="shared" si="104"/>
        <v>5</v>
      </c>
      <c r="G1154" s="2" t="s">
        <v>3708</v>
      </c>
      <c r="H1154" s="2" t="s">
        <v>3131</v>
      </c>
      <c r="I1154" s="22" t="str">
        <f t="shared" si="105"/>
        <v>United States</v>
      </c>
      <c r="J1154" s="22" t="str">
        <f t="shared" si="106"/>
        <v>California</v>
      </c>
      <c r="K1154" s="2" t="s">
        <v>28</v>
      </c>
      <c r="L1154" s="2" t="s">
        <v>1430</v>
      </c>
      <c r="M1154" s="4">
        <v>69.52</v>
      </c>
      <c r="N1154" s="4">
        <v>2</v>
      </c>
      <c r="O1154" s="4">
        <v>19.465599999999998</v>
      </c>
      <c r="P1154" s="14">
        <f t="shared" si="107"/>
        <v>0.27999999999999997</v>
      </c>
    </row>
    <row r="1155" spans="1:16" ht="14.25" customHeight="1" x14ac:dyDescent="0.25">
      <c r="A1155" s="2" t="s">
        <v>1429</v>
      </c>
      <c r="B1155" s="3">
        <v>41763</v>
      </c>
      <c r="C1155" s="10" t="str">
        <f t="shared" ref="C1155:C1218" si="108">TEXT(B1155,"mmmm")</f>
        <v>May</v>
      </c>
      <c r="D1155" s="10" t="str">
        <f t="shared" ref="D1155:D1218" si="109">TEXT(B1155,"yyyy")</f>
        <v>2014</v>
      </c>
      <c r="E1155" s="3">
        <v>41768</v>
      </c>
      <c r="F1155" s="13">
        <f t="shared" ref="F1155:F1218" si="110">E1155-B1155</f>
        <v>5</v>
      </c>
      <c r="G1155" s="2" t="s">
        <v>3708</v>
      </c>
      <c r="H1155" s="2" t="s">
        <v>3131</v>
      </c>
      <c r="I1155" s="22" t="str">
        <f t="shared" ref="I1155:I1218" si="111">LEFT(H1155,FIND(",",H1155)-1)</f>
        <v>United States</v>
      </c>
      <c r="J1155" s="22" t="str">
        <f t="shared" ref="J1155:J1218" si="112">TRIM(RIGHT(H1155,LEN(H1155)-FIND("@",SUBSTITUTE(H1155,",","@",LEN(H1155)-LEN(SUBSTITUTE(H1155,",",""))))))</f>
        <v>California</v>
      </c>
      <c r="K1155" s="2" t="s">
        <v>28</v>
      </c>
      <c r="L1155" s="2" t="s">
        <v>1431</v>
      </c>
      <c r="M1155" s="4">
        <v>763.44</v>
      </c>
      <c r="N1155" s="4">
        <v>8</v>
      </c>
      <c r="O1155" s="4">
        <v>45.806399999999996</v>
      </c>
      <c r="P1155" s="14">
        <f t="shared" ref="P1155:P1218" si="113">IF(M1155=0,0,O1155/M1155)</f>
        <v>5.9999999999999991E-2</v>
      </c>
    </row>
    <row r="1156" spans="1:16" ht="14.25" customHeight="1" x14ac:dyDescent="0.25">
      <c r="A1156" s="2" t="s">
        <v>1432</v>
      </c>
      <c r="B1156" s="3">
        <v>40897</v>
      </c>
      <c r="C1156" s="10" t="str">
        <f t="shared" si="108"/>
        <v>December</v>
      </c>
      <c r="D1156" s="10" t="str">
        <f t="shared" si="109"/>
        <v>2011</v>
      </c>
      <c r="E1156" s="3">
        <v>40900</v>
      </c>
      <c r="F1156" s="13">
        <f t="shared" si="110"/>
        <v>3</v>
      </c>
      <c r="G1156" s="2" t="s">
        <v>3501</v>
      </c>
      <c r="H1156" s="2" t="s">
        <v>3131</v>
      </c>
      <c r="I1156" s="22" t="str">
        <f t="shared" si="111"/>
        <v>United States</v>
      </c>
      <c r="J1156" s="22" t="str">
        <f t="shared" si="112"/>
        <v>California</v>
      </c>
      <c r="K1156" s="2" t="s">
        <v>18</v>
      </c>
      <c r="L1156" s="2" t="s">
        <v>816</v>
      </c>
      <c r="M1156" s="4">
        <v>487.98399999999998</v>
      </c>
      <c r="N1156" s="4">
        <v>2</v>
      </c>
      <c r="O1156" s="4">
        <v>152.495</v>
      </c>
      <c r="P1156" s="14">
        <f t="shared" si="113"/>
        <v>0.3125</v>
      </c>
    </row>
    <row r="1157" spans="1:16" ht="14.25" customHeight="1" x14ac:dyDescent="0.25">
      <c r="A1157" s="2" t="s">
        <v>1432</v>
      </c>
      <c r="B1157" s="3">
        <v>40897</v>
      </c>
      <c r="C1157" s="10" t="str">
        <f t="shared" si="108"/>
        <v>December</v>
      </c>
      <c r="D1157" s="10" t="str">
        <f t="shared" si="109"/>
        <v>2011</v>
      </c>
      <c r="E1157" s="3">
        <v>40900</v>
      </c>
      <c r="F1157" s="13">
        <f t="shared" si="110"/>
        <v>3</v>
      </c>
      <c r="G1157" s="2" t="s">
        <v>3501</v>
      </c>
      <c r="H1157" s="2" t="s">
        <v>3131</v>
      </c>
      <c r="I1157" s="22" t="str">
        <f t="shared" si="111"/>
        <v>United States</v>
      </c>
      <c r="J1157" s="22" t="str">
        <f t="shared" si="112"/>
        <v>California</v>
      </c>
      <c r="K1157" s="2" t="s">
        <v>14</v>
      </c>
      <c r="L1157" s="2" t="s">
        <v>1433</v>
      </c>
      <c r="M1157" s="4">
        <v>47.3</v>
      </c>
      <c r="N1157" s="4">
        <v>2</v>
      </c>
      <c r="O1157" s="4">
        <v>12.298</v>
      </c>
      <c r="P1157" s="14">
        <f t="shared" si="113"/>
        <v>0.26</v>
      </c>
    </row>
    <row r="1158" spans="1:16" ht="14.25" customHeight="1" x14ac:dyDescent="0.25">
      <c r="A1158" s="2" t="s">
        <v>1432</v>
      </c>
      <c r="B1158" s="3">
        <v>40897</v>
      </c>
      <c r="C1158" s="10" t="str">
        <f t="shared" si="108"/>
        <v>December</v>
      </c>
      <c r="D1158" s="10" t="str">
        <f t="shared" si="109"/>
        <v>2011</v>
      </c>
      <c r="E1158" s="3">
        <v>40900</v>
      </c>
      <c r="F1158" s="13">
        <f t="shared" si="110"/>
        <v>3</v>
      </c>
      <c r="G1158" s="2" t="s">
        <v>3501</v>
      </c>
      <c r="H1158" s="2" t="s">
        <v>3131</v>
      </c>
      <c r="I1158" s="22" t="str">
        <f t="shared" si="111"/>
        <v>United States</v>
      </c>
      <c r="J1158" s="22" t="str">
        <f t="shared" si="112"/>
        <v>California</v>
      </c>
      <c r="K1158" s="2" t="s">
        <v>14</v>
      </c>
      <c r="L1158" s="2" t="s">
        <v>1434</v>
      </c>
      <c r="M1158" s="4">
        <v>4.13</v>
      </c>
      <c r="N1158" s="4">
        <v>1</v>
      </c>
      <c r="O1158" s="4">
        <v>1.1564000000000001</v>
      </c>
      <c r="P1158" s="14">
        <f t="shared" si="113"/>
        <v>0.28000000000000003</v>
      </c>
    </row>
    <row r="1159" spans="1:16" ht="14.25" customHeight="1" x14ac:dyDescent="0.25">
      <c r="A1159" s="2" t="s">
        <v>1432</v>
      </c>
      <c r="B1159" s="3">
        <v>40897</v>
      </c>
      <c r="C1159" s="10" t="str">
        <f t="shared" si="108"/>
        <v>December</v>
      </c>
      <c r="D1159" s="10" t="str">
        <f t="shared" si="109"/>
        <v>2011</v>
      </c>
      <c r="E1159" s="3">
        <v>40900</v>
      </c>
      <c r="F1159" s="13">
        <f t="shared" si="110"/>
        <v>3</v>
      </c>
      <c r="G1159" s="2" t="s">
        <v>3501</v>
      </c>
      <c r="H1159" s="2" t="s">
        <v>3131</v>
      </c>
      <c r="I1159" s="22" t="str">
        <f t="shared" si="111"/>
        <v>United States</v>
      </c>
      <c r="J1159" s="22" t="str">
        <f t="shared" si="112"/>
        <v>California</v>
      </c>
      <c r="K1159" s="2" t="s">
        <v>18</v>
      </c>
      <c r="L1159" s="2" t="s">
        <v>1435</v>
      </c>
      <c r="M1159" s="4">
        <v>155.12</v>
      </c>
      <c r="N1159" s="4">
        <v>5</v>
      </c>
      <c r="O1159" s="4">
        <v>50.414000000000001</v>
      </c>
      <c r="P1159" s="14">
        <f t="shared" si="113"/>
        <v>0.32500000000000001</v>
      </c>
    </row>
    <row r="1160" spans="1:16" ht="14.25" customHeight="1" x14ac:dyDescent="0.25">
      <c r="A1160" s="2" t="s">
        <v>1436</v>
      </c>
      <c r="B1160" s="3">
        <v>40749</v>
      </c>
      <c r="C1160" s="10" t="str">
        <f t="shared" si="108"/>
        <v>July</v>
      </c>
      <c r="D1160" s="10" t="str">
        <f t="shared" si="109"/>
        <v>2011</v>
      </c>
      <c r="E1160" s="3">
        <v>40751</v>
      </c>
      <c r="F1160" s="13">
        <f t="shared" si="110"/>
        <v>2</v>
      </c>
      <c r="G1160" s="2" t="s">
        <v>3709</v>
      </c>
      <c r="H1160" s="2" t="s">
        <v>3131</v>
      </c>
      <c r="I1160" s="22" t="str">
        <f t="shared" si="111"/>
        <v>United States</v>
      </c>
      <c r="J1160" s="22" t="str">
        <f t="shared" si="112"/>
        <v>California</v>
      </c>
      <c r="K1160" s="2" t="s">
        <v>45</v>
      </c>
      <c r="L1160" s="2" t="s">
        <v>1437</v>
      </c>
      <c r="M1160" s="4">
        <v>6.48</v>
      </c>
      <c r="N1160" s="4">
        <v>1</v>
      </c>
      <c r="O1160" s="4">
        <v>3.1751999999999998</v>
      </c>
      <c r="P1160" s="14">
        <f t="shared" si="113"/>
        <v>0.48999999999999994</v>
      </c>
    </row>
    <row r="1161" spans="1:16" ht="14.25" customHeight="1" x14ac:dyDescent="0.25">
      <c r="A1161" s="2" t="s">
        <v>1436</v>
      </c>
      <c r="B1161" s="3">
        <v>40749</v>
      </c>
      <c r="C1161" s="10" t="str">
        <f t="shared" si="108"/>
        <v>July</v>
      </c>
      <c r="D1161" s="10" t="str">
        <f t="shared" si="109"/>
        <v>2011</v>
      </c>
      <c r="E1161" s="3">
        <v>40751</v>
      </c>
      <c r="F1161" s="13">
        <f t="shared" si="110"/>
        <v>2</v>
      </c>
      <c r="G1161" s="2" t="s">
        <v>3709</v>
      </c>
      <c r="H1161" s="2" t="s">
        <v>3131</v>
      </c>
      <c r="I1161" s="22" t="str">
        <f t="shared" si="111"/>
        <v>United States</v>
      </c>
      <c r="J1161" s="22" t="str">
        <f t="shared" si="112"/>
        <v>California</v>
      </c>
      <c r="K1161" s="2" t="s">
        <v>82</v>
      </c>
      <c r="L1161" s="2" t="s">
        <v>1438</v>
      </c>
      <c r="M1161" s="4">
        <v>15.52</v>
      </c>
      <c r="N1161" s="4">
        <v>4</v>
      </c>
      <c r="O1161" s="4">
        <v>4.5007999999999999</v>
      </c>
      <c r="P1161" s="14">
        <f t="shared" si="113"/>
        <v>0.28999999999999998</v>
      </c>
    </row>
    <row r="1162" spans="1:16" ht="14.25" customHeight="1" x14ac:dyDescent="0.25">
      <c r="A1162" s="2" t="s">
        <v>1439</v>
      </c>
      <c r="B1162" s="3">
        <v>41474</v>
      </c>
      <c r="C1162" s="10" t="str">
        <f t="shared" si="108"/>
        <v>July</v>
      </c>
      <c r="D1162" s="10" t="str">
        <f t="shared" si="109"/>
        <v>2013</v>
      </c>
      <c r="E1162" s="3">
        <v>41479</v>
      </c>
      <c r="F1162" s="13">
        <f t="shared" si="110"/>
        <v>5</v>
      </c>
      <c r="G1162" s="2" t="s">
        <v>3710</v>
      </c>
      <c r="H1162" s="2" t="s">
        <v>3196</v>
      </c>
      <c r="I1162" s="22" t="str">
        <f t="shared" si="111"/>
        <v>United States</v>
      </c>
      <c r="J1162" s="22" t="str">
        <f t="shared" si="112"/>
        <v>Arizona</v>
      </c>
      <c r="K1162" s="2" t="s">
        <v>82</v>
      </c>
      <c r="L1162" s="2" t="s">
        <v>1440</v>
      </c>
      <c r="M1162" s="4">
        <v>33.799999999999997</v>
      </c>
      <c r="N1162" s="4">
        <v>5</v>
      </c>
      <c r="O1162" s="4">
        <v>4.2249999999999996</v>
      </c>
      <c r="P1162" s="14">
        <f t="shared" si="113"/>
        <v>0.125</v>
      </c>
    </row>
    <row r="1163" spans="1:16" ht="14.25" customHeight="1" x14ac:dyDescent="0.25">
      <c r="A1163" s="2" t="s">
        <v>1441</v>
      </c>
      <c r="B1163" s="3">
        <v>40885</v>
      </c>
      <c r="C1163" s="10" t="str">
        <f t="shared" si="108"/>
        <v>December</v>
      </c>
      <c r="D1163" s="10" t="str">
        <f t="shared" si="109"/>
        <v>2011</v>
      </c>
      <c r="E1163" s="3">
        <v>40890</v>
      </c>
      <c r="F1163" s="13">
        <f t="shared" si="110"/>
        <v>5</v>
      </c>
      <c r="G1163" s="2" t="s">
        <v>3697</v>
      </c>
      <c r="H1163" s="2" t="s">
        <v>3169</v>
      </c>
      <c r="I1163" s="22" t="str">
        <f t="shared" si="111"/>
        <v>United States</v>
      </c>
      <c r="J1163" s="22" t="str">
        <f t="shared" si="112"/>
        <v>Oregon</v>
      </c>
      <c r="K1163" s="2" t="s">
        <v>9</v>
      </c>
      <c r="L1163" s="2" t="s">
        <v>373</v>
      </c>
      <c r="M1163" s="4">
        <v>27.888000000000002</v>
      </c>
      <c r="N1163" s="4">
        <v>7</v>
      </c>
      <c r="O1163" s="4">
        <v>9.0635999999999992</v>
      </c>
      <c r="P1163" s="14">
        <f t="shared" si="113"/>
        <v>0.32499999999999996</v>
      </c>
    </row>
    <row r="1164" spans="1:16" ht="14.25" customHeight="1" x14ac:dyDescent="0.25">
      <c r="A1164" s="2" t="s">
        <v>1441</v>
      </c>
      <c r="B1164" s="3">
        <v>40885</v>
      </c>
      <c r="C1164" s="10" t="str">
        <f t="shared" si="108"/>
        <v>December</v>
      </c>
      <c r="D1164" s="10" t="str">
        <f t="shared" si="109"/>
        <v>2011</v>
      </c>
      <c r="E1164" s="3">
        <v>40890</v>
      </c>
      <c r="F1164" s="13">
        <f t="shared" si="110"/>
        <v>5</v>
      </c>
      <c r="G1164" s="2" t="s">
        <v>3697</v>
      </c>
      <c r="H1164" s="2" t="s">
        <v>3169</v>
      </c>
      <c r="I1164" s="22" t="str">
        <f t="shared" si="111"/>
        <v>United States</v>
      </c>
      <c r="J1164" s="22" t="str">
        <f t="shared" si="112"/>
        <v>Oregon</v>
      </c>
      <c r="K1164" s="2" t="s">
        <v>18</v>
      </c>
      <c r="L1164" s="2" t="s">
        <v>1442</v>
      </c>
      <c r="M1164" s="4">
        <v>6.4560000000000004</v>
      </c>
      <c r="N1164" s="4">
        <v>4</v>
      </c>
      <c r="O1164" s="4">
        <v>-4.5191999999999997</v>
      </c>
      <c r="P1164" s="14">
        <f t="shared" si="113"/>
        <v>-0.7</v>
      </c>
    </row>
    <row r="1165" spans="1:16" ht="14.25" customHeight="1" x14ac:dyDescent="0.25">
      <c r="A1165" s="2" t="s">
        <v>1441</v>
      </c>
      <c r="B1165" s="3">
        <v>40885</v>
      </c>
      <c r="C1165" s="10" t="str">
        <f t="shared" si="108"/>
        <v>December</v>
      </c>
      <c r="D1165" s="10" t="str">
        <f t="shared" si="109"/>
        <v>2011</v>
      </c>
      <c r="E1165" s="3">
        <v>40890</v>
      </c>
      <c r="F1165" s="13">
        <f t="shared" si="110"/>
        <v>5</v>
      </c>
      <c r="G1165" s="2" t="s">
        <v>3697</v>
      </c>
      <c r="H1165" s="2" t="s">
        <v>3169</v>
      </c>
      <c r="I1165" s="22" t="str">
        <f t="shared" si="111"/>
        <v>United States</v>
      </c>
      <c r="J1165" s="22" t="str">
        <f t="shared" si="112"/>
        <v>Oregon</v>
      </c>
      <c r="K1165" s="2" t="s">
        <v>16</v>
      </c>
      <c r="L1165" s="2" t="s">
        <v>1443</v>
      </c>
      <c r="M1165" s="4">
        <v>52.68</v>
      </c>
      <c r="N1165" s="4">
        <v>3</v>
      </c>
      <c r="O1165" s="4">
        <v>19.754999999999999</v>
      </c>
      <c r="P1165" s="14">
        <f t="shared" si="113"/>
        <v>0.375</v>
      </c>
    </row>
    <row r="1166" spans="1:16" ht="14.25" customHeight="1" x14ac:dyDescent="0.25">
      <c r="A1166" s="2" t="s">
        <v>1441</v>
      </c>
      <c r="B1166" s="3">
        <v>40885</v>
      </c>
      <c r="C1166" s="10" t="str">
        <f t="shared" si="108"/>
        <v>December</v>
      </c>
      <c r="D1166" s="10" t="str">
        <f t="shared" si="109"/>
        <v>2011</v>
      </c>
      <c r="E1166" s="3">
        <v>40890</v>
      </c>
      <c r="F1166" s="13">
        <f t="shared" si="110"/>
        <v>5</v>
      </c>
      <c r="G1166" s="2" t="s">
        <v>3697</v>
      </c>
      <c r="H1166" s="2" t="s">
        <v>3169</v>
      </c>
      <c r="I1166" s="22" t="str">
        <f t="shared" si="111"/>
        <v>United States</v>
      </c>
      <c r="J1166" s="22" t="str">
        <f t="shared" si="112"/>
        <v>Oregon</v>
      </c>
      <c r="K1166" s="2" t="s">
        <v>82</v>
      </c>
      <c r="L1166" s="2" t="s">
        <v>1444</v>
      </c>
      <c r="M1166" s="4">
        <v>13.88</v>
      </c>
      <c r="N1166" s="4">
        <v>5</v>
      </c>
      <c r="O1166" s="4">
        <v>-2.6025</v>
      </c>
      <c r="P1166" s="14">
        <f t="shared" si="113"/>
        <v>-0.1875</v>
      </c>
    </row>
    <row r="1167" spans="1:16" ht="14.25" customHeight="1" x14ac:dyDescent="0.25">
      <c r="A1167" s="2" t="s">
        <v>1441</v>
      </c>
      <c r="B1167" s="3">
        <v>40885</v>
      </c>
      <c r="C1167" s="10" t="str">
        <f t="shared" si="108"/>
        <v>December</v>
      </c>
      <c r="D1167" s="10" t="str">
        <f t="shared" si="109"/>
        <v>2011</v>
      </c>
      <c r="E1167" s="3">
        <v>40890</v>
      </c>
      <c r="F1167" s="13">
        <f t="shared" si="110"/>
        <v>5</v>
      </c>
      <c r="G1167" s="2" t="s">
        <v>3697</v>
      </c>
      <c r="H1167" s="2" t="s">
        <v>3169</v>
      </c>
      <c r="I1167" s="22" t="str">
        <f t="shared" si="111"/>
        <v>United States</v>
      </c>
      <c r="J1167" s="22" t="str">
        <f t="shared" si="112"/>
        <v>Oregon</v>
      </c>
      <c r="K1167" s="2" t="s">
        <v>38</v>
      </c>
      <c r="L1167" s="2" t="s">
        <v>1239</v>
      </c>
      <c r="M1167" s="4">
        <v>103.92</v>
      </c>
      <c r="N1167" s="4">
        <v>10</v>
      </c>
      <c r="O1167" s="4">
        <v>-18.186</v>
      </c>
      <c r="P1167" s="14">
        <f t="shared" si="113"/>
        <v>-0.17499999999999999</v>
      </c>
    </row>
    <row r="1168" spans="1:16" ht="14.25" customHeight="1" x14ac:dyDescent="0.25">
      <c r="A1168" s="2" t="s">
        <v>1441</v>
      </c>
      <c r="B1168" s="3">
        <v>40885</v>
      </c>
      <c r="C1168" s="10" t="str">
        <f t="shared" si="108"/>
        <v>December</v>
      </c>
      <c r="D1168" s="10" t="str">
        <f t="shared" si="109"/>
        <v>2011</v>
      </c>
      <c r="E1168" s="3">
        <v>40890</v>
      </c>
      <c r="F1168" s="13">
        <f t="shared" si="110"/>
        <v>5</v>
      </c>
      <c r="G1168" s="2" t="s">
        <v>3697</v>
      </c>
      <c r="H1168" s="2" t="s">
        <v>3169</v>
      </c>
      <c r="I1168" s="22" t="str">
        <f t="shared" si="111"/>
        <v>United States</v>
      </c>
      <c r="J1168" s="22" t="str">
        <f t="shared" si="112"/>
        <v>Oregon</v>
      </c>
      <c r="K1168" s="2" t="s">
        <v>9</v>
      </c>
      <c r="L1168" s="2" t="s">
        <v>1445</v>
      </c>
      <c r="M1168" s="4">
        <v>11.52</v>
      </c>
      <c r="N1168" s="4">
        <v>5</v>
      </c>
      <c r="O1168" s="4">
        <v>3.7440000000000002</v>
      </c>
      <c r="P1168" s="14">
        <f t="shared" si="113"/>
        <v>0.32500000000000001</v>
      </c>
    </row>
    <row r="1169" spans="1:16" ht="14.25" customHeight="1" x14ac:dyDescent="0.25">
      <c r="A1169" s="2" t="s">
        <v>1441</v>
      </c>
      <c r="B1169" s="3">
        <v>40885</v>
      </c>
      <c r="C1169" s="10" t="str">
        <f t="shared" si="108"/>
        <v>December</v>
      </c>
      <c r="D1169" s="10" t="str">
        <f t="shared" si="109"/>
        <v>2011</v>
      </c>
      <c r="E1169" s="3">
        <v>40890</v>
      </c>
      <c r="F1169" s="13">
        <f t="shared" si="110"/>
        <v>5</v>
      </c>
      <c r="G1169" s="2" t="s">
        <v>3697</v>
      </c>
      <c r="H1169" s="2" t="s">
        <v>3169</v>
      </c>
      <c r="I1169" s="22" t="str">
        <f t="shared" si="111"/>
        <v>United States</v>
      </c>
      <c r="J1169" s="22" t="str">
        <f t="shared" si="112"/>
        <v>Oregon</v>
      </c>
      <c r="K1169" s="2" t="s">
        <v>45</v>
      </c>
      <c r="L1169" s="2" t="s">
        <v>1446</v>
      </c>
      <c r="M1169" s="4">
        <v>10.368</v>
      </c>
      <c r="N1169" s="4">
        <v>2</v>
      </c>
      <c r="O1169" s="4">
        <v>3.6288</v>
      </c>
      <c r="P1169" s="14">
        <f t="shared" si="113"/>
        <v>0.35</v>
      </c>
    </row>
    <row r="1170" spans="1:16" ht="14.25" customHeight="1" x14ac:dyDescent="0.25">
      <c r="A1170" s="2" t="s">
        <v>1441</v>
      </c>
      <c r="B1170" s="3">
        <v>40885</v>
      </c>
      <c r="C1170" s="10" t="str">
        <f t="shared" si="108"/>
        <v>December</v>
      </c>
      <c r="D1170" s="10" t="str">
        <f t="shared" si="109"/>
        <v>2011</v>
      </c>
      <c r="E1170" s="3">
        <v>40890</v>
      </c>
      <c r="F1170" s="13">
        <f t="shared" si="110"/>
        <v>5</v>
      </c>
      <c r="G1170" s="2" t="s">
        <v>3697</v>
      </c>
      <c r="H1170" s="2" t="s">
        <v>3169</v>
      </c>
      <c r="I1170" s="22" t="str">
        <f t="shared" si="111"/>
        <v>United States</v>
      </c>
      <c r="J1170" s="22" t="str">
        <f t="shared" si="112"/>
        <v>Oregon</v>
      </c>
      <c r="K1170" s="2" t="s">
        <v>28</v>
      </c>
      <c r="L1170" s="2" t="s">
        <v>1447</v>
      </c>
      <c r="M1170" s="4">
        <v>39.072000000000003</v>
      </c>
      <c r="N1170" s="4">
        <v>3</v>
      </c>
      <c r="O1170" s="4">
        <v>2.9304000000000001</v>
      </c>
      <c r="P1170" s="14">
        <f t="shared" si="113"/>
        <v>7.4999999999999997E-2</v>
      </c>
    </row>
    <row r="1171" spans="1:16" ht="14.25" customHeight="1" x14ac:dyDescent="0.25">
      <c r="A1171" s="2" t="s">
        <v>1448</v>
      </c>
      <c r="B1171" s="3">
        <v>41248</v>
      </c>
      <c r="C1171" s="10" t="str">
        <f t="shared" si="108"/>
        <v>December</v>
      </c>
      <c r="D1171" s="10" t="str">
        <f t="shared" si="109"/>
        <v>2012</v>
      </c>
      <c r="E1171" s="3">
        <v>41252</v>
      </c>
      <c r="F1171" s="13">
        <f t="shared" si="110"/>
        <v>4</v>
      </c>
      <c r="G1171" s="2" t="s">
        <v>3583</v>
      </c>
      <c r="H1171" s="2" t="s">
        <v>3149</v>
      </c>
      <c r="I1171" s="22" t="str">
        <f t="shared" si="111"/>
        <v>United States</v>
      </c>
      <c r="J1171" s="22" t="str">
        <f t="shared" si="112"/>
        <v>California</v>
      </c>
      <c r="K1171" s="2" t="s">
        <v>12</v>
      </c>
      <c r="L1171" s="2" t="s">
        <v>377</v>
      </c>
      <c r="M1171" s="4">
        <v>44.46</v>
      </c>
      <c r="N1171" s="4">
        <v>2</v>
      </c>
      <c r="O1171" s="4">
        <v>14.671799999999999</v>
      </c>
      <c r="P1171" s="14">
        <f t="shared" si="113"/>
        <v>0.32999999999999996</v>
      </c>
    </row>
    <row r="1172" spans="1:16" ht="14.25" customHeight="1" x14ac:dyDescent="0.25">
      <c r="A1172" s="2" t="s">
        <v>1449</v>
      </c>
      <c r="B1172" s="3">
        <v>41622</v>
      </c>
      <c r="C1172" s="10" t="str">
        <f t="shared" si="108"/>
        <v>December</v>
      </c>
      <c r="D1172" s="10" t="str">
        <f t="shared" si="109"/>
        <v>2013</v>
      </c>
      <c r="E1172" s="3">
        <v>41628</v>
      </c>
      <c r="F1172" s="13">
        <f t="shared" si="110"/>
        <v>6</v>
      </c>
      <c r="G1172" s="2" t="s">
        <v>3373</v>
      </c>
      <c r="H1172" s="2" t="s">
        <v>3180</v>
      </c>
      <c r="I1172" s="22" t="str">
        <f t="shared" si="111"/>
        <v>United States</v>
      </c>
      <c r="J1172" s="22" t="str">
        <f t="shared" si="112"/>
        <v>California</v>
      </c>
      <c r="K1172" s="2" t="s">
        <v>14</v>
      </c>
      <c r="L1172" s="2" t="s">
        <v>1450</v>
      </c>
      <c r="M1172" s="4">
        <v>9.84</v>
      </c>
      <c r="N1172" s="4">
        <v>3</v>
      </c>
      <c r="O1172" s="4">
        <v>3.2471999999999999</v>
      </c>
      <c r="P1172" s="14">
        <f t="shared" si="113"/>
        <v>0.33</v>
      </c>
    </row>
    <row r="1173" spans="1:16" ht="14.25" customHeight="1" x14ac:dyDescent="0.25">
      <c r="A1173" s="2" t="s">
        <v>1451</v>
      </c>
      <c r="B1173" s="3">
        <v>41793</v>
      </c>
      <c r="C1173" s="10" t="str">
        <f t="shared" si="108"/>
        <v>June</v>
      </c>
      <c r="D1173" s="10" t="str">
        <f t="shared" si="109"/>
        <v>2014</v>
      </c>
      <c r="E1173" s="3">
        <v>41796</v>
      </c>
      <c r="F1173" s="13">
        <f t="shared" si="110"/>
        <v>3</v>
      </c>
      <c r="G1173" s="2" t="s">
        <v>3711</v>
      </c>
      <c r="H1173" s="2" t="s">
        <v>3166</v>
      </c>
      <c r="I1173" s="22" t="str">
        <f t="shared" si="111"/>
        <v>United States</v>
      </c>
      <c r="J1173" s="22" t="str">
        <f t="shared" si="112"/>
        <v>Arizona</v>
      </c>
      <c r="K1173" s="2" t="s">
        <v>45</v>
      </c>
      <c r="L1173" s="2" t="s">
        <v>126</v>
      </c>
      <c r="M1173" s="4">
        <v>25.344000000000001</v>
      </c>
      <c r="N1173" s="4">
        <v>6</v>
      </c>
      <c r="O1173" s="4">
        <v>7.92</v>
      </c>
      <c r="P1173" s="14">
        <f t="shared" si="113"/>
        <v>0.3125</v>
      </c>
    </row>
    <row r="1174" spans="1:16" ht="14.25" customHeight="1" x14ac:dyDescent="0.25">
      <c r="A1174" s="2" t="s">
        <v>1451</v>
      </c>
      <c r="B1174" s="3">
        <v>41793</v>
      </c>
      <c r="C1174" s="10" t="str">
        <f t="shared" si="108"/>
        <v>June</v>
      </c>
      <c r="D1174" s="10" t="str">
        <f t="shared" si="109"/>
        <v>2014</v>
      </c>
      <c r="E1174" s="3">
        <v>41796</v>
      </c>
      <c r="F1174" s="13">
        <f t="shared" si="110"/>
        <v>3</v>
      </c>
      <c r="G1174" s="2" t="s">
        <v>3711</v>
      </c>
      <c r="H1174" s="2" t="s">
        <v>3166</v>
      </c>
      <c r="I1174" s="22" t="str">
        <f t="shared" si="111"/>
        <v>United States</v>
      </c>
      <c r="J1174" s="22" t="str">
        <f t="shared" si="112"/>
        <v>Arizona</v>
      </c>
      <c r="K1174" s="2" t="s">
        <v>87</v>
      </c>
      <c r="L1174" s="2" t="s">
        <v>1452</v>
      </c>
      <c r="M1174" s="4">
        <v>43.92</v>
      </c>
      <c r="N1174" s="4">
        <v>5</v>
      </c>
      <c r="O1174" s="4">
        <v>15.920999999999999</v>
      </c>
      <c r="P1174" s="14">
        <f t="shared" si="113"/>
        <v>0.36249999999999999</v>
      </c>
    </row>
    <row r="1175" spans="1:16" ht="14.25" customHeight="1" x14ac:dyDescent="0.25">
      <c r="A1175" s="2" t="s">
        <v>1453</v>
      </c>
      <c r="B1175" s="3">
        <v>41212</v>
      </c>
      <c r="C1175" s="10" t="str">
        <f t="shared" si="108"/>
        <v>October</v>
      </c>
      <c r="D1175" s="10" t="str">
        <f t="shared" si="109"/>
        <v>2012</v>
      </c>
      <c r="E1175" s="3">
        <v>41215</v>
      </c>
      <c r="F1175" s="13">
        <f t="shared" si="110"/>
        <v>3</v>
      </c>
      <c r="G1175" s="2" t="s">
        <v>3345</v>
      </c>
      <c r="H1175" s="2" t="s">
        <v>3146</v>
      </c>
      <c r="I1175" s="22" t="str">
        <f t="shared" si="111"/>
        <v>United States</v>
      </c>
      <c r="J1175" s="22" t="str">
        <f t="shared" si="112"/>
        <v>Colorado</v>
      </c>
      <c r="K1175" s="2" t="s">
        <v>510</v>
      </c>
      <c r="L1175" s="2" t="s">
        <v>1010</v>
      </c>
      <c r="M1175" s="4">
        <v>59.994</v>
      </c>
      <c r="N1175" s="4">
        <v>2</v>
      </c>
      <c r="O1175" s="4">
        <v>-45.995399999999997</v>
      </c>
      <c r="P1175" s="14">
        <f t="shared" si="113"/>
        <v>-0.76666666666666661</v>
      </c>
    </row>
    <row r="1176" spans="1:16" ht="14.25" customHeight="1" x14ac:dyDescent="0.25">
      <c r="A1176" s="2" t="s">
        <v>1453</v>
      </c>
      <c r="B1176" s="3">
        <v>41212</v>
      </c>
      <c r="C1176" s="10" t="str">
        <f t="shared" si="108"/>
        <v>October</v>
      </c>
      <c r="D1176" s="10" t="str">
        <f t="shared" si="109"/>
        <v>2012</v>
      </c>
      <c r="E1176" s="3">
        <v>41215</v>
      </c>
      <c r="F1176" s="13">
        <f t="shared" si="110"/>
        <v>3</v>
      </c>
      <c r="G1176" s="2" t="s">
        <v>3345</v>
      </c>
      <c r="H1176" s="2" t="s">
        <v>3146</v>
      </c>
      <c r="I1176" s="22" t="str">
        <f t="shared" si="111"/>
        <v>United States</v>
      </c>
      <c r="J1176" s="22" t="str">
        <f t="shared" si="112"/>
        <v>Colorado</v>
      </c>
      <c r="K1176" s="2" t="s">
        <v>165</v>
      </c>
      <c r="L1176" s="2" t="s">
        <v>1454</v>
      </c>
      <c r="M1176" s="4">
        <v>439.99200000000002</v>
      </c>
      <c r="N1176" s="4">
        <v>1</v>
      </c>
      <c r="O1176" s="4">
        <v>164.99700000000001</v>
      </c>
      <c r="P1176" s="14">
        <f t="shared" si="113"/>
        <v>0.375</v>
      </c>
    </row>
    <row r="1177" spans="1:16" ht="14.25" customHeight="1" x14ac:dyDescent="0.25">
      <c r="A1177" s="2" t="s">
        <v>1453</v>
      </c>
      <c r="B1177" s="3">
        <v>41212</v>
      </c>
      <c r="C1177" s="10" t="str">
        <f t="shared" si="108"/>
        <v>October</v>
      </c>
      <c r="D1177" s="10" t="str">
        <f t="shared" si="109"/>
        <v>2012</v>
      </c>
      <c r="E1177" s="3">
        <v>41215</v>
      </c>
      <c r="F1177" s="13">
        <f t="shared" si="110"/>
        <v>3</v>
      </c>
      <c r="G1177" s="2" t="s">
        <v>3345</v>
      </c>
      <c r="H1177" s="2" t="s">
        <v>3146</v>
      </c>
      <c r="I1177" s="22" t="str">
        <f t="shared" si="111"/>
        <v>United States</v>
      </c>
      <c r="J1177" s="22" t="str">
        <f t="shared" si="112"/>
        <v>Colorado</v>
      </c>
      <c r="K1177" s="2" t="s">
        <v>16</v>
      </c>
      <c r="L1177" s="2" t="s">
        <v>1273</v>
      </c>
      <c r="M1177" s="4">
        <v>87.96</v>
      </c>
      <c r="N1177" s="4">
        <v>5</v>
      </c>
      <c r="O1177" s="4">
        <v>30.786000000000001</v>
      </c>
      <c r="P1177" s="14">
        <f t="shared" si="113"/>
        <v>0.35000000000000003</v>
      </c>
    </row>
    <row r="1178" spans="1:16" ht="14.25" customHeight="1" x14ac:dyDescent="0.25">
      <c r="A1178" s="2" t="s">
        <v>1453</v>
      </c>
      <c r="B1178" s="3">
        <v>41212</v>
      </c>
      <c r="C1178" s="10" t="str">
        <f t="shared" si="108"/>
        <v>October</v>
      </c>
      <c r="D1178" s="10" t="str">
        <f t="shared" si="109"/>
        <v>2012</v>
      </c>
      <c r="E1178" s="3">
        <v>41215</v>
      </c>
      <c r="F1178" s="13">
        <f t="shared" si="110"/>
        <v>3</v>
      </c>
      <c r="G1178" s="2" t="s">
        <v>3345</v>
      </c>
      <c r="H1178" s="2" t="s">
        <v>3146</v>
      </c>
      <c r="I1178" s="22" t="str">
        <f t="shared" si="111"/>
        <v>United States</v>
      </c>
      <c r="J1178" s="22" t="str">
        <f t="shared" si="112"/>
        <v>Colorado</v>
      </c>
      <c r="K1178" s="2" t="s">
        <v>12</v>
      </c>
      <c r="L1178" s="2" t="s">
        <v>1455</v>
      </c>
      <c r="M1178" s="4">
        <v>15.488</v>
      </c>
      <c r="N1178" s="4">
        <v>4</v>
      </c>
      <c r="O1178" s="4">
        <v>3.6783999999999999</v>
      </c>
      <c r="P1178" s="14">
        <f t="shared" si="113"/>
        <v>0.23749999999999999</v>
      </c>
    </row>
    <row r="1179" spans="1:16" ht="14.25" customHeight="1" x14ac:dyDescent="0.25">
      <c r="A1179" s="2" t="s">
        <v>1456</v>
      </c>
      <c r="B1179" s="3">
        <v>41232</v>
      </c>
      <c r="C1179" s="10" t="str">
        <f t="shared" si="108"/>
        <v>November</v>
      </c>
      <c r="D1179" s="10" t="str">
        <f t="shared" si="109"/>
        <v>2012</v>
      </c>
      <c r="E1179" s="3">
        <v>41234</v>
      </c>
      <c r="F1179" s="13">
        <f t="shared" si="110"/>
        <v>2</v>
      </c>
      <c r="G1179" s="2" t="s">
        <v>3694</v>
      </c>
      <c r="H1179" s="2" t="s">
        <v>3132</v>
      </c>
      <c r="I1179" s="22" t="str">
        <f t="shared" si="111"/>
        <v>United States</v>
      </c>
      <c r="J1179" s="22" t="str">
        <f t="shared" si="112"/>
        <v>Washington</v>
      </c>
      <c r="K1179" s="2" t="s">
        <v>12</v>
      </c>
      <c r="L1179" s="2" t="s">
        <v>1225</v>
      </c>
      <c r="M1179" s="4">
        <v>141.96</v>
      </c>
      <c r="N1179" s="4">
        <v>2</v>
      </c>
      <c r="O1179" s="4">
        <v>22.7136</v>
      </c>
      <c r="P1179" s="14">
        <f t="shared" si="113"/>
        <v>0.15999999999999998</v>
      </c>
    </row>
    <row r="1180" spans="1:16" ht="14.25" customHeight="1" x14ac:dyDescent="0.25">
      <c r="A1180" s="2" t="s">
        <v>1457</v>
      </c>
      <c r="B1180" s="3">
        <v>40799</v>
      </c>
      <c r="C1180" s="10" t="str">
        <f t="shared" si="108"/>
        <v>September</v>
      </c>
      <c r="D1180" s="10" t="str">
        <f t="shared" si="109"/>
        <v>2011</v>
      </c>
      <c r="E1180" s="3">
        <v>40803</v>
      </c>
      <c r="F1180" s="13">
        <f t="shared" si="110"/>
        <v>4</v>
      </c>
      <c r="G1180" s="2" t="s">
        <v>3689</v>
      </c>
      <c r="H1180" s="2" t="s">
        <v>3200</v>
      </c>
      <c r="I1180" s="22" t="str">
        <f t="shared" si="111"/>
        <v>United States</v>
      </c>
      <c r="J1180" s="22" t="str">
        <f t="shared" si="112"/>
        <v>Arizona</v>
      </c>
      <c r="K1180" s="2" t="s">
        <v>28</v>
      </c>
      <c r="L1180" s="2" t="s">
        <v>1458</v>
      </c>
      <c r="M1180" s="4">
        <v>79.400000000000006</v>
      </c>
      <c r="N1180" s="4">
        <v>5</v>
      </c>
      <c r="O1180" s="4">
        <v>5.9550000000000001</v>
      </c>
      <c r="P1180" s="14">
        <f t="shared" si="113"/>
        <v>7.4999999999999997E-2</v>
      </c>
    </row>
    <row r="1181" spans="1:16" ht="14.25" customHeight="1" x14ac:dyDescent="0.25">
      <c r="A1181" s="2" t="s">
        <v>1459</v>
      </c>
      <c r="B1181" s="3">
        <v>41928</v>
      </c>
      <c r="C1181" s="10" t="str">
        <f t="shared" si="108"/>
        <v>October</v>
      </c>
      <c r="D1181" s="10" t="str">
        <f t="shared" si="109"/>
        <v>2014</v>
      </c>
      <c r="E1181" s="3">
        <v>41930</v>
      </c>
      <c r="F1181" s="13">
        <f t="shared" si="110"/>
        <v>2</v>
      </c>
      <c r="G1181" s="2" t="s">
        <v>3712</v>
      </c>
      <c r="H1181" s="2" t="s">
        <v>3131</v>
      </c>
      <c r="I1181" s="22" t="str">
        <f t="shared" si="111"/>
        <v>United States</v>
      </c>
      <c r="J1181" s="22" t="str">
        <f t="shared" si="112"/>
        <v>California</v>
      </c>
      <c r="K1181" s="2" t="s">
        <v>22</v>
      </c>
      <c r="L1181" s="2" t="s">
        <v>1460</v>
      </c>
      <c r="M1181" s="4">
        <v>510.24</v>
      </c>
      <c r="N1181" s="4">
        <v>3</v>
      </c>
      <c r="O1181" s="4">
        <v>6.3780000000000001</v>
      </c>
      <c r="P1181" s="14">
        <f t="shared" si="113"/>
        <v>1.2500000000000001E-2</v>
      </c>
    </row>
    <row r="1182" spans="1:16" ht="14.25" customHeight="1" x14ac:dyDescent="0.25">
      <c r="A1182" s="2" t="s">
        <v>1459</v>
      </c>
      <c r="B1182" s="3">
        <v>41928</v>
      </c>
      <c r="C1182" s="10" t="str">
        <f t="shared" si="108"/>
        <v>October</v>
      </c>
      <c r="D1182" s="10" t="str">
        <f t="shared" si="109"/>
        <v>2014</v>
      </c>
      <c r="E1182" s="3">
        <v>41930</v>
      </c>
      <c r="F1182" s="13">
        <f t="shared" si="110"/>
        <v>2</v>
      </c>
      <c r="G1182" s="2" t="s">
        <v>3712</v>
      </c>
      <c r="H1182" s="2" t="s">
        <v>3131</v>
      </c>
      <c r="I1182" s="22" t="str">
        <f t="shared" si="111"/>
        <v>United States</v>
      </c>
      <c r="J1182" s="22" t="str">
        <f t="shared" si="112"/>
        <v>California</v>
      </c>
      <c r="K1182" s="2" t="s">
        <v>45</v>
      </c>
      <c r="L1182" s="2" t="s">
        <v>776</v>
      </c>
      <c r="M1182" s="4">
        <v>204.95</v>
      </c>
      <c r="N1182" s="4">
        <v>5</v>
      </c>
      <c r="O1182" s="4">
        <v>100.4255</v>
      </c>
      <c r="P1182" s="14">
        <f t="shared" si="113"/>
        <v>0.49000000000000005</v>
      </c>
    </row>
    <row r="1183" spans="1:16" ht="14.25" customHeight="1" x14ac:dyDescent="0.25">
      <c r="A1183" s="2" t="s">
        <v>1461</v>
      </c>
      <c r="B1183" s="3">
        <v>41751</v>
      </c>
      <c r="C1183" s="10" t="str">
        <f t="shared" si="108"/>
        <v>April</v>
      </c>
      <c r="D1183" s="10" t="str">
        <f t="shared" si="109"/>
        <v>2014</v>
      </c>
      <c r="E1183" s="3">
        <v>41754</v>
      </c>
      <c r="F1183" s="13">
        <f t="shared" si="110"/>
        <v>3</v>
      </c>
      <c r="G1183" s="2" t="s">
        <v>3533</v>
      </c>
      <c r="H1183" s="2" t="s">
        <v>3132</v>
      </c>
      <c r="I1183" s="22" t="str">
        <f t="shared" si="111"/>
        <v>United States</v>
      </c>
      <c r="J1183" s="22" t="str">
        <f t="shared" si="112"/>
        <v>Washington</v>
      </c>
      <c r="K1183" s="2" t="s">
        <v>38</v>
      </c>
      <c r="L1183" s="2" t="s">
        <v>1462</v>
      </c>
      <c r="M1183" s="4">
        <v>11.54</v>
      </c>
      <c r="N1183" s="4">
        <v>1</v>
      </c>
      <c r="O1183" s="4">
        <v>3.4620000000000002</v>
      </c>
      <c r="P1183" s="14">
        <f t="shared" si="113"/>
        <v>0.30000000000000004</v>
      </c>
    </row>
    <row r="1184" spans="1:16" ht="14.25" customHeight="1" x14ac:dyDescent="0.25">
      <c r="A1184" s="2" t="s">
        <v>1461</v>
      </c>
      <c r="B1184" s="3">
        <v>41751</v>
      </c>
      <c r="C1184" s="10" t="str">
        <f t="shared" si="108"/>
        <v>April</v>
      </c>
      <c r="D1184" s="10" t="str">
        <f t="shared" si="109"/>
        <v>2014</v>
      </c>
      <c r="E1184" s="3">
        <v>41754</v>
      </c>
      <c r="F1184" s="13">
        <f t="shared" si="110"/>
        <v>3</v>
      </c>
      <c r="G1184" s="2" t="s">
        <v>3533</v>
      </c>
      <c r="H1184" s="2" t="s">
        <v>3132</v>
      </c>
      <c r="I1184" s="22" t="str">
        <f t="shared" si="111"/>
        <v>United States</v>
      </c>
      <c r="J1184" s="22" t="str">
        <f t="shared" si="112"/>
        <v>Washington</v>
      </c>
      <c r="K1184" s="2" t="s">
        <v>12</v>
      </c>
      <c r="L1184" s="2" t="s">
        <v>1463</v>
      </c>
      <c r="M1184" s="4">
        <v>162.6</v>
      </c>
      <c r="N1184" s="4">
        <v>3</v>
      </c>
      <c r="O1184" s="4">
        <v>34.146000000000001</v>
      </c>
      <c r="P1184" s="14">
        <f t="shared" si="113"/>
        <v>0.21000000000000002</v>
      </c>
    </row>
    <row r="1185" spans="1:16" ht="14.25" customHeight="1" x14ac:dyDescent="0.25">
      <c r="A1185" s="2" t="s">
        <v>1464</v>
      </c>
      <c r="B1185" s="3">
        <v>40885</v>
      </c>
      <c r="C1185" s="10" t="str">
        <f t="shared" si="108"/>
        <v>December</v>
      </c>
      <c r="D1185" s="10" t="str">
        <f t="shared" si="109"/>
        <v>2011</v>
      </c>
      <c r="E1185" s="3">
        <v>40887</v>
      </c>
      <c r="F1185" s="13">
        <f t="shared" si="110"/>
        <v>2</v>
      </c>
      <c r="G1185" s="2" t="s">
        <v>3594</v>
      </c>
      <c r="H1185" s="2" t="s">
        <v>3184</v>
      </c>
      <c r="I1185" s="22" t="str">
        <f t="shared" si="111"/>
        <v>United States</v>
      </c>
      <c r="J1185" s="22" t="str">
        <f t="shared" si="112"/>
        <v>Washington</v>
      </c>
      <c r="K1185" s="2" t="s">
        <v>45</v>
      </c>
      <c r="L1185" s="2" t="s">
        <v>1465</v>
      </c>
      <c r="M1185" s="4">
        <v>45.68</v>
      </c>
      <c r="N1185" s="4">
        <v>2</v>
      </c>
      <c r="O1185" s="4">
        <v>21.012799999999999</v>
      </c>
      <c r="P1185" s="14">
        <f t="shared" si="113"/>
        <v>0.45999999999999996</v>
      </c>
    </row>
    <row r="1186" spans="1:16" ht="14.25" customHeight="1" x14ac:dyDescent="0.25">
      <c r="A1186" s="2" t="s">
        <v>1464</v>
      </c>
      <c r="B1186" s="3">
        <v>40885</v>
      </c>
      <c r="C1186" s="10" t="str">
        <f t="shared" si="108"/>
        <v>December</v>
      </c>
      <c r="D1186" s="10" t="str">
        <f t="shared" si="109"/>
        <v>2011</v>
      </c>
      <c r="E1186" s="3">
        <v>40887</v>
      </c>
      <c r="F1186" s="13">
        <f t="shared" si="110"/>
        <v>2</v>
      </c>
      <c r="G1186" s="2" t="s">
        <v>3594</v>
      </c>
      <c r="H1186" s="2" t="s">
        <v>3184</v>
      </c>
      <c r="I1186" s="22" t="str">
        <f t="shared" si="111"/>
        <v>United States</v>
      </c>
      <c r="J1186" s="22" t="str">
        <f t="shared" si="112"/>
        <v>Washington</v>
      </c>
      <c r="K1186" s="2" t="s">
        <v>72</v>
      </c>
      <c r="L1186" s="2" t="s">
        <v>244</v>
      </c>
      <c r="M1186" s="4">
        <v>603.91999999999996</v>
      </c>
      <c r="N1186" s="4">
        <v>5</v>
      </c>
      <c r="O1186" s="4">
        <v>45.293999999999997</v>
      </c>
      <c r="P1186" s="14">
        <f t="shared" si="113"/>
        <v>7.4999999999999997E-2</v>
      </c>
    </row>
    <row r="1187" spans="1:16" ht="14.25" customHeight="1" x14ac:dyDescent="0.25">
      <c r="A1187" s="2" t="s">
        <v>1466</v>
      </c>
      <c r="B1187" s="3">
        <v>40907</v>
      </c>
      <c r="C1187" s="10" t="str">
        <f t="shared" si="108"/>
        <v>December</v>
      </c>
      <c r="D1187" s="10" t="str">
        <f t="shared" si="109"/>
        <v>2011</v>
      </c>
      <c r="E1187" s="3">
        <v>40912</v>
      </c>
      <c r="F1187" s="13">
        <f t="shared" si="110"/>
        <v>5</v>
      </c>
      <c r="G1187" s="2" t="s">
        <v>3713</v>
      </c>
      <c r="H1187" s="2" t="s">
        <v>3139</v>
      </c>
      <c r="I1187" s="22" t="str">
        <f t="shared" si="111"/>
        <v>United States</v>
      </c>
      <c r="J1187" s="22" t="str">
        <f t="shared" si="112"/>
        <v>Arizona</v>
      </c>
      <c r="K1187" s="2" t="s">
        <v>18</v>
      </c>
      <c r="L1187" s="2" t="s">
        <v>1428</v>
      </c>
      <c r="M1187" s="4">
        <v>551.98500000000001</v>
      </c>
      <c r="N1187" s="4">
        <v>5</v>
      </c>
      <c r="O1187" s="4">
        <v>-459.98750000000001</v>
      </c>
      <c r="P1187" s="14">
        <f t="shared" si="113"/>
        <v>-0.83333333333333337</v>
      </c>
    </row>
    <row r="1188" spans="1:16" ht="14.25" customHeight="1" x14ac:dyDescent="0.25">
      <c r="A1188" s="2" t="s">
        <v>1467</v>
      </c>
      <c r="B1188" s="3">
        <v>41635</v>
      </c>
      <c r="C1188" s="10" t="str">
        <f t="shared" si="108"/>
        <v>December</v>
      </c>
      <c r="D1188" s="10" t="str">
        <f t="shared" si="109"/>
        <v>2013</v>
      </c>
      <c r="E1188" s="3">
        <v>41642</v>
      </c>
      <c r="F1188" s="13">
        <f t="shared" si="110"/>
        <v>7</v>
      </c>
      <c r="G1188" s="2" t="s">
        <v>3320</v>
      </c>
      <c r="H1188" s="2" t="s">
        <v>3146</v>
      </c>
      <c r="I1188" s="22" t="str">
        <f t="shared" si="111"/>
        <v>United States</v>
      </c>
      <c r="J1188" s="22" t="str">
        <f t="shared" si="112"/>
        <v>Colorado</v>
      </c>
      <c r="K1188" s="2" t="s">
        <v>20</v>
      </c>
      <c r="L1188" s="2" t="s">
        <v>938</v>
      </c>
      <c r="M1188" s="4">
        <v>18.72</v>
      </c>
      <c r="N1188" s="4">
        <v>2</v>
      </c>
      <c r="O1188" s="4">
        <v>3.51</v>
      </c>
      <c r="P1188" s="14">
        <f t="shared" si="113"/>
        <v>0.1875</v>
      </c>
    </row>
    <row r="1189" spans="1:16" ht="14.25" customHeight="1" x14ac:dyDescent="0.25">
      <c r="A1189" s="2" t="s">
        <v>1468</v>
      </c>
      <c r="B1189" s="3">
        <v>41879</v>
      </c>
      <c r="C1189" s="10" t="str">
        <f t="shared" si="108"/>
        <v>August</v>
      </c>
      <c r="D1189" s="10" t="str">
        <f t="shared" si="109"/>
        <v>2014</v>
      </c>
      <c r="E1189" s="3">
        <v>41881</v>
      </c>
      <c r="F1189" s="13">
        <f t="shared" si="110"/>
        <v>2</v>
      </c>
      <c r="G1189" s="2" t="s">
        <v>3671</v>
      </c>
      <c r="H1189" s="2" t="s">
        <v>3151</v>
      </c>
      <c r="I1189" s="22" t="str">
        <f t="shared" si="111"/>
        <v>United States</v>
      </c>
      <c r="J1189" s="22" t="str">
        <f t="shared" si="112"/>
        <v>California</v>
      </c>
      <c r="K1189" s="2" t="s">
        <v>12</v>
      </c>
      <c r="L1189" s="2" t="s">
        <v>714</v>
      </c>
      <c r="M1189" s="4">
        <v>198.46</v>
      </c>
      <c r="N1189" s="4">
        <v>2</v>
      </c>
      <c r="O1189" s="4">
        <v>99.23</v>
      </c>
      <c r="P1189" s="14">
        <f t="shared" si="113"/>
        <v>0.5</v>
      </c>
    </row>
    <row r="1190" spans="1:16" ht="14.25" customHeight="1" x14ac:dyDescent="0.25">
      <c r="A1190" s="2" t="s">
        <v>1468</v>
      </c>
      <c r="B1190" s="3">
        <v>41879</v>
      </c>
      <c r="C1190" s="10" t="str">
        <f t="shared" si="108"/>
        <v>August</v>
      </c>
      <c r="D1190" s="10" t="str">
        <f t="shared" si="109"/>
        <v>2014</v>
      </c>
      <c r="E1190" s="3">
        <v>41881</v>
      </c>
      <c r="F1190" s="13">
        <f t="shared" si="110"/>
        <v>2</v>
      </c>
      <c r="G1190" s="2" t="s">
        <v>3671</v>
      </c>
      <c r="H1190" s="2" t="s">
        <v>3151</v>
      </c>
      <c r="I1190" s="22" t="str">
        <f t="shared" si="111"/>
        <v>United States</v>
      </c>
      <c r="J1190" s="22" t="str">
        <f t="shared" si="112"/>
        <v>California</v>
      </c>
      <c r="K1190" s="2" t="s">
        <v>20</v>
      </c>
      <c r="L1190" s="2" t="s">
        <v>1333</v>
      </c>
      <c r="M1190" s="4">
        <v>321.92</v>
      </c>
      <c r="N1190" s="4">
        <v>4</v>
      </c>
      <c r="O1190" s="4">
        <v>96.575999999999993</v>
      </c>
      <c r="P1190" s="14">
        <f t="shared" si="113"/>
        <v>0.3</v>
      </c>
    </row>
    <row r="1191" spans="1:16" ht="14.25" customHeight="1" x14ac:dyDescent="0.25">
      <c r="A1191" s="2" t="s">
        <v>1468</v>
      </c>
      <c r="B1191" s="3">
        <v>41879</v>
      </c>
      <c r="C1191" s="10" t="str">
        <f t="shared" si="108"/>
        <v>August</v>
      </c>
      <c r="D1191" s="10" t="str">
        <f t="shared" si="109"/>
        <v>2014</v>
      </c>
      <c r="E1191" s="3">
        <v>41881</v>
      </c>
      <c r="F1191" s="13">
        <f t="shared" si="110"/>
        <v>2</v>
      </c>
      <c r="G1191" s="2" t="s">
        <v>3671</v>
      </c>
      <c r="H1191" s="2" t="s">
        <v>3151</v>
      </c>
      <c r="I1191" s="22" t="str">
        <f t="shared" si="111"/>
        <v>United States</v>
      </c>
      <c r="J1191" s="22" t="str">
        <f t="shared" si="112"/>
        <v>California</v>
      </c>
      <c r="K1191" s="2" t="s">
        <v>165</v>
      </c>
      <c r="L1191" s="2" t="s">
        <v>1454</v>
      </c>
      <c r="M1191" s="4">
        <v>879.98400000000004</v>
      </c>
      <c r="N1191" s="4">
        <v>2</v>
      </c>
      <c r="O1191" s="4">
        <v>329.99400000000003</v>
      </c>
      <c r="P1191" s="14">
        <f t="shared" si="113"/>
        <v>0.375</v>
      </c>
    </row>
    <row r="1192" spans="1:16" ht="14.25" customHeight="1" x14ac:dyDescent="0.25">
      <c r="A1192" s="2" t="s">
        <v>1468</v>
      </c>
      <c r="B1192" s="3">
        <v>41879</v>
      </c>
      <c r="C1192" s="10" t="str">
        <f t="shared" si="108"/>
        <v>August</v>
      </c>
      <c r="D1192" s="10" t="str">
        <f t="shared" si="109"/>
        <v>2014</v>
      </c>
      <c r="E1192" s="3">
        <v>41881</v>
      </c>
      <c r="F1192" s="13">
        <f t="shared" si="110"/>
        <v>2</v>
      </c>
      <c r="G1192" s="2" t="s">
        <v>3671</v>
      </c>
      <c r="H1192" s="2" t="s">
        <v>3151</v>
      </c>
      <c r="I1192" s="22" t="str">
        <f t="shared" si="111"/>
        <v>United States</v>
      </c>
      <c r="J1192" s="22" t="str">
        <f t="shared" si="112"/>
        <v>California</v>
      </c>
      <c r="K1192" s="2" t="s">
        <v>82</v>
      </c>
      <c r="L1192" s="2" t="s">
        <v>396</v>
      </c>
      <c r="M1192" s="4">
        <v>28.4</v>
      </c>
      <c r="N1192" s="4">
        <v>5</v>
      </c>
      <c r="O1192" s="4">
        <v>8.2360000000000007</v>
      </c>
      <c r="P1192" s="14">
        <f t="shared" si="113"/>
        <v>0.29000000000000004</v>
      </c>
    </row>
    <row r="1193" spans="1:16" ht="14.25" customHeight="1" x14ac:dyDescent="0.25">
      <c r="A1193" s="2" t="s">
        <v>1468</v>
      </c>
      <c r="B1193" s="3">
        <v>41879</v>
      </c>
      <c r="C1193" s="10" t="str">
        <f t="shared" si="108"/>
        <v>August</v>
      </c>
      <c r="D1193" s="10" t="str">
        <f t="shared" si="109"/>
        <v>2014</v>
      </c>
      <c r="E1193" s="3">
        <v>41881</v>
      </c>
      <c r="F1193" s="13">
        <f t="shared" si="110"/>
        <v>2</v>
      </c>
      <c r="G1193" s="2" t="s">
        <v>3671</v>
      </c>
      <c r="H1193" s="2" t="s">
        <v>3151</v>
      </c>
      <c r="I1193" s="22" t="str">
        <f t="shared" si="111"/>
        <v>United States</v>
      </c>
      <c r="J1193" s="22" t="str">
        <f t="shared" si="112"/>
        <v>California</v>
      </c>
      <c r="K1193" s="2" t="s">
        <v>72</v>
      </c>
      <c r="L1193" s="2" t="s">
        <v>206</v>
      </c>
      <c r="M1193" s="4">
        <v>230.28</v>
      </c>
      <c r="N1193" s="4">
        <v>3</v>
      </c>
      <c r="O1193" s="4">
        <v>23.027999999999999</v>
      </c>
      <c r="P1193" s="14">
        <f t="shared" si="113"/>
        <v>9.9999999999999992E-2</v>
      </c>
    </row>
    <row r="1194" spans="1:16" ht="14.25" customHeight="1" x14ac:dyDescent="0.25">
      <c r="A1194" s="2" t="s">
        <v>1468</v>
      </c>
      <c r="B1194" s="3">
        <v>41879</v>
      </c>
      <c r="C1194" s="10" t="str">
        <f t="shared" si="108"/>
        <v>August</v>
      </c>
      <c r="D1194" s="10" t="str">
        <f t="shared" si="109"/>
        <v>2014</v>
      </c>
      <c r="E1194" s="3">
        <v>41881</v>
      </c>
      <c r="F1194" s="13">
        <f t="shared" si="110"/>
        <v>2</v>
      </c>
      <c r="G1194" s="2" t="s">
        <v>3671</v>
      </c>
      <c r="H1194" s="2" t="s">
        <v>3151</v>
      </c>
      <c r="I1194" s="22" t="str">
        <f t="shared" si="111"/>
        <v>United States</v>
      </c>
      <c r="J1194" s="22" t="str">
        <f t="shared" si="112"/>
        <v>California</v>
      </c>
      <c r="K1194" s="2" t="s">
        <v>45</v>
      </c>
      <c r="L1194" s="2" t="s">
        <v>1295</v>
      </c>
      <c r="M1194" s="4">
        <v>116.28</v>
      </c>
      <c r="N1194" s="4">
        <v>3</v>
      </c>
      <c r="O1194" s="4">
        <v>56.977200000000003</v>
      </c>
      <c r="P1194" s="14">
        <f t="shared" si="113"/>
        <v>0.49000000000000005</v>
      </c>
    </row>
    <row r="1195" spans="1:16" ht="14.25" customHeight="1" x14ac:dyDescent="0.25">
      <c r="A1195" s="2" t="s">
        <v>1468</v>
      </c>
      <c r="B1195" s="3">
        <v>41879</v>
      </c>
      <c r="C1195" s="10" t="str">
        <f t="shared" si="108"/>
        <v>August</v>
      </c>
      <c r="D1195" s="10" t="str">
        <f t="shared" si="109"/>
        <v>2014</v>
      </c>
      <c r="E1195" s="3">
        <v>41881</v>
      </c>
      <c r="F1195" s="13">
        <f t="shared" si="110"/>
        <v>2</v>
      </c>
      <c r="G1195" s="2" t="s">
        <v>3671</v>
      </c>
      <c r="H1195" s="2" t="s">
        <v>3151</v>
      </c>
      <c r="I1195" s="22" t="str">
        <f t="shared" si="111"/>
        <v>United States</v>
      </c>
      <c r="J1195" s="22" t="str">
        <f t="shared" si="112"/>
        <v>California</v>
      </c>
      <c r="K1195" s="2" t="s">
        <v>18</v>
      </c>
      <c r="L1195" s="2" t="s">
        <v>1469</v>
      </c>
      <c r="M1195" s="4">
        <v>841.56799999999998</v>
      </c>
      <c r="N1195" s="4">
        <v>2</v>
      </c>
      <c r="O1195" s="4">
        <v>294.54880000000003</v>
      </c>
      <c r="P1195" s="14">
        <f t="shared" si="113"/>
        <v>0.35000000000000003</v>
      </c>
    </row>
    <row r="1196" spans="1:16" ht="14.25" customHeight="1" x14ac:dyDescent="0.25">
      <c r="A1196" s="2" t="s">
        <v>1468</v>
      </c>
      <c r="B1196" s="3">
        <v>41879</v>
      </c>
      <c r="C1196" s="10" t="str">
        <f t="shared" si="108"/>
        <v>August</v>
      </c>
      <c r="D1196" s="10" t="str">
        <f t="shared" si="109"/>
        <v>2014</v>
      </c>
      <c r="E1196" s="3">
        <v>41881</v>
      </c>
      <c r="F1196" s="13">
        <f t="shared" si="110"/>
        <v>2</v>
      </c>
      <c r="G1196" s="2" t="s">
        <v>3671</v>
      </c>
      <c r="H1196" s="2" t="s">
        <v>3151</v>
      </c>
      <c r="I1196" s="22" t="str">
        <f t="shared" si="111"/>
        <v>United States</v>
      </c>
      <c r="J1196" s="22" t="str">
        <f t="shared" si="112"/>
        <v>California</v>
      </c>
      <c r="K1196" s="2" t="s">
        <v>28</v>
      </c>
      <c r="L1196" s="2" t="s">
        <v>1470</v>
      </c>
      <c r="M1196" s="4">
        <v>354.9</v>
      </c>
      <c r="N1196" s="4">
        <v>5</v>
      </c>
      <c r="O1196" s="4">
        <v>17.745000000000001</v>
      </c>
      <c r="P1196" s="14">
        <f t="shared" si="113"/>
        <v>0.05</v>
      </c>
    </row>
    <row r="1197" spans="1:16" ht="14.25" customHeight="1" x14ac:dyDescent="0.25">
      <c r="A1197" s="2" t="s">
        <v>1471</v>
      </c>
      <c r="B1197" s="3">
        <v>41170</v>
      </c>
      <c r="C1197" s="10" t="str">
        <f t="shared" si="108"/>
        <v>September</v>
      </c>
      <c r="D1197" s="10" t="str">
        <f t="shared" si="109"/>
        <v>2012</v>
      </c>
      <c r="E1197" s="3">
        <v>41175</v>
      </c>
      <c r="F1197" s="13">
        <f t="shared" si="110"/>
        <v>5</v>
      </c>
      <c r="G1197" s="2" t="s">
        <v>3456</v>
      </c>
      <c r="H1197" s="2" t="s">
        <v>3131</v>
      </c>
      <c r="I1197" s="22" t="str">
        <f t="shared" si="111"/>
        <v>United States</v>
      </c>
      <c r="J1197" s="22" t="str">
        <f t="shared" si="112"/>
        <v>California</v>
      </c>
      <c r="K1197" s="2" t="s">
        <v>14</v>
      </c>
      <c r="L1197" s="2" t="s">
        <v>1472</v>
      </c>
      <c r="M1197" s="4">
        <v>11.68</v>
      </c>
      <c r="N1197" s="4">
        <v>2</v>
      </c>
      <c r="O1197" s="4">
        <v>5.4896000000000003</v>
      </c>
      <c r="P1197" s="14">
        <f t="shared" si="113"/>
        <v>0.47000000000000003</v>
      </c>
    </row>
    <row r="1198" spans="1:16" ht="14.25" customHeight="1" x14ac:dyDescent="0.25">
      <c r="A1198" s="2" t="s">
        <v>1471</v>
      </c>
      <c r="B1198" s="3">
        <v>41170</v>
      </c>
      <c r="C1198" s="10" t="str">
        <f t="shared" si="108"/>
        <v>September</v>
      </c>
      <c r="D1198" s="10" t="str">
        <f t="shared" si="109"/>
        <v>2012</v>
      </c>
      <c r="E1198" s="3">
        <v>41175</v>
      </c>
      <c r="F1198" s="13">
        <f t="shared" si="110"/>
        <v>5</v>
      </c>
      <c r="G1198" s="2" t="s">
        <v>3456</v>
      </c>
      <c r="H1198" s="2" t="s">
        <v>3131</v>
      </c>
      <c r="I1198" s="22" t="str">
        <f t="shared" si="111"/>
        <v>United States</v>
      </c>
      <c r="J1198" s="22" t="str">
        <f t="shared" si="112"/>
        <v>California</v>
      </c>
      <c r="K1198" s="2" t="s">
        <v>82</v>
      </c>
      <c r="L1198" s="2" t="s">
        <v>1440</v>
      </c>
      <c r="M1198" s="4">
        <v>16.899999999999999</v>
      </c>
      <c r="N1198" s="4">
        <v>2</v>
      </c>
      <c r="O1198" s="4">
        <v>5.07</v>
      </c>
      <c r="P1198" s="14">
        <f t="shared" si="113"/>
        <v>0.30000000000000004</v>
      </c>
    </row>
    <row r="1199" spans="1:16" ht="14.25" customHeight="1" x14ac:dyDescent="0.25">
      <c r="A1199" s="2" t="s">
        <v>1471</v>
      </c>
      <c r="B1199" s="3">
        <v>41170</v>
      </c>
      <c r="C1199" s="10" t="str">
        <f t="shared" si="108"/>
        <v>September</v>
      </c>
      <c r="D1199" s="10" t="str">
        <f t="shared" si="109"/>
        <v>2012</v>
      </c>
      <c r="E1199" s="3">
        <v>41175</v>
      </c>
      <c r="F1199" s="13">
        <f t="shared" si="110"/>
        <v>5</v>
      </c>
      <c r="G1199" s="2" t="s">
        <v>3456</v>
      </c>
      <c r="H1199" s="2" t="s">
        <v>3131</v>
      </c>
      <c r="I1199" s="22" t="str">
        <f t="shared" si="111"/>
        <v>United States</v>
      </c>
      <c r="J1199" s="22" t="str">
        <f t="shared" si="112"/>
        <v>California</v>
      </c>
      <c r="K1199" s="2" t="s">
        <v>12</v>
      </c>
      <c r="L1199" s="2" t="s">
        <v>1473</v>
      </c>
      <c r="M1199" s="4">
        <v>24.4</v>
      </c>
      <c r="N1199" s="4">
        <v>2</v>
      </c>
      <c r="O1199" s="4">
        <v>10.247999999999999</v>
      </c>
      <c r="P1199" s="14">
        <f t="shared" si="113"/>
        <v>0.42</v>
      </c>
    </row>
    <row r="1200" spans="1:16" ht="14.25" customHeight="1" x14ac:dyDescent="0.25">
      <c r="A1200" s="2" t="s">
        <v>1474</v>
      </c>
      <c r="B1200" s="3">
        <v>41626</v>
      </c>
      <c r="C1200" s="10" t="str">
        <f t="shared" si="108"/>
        <v>December</v>
      </c>
      <c r="D1200" s="10" t="str">
        <f t="shared" si="109"/>
        <v>2013</v>
      </c>
      <c r="E1200" s="3">
        <v>41630</v>
      </c>
      <c r="F1200" s="13">
        <f t="shared" si="110"/>
        <v>4</v>
      </c>
      <c r="G1200" s="2" t="s">
        <v>3714</v>
      </c>
      <c r="H1200" s="2" t="s">
        <v>3134</v>
      </c>
      <c r="I1200" s="22" t="str">
        <f t="shared" si="111"/>
        <v>United States</v>
      </c>
      <c r="J1200" s="22" t="str">
        <f t="shared" si="112"/>
        <v>California</v>
      </c>
      <c r="K1200" s="2" t="s">
        <v>22</v>
      </c>
      <c r="L1200" s="2" t="s">
        <v>277</v>
      </c>
      <c r="M1200" s="4">
        <v>2003.52</v>
      </c>
      <c r="N1200" s="4">
        <v>6</v>
      </c>
      <c r="O1200" s="4">
        <v>-325.572</v>
      </c>
      <c r="P1200" s="14">
        <f t="shared" si="113"/>
        <v>-0.16250000000000001</v>
      </c>
    </row>
    <row r="1201" spans="1:16" ht="14.25" customHeight="1" x14ac:dyDescent="0.25">
      <c r="A1201" s="2" t="s">
        <v>1475</v>
      </c>
      <c r="B1201" s="3">
        <v>41032</v>
      </c>
      <c r="C1201" s="10" t="str">
        <f t="shared" si="108"/>
        <v>May</v>
      </c>
      <c r="D1201" s="10" t="str">
        <f t="shared" si="109"/>
        <v>2012</v>
      </c>
      <c r="E1201" s="3">
        <v>41037</v>
      </c>
      <c r="F1201" s="13">
        <f t="shared" si="110"/>
        <v>5</v>
      </c>
      <c r="G1201" s="2" t="s">
        <v>3715</v>
      </c>
      <c r="H1201" s="2" t="s">
        <v>3247</v>
      </c>
      <c r="I1201" s="22" t="str">
        <f t="shared" si="111"/>
        <v>United States</v>
      </c>
      <c r="J1201" s="22" t="str">
        <f t="shared" si="112"/>
        <v>California</v>
      </c>
      <c r="K1201" s="2" t="s">
        <v>12</v>
      </c>
      <c r="L1201" s="2" t="s">
        <v>1476</v>
      </c>
      <c r="M1201" s="4">
        <v>665.88</v>
      </c>
      <c r="N1201" s="4">
        <v>6</v>
      </c>
      <c r="O1201" s="4">
        <v>106.5408</v>
      </c>
      <c r="P1201" s="14">
        <f t="shared" si="113"/>
        <v>0.16</v>
      </c>
    </row>
    <row r="1202" spans="1:16" ht="14.25" customHeight="1" x14ac:dyDescent="0.25">
      <c r="A1202" s="2" t="s">
        <v>1477</v>
      </c>
      <c r="B1202" s="3">
        <v>41579</v>
      </c>
      <c r="C1202" s="10" t="str">
        <f t="shared" si="108"/>
        <v>November</v>
      </c>
      <c r="D1202" s="10" t="str">
        <f t="shared" si="109"/>
        <v>2013</v>
      </c>
      <c r="E1202" s="3">
        <v>41583</v>
      </c>
      <c r="F1202" s="13">
        <f t="shared" si="110"/>
        <v>4</v>
      </c>
      <c r="G1202" s="2" t="s">
        <v>3716</v>
      </c>
      <c r="H1202" s="2" t="s">
        <v>3131</v>
      </c>
      <c r="I1202" s="22" t="str">
        <f t="shared" si="111"/>
        <v>United States</v>
      </c>
      <c r="J1202" s="22" t="str">
        <f t="shared" si="112"/>
        <v>California</v>
      </c>
      <c r="K1202" s="2" t="s">
        <v>28</v>
      </c>
      <c r="L1202" s="2" t="s">
        <v>1203</v>
      </c>
      <c r="M1202" s="4">
        <v>1085.42</v>
      </c>
      <c r="N1202" s="4">
        <v>7</v>
      </c>
      <c r="O1202" s="4">
        <v>282.20920000000001</v>
      </c>
      <c r="P1202" s="14">
        <f t="shared" si="113"/>
        <v>0.26</v>
      </c>
    </row>
    <row r="1203" spans="1:16" ht="14.25" customHeight="1" x14ac:dyDescent="0.25">
      <c r="A1203" s="2" t="s">
        <v>1478</v>
      </c>
      <c r="B1203" s="3">
        <v>40729</v>
      </c>
      <c r="C1203" s="10" t="str">
        <f t="shared" si="108"/>
        <v>July</v>
      </c>
      <c r="D1203" s="10" t="str">
        <f t="shared" si="109"/>
        <v>2011</v>
      </c>
      <c r="E1203" s="3">
        <v>40735</v>
      </c>
      <c r="F1203" s="13">
        <f t="shared" si="110"/>
        <v>6</v>
      </c>
      <c r="G1203" s="2" t="s">
        <v>3698</v>
      </c>
      <c r="H1203" s="2" t="s">
        <v>3131</v>
      </c>
      <c r="I1203" s="22" t="str">
        <f t="shared" si="111"/>
        <v>United States</v>
      </c>
      <c r="J1203" s="22" t="str">
        <f t="shared" si="112"/>
        <v>California</v>
      </c>
      <c r="K1203" s="2" t="s">
        <v>18</v>
      </c>
      <c r="L1203" s="2" t="s">
        <v>247</v>
      </c>
      <c r="M1203" s="4">
        <v>180.96</v>
      </c>
      <c r="N1203" s="4">
        <v>6</v>
      </c>
      <c r="O1203" s="4">
        <v>67.86</v>
      </c>
      <c r="P1203" s="14">
        <f t="shared" si="113"/>
        <v>0.375</v>
      </c>
    </row>
    <row r="1204" spans="1:16" ht="14.25" customHeight="1" x14ac:dyDescent="0.25">
      <c r="A1204" s="2" t="s">
        <v>1479</v>
      </c>
      <c r="B1204" s="3">
        <v>40571</v>
      </c>
      <c r="C1204" s="10" t="str">
        <f t="shared" si="108"/>
        <v>January</v>
      </c>
      <c r="D1204" s="10" t="str">
        <f t="shared" si="109"/>
        <v>2011</v>
      </c>
      <c r="E1204" s="3">
        <v>40577</v>
      </c>
      <c r="F1204" s="13">
        <f t="shared" si="110"/>
        <v>6</v>
      </c>
      <c r="G1204" s="2" t="s">
        <v>3717</v>
      </c>
      <c r="H1204" s="2" t="s">
        <v>3149</v>
      </c>
      <c r="I1204" s="22" t="str">
        <f t="shared" si="111"/>
        <v>United States</v>
      </c>
      <c r="J1204" s="22" t="str">
        <f t="shared" si="112"/>
        <v>California</v>
      </c>
      <c r="K1204" s="2" t="s">
        <v>28</v>
      </c>
      <c r="L1204" s="2" t="s">
        <v>1277</v>
      </c>
      <c r="M1204" s="4">
        <v>57.23</v>
      </c>
      <c r="N1204" s="4">
        <v>1</v>
      </c>
      <c r="O1204" s="4">
        <v>14.307499999999999</v>
      </c>
      <c r="P1204" s="14">
        <f t="shared" si="113"/>
        <v>0.25</v>
      </c>
    </row>
    <row r="1205" spans="1:16" ht="14.25" customHeight="1" x14ac:dyDescent="0.25">
      <c r="A1205" s="2" t="s">
        <v>1479</v>
      </c>
      <c r="B1205" s="3">
        <v>40571</v>
      </c>
      <c r="C1205" s="10" t="str">
        <f t="shared" si="108"/>
        <v>January</v>
      </c>
      <c r="D1205" s="10" t="str">
        <f t="shared" si="109"/>
        <v>2011</v>
      </c>
      <c r="E1205" s="3">
        <v>40577</v>
      </c>
      <c r="F1205" s="13">
        <f t="shared" si="110"/>
        <v>6</v>
      </c>
      <c r="G1205" s="2" t="s">
        <v>3717</v>
      </c>
      <c r="H1205" s="2" t="s">
        <v>3149</v>
      </c>
      <c r="I1205" s="22" t="str">
        <f t="shared" si="111"/>
        <v>United States</v>
      </c>
      <c r="J1205" s="22" t="str">
        <f t="shared" si="112"/>
        <v>California</v>
      </c>
      <c r="K1205" s="2" t="s">
        <v>22</v>
      </c>
      <c r="L1205" s="2" t="s">
        <v>1480</v>
      </c>
      <c r="M1205" s="4">
        <v>333</v>
      </c>
      <c r="N1205" s="4">
        <v>3</v>
      </c>
      <c r="O1205" s="4">
        <v>-16.649999999999999</v>
      </c>
      <c r="P1205" s="14">
        <f t="shared" si="113"/>
        <v>-4.9999999999999996E-2</v>
      </c>
    </row>
    <row r="1206" spans="1:16" ht="14.25" customHeight="1" x14ac:dyDescent="0.25">
      <c r="A1206" s="2" t="s">
        <v>1479</v>
      </c>
      <c r="B1206" s="3">
        <v>40571</v>
      </c>
      <c r="C1206" s="10" t="str">
        <f t="shared" si="108"/>
        <v>January</v>
      </c>
      <c r="D1206" s="10" t="str">
        <f t="shared" si="109"/>
        <v>2011</v>
      </c>
      <c r="E1206" s="3">
        <v>40577</v>
      </c>
      <c r="F1206" s="13">
        <f t="shared" si="110"/>
        <v>6</v>
      </c>
      <c r="G1206" s="2" t="s">
        <v>3717</v>
      </c>
      <c r="H1206" s="2" t="s">
        <v>3149</v>
      </c>
      <c r="I1206" s="22" t="str">
        <f t="shared" si="111"/>
        <v>United States</v>
      </c>
      <c r="J1206" s="22" t="str">
        <f t="shared" si="112"/>
        <v>California</v>
      </c>
      <c r="K1206" s="2" t="s">
        <v>14</v>
      </c>
      <c r="L1206" s="2" t="s">
        <v>1481</v>
      </c>
      <c r="M1206" s="4">
        <v>36.44</v>
      </c>
      <c r="N1206" s="4">
        <v>4</v>
      </c>
      <c r="O1206" s="4">
        <v>12.0252</v>
      </c>
      <c r="P1206" s="14">
        <f t="shared" si="113"/>
        <v>0.33</v>
      </c>
    </row>
    <row r="1207" spans="1:16" ht="14.25" customHeight="1" x14ac:dyDescent="0.25">
      <c r="A1207" s="2" t="s">
        <v>1482</v>
      </c>
      <c r="B1207" s="3">
        <v>40641</v>
      </c>
      <c r="C1207" s="10" t="str">
        <f t="shared" si="108"/>
        <v>April</v>
      </c>
      <c r="D1207" s="10" t="str">
        <f t="shared" si="109"/>
        <v>2011</v>
      </c>
      <c r="E1207" s="3">
        <v>40648</v>
      </c>
      <c r="F1207" s="13">
        <f t="shared" si="110"/>
        <v>7</v>
      </c>
      <c r="G1207" s="2" t="s">
        <v>3628</v>
      </c>
      <c r="H1207" s="2" t="s">
        <v>3196</v>
      </c>
      <c r="I1207" s="22" t="str">
        <f t="shared" si="111"/>
        <v>United States</v>
      </c>
      <c r="J1207" s="22" t="str">
        <f t="shared" si="112"/>
        <v>Arizona</v>
      </c>
      <c r="K1207" s="2" t="s">
        <v>79</v>
      </c>
      <c r="L1207" s="2" t="s">
        <v>733</v>
      </c>
      <c r="M1207" s="4">
        <v>2.3679999999999999</v>
      </c>
      <c r="N1207" s="4">
        <v>2</v>
      </c>
      <c r="O1207" s="4">
        <v>0.82879999999999998</v>
      </c>
      <c r="P1207" s="14">
        <f t="shared" si="113"/>
        <v>0.35000000000000003</v>
      </c>
    </row>
    <row r="1208" spans="1:16" ht="14.25" customHeight="1" x14ac:dyDescent="0.25">
      <c r="A1208" s="2" t="s">
        <v>1482</v>
      </c>
      <c r="B1208" s="3">
        <v>40641</v>
      </c>
      <c r="C1208" s="10" t="str">
        <f t="shared" si="108"/>
        <v>April</v>
      </c>
      <c r="D1208" s="10" t="str">
        <f t="shared" si="109"/>
        <v>2011</v>
      </c>
      <c r="E1208" s="3">
        <v>40648</v>
      </c>
      <c r="F1208" s="13">
        <f t="shared" si="110"/>
        <v>7</v>
      </c>
      <c r="G1208" s="2" t="s">
        <v>3628</v>
      </c>
      <c r="H1208" s="2" t="s">
        <v>3196</v>
      </c>
      <c r="I1208" s="22" t="str">
        <f t="shared" si="111"/>
        <v>United States</v>
      </c>
      <c r="J1208" s="22" t="str">
        <f t="shared" si="112"/>
        <v>Arizona</v>
      </c>
      <c r="K1208" s="2" t="s">
        <v>45</v>
      </c>
      <c r="L1208" s="2" t="s">
        <v>1483</v>
      </c>
      <c r="M1208" s="4">
        <v>19.007999999999999</v>
      </c>
      <c r="N1208" s="4">
        <v>3</v>
      </c>
      <c r="O1208" s="4">
        <v>6.8903999999999996</v>
      </c>
      <c r="P1208" s="14">
        <f t="shared" si="113"/>
        <v>0.36249999999999999</v>
      </c>
    </row>
    <row r="1209" spans="1:16" ht="14.25" customHeight="1" x14ac:dyDescent="0.25">
      <c r="A1209" s="2" t="s">
        <v>1484</v>
      </c>
      <c r="B1209" s="3">
        <v>40750</v>
      </c>
      <c r="C1209" s="10" t="str">
        <f t="shared" si="108"/>
        <v>July</v>
      </c>
      <c r="D1209" s="10" t="str">
        <f t="shared" si="109"/>
        <v>2011</v>
      </c>
      <c r="E1209" s="3">
        <v>40757</v>
      </c>
      <c r="F1209" s="13">
        <f t="shared" si="110"/>
        <v>7</v>
      </c>
      <c r="G1209" s="2" t="s">
        <v>3309</v>
      </c>
      <c r="H1209" s="2" t="s">
        <v>3199</v>
      </c>
      <c r="I1209" s="22" t="str">
        <f t="shared" si="111"/>
        <v>United States</v>
      </c>
      <c r="J1209" s="22" t="str">
        <f t="shared" si="112"/>
        <v>Nevada</v>
      </c>
      <c r="K1209" s="2" t="s">
        <v>16</v>
      </c>
      <c r="L1209" s="2" t="s">
        <v>1485</v>
      </c>
      <c r="M1209" s="4">
        <v>911.98400000000004</v>
      </c>
      <c r="N1209" s="4">
        <v>2</v>
      </c>
      <c r="O1209" s="4">
        <v>113.998</v>
      </c>
      <c r="P1209" s="14">
        <f t="shared" si="113"/>
        <v>0.125</v>
      </c>
    </row>
    <row r="1210" spans="1:16" ht="14.25" customHeight="1" x14ac:dyDescent="0.25">
      <c r="A1210" s="2" t="s">
        <v>1484</v>
      </c>
      <c r="B1210" s="3">
        <v>40750</v>
      </c>
      <c r="C1210" s="10" t="str">
        <f t="shared" si="108"/>
        <v>July</v>
      </c>
      <c r="D1210" s="10" t="str">
        <f t="shared" si="109"/>
        <v>2011</v>
      </c>
      <c r="E1210" s="3">
        <v>40757</v>
      </c>
      <c r="F1210" s="13">
        <f t="shared" si="110"/>
        <v>7</v>
      </c>
      <c r="G1210" s="2" t="s">
        <v>3309</v>
      </c>
      <c r="H1210" s="2" t="s">
        <v>3199</v>
      </c>
      <c r="I1210" s="22" t="str">
        <f t="shared" si="111"/>
        <v>United States</v>
      </c>
      <c r="J1210" s="22" t="str">
        <f t="shared" si="112"/>
        <v>Nevada</v>
      </c>
      <c r="K1210" s="2" t="s">
        <v>72</v>
      </c>
      <c r="L1210" s="2" t="s">
        <v>592</v>
      </c>
      <c r="M1210" s="4">
        <v>674.35199999999998</v>
      </c>
      <c r="N1210" s="4">
        <v>3</v>
      </c>
      <c r="O1210" s="4">
        <v>-109.5822</v>
      </c>
      <c r="P1210" s="14">
        <f t="shared" si="113"/>
        <v>-0.16250000000000001</v>
      </c>
    </row>
    <row r="1211" spans="1:16" ht="14.25" customHeight="1" x14ac:dyDescent="0.25">
      <c r="A1211" s="2" t="s">
        <v>1484</v>
      </c>
      <c r="B1211" s="3">
        <v>40750</v>
      </c>
      <c r="C1211" s="10" t="str">
        <f t="shared" si="108"/>
        <v>July</v>
      </c>
      <c r="D1211" s="10" t="str">
        <f t="shared" si="109"/>
        <v>2011</v>
      </c>
      <c r="E1211" s="3">
        <v>40757</v>
      </c>
      <c r="F1211" s="13">
        <f t="shared" si="110"/>
        <v>7</v>
      </c>
      <c r="G1211" s="2" t="s">
        <v>3309</v>
      </c>
      <c r="H1211" s="2" t="s">
        <v>3199</v>
      </c>
      <c r="I1211" s="22" t="str">
        <f t="shared" si="111"/>
        <v>United States</v>
      </c>
      <c r="J1211" s="22" t="str">
        <f t="shared" si="112"/>
        <v>Nevada</v>
      </c>
      <c r="K1211" s="2" t="s">
        <v>12</v>
      </c>
      <c r="L1211" s="2" t="s">
        <v>1486</v>
      </c>
      <c r="M1211" s="4">
        <v>134.01</v>
      </c>
      <c r="N1211" s="4">
        <v>9</v>
      </c>
      <c r="O1211" s="4">
        <v>36.182699999999997</v>
      </c>
      <c r="P1211" s="14">
        <f t="shared" si="113"/>
        <v>0.27</v>
      </c>
    </row>
    <row r="1212" spans="1:16" ht="14.25" customHeight="1" x14ac:dyDescent="0.25">
      <c r="A1212" s="2" t="s">
        <v>1484</v>
      </c>
      <c r="B1212" s="3">
        <v>40750</v>
      </c>
      <c r="C1212" s="10" t="str">
        <f t="shared" si="108"/>
        <v>July</v>
      </c>
      <c r="D1212" s="10" t="str">
        <f t="shared" si="109"/>
        <v>2011</v>
      </c>
      <c r="E1212" s="3">
        <v>40757</v>
      </c>
      <c r="F1212" s="13">
        <f t="shared" si="110"/>
        <v>7</v>
      </c>
      <c r="G1212" s="2" t="s">
        <v>3309</v>
      </c>
      <c r="H1212" s="2" t="s">
        <v>3199</v>
      </c>
      <c r="I1212" s="22" t="str">
        <f t="shared" si="111"/>
        <v>United States</v>
      </c>
      <c r="J1212" s="22" t="str">
        <f t="shared" si="112"/>
        <v>Nevada</v>
      </c>
      <c r="K1212" s="2" t="s">
        <v>38</v>
      </c>
      <c r="L1212" s="2" t="s">
        <v>1487</v>
      </c>
      <c r="M1212" s="4">
        <v>170.97</v>
      </c>
      <c r="N1212" s="4">
        <v>3</v>
      </c>
      <c r="O1212" s="4">
        <v>70.097700000000003</v>
      </c>
      <c r="P1212" s="14">
        <f t="shared" si="113"/>
        <v>0.41000000000000003</v>
      </c>
    </row>
    <row r="1213" spans="1:16" ht="14.25" customHeight="1" x14ac:dyDescent="0.25">
      <c r="A1213" s="2" t="s">
        <v>1488</v>
      </c>
      <c r="B1213" s="3">
        <v>40844</v>
      </c>
      <c r="C1213" s="10" t="str">
        <f t="shared" si="108"/>
        <v>October</v>
      </c>
      <c r="D1213" s="10" t="str">
        <f t="shared" si="109"/>
        <v>2011</v>
      </c>
      <c r="E1213" s="3">
        <v>40847</v>
      </c>
      <c r="F1213" s="13">
        <f t="shared" si="110"/>
        <v>3</v>
      </c>
      <c r="G1213" s="2" t="s">
        <v>3718</v>
      </c>
      <c r="H1213" s="2" t="s">
        <v>3131</v>
      </c>
      <c r="I1213" s="22" t="str">
        <f t="shared" si="111"/>
        <v>United States</v>
      </c>
      <c r="J1213" s="22" t="str">
        <f t="shared" si="112"/>
        <v>California</v>
      </c>
      <c r="K1213" s="2" t="s">
        <v>18</v>
      </c>
      <c r="L1213" s="2" t="s">
        <v>167</v>
      </c>
      <c r="M1213" s="4">
        <v>7.1840000000000002</v>
      </c>
      <c r="N1213" s="4">
        <v>2</v>
      </c>
      <c r="O1213" s="4">
        <v>2.2450000000000001</v>
      </c>
      <c r="P1213" s="14">
        <f t="shared" si="113"/>
        <v>0.3125</v>
      </c>
    </row>
    <row r="1214" spans="1:16" ht="14.25" customHeight="1" x14ac:dyDescent="0.25">
      <c r="A1214" s="2" t="s">
        <v>1488</v>
      </c>
      <c r="B1214" s="3">
        <v>40844</v>
      </c>
      <c r="C1214" s="10" t="str">
        <f t="shared" si="108"/>
        <v>October</v>
      </c>
      <c r="D1214" s="10" t="str">
        <f t="shared" si="109"/>
        <v>2011</v>
      </c>
      <c r="E1214" s="3">
        <v>40847</v>
      </c>
      <c r="F1214" s="13">
        <f t="shared" si="110"/>
        <v>3</v>
      </c>
      <c r="G1214" s="2" t="s">
        <v>3718</v>
      </c>
      <c r="H1214" s="2" t="s">
        <v>3131</v>
      </c>
      <c r="I1214" s="22" t="str">
        <f t="shared" si="111"/>
        <v>United States</v>
      </c>
      <c r="J1214" s="22" t="str">
        <f t="shared" si="112"/>
        <v>California</v>
      </c>
      <c r="K1214" s="2" t="s">
        <v>82</v>
      </c>
      <c r="L1214" s="2" t="s">
        <v>1489</v>
      </c>
      <c r="M1214" s="4">
        <v>6.28</v>
      </c>
      <c r="N1214" s="4">
        <v>2</v>
      </c>
      <c r="O1214" s="4">
        <v>6.2799999999999995E-2</v>
      </c>
      <c r="P1214" s="14">
        <f t="shared" si="113"/>
        <v>9.9999999999999985E-3</v>
      </c>
    </row>
    <row r="1215" spans="1:16" ht="14.25" customHeight="1" x14ac:dyDescent="0.25">
      <c r="A1215" s="2" t="s">
        <v>1488</v>
      </c>
      <c r="B1215" s="3">
        <v>40844</v>
      </c>
      <c r="C1215" s="10" t="str">
        <f t="shared" si="108"/>
        <v>October</v>
      </c>
      <c r="D1215" s="10" t="str">
        <f t="shared" si="109"/>
        <v>2011</v>
      </c>
      <c r="E1215" s="3">
        <v>40847</v>
      </c>
      <c r="F1215" s="13">
        <f t="shared" si="110"/>
        <v>3</v>
      </c>
      <c r="G1215" s="2" t="s">
        <v>3718</v>
      </c>
      <c r="H1215" s="2" t="s">
        <v>3131</v>
      </c>
      <c r="I1215" s="22" t="str">
        <f t="shared" si="111"/>
        <v>United States</v>
      </c>
      <c r="J1215" s="22" t="str">
        <f t="shared" si="112"/>
        <v>California</v>
      </c>
      <c r="K1215" s="2" t="s">
        <v>82</v>
      </c>
      <c r="L1215" s="2" t="s">
        <v>1490</v>
      </c>
      <c r="M1215" s="4">
        <v>480.74</v>
      </c>
      <c r="N1215" s="4">
        <v>2</v>
      </c>
      <c r="O1215" s="4">
        <v>14.4222</v>
      </c>
      <c r="P1215" s="14">
        <f t="shared" si="113"/>
        <v>0.03</v>
      </c>
    </row>
    <row r="1216" spans="1:16" ht="14.25" customHeight="1" x14ac:dyDescent="0.25">
      <c r="A1216" s="2" t="s">
        <v>1488</v>
      </c>
      <c r="B1216" s="3">
        <v>40844</v>
      </c>
      <c r="C1216" s="10" t="str">
        <f t="shared" si="108"/>
        <v>October</v>
      </c>
      <c r="D1216" s="10" t="str">
        <f t="shared" si="109"/>
        <v>2011</v>
      </c>
      <c r="E1216" s="3">
        <v>40847</v>
      </c>
      <c r="F1216" s="13">
        <f t="shared" si="110"/>
        <v>3</v>
      </c>
      <c r="G1216" s="2" t="s">
        <v>3718</v>
      </c>
      <c r="H1216" s="2" t="s">
        <v>3131</v>
      </c>
      <c r="I1216" s="22" t="str">
        <f t="shared" si="111"/>
        <v>United States</v>
      </c>
      <c r="J1216" s="22" t="str">
        <f t="shared" si="112"/>
        <v>California</v>
      </c>
      <c r="K1216" s="2" t="s">
        <v>198</v>
      </c>
      <c r="L1216" s="2" t="s">
        <v>237</v>
      </c>
      <c r="M1216" s="4">
        <v>616.99800000000005</v>
      </c>
      <c r="N1216" s="4">
        <v>6</v>
      </c>
      <c r="O1216" s="4">
        <v>-36.293999999999997</v>
      </c>
      <c r="P1216" s="14">
        <f t="shared" si="113"/>
        <v>-5.8823529411764698E-2</v>
      </c>
    </row>
    <row r="1217" spans="1:16" ht="14.25" customHeight="1" x14ac:dyDescent="0.25">
      <c r="A1217" s="2" t="s">
        <v>1488</v>
      </c>
      <c r="B1217" s="3">
        <v>40844</v>
      </c>
      <c r="C1217" s="10" t="str">
        <f t="shared" si="108"/>
        <v>October</v>
      </c>
      <c r="D1217" s="10" t="str">
        <f t="shared" si="109"/>
        <v>2011</v>
      </c>
      <c r="E1217" s="3">
        <v>40847</v>
      </c>
      <c r="F1217" s="13">
        <f t="shared" si="110"/>
        <v>3</v>
      </c>
      <c r="G1217" s="2" t="s">
        <v>3718</v>
      </c>
      <c r="H1217" s="2" t="s">
        <v>3131</v>
      </c>
      <c r="I1217" s="22" t="str">
        <f t="shared" si="111"/>
        <v>United States</v>
      </c>
      <c r="J1217" s="22" t="str">
        <f t="shared" si="112"/>
        <v>California</v>
      </c>
      <c r="K1217" s="2" t="s">
        <v>28</v>
      </c>
      <c r="L1217" s="2" t="s">
        <v>732</v>
      </c>
      <c r="M1217" s="4">
        <v>141.4</v>
      </c>
      <c r="N1217" s="4">
        <v>5</v>
      </c>
      <c r="O1217" s="4">
        <v>38.177999999999997</v>
      </c>
      <c r="P1217" s="14">
        <f t="shared" si="113"/>
        <v>0.26999999999999996</v>
      </c>
    </row>
    <row r="1218" spans="1:16" ht="14.25" customHeight="1" x14ac:dyDescent="0.25">
      <c r="A1218" s="2" t="s">
        <v>1491</v>
      </c>
      <c r="B1218" s="3">
        <v>41797</v>
      </c>
      <c r="C1218" s="10" t="str">
        <f t="shared" si="108"/>
        <v>June</v>
      </c>
      <c r="D1218" s="10" t="str">
        <f t="shared" si="109"/>
        <v>2014</v>
      </c>
      <c r="E1218" s="3">
        <v>41801</v>
      </c>
      <c r="F1218" s="13">
        <f t="shared" si="110"/>
        <v>4</v>
      </c>
      <c r="G1218" s="2" t="s">
        <v>3678</v>
      </c>
      <c r="H1218" s="2" t="s">
        <v>3134</v>
      </c>
      <c r="I1218" s="22" t="str">
        <f t="shared" si="111"/>
        <v>United States</v>
      </c>
      <c r="J1218" s="22" t="str">
        <f t="shared" si="112"/>
        <v>California</v>
      </c>
      <c r="K1218" s="2" t="s">
        <v>12</v>
      </c>
      <c r="L1218" s="2" t="s">
        <v>1492</v>
      </c>
      <c r="M1218" s="4">
        <v>4.95</v>
      </c>
      <c r="N1218" s="4">
        <v>1</v>
      </c>
      <c r="O1218" s="4">
        <v>2.1779999999999999</v>
      </c>
      <c r="P1218" s="14">
        <f t="shared" si="113"/>
        <v>0.43999999999999995</v>
      </c>
    </row>
    <row r="1219" spans="1:16" ht="14.25" customHeight="1" x14ac:dyDescent="0.25">
      <c r="A1219" s="2" t="s">
        <v>1491</v>
      </c>
      <c r="B1219" s="3">
        <v>41797</v>
      </c>
      <c r="C1219" s="10" t="str">
        <f t="shared" ref="C1219:C1282" si="114">TEXT(B1219,"mmmm")</f>
        <v>June</v>
      </c>
      <c r="D1219" s="10" t="str">
        <f t="shared" ref="D1219:D1282" si="115">TEXT(B1219,"yyyy")</f>
        <v>2014</v>
      </c>
      <c r="E1219" s="3">
        <v>41801</v>
      </c>
      <c r="F1219" s="13">
        <f t="shared" ref="F1219:F1282" si="116">E1219-B1219</f>
        <v>4</v>
      </c>
      <c r="G1219" s="2" t="s">
        <v>3678</v>
      </c>
      <c r="H1219" s="2" t="s">
        <v>3134</v>
      </c>
      <c r="I1219" s="22" t="str">
        <f t="shared" ref="I1219:I1282" si="117">LEFT(H1219,FIND(",",H1219)-1)</f>
        <v>United States</v>
      </c>
      <c r="J1219" s="22" t="str">
        <f t="shared" ref="J1219:J1282" si="118">TRIM(RIGHT(H1219,LEN(H1219)-FIND("@",SUBSTITUTE(H1219,",","@",LEN(H1219)-LEN(SUBSTITUTE(H1219,",",""))))))</f>
        <v>California</v>
      </c>
      <c r="K1219" s="2" t="s">
        <v>28</v>
      </c>
      <c r="L1219" s="2" t="s">
        <v>1493</v>
      </c>
      <c r="M1219" s="4">
        <v>26.4</v>
      </c>
      <c r="N1219" s="4">
        <v>5</v>
      </c>
      <c r="O1219" s="4">
        <v>0</v>
      </c>
      <c r="P1219" s="14">
        <f t="shared" ref="P1219:P1282" si="119">IF(M1219=0,0,O1219/M1219)</f>
        <v>0</v>
      </c>
    </row>
    <row r="1220" spans="1:16" ht="14.25" customHeight="1" x14ac:dyDescent="0.25">
      <c r="A1220" s="2" t="s">
        <v>1494</v>
      </c>
      <c r="B1220" s="3">
        <v>40897</v>
      </c>
      <c r="C1220" s="10" t="str">
        <f t="shared" si="114"/>
        <v>December</v>
      </c>
      <c r="D1220" s="10" t="str">
        <f t="shared" si="115"/>
        <v>2011</v>
      </c>
      <c r="E1220" s="3">
        <v>40897</v>
      </c>
      <c r="F1220" s="13">
        <f t="shared" si="116"/>
        <v>0</v>
      </c>
      <c r="G1220" s="2" t="s">
        <v>3634</v>
      </c>
      <c r="H1220" s="2" t="s">
        <v>3248</v>
      </c>
      <c r="I1220" s="22" t="str">
        <f t="shared" si="117"/>
        <v>United States</v>
      </c>
      <c r="J1220" s="22" t="str">
        <f t="shared" si="118"/>
        <v>Colorado</v>
      </c>
      <c r="K1220" s="2" t="s">
        <v>38</v>
      </c>
      <c r="L1220" s="2" t="s">
        <v>1495</v>
      </c>
      <c r="M1220" s="4">
        <v>447.94400000000002</v>
      </c>
      <c r="N1220" s="4">
        <v>7</v>
      </c>
      <c r="O1220" s="4">
        <v>89.588800000000006</v>
      </c>
      <c r="P1220" s="14">
        <f t="shared" si="119"/>
        <v>0.2</v>
      </c>
    </row>
    <row r="1221" spans="1:16" ht="14.25" customHeight="1" x14ac:dyDescent="0.25">
      <c r="A1221" s="2" t="s">
        <v>1496</v>
      </c>
      <c r="B1221" s="3">
        <v>41930</v>
      </c>
      <c r="C1221" s="10" t="str">
        <f t="shared" si="114"/>
        <v>October</v>
      </c>
      <c r="D1221" s="10" t="str">
        <f t="shared" si="115"/>
        <v>2014</v>
      </c>
      <c r="E1221" s="3">
        <v>41932</v>
      </c>
      <c r="F1221" s="13">
        <f t="shared" si="116"/>
        <v>2</v>
      </c>
      <c r="G1221" s="2" t="s">
        <v>3719</v>
      </c>
      <c r="H1221" s="2" t="s">
        <v>3149</v>
      </c>
      <c r="I1221" s="22" t="str">
        <f t="shared" si="117"/>
        <v>United States</v>
      </c>
      <c r="J1221" s="22" t="str">
        <f t="shared" si="118"/>
        <v>California</v>
      </c>
      <c r="K1221" s="2" t="s">
        <v>14</v>
      </c>
      <c r="L1221" s="2" t="s">
        <v>1497</v>
      </c>
      <c r="M1221" s="4">
        <v>10.64</v>
      </c>
      <c r="N1221" s="4">
        <v>4</v>
      </c>
      <c r="O1221" s="4">
        <v>2.7664</v>
      </c>
      <c r="P1221" s="14">
        <f t="shared" si="119"/>
        <v>0.26</v>
      </c>
    </row>
    <row r="1222" spans="1:16" ht="14.25" customHeight="1" x14ac:dyDescent="0.25">
      <c r="A1222" s="2" t="s">
        <v>1498</v>
      </c>
      <c r="B1222" s="3">
        <v>40751</v>
      </c>
      <c r="C1222" s="10" t="str">
        <f t="shared" si="114"/>
        <v>July</v>
      </c>
      <c r="D1222" s="10" t="str">
        <f t="shared" si="115"/>
        <v>2011</v>
      </c>
      <c r="E1222" s="3">
        <v>40753</v>
      </c>
      <c r="F1222" s="13">
        <f t="shared" si="116"/>
        <v>2</v>
      </c>
      <c r="G1222" s="2" t="s">
        <v>3541</v>
      </c>
      <c r="H1222" s="2" t="s">
        <v>3134</v>
      </c>
      <c r="I1222" s="22" t="str">
        <f t="shared" si="117"/>
        <v>United States</v>
      </c>
      <c r="J1222" s="22" t="str">
        <f t="shared" si="118"/>
        <v>California</v>
      </c>
      <c r="K1222" s="2" t="s">
        <v>38</v>
      </c>
      <c r="L1222" s="2" t="s">
        <v>1034</v>
      </c>
      <c r="M1222" s="4">
        <v>238</v>
      </c>
      <c r="N1222" s="4">
        <v>2</v>
      </c>
      <c r="O1222" s="4">
        <v>38.08</v>
      </c>
      <c r="P1222" s="14">
        <f t="shared" si="119"/>
        <v>0.16</v>
      </c>
    </row>
    <row r="1223" spans="1:16" ht="14.25" customHeight="1" x14ac:dyDescent="0.25">
      <c r="A1223" s="2" t="s">
        <v>1499</v>
      </c>
      <c r="B1223" s="3">
        <v>41205</v>
      </c>
      <c r="C1223" s="10" t="str">
        <f t="shared" si="114"/>
        <v>October</v>
      </c>
      <c r="D1223" s="10" t="str">
        <f t="shared" si="115"/>
        <v>2012</v>
      </c>
      <c r="E1223" s="3">
        <v>41209</v>
      </c>
      <c r="F1223" s="13">
        <f t="shared" si="116"/>
        <v>4</v>
      </c>
      <c r="G1223" s="2" t="s">
        <v>3720</v>
      </c>
      <c r="H1223" s="2" t="s">
        <v>3149</v>
      </c>
      <c r="I1223" s="22" t="str">
        <f t="shared" si="117"/>
        <v>United States</v>
      </c>
      <c r="J1223" s="22" t="str">
        <f t="shared" si="118"/>
        <v>California</v>
      </c>
      <c r="K1223" s="2" t="s">
        <v>38</v>
      </c>
      <c r="L1223" s="2" t="s">
        <v>1500</v>
      </c>
      <c r="M1223" s="4">
        <v>148.32</v>
      </c>
      <c r="N1223" s="4">
        <v>9</v>
      </c>
      <c r="O1223" s="4">
        <v>63.7776</v>
      </c>
      <c r="P1223" s="14">
        <f t="shared" si="119"/>
        <v>0.43</v>
      </c>
    </row>
    <row r="1224" spans="1:16" ht="14.25" customHeight="1" x14ac:dyDescent="0.25">
      <c r="A1224" s="2" t="s">
        <v>1499</v>
      </c>
      <c r="B1224" s="3">
        <v>41205</v>
      </c>
      <c r="C1224" s="10" t="str">
        <f t="shared" si="114"/>
        <v>October</v>
      </c>
      <c r="D1224" s="10" t="str">
        <f t="shared" si="115"/>
        <v>2012</v>
      </c>
      <c r="E1224" s="3">
        <v>41209</v>
      </c>
      <c r="F1224" s="13">
        <f t="shared" si="116"/>
        <v>4</v>
      </c>
      <c r="G1224" s="2" t="s">
        <v>3720</v>
      </c>
      <c r="H1224" s="2" t="s">
        <v>3149</v>
      </c>
      <c r="I1224" s="22" t="str">
        <f t="shared" si="117"/>
        <v>United States</v>
      </c>
      <c r="J1224" s="22" t="str">
        <f t="shared" si="118"/>
        <v>California</v>
      </c>
      <c r="K1224" s="2" t="s">
        <v>72</v>
      </c>
      <c r="L1224" s="2" t="s">
        <v>1289</v>
      </c>
      <c r="M1224" s="4">
        <v>240.78399999999999</v>
      </c>
      <c r="N1224" s="4">
        <v>1</v>
      </c>
      <c r="O1224" s="4">
        <v>27.088200000000001</v>
      </c>
      <c r="P1224" s="14">
        <f t="shared" si="119"/>
        <v>0.1125</v>
      </c>
    </row>
    <row r="1225" spans="1:16" ht="14.25" customHeight="1" x14ac:dyDescent="0.25">
      <c r="A1225" s="2" t="s">
        <v>1499</v>
      </c>
      <c r="B1225" s="3">
        <v>41205</v>
      </c>
      <c r="C1225" s="10" t="str">
        <f t="shared" si="114"/>
        <v>October</v>
      </c>
      <c r="D1225" s="10" t="str">
        <f t="shared" si="115"/>
        <v>2012</v>
      </c>
      <c r="E1225" s="3">
        <v>41209</v>
      </c>
      <c r="F1225" s="13">
        <f t="shared" si="116"/>
        <v>4</v>
      </c>
      <c r="G1225" s="2" t="s">
        <v>3720</v>
      </c>
      <c r="H1225" s="2" t="s">
        <v>3149</v>
      </c>
      <c r="I1225" s="22" t="str">
        <f t="shared" si="117"/>
        <v>United States</v>
      </c>
      <c r="J1225" s="22" t="str">
        <f t="shared" si="118"/>
        <v>California</v>
      </c>
      <c r="K1225" s="2" t="s">
        <v>72</v>
      </c>
      <c r="L1225" s="2" t="s">
        <v>1501</v>
      </c>
      <c r="M1225" s="4">
        <v>191.96799999999999</v>
      </c>
      <c r="N1225" s="4">
        <v>7</v>
      </c>
      <c r="O1225" s="4">
        <v>16.7972</v>
      </c>
      <c r="P1225" s="14">
        <f t="shared" si="119"/>
        <v>8.7500000000000008E-2</v>
      </c>
    </row>
    <row r="1226" spans="1:16" ht="14.25" customHeight="1" x14ac:dyDescent="0.25">
      <c r="A1226" s="2" t="s">
        <v>1499</v>
      </c>
      <c r="B1226" s="3">
        <v>41205</v>
      </c>
      <c r="C1226" s="10" t="str">
        <f t="shared" si="114"/>
        <v>October</v>
      </c>
      <c r="D1226" s="10" t="str">
        <f t="shared" si="115"/>
        <v>2012</v>
      </c>
      <c r="E1226" s="3">
        <v>41209</v>
      </c>
      <c r="F1226" s="13">
        <f t="shared" si="116"/>
        <v>4</v>
      </c>
      <c r="G1226" s="2" t="s">
        <v>3720</v>
      </c>
      <c r="H1226" s="2" t="s">
        <v>3149</v>
      </c>
      <c r="I1226" s="22" t="str">
        <f t="shared" si="117"/>
        <v>United States</v>
      </c>
      <c r="J1226" s="22" t="str">
        <f t="shared" si="118"/>
        <v>California</v>
      </c>
      <c r="K1226" s="2" t="s">
        <v>45</v>
      </c>
      <c r="L1226" s="2" t="s">
        <v>1502</v>
      </c>
      <c r="M1226" s="4">
        <v>11.56</v>
      </c>
      <c r="N1226" s="4">
        <v>2</v>
      </c>
      <c r="O1226" s="4">
        <v>5.6643999999999997</v>
      </c>
      <c r="P1226" s="14">
        <f t="shared" si="119"/>
        <v>0.48999999999999994</v>
      </c>
    </row>
    <row r="1227" spans="1:16" ht="14.25" customHeight="1" x14ac:dyDescent="0.25">
      <c r="A1227" s="2" t="s">
        <v>1499</v>
      </c>
      <c r="B1227" s="3">
        <v>41205</v>
      </c>
      <c r="C1227" s="10" t="str">
        <f t="shared" si="114"/>
        <v>October</v>
      </c>
      <c r="D1227" s="10" t="str">
        <f t="shared" si="115"/>
        <v>2012</v>
      </c>
      <c r="E1227" s="3">
        <v>41209</v>
      </c>
      <c r="F1227" s="13">
        <f t="shared" si="116"/>
        <v>4</v>
      </c>
      <c r="G1227" s="2" t="s">
        <v>3720</v>
      </c>
      <c r="H1227" s="2" t="s">
        <v>3149</v>
      </c>
      <c r="I1227" s="22" t="str">
        <f t="shared" si="117"/>
        <v>United States</v>
      </c>
      <c r="J1227" s="22" t="str">
        <f t="shared" si="118"/>
        <v>California</v>
      </c>
      <c r="K1227" s="2" t="s">
        <v>87</v>
      </c>
      <c r="L1227" s="2" t="s">
        <v>454</v>
      </c>
      <c r="M1227" s="4">
        <v>11.8</v>
      </c>
      <c r="N1227" s="4">
        <v>4</v>
      </c>
      <c r="O1227" s="4">
        <v>5.6639999999999997</v>
      </c>
      <c r="P1227" s="14">
        <f t="shared" si="119"/>
        <v>0.47999999999999993</v>
      </c>
    </row>
    <row r="1228" spans="1:16" ht="14.25" customHeight="1" x14ac:dyDescent="0.25">
      <c r="A1228" s="2" t="s">
        <v>1499</v>
      </c>
      <c r="B1228" s="3">
        <v>41205</v>
      </c>
      <c r="C1228" s="10" t="str">
        <f t="shared" si="114"/>
        <v>October</v>
      </c>
      <c r="D1228" s="10" t="str">
        <f t="shared" si="115"/>
        <v>2012</v>
      </c>
      <c r="E1228" s="3">
        <v>41209</v>
      </c>
      <c r="F1228" s="13">
        <f t="shared" si="116"/>
        <v>4</v>
      </c>
      <c r="G1228" s="2" t="s">
        <v>3720</v>
      </c>
      <c r="H1228" s="2" t="s">
        <v>3149</v>
      </c>
      <c r="I1228" s="22" t="str">
        <f t="shared" si="117"/>
        <v>United States</v>
      </c>
      <c r="J1228" s="22" t="str">
        <f t="shared" si="118"/>
        <v>California</v>
      </c>
      <c r="K1228" s="2" t="s">
        <v>72</v>
      </c>
      <c r="L1228" s="2" t="s">
        <v>1173</v>
      </c>
      <c r="M1228" s="4">
        <v>842.35199999999998</v>
      </c>
      <c r="N1228" s="4">
        <v>3</v>
      </c>
      <c r="O1228" s="4">
        <v>42.117600000000003</v>
      </c>
      <c r="P1228" s="14">
        <f t="shared" si="119"/>
        <v>0.05</v>
      </c>
    </row>
    <row r="1229" spans="1:16" ht="14.25" customHeight="1" x14ac:dyDescent="0.25">
      <c r="A1229" s="2" t="s">
        <v>1503</v>
      </c>
      <c r="B1229" s="3">
        <v>41075</v>
      </c>
      <c r="C1229" s="10" t="str">
        <f t="shared" si="114"/>
        <v>June</v>
      </c>
      <c r="D1229" s="10" t="str">
        <f t="shared" si="115"/>
        <v>2012</v>
      </c>
      <c r="E1229" s="3">
        <v>41080</v>
      </c>
      <c r="F1229" s="13">
        <f t="shared" si="116"/>
        <v>5</v>
      </c>
      <c r="G1229" s="2" t="s">
        <v>3721</v>
      </c>
      <c r="H1229" s="2" t="s">
        <v>3136</v>
      </c>
      <c r="I1229" s="22" t="str">
        <f t="shared" si="117"/>
        <v>United States</v>
      </c>
      <c r="J1229" s="22" t="str">
        <f t="shared" si="118"/>
        <v>Arizona</v>
      </c>
      <c r="K1229" s="2" t="s">
        <v>45</v>
      </c>
      <c r="L1229" s="2" t="s">
        <v>1504</v>
      </c>
      <c r="M1229" s="4">
        <v>9.5679999999999996</v>
      </c>
      <c r="N1229" s="4">
        <v>2</v>
      </c>
      <c r="O1229" s="4">
        <v>2.99</v>
      </c>
      <c r="P1229" s="14">
        <f t="shared" si="119"/>
        <v>0.31250000000000006</v>
      </c>
    </row>
    <row r="1230" spans="1:16" ht="14.25" customHeight="1" x14ac:dyDescent="0.25">
      <c r="A1230" s="2" t="s">
        <v>1503</v>
      </c>
      <c r="B1230" s="3">
        <v>41075</v>
      </c>
      <c r="C1230" s="10" t="str">
        <f t="shared" si="114"/>
        <v>June</v>
      </c>
      <c r="D1230" s="10" t="str">
        <f t="shared" si="115"/>
        <v>2012</v>
      </c>
      <c r="E1230" s="3">
        <v>41080</v>
      </c>
      <c r="F1230" s="13">
        <f t="shared" si="116"/>
        <v>5</v>
      </c>
      <c r="G1230" s="2" t="s">
        <v>3721</v>
      </c>
      <c r="H1230" s="2" t="s">
        <v>3136</v>
      </c>
      <c r="I1230" s="22" t="str">
        <f t="shared" si="117"/>
        <v>United States</v>
      </c>
      <c r="J1230" s="22" t="str">
        <f t="shared" si="118"/>
        <v>Arizona</v>
      </c>
      <c r="K1230" s="2" t="s">
        <v>28</v>
      </c>
      <c r="L1230" s="2" t="s">
        <v>673</v>
      </c>
      <c r="M1230" s="4">
        <v>82.367999999999995</v>
      </c>
      <c r="N1230" s="4">
        <v>2</v>
      </c>
      <c r="O1230" s="4">
        <v>-19.5624</v>
      </c>
      <c r="P1230" s="14">
        <f t="shared" si="119"/>
        <v>-0.23750000000000002</v>
      </c>
    </row>
    <row r="1231" spans="1:16" ht="14.25" customHeight="1" x14ac:dyDescent="0.25">
      <c r="A1231" s="2" t="s">
        <v>1503</v>
      </c>
      <c r="B1231" s="3">
        <v>41075</v>
      </c>
      <c r="C1231" s="10" t="str">
        <f t="shared" si="114"/>
        <v>June</v>
      </c>
      <c r="D1231" s="10" t="str">
        <f t="shared" si="115"/>
        <v>2012</v>
      </c>
      <c r="E1231" s="3">
        <v>41080</v>
      </c>
      <c r="F1231" s="13">
        <f t="shared" si="116"/>
        <v>5</v>
      </c>
      <c r="G1231" s="2" t="s">
        <v>3721</v>
      </c>
      <c r="H1231" s="2" t="s">
        <v>3136</v>
      </c>
      <c r="I1231" s="22" t="str">
        <f t="shared" si="117"/>
        <v>United States</v>
      </c>
      <c r="J1231" s="22" t="str">
        <f t="shared" si="118"/>
        <v>Arizona</v>
      </c>
      <c r="K1231" s="2" t="s">
        <v>12</v>
      </c>
      <c r="L1231" s="2" t="s">
        <v>1505</v>
      </c>
      <c r="M1231" s="4">
        <v>364.70400000000001</v>
      </c>
      <c r="N1231" s="4">
        <v>6</v>
      </c>
      <c r="O1231" s="4">
        <v>-36.470399999999998</v>
      </c>
      <c r="P1231" s="14">
        <f t="shared" si="119"/>
        <v>-9.9999999999999992E-2</v>
      </c>
    </row>
    <row r="1232" spans="1:16" ht="14.25" customHeight="1" x14ac:dyDescent="0.25">
      <c r="A1232" s="2" t="s">
        <v>1503</v>
      </c>
      <c r="B1232" s="3">
        <v>41075</v>
      </c>
      <c r="C1232" s="10" t="str">
        <f t="shared" si="114"/>
        <v>June</v>
      </c>
      <c r="D1232" s="10" t="str">
        <f t="shared" si="115"/>
        <v>2012</v>
      </c>
      <c r="E1232" s="3">
        <v>41080</v>
      </c>
      <c r="F1232" s="13">
        <f t="shared" si="116"/>
        <v>5</v>
      </c>
      <c r="G1232" s="2" t="s">
        <v>3721</v>
      </c>
      <c r="H1232" s="2" t="s">
        <v>3136</v>
      </c>
      <c r="I1232" s="22" t="str">
        <f t="shared" si="117"/>
        <v>United States</v>
      </c>
      <c r="J1232" s="22" t="str">
        <f t="shared" si="118"/>
        <v>Arizona</v>
      </c>
      <c r="K1232" s="2" t="s">
        <v>12</v>
      </c>
      <c r="L1232" s="2" t="s">
        <v>1506</v>
      </c>
      <c r="M1232" s="4">
        <v>40.256</v>
      </c>
      <c r="N1232" s="4">
        <v>4</v>
      </c>
      <c r="O1232" s="4">
        <v>11.070399999999999</v>
      </c>
      <c r="P1232" s="14">
        <f t="shared" si="119"/>
        <v>0.27499999999999997</v>
      </c>
    </row>
    <row r="1233" spans="1:16" ht="14.25" customHeight="1" x14ac:dyDescent="0.25">
      <c r="A1233" s="2" t="s">
        <v>1507</v>
      </c>
      <c r="B1233" s="3">
        <v>41603</v>
      </c>
      <c r="C1233" s="10" t="str">
        <f t="shared" si="114"/>
        <v>November</v>
      </c>
      <c r="D1233" s="10" t="str">
        <f t="shared" si="115"/>
        <v>2013</v>
      </c>
      <c r="E1233" s="3">
        <v>41609</v>
      </c>
      <c r="F1233" s="13">
        <f t="shared" si="116"/>
        <v>6</v>
      </c>
      <c r="G1233" s="2" t="s">
        <v>3360</v>
      </c>
      <c r="H1233" s="2" t="s">
        <v>3131</v>
      </c>
      <c r="I1233" s="22" t="str">
        <f t="shared" si="117"/>
        <v>United States</v>
      </c>
      <c r="J1233" s="22" t="str">
        <f t="shared" si="118"/>
        <v>California</v>
      </c>
      <c r="K1233" s="2" t="s">
        <v>38</v>
      </c>
      <c r="L1233" s="2" t="s">
        <v>1508</v>
      </c>
      <c r="M1233" s="4">
        <v>659.9</v>
      </c>
      <c r="N1233" s="4">
        <v>2</v>
      </c>
      <c r="O1233" s="4">
        <v>217.767</v>
      </c>
      <c r="P1233" s="14">
        <f t="shared" si="119"/>
        <v>0.33</v>
      </c>
    </row>
    <row r="1234" spans="1:16" ht="14.25" customHeight="1" x14ac:dyDescent="0.25">
      <c r="A1234" s="2" t="s">
        <v>1507</v>
      </c>
      <c r="B1234" s="3">
        <v>41603</v>
      </c>
      <c r="C1234" s="10" t="str">
        <f t="shared" si="114"/>
        <v>November</v>
      </c>
      <c r="D1234" s="10" t="str">
        <f t="shared" si="115"/>
        <v>2013</v>
      </c>
      <c r="E1234" s="3">
        <v>41609</v>
      </c>
      <c r="F1234" s="13">
        <f t="shared" si="116"/>
        <v>6</v>
      </c>
      <c r="G1234" s="2" t="s">
        <v>3360</v>
      </c>
      <c r="H1234" s="2" t="s">
        <v>3131</v>
      </c>
      <c r="I1234" s="22" t="str">
        <f t="shared" si="117"/>
        <v>United States</v>
      </c>
      <c r="J1234" s="22" t="str">
        <f t="shared" si="118"/>
        <v>California</v>
      </c>
      <c r="K1234" s="2" t="s">
        <v>72</v>
      </c>
      <c r="L1234" s="2" t="s">
        <v>996</v>
      </c>
      <c r="M1234" s="4">
        <v>1684.752</v>
      </c>
      <c r="N1234" s="4">
        <v>6</v>
      </c>
      <c r="O1234" s="4">
        <v>210.59399999999999</v>
      </c>
      <c r="P1234" s="14">
        <f t="shared" si="119"/>
        <v>0.125</v>
      </c>
    </row>
    <row r="1235" spans="1:16" ht="14.25" customHeight="1" x14ac:dyDescent="0.25">
      <c r="A1235" s="2" t="s">
        <v>1507</v>
      </c>
      <c r="B1235" s="3">
        <v>41603</v>
      </c>
      <c r="C1235" s="10" t="str">
        <f t="shared" si="114"/>
        <v>November</v>
      </c>
      <c r="D1235" s="10" t="str">
        <f t="shared" si="115"/>
        <v>2013</v>
      </c>
      <c r="E1235" s="3">
        <v>41609</v>
      </c>
      <c r="F1235" s="13">
        <f t="shared" si="116"/>
        <v>6</v>
      </c>
      <c r="G1235" s="2" t="s">
        <v>3360</v>
      </c>
      <c r="H1235" s="2" t="s">
        <v>3131</v>
      </c>
      <c r="I1235" s="22" t="str">
        <f t="shared" si="117"/>
        <v>United States</v>
      </c>
      <c r="J1235" s="22" t="str">
        <f t="shared" si="118"/>
        <v>California</v>
      </c>
      <c r="K1235" s="2" t="s">
        <v>38</v>
      </c>
      <c r="L1235" s="2" t="s">
        <v>1314</v>
      </c>
      <c r="M1235" s="4">
        <v>559.91999999999996</v>
      </c>
      <c r="N1235" s="4">
        <v>8</v>
      </c>
      <c r="O1235" s="4">
        <v>190.37280000000001</v>
      </c>
      <c r="P1235" s="14">
        <f t="shared" si="119"/>
        <v>0.34</v>
      </c>
    </row>
    <row r="1236" spans="1:16" ht="14.25" customHeight="1" x14ac:dyDescent="0.25">
      <c r="A1236" s="2" t="s">
        <v>1509</v>
      </c>
      <c r="B1236" s="3">
        <v>41184</v>
      </c>
      <c r="C1236" s="10" t="str">
        <f t="shared" si="114"/>
        <v>October</v>
      </c>
      <c r="D1236" s="10" t="str">
        <f t="shared" si="115"/>
        <v>2012</v>
      </c>
      <c r="E1236" s="3">
        <v>41189</v>
      </c>
      <c r="F1236" s="13">
        <f t="shared" si="116"/>
        <v>5</v>
      </c>
      <c r="G1236" s="2" t="s">
        <v>3511</v>
      </c>
      <c r="H1236" s="2" t="s">
        <v>3131</v>
      </c>
      <c r="I1236" s="22" t="str">
        <f t="shared" si="117"/>
        <v>United States</v>
      </c>
      <c r="J1236" s="22" t="str">
        <f t="shared" si="118"/>
        <v>California</v>
      </c>
      <c r="K1236" s="2" t="s">
        <v>28</v>
      </c>
      <c r="L1236" s="2" t="s">
        <v>1510</v>
      </c>
      <c r="M1236" s="4">
        <v>270.33999999999997</v>
      </c>
      <c r="N1236" s="4">
        <v>14</v>
      </c>
      <c r="O1236" s="4">
        <v>75.6952</v>
      </c>
      <c r="P1236" s="14">
        <f t="shared" si="119"/>
        <v>0.28000000000000003</v>
      </c>
    </row>
    <row r="1237" spans="1:16" ht="14.25" customHeight="1" x14ac:dyDescent="0.25">
      <c r="A1237" s="2" t="s">
        <v>1511</v>
      </c>
      <c r="B1237" s="3">
        <v>41839</v>
      </c>
      <c r="C1237" s="10" t="str">
        <f t="shared" si="114"/>
        <v>July</v>
      </c>
      <c r="D1237" s="10" t="str">
        <f t="shared" si="115"/>
        <v>2014</v>
      </c>
      <c r="E1237" s="3">
        <v>41844</v>
      </c>
      <c r="F1237" s="13">
        <f t="shared" si="116"/>
        <v>5</v>
      </c>
      <c r="G1237" s="2" t="s">
        <v>3722</v>
      </c>
      <c r="H1237" s="2" t="s">
        <v>3139</v>
      </c>
      <c r="I1237" s="22" t="str">
        <f t="shared" si="117"/>
        <v>United States</v>
      </c>
      <c r="J1237" s="22" t="str">
        <f t="shared" si="118"/>
        <v>Arizona</v>
      </c>
      <c r="K1237" s="2" t="s">
        <v>22</v>
      </c>
      <c r="L1237" s="2" t="s">
        <v>1395</v>
      </c>
      <c r="M1237" s="4">
        <v>801.6</v>
      </c>
      <c r="N1237" s="4">
        <v>5</v>
      </c>
      <c r="O1237" s="4">
        <v>-448.89600000000002</v>
      </c>
      <c r="P1237" s="14">
        <f t="shared" si="119"/>
        <v>-0.56000000000000005</v>
      </c>
    </row>
    <row r="1238" spans="1:16" ht="14.25" customHeight="1" x14ac:dyDescent="0.25">
      <c r="A1238" s="2" t="s">
        <v>1511</v>
      </c>
      <c r="B1238" s="3">
        <v>41839</v>
      </c>
      <c r="C1238" s="10" t="str">
        <f t="shared" si="114"/>
        <v>July</v>
      </c>
      <c r="D1238" s="10" t="str">
        <f t="shared" si="115"/>
        <v>2014</v>
      </c>
      <c r="E1238" s="3">
        <v>41844</v>
      </c>
      <c r="F1238" s="13">
        <f t="shared" si="116"/>
        <v>5</v>
      </c>
      <c r="G1238" s="2" t="s">
        <v>3722</v>
      </c>
      <c r="H1238" s="2" t="s">
        <v>3139</v>
      </c>
      <c r="I1238" s="22" t="str">
        <f t="shared" si="117"/>
        <v>United States</v>
      </c>
      <c r="J1238" s="22" t="str">
        <f t="shared" si="118"/>
        <v>Arizona</v>
      </c>
      <c r="K1238" s="2" t="s">
        <v>72</v>
      </c>
      <c r="L1238" s="2" t="s">
        <v>909</v>
      </c>
      <c r="M1238" s="4">
        <v>161.56800000000001</v>
      </c>
      <c r="N1238" s="4">
        <v>2</v>
      </c>
      <c r="O1238" s="4">
        <v>10.098000000000001</v>
      </c>
      <c r="P1238" s="14">
        <f t="shared" si="119"/>
        <v>6.25E-2</v>
      </c>
    </row>
    <row r="1239" spans="1:16" ht="14.25" customHeight="1" x14ac:dyDescent="0.25">
      <c r="A1239" s="2" t="s">
        <v>1511</v>
      </c>
      <c r="B1239" s="3">
        <v>41839</v>
      </c>
      <c r="C1239" s="10" t="str">
        <f t="shared" si="114"/>
        <v>July</v>
      </c>
      <c r="D1239" s="10" t="str">
        <f t="shared" si="115"/>
        <v>2014</v>
      </c>
      <c r="E1239" s="3">
        <v>41844</v>
      </c>
      <c r="F1239" s="13">
        <f t="shared" si="116"/>
        <v>5</v>
      </c>
      <c r="G1239" s="2" t="s">
        <v>3722</v>
      </c>
      <c r="H1239" s="2" t="s">
        <v>3139</v>
      </c>
      <c r="I1239" s="22" t="str">
        <f t="shared" si="117"/>
        <v>United States</v>
      </c>
      <c r="J1239" s="22" t="str">
        <f t="shared" si="118"/>
        <v>Arizona</v>
      </c>
      <c r="K1239" s="2" t="s">
        <v>45</v>
      </c>
      <c r="L1239" s="2" t="s">
        <v>1512</v>
      </c>
      <c r="M1239" s="4">
        <v>16.096</v>
      </c>
      <c r="N1239" s="4">
        <v>2</v>
      </c>
      <c r="O1239" s="4">
        <v>5.2312000000000003</v>
      </c>
      <c r="P1239" s="14">
        <f t="shared" si="119"/>
        <v>0.32500000000000001</v>
      </c>
    </row>
    <row r="1240" spans="1:16" ht="14.25" customHeight="1" x14ac:dyDescent="0.25">
      <c r="A1240" s="2" t="s">
        <v>1511</v>
      </c>
      <c r="B1240" s="3">
        <v>41839</v>
      </c>
      <c r="C1240" s="10" t="str">
        <f t="shared" si="114"/>
        <v>July</v>
      </c>
      <c r="D1240" s="10" t="str">
        <f t="shared" si="115"/>
        <v>2014</v>
      </c>
      <c r="E1240" s="3">
        <v>41844</v>
      </c>
      <c r="F1240" s="13">
        <f t="shared" si="116"/>
        <v>5</v>
      </c>
      <c r="G1240" s="2" t="s">
        <v>3722</v>
      </c>
      <c r="H1240" s="2" t="s">
        <v>3139</v>
      </c>
      <c r="I1240" s="22" t="str">
        <f t="shared" si="117"/>
        <v>United States</v>
      </c>
      <c r="J1240" s="22" t="str">
        <f t="shared" si="118"/>
        <v>Arizona</v>
      </c>
      <c r="K1240" s="2" t="s">
        <v>18</v>
      </c>
      <c r="L1240" s="2" t="s">
        <v>1513</v>
      </c>
      <c r="M1240" s="4">
        <v>7.6559999999999997</v>
      </c>
      <c r="N1240" s="4">
        <v>4</v>
      </c>
      <c r="O1240" s="4">
        <v>-6.1247999999999996</v>
      </c>
      <c r="P1240" s="14">
        <f t="shared" si="119"/>
        <v>-0.79999999999999993</v>
      </c>
    </row>
    <row r="1241" spans="1:16" ht="14.25" customHeight="1" x14ac:dyDescent="0.25">
      <c r="A1241" s="2" t="s">
        <v>1511</v>
      </c>
      <c r="B1241" s="3">
        <v>41839</v>
      </c>
      <c r="C1241" s="10" t="str">
        <f t="shared" si="114"/>
        <v>July</v>
      </c>
      <c r="D1241" s="10" t="str">
        <f t="shared" si="115"/>
        <v>2014</v>
      </c>
      <c r="E1241" s="3">
        <v>41844</v>
      </c>
      <c r="F1241" s="13">
        <f t="shared" si="116"/>
        <v>5</v>
      </c>
      <c r="G1241" s="2" t="s">
        <v>3722</v>
      </c>
      <c r="H1241" s="2" t="s">
        <v>3139</v>
      </c>
      <c r="I1241" s="22" t="str">
        <f t="shared" si="117"/>
        <v>United States</v>
      </c>
      <c r="J1241" s="22" t="str">
        <f t="shared" si="118"/>
        <v>Arizona</v>
      </c>
      <c r="K1241" s="2" t="s">
        <v>72</v>
      </c>
      <c r="L1241" s="2" t="s">
        <v>1514</v>
      </c>
      <c r="M1241" s="4">
        <v>311.976</v>
      </c>
      <c r="N1241" s="4">
        <v>3</v>
      </c>
      <c r="O1241" s="4">
        <v>-42.896700000000003</v>
      </c>
      <c r="P1241" s="14">
        <f t="shared" si="119"/>
        <v>-0.13750000000000001</v>
      </c>
    </row>
    <row r="1242" spans="1:16" ht="14.25" customHeight="1" x14ac:dyDescent="0.25">
      <c r="A1242" s="2" t="s">
        <v>1515</v>
      </c>
      <c r="B1242" s="3">
        <v>40803</v>
      </c>
      <c r="C1242" s="10" t="str">
        <f t="shared" si="114"/>
        <v>September</v>
      </c>
      <c r="D1242" s="10" t="str">
        <f t="shared" si="115"/>
        <v>2011</v>
      </c>
      <c r="E1242" s="3">
        <v>40807</v>
      </c>
      <c r="F1242" s="13">
        <f t="shared" si="116"/>
        <v>4</v>
      </c>
      <c r="G1242" s="2" t="s">
        <v>3370</v>
      </c>
      <c r="H1242" s="2" t="s">
        <v>3132</v>
      </c>
      <c r="I1242" s="22" t="str">
        <f t="shared" si="117"/>
        <v>United States</v>
      </c>
      <c r="J1242" s="22" t="str">
        <f t="shared" si="118"/>
        <v>Washington</v>
      </c>
      <c r="K1242" s="2" t="s">
        <v>28</v>
      </c>
      <c r="L1242" s="2" t="s">
        <v>1516</v>
      </c>
      <c r="M1242" s="4">
        <v>30.28</v>
      </c>
      <c r="N1242" s="4">
        <v>2</v>
      </c>
      <c r="O1242" s="4">
        <v>1.2112000000000001</v>
      </c>
      <c r="P1242" s="14">
        <f t="shared" si="119"/>
        <v>0.04</v>
      </c>
    </row>
    <row r="1243" spans="1:16" ht="14.25" customHeight="1" x14ac:dyDescent="0.25">
      <c r="A1243" s="2" t="s">
        <v>1515</v>
      </c>
      <c r="B1243" s="3">
        <v>40803</v>
      </c>
      <c r="C1243" s="10" t="str">
        <f t="shared" si="114"/>
        <v>September</v>
      </c>
      <c r="D1243" s="10" t="str">
        <f t="shared" si="115"/>
        <v>2011</v>
      </c>
      <c r="E1243" s="3">
        <v>40807</v>
      </c>
      <c r="F1243" s="13">
        <f t="shared" si="116"/>
        <v>4</v>
      </c>
      <c r="G1243" s="2" t="s">
        <v>3370</v>
      </c>
      <c r="H1243" s="2" t="s">
        <v>3132</v>
      </c>
      <c r="I1243" s="22" t="str">
        <f t="shared" si="117"/>
        <v>United States</v>
      </c>
      <c r="J1243" s="22" t="str">
        <f t="shared" si="118"/>
        <v>Washington</v>
      </c>
      <c r="K1243" s="2" t="s">
        <v>28</v>
      </c>
      <c r="L1243" s="2" t="s">
        <v>1510</v>
      </c>
      <c r="M1243" s="4">
        <v>57.93</v>
      </c>
      <c r="N1243" s="4">
        <v>3</v>
      </c>
      <c r="O1243" s="4">
        <v>16.220400000000001</v>
      </c>
      <c r="P1243" s="14">
        <f t="shared" si="119"/>
        <v>0.28000000000000003</v>
      </c>
    </row>
    <row r="1244" spans="1:16" ht="14.25" customHeight="1" x14ac:dyDescent="0.25">
      <c r="A1244" s="2" t="s">
        <v>1515</v>
      </c>
      <c r="B1244" s="3">
        <v>40803</v>
      </c>
      <c r="C1244" s="10" t="str">
        <f t="shared" si="114"/>
        <v>September</v>
      </c>
      <c r="D1244" s="10" t="str">
        <f t="shared" si="115"/>
        <v>2011</v>
      </c>
      <c r="E1244" s="3">
        <v>40807</v>
      </c>
      <c r="F1244" s="13">
        <f t="shared" si="116"/>
        <v>4</v>
      </c>
      <c r="G1244" s="2" t="s">
        <v>3370</v>
      </c>
      <c r="H1244" s="2" t="s">
        <v>3132</v>
      </c>
      <c r="I1244" s="22" t="str">
        <f t="shared" si="117"/>
        <v>United States</v>
      </c>
      <c r="J1244" s="22" t="str">
        <f t="shared" si="118"/>
        <v>Washington</v>
      </c>
      <c r="K1244" s="2" t="s">
        <v>12</v>
      </c>
      <c r="L1244" s="2" t="s">
        <v>1140</v>
      </c>
      <c r="M1244" s="4">
        <v>35.340000000000003</v>
      </c>
      <c r="N1244" s="4">
        <v>2</v>
      </c>
      <c r="O1244" s="4">
        <v>13.4292</v>
      </c>
      <c r="P1244" s="14">
        <f t="shared" si="119"/>
        <v>0.37999999999999995</v>
      </c>
    </row>
    <row r="1245" spans="1:16" ht="14.25" customHeight="1" x14ac:dyDescent="0.25">
      <c r="A1245" s="2" t="s">
        <v>1515</v>
      </c>
      <c r="B1245" s="3">
        <v>40803</v>
      </c>
      <c r="C1245" s="10" t="str">
        <f t="shared" si="114"/>
        <v>September</v>
      </c>
      <c r="D1245" s="10" t="str">
        <f t="shared" si="115"/>
        <v>2011</v>
      </c>
      <c r="E1245" s="3">
        <v>40807</v>
      </c>
      <c r="F1245" s="13">
        <f t="shared" si="116"/>
        <v>4</v>
      </c>
      <c r="G1245" s="2" t="s">
        <v>3370</v>
      </c>
      <c r="H1245" s="2" t="s">
        <v>3132</v>
      </c>
      <c r="I1245" s="22" t="str">
        <f t="shared" si="117"/>
        <v>United States</v>
      </c>
      <c r="J1245" s="22" t="str">
        <f t="shared" si="118"/>
        <v>Washington</v>
      </c>
      <c r="K1245" s="2" t="s">
        <v>18</v>
      </c>
      <c r="L1245" s="2" t="s">
        <v>931</v>
      </c>
      <c r="M1245" s="4">
        <v>137.24</v>
      </c>
      <c r="N1245" s="4">
        <v>5</v>
      </c>
      <c r="O1245" s="4">
        <v>46.3185</v>
      </c>
      <c r="P1245" s="14">
        <f t="shared" si="119"/>
        <v>0.33749999999999997</v>
      </c>
    </row>
    <row r="1246" spans="1:16" ht="14.25" customHeight="1" x14ac:dyDescent="0.25">
      <c r="A1246" s="2" t="s">
        <v>1517</v>
      </c>
      <c r="B1246" s="3">
        <v>41885</v>
      </c>
      <c r="C1246" s="10" t="str">
        <f t="shared" si="114"/>
        <v>September</v>
      </c>
      <c r="D1246" s="10" t="str">
        <f t="shared" si="115"/>
        <v>2014</v>
      </c>
      <c r="E1246" s="3">
        <v>41891</v>
      </c>
      <c r="F1246" s="13">
        <f t="shared" si="116"/>
        <v>6</v>
      </c>
      <c r="G1246" s="2" t="s">
        <v>3569</v>
      </c>
      <c r="H1246" s="2" t="s">
        <v>3235</v>
      </c>
      <c r="I1246" s="22" t="str">
        <f t="shared" si="117"/>
        <v>United States</v>
      </c>
      <c r="J1246" s="22" t="str">
        <f t="shared" si="118"/>
        <v>California</v>
      </c>
      <c r="K1246" s="2" t="s">
        <v>14</v>
      </c>
      <c r="L1246" s="2" t="s">
        <v>1518</v>
      </c>
      <c r="M1246" s="4">
        <v>9.4</v>
      </c>
      <c r="N1246" s="4">
        <v>5</v>
      </c>
      <c r="O1246" s="4">
        <v>2.726</v>
      </c>
      <c r="P1246" s="14">
        <f t="shared" si="119"/>
        <v>0.28999999999999998</v>
      </c>
    </row>
    <row r="1247" spans="1:16" ht="14.25" customHeight="1" x14ac:dyDescent="0.25">
      <c r="A1247" s="2" t="s">
        <v>1517</v>
      </c>
      <c r="B1247" s="3">
        <v>41885</v>
      </c>
      <c r="C1247" s="10" t="str">
        <f t="shared" si="114"/>
        <v>September</v>
      </c>
      <c r="D1247" s="10" t="str">
        <f t="shared" si="115"/>
        <v>2014</v>
      </c>
      <c r="E1247" s="3">
        <v>41891</v>
      </c>
      <c r="F1247" s="13">
        <f t="shared" si="116"/>
        <v>6</v>
      </c>
      <c r="G1247" s="2" t="s">
        <v>3569</v>
      </c>
      <c r="H1247" s="2" t="s">
        <v>3235</v>
      </c>
      <c r="I1247" s="22" t="str">
        <f t="shared" si="117"/>
        <v>United States</v>
      </c>
      <c r="J1247" s="22" t="str">
        <f t="shared" si="118"/>
        <v>California</v>
      </c>
      <c r="K1247" s="2" t="s">
        <v>9</v>
      </c>
      <c r="L1247" s="2" t="s">
        <v>1519</v>
      </c>
      <c r="M1247" s="4">
        <v>74</v>
      </c>
      <c r="N1247" s="4">
        <v>5</v>
      </c>
      <c r="O1247" s="4">
        <v>37</v>
      </c>
      <c r="P1247" s="14">
        <f t="shared" si="119"/>
        <v>0.5</v>
      </c>
    </row>
    <row r="1248" spans="1:16" ht="14.25" customHeight="1" x14ac:dyDescent="0.25">
      <c r="A1248" s="2" t="s">
        <v>1517</v>
      </c>
      <c r="B1248" s="3">
        <v>41885</v>
      </c>
      <c r="C1248" s="10" t="str">
        <f t="shared" si="114"/>
        <v>September</v>
      </c>
      <c r="D1248" s="10" t="str">
        <f t="shared" si="115"/>
        <v>2014</v>
      </c>
      <c r="E1248" s="3">
        <v>41891</v>
      </c>
      <c r="F1248" s="13">
        <f t="shared" si="116"/>
        <v>6</v>
      </c>
      <c r="G1248" s="2" t="s">
        <v>3569</v>
      </c>
      <c r="H1248" s="2" t="s">
        <v>3235</v>
      </c>
      <c r="I1248" s="22" t="str">
        <f t="shared" si="117"/>
        <v>United States</v>
      </c>
      <c r="J1248" s="22" t="str">
        <f t="shared" si="118"/>
        <v>California</v>
      </c>
      <c r="K1248" s="2" t="s">
        <v>16</v>
      </c>
      <c r="L1248" s="2" t="s">
        <v>1406</v>
      </c>
      <c r="M1248" s="4">
        <v>201.584</v>
      </c>
      <c r="N1248" s="4">
        <v>2</v>
      </c>
      <c r="O1248" s="4">
        <v>12.599</v>
      </c>
      <c r="P1248" s="14">
        <f t="shared" si="119"/>
        <v>6.25E-2</v>
      </c>
    </row>
    <row r="1249" spans="1:16" ht="14.25" customHeight="1" x14ac:dyDescent="0.25">
      <c r="A1249" s="2" t="s">
        <v>1520</v>
      </c>
      <c r="B1249" s="3">
        <v>41411</v>
      </c>
      <c r="C1249" s="10" t="str">
        <f t="shared" si="114"/>
        <v>May</v>
      </c>
      <c r="D1249" s="10" t="str">
        <f t="shared" si="115"/>
        <v>2013</v>
      </c>
      <c r="E1249" s="3">
        <v>41416</v>
      </c>
      <c r="F1249" s="13">
        <f t="shared" si="116"/>
        <v>5</v>
      </c>
      <c r="G1249" s="2" t="s">
        <v>3711</v>
      </c>
      <c r="H1249" s="2" t="s">
        <v>3131</v>
      </c>
      <c r="I1249" s="22" t="str">
        <f t="shared" si="117"/>
        <v>United States</v>
      </c>
      <c r="J1249" s="22" t="str">
        <f t="shared" si="118"/>
        <v>California</v>
      </c>
      <c r="K1249" s="2" t="s">
        <v>45</v>
      </c>
      <c r="L1249" s="2" t="s">
        <v>1502</v>
      </c>
      <c r="M1249" s="4">
        <v>17.34</v>
      </c>
      <c r="N1249" s="4">
        <v>3</v>
      </c>
      <c r="O1249" s="4">
        <v>8.4966000000000008</v>
      </c>
      <c r="P1249" s="14">
        <f t="shared" si="119"/>
        <v>0.49000000000000005</v>
      </c>
    </row>
    <row r="1250" spans="1:16" ht="14.25" customHeight="1" x14ac:dyDescent="0.25">
      <c r="A1250" s="2" t="s">
        <v>1521</v>
      </c>
      <c r="B1250" s="3">
        <v>41335</v>
      </c>
      <c r="C1250" s="10" t="str">
        <f t="shared" si="114"/>
        <v>March</v>
      </c>
      <c r="D1250" s="10" t="str">
        <f t="shared" si="115"/>
        <v>2013</v>
      </c>
      <c r="E1250" s="3">
        <v>41342</v>
      </c>
      <c r="F1250" s="13">
        <f t="shared" si="116"/>
        <v>7</v>
      </c>
      <c r="G1250" s="2" t="s">
        <v>3689</v>
      </c>
      <c r="H1250" s="2" t="s">
        <v>3146</v>
      </c>
      <c r="I1250" s="22" t="str">
        <f t="shared" si="117"/>
        <v>United States</v>
      </c>
      <c r="J1250" s="22" t="str">
        <f t="shared" si="118"/>
        <v>Colorado</v>
      </c>
      <c r="K1250" s="2" t="s">
        <v>16</v>
      </c>
      <c r="L1250" s="2" t="s">
        <v>1522</v>
      </c>
      <c r="M1250" s="4">
        <v>159.98400000000001</v>
      </c>
      <c r="N1250" s="4">
        <v>2</v>
      </c>
      <c r="O1250" s="4">
        <v>13.9986</v>
      </c>
      <c r="P1250" s="14">
        <f t="shared" si="119"/>
        <v>8.7499999999999994E-2</v>
      </c>
    </row>
    <row r="1251" spans="1:16" ht="14.25" customHeight="1" x14ac:dyDescent="0.25">
      <c r="A1251" s="2" t="s">
        <v>1523</v>
      </c>
      <c r="B1251" s="3">
        <v>41452</v>
      </c>
      <c r="C1251" s="10" t="str">
        <f t="shared" si="114"/>
        <v>June</v>
      </c>
      <c r="D1251" s="10" t="str">
        <f t="shared" si="115"/>
        <v>2013</v>
      </c>
      <c r="E1251" s="3">
        <v>41459</v>
      </c>
      <c r="F1251" s="13">
        <f t="shared" si="116"/>
        <v>7</v>
      </c>
      <c r="G1251" s="2" t="s">
        <v>3311</v>
      </c>
      <c r="H1251" s="2" t="s">
        <v>3134</v>
      </c>
      <c r="I1251" s="22" t="str">
        <f t="shared" si="117"/>
        <v>United States</v>
      </c>
      <c r="J1251" s="22" t="str">
        <f t="shared" si="118"/>
        <v>California</v>
      </c>
      <c r="K1251" s="2" t="s">
        <v>12</v>
      </c>
      <c r="L1251" s="2" t="s">
        <v>1524</v>
      </c>
      <c r="M1251" s="4">
        <v>22.14</v>
      </c>
      <c r="N1251" s="4">
        <v>3</v>
      </c>
      <c r="O1251" s="4">
        <v>6.4206000000000003</v>
      </c>
      <c r="P1251" s="14">
        <f t="shared" si="119"/>
        <v>0.28999999999999998</v>
      </c>
    </row>
    <row r="1252" spans="1:16" ht="14.25" customHeight="1" x14ac:dyDescent="0.25">
      <c r="A1252" s="2" t="s">
        <v>1525</v>
      </c>
      <c r="B1252" s="3">
        <v>41690</v>
      </c>
      <c r="C1252" s="10" t="str">
        <f t="shared" si="114"/>
        <v>February</v>
      </c>
      <c r="D1252" s="10" t="str">
        <f t="shared" si="115"/>
        <v>2014</v>
      </c>
      <c r="E1252" s="3">
        <v>41691</v>
      </c>
      <c r="F1252" s="13">
        <f t="shared" si="116"/>
        <v>1</v>
      </c>
      <c r="G1252" s="2" t="s">
        <v>3532</v>
      </c>
      <c r="H1252" s="2" t="s">
        <v>3131</v>
      </c>
      <c r="I1252" s="22" t="str">
        <f t="shared" si="117"/>
        <v>United States</v>
      </c>
      <c r="J1252" s="22" t="str">
        <f t="shared" si="118"/>
        <v>California</v>
      </c>
      <c r="K1252" s="2" t="s">
        <v>14</v>
      </c>
      <c r="L1252" s="2" t="s">
        <v>1526</v>
      </c>
      <c r="M1252" s="4">
        <v>12.84</v>
      </c>
      <c r="N1252" s="4">
        <v>3</v>
      </c>
      <c r="O1252" s="4">
        <v>3.4668000000000001</v>
      </c>
      <c r="P1252" s="14">
        <f t="shared" si="119"/>
        <v>0.27</v>
      </c>
    </row>
    <row r="1253" spans="1:16" ht="14.25" customHeight="1" x14ac:dyDescent="0.25">
      <c r="A1253" s="2" t="s">
        <v>1525</v>
      </c>
      <c r="B1253" s="3">
        <v>41690</v>
      </c>
      <c r="C1253" s="10" t="str">
        <f t="shared" si="114"/>
        <v>February</v>
      </c>
      <c r="D1253" s="10" t="str">
        <f t="shared" si="115"/>
        <v>2014</v>
      </c>
      <c r="E1253" s="3">
        <v>41691</v>
      </c>
      <c r="F1253" s="13">
        <f t="shared" si="116"/>
        <v>1</v>
      </c>
      <c r="G1253" s="2" t="s">
        <v>3532</v>
      </c>
      <c r="H1253" s="2" t="s">
        <v>3131</v>
      </c>
      <c r="I1253" s="22" t="str">
        <f t="shared" si="117"/>
        <v>United States</v>
      </c>
      <c r="J1253" s="22" t="str">
        <f t="shared" si="118"/>
        <v>California</v>
      </c>
      <c r="K1253" s="2" t="s">
        <v>12</v>
      </c>
      <c r="L1253" s="2" t="s">
        <v>1486</v>
      </c>
      <c r="M1253" s="4">
        <v>44.67</v>
      </c>
      <c r="N1253" s="4">
        <v>3</v>
      </c>
      <c r="O1253" s="4">
        <v>12.0609</v>
      </c>
      <c r="P1253" s="14">
        <f t="shared" si="119"/>
        <v>0.27</v>
      </c>
    </row>
    <row r="1254" spans="1:16" ht="14.25" customHeight="1" x14ac:dyDescent="0.25">
      <c r="A1254" s="2" t="s">
        <v>1527</v>
      </c>
      <c r="B1254" s="3">
        <v>41415</v>
      </c>
      <c r="C1254" s="10" t="str">
        <f t="shared" si="114"/>
        <v>May</v>
      </c>
      <c r="D1254" s="10" t="str">
        <f t="shared" si="115"/>
        <v>2013</v>
      </c>
      <c r="E1254" s="3">
        <v>41418</v>
      </c>
      <c r="F1254" s="13">
        <f t="shared" si="116"/>
        <v>3</v>
      </c>
      <c r="G1254" s="2" t="s">
        <v>3723</v>
      </c>
      <c r="H1254" s="2" t="s">
        <v>3152</v>
      </c>
      <c r="I1254" s="22" t="str">
        <f t="shared" si="117"/>
        <v>United States</v>
      </c>
      <c r="J1254" s="22" t="str">
        <f t="shared" si="118"/>
        <v>Colorado</v>
      </c>
      <c r="K1254" s="2" t="s">
        <v>18</v>
      </c>
      <c r="L1254" s="2" t="s">
        <v>1528</v>
      </c>
      <c r="M1254" s="4">
        <v>40.634999999999998</v>
      </c>
      <c r="N1254" s="4">
        <v>7</v>
      </c>
      <c r="O1254" s="4">
        <v>-32.508000000000003</v>
      </c>
      <c r="P1254" s="14">
        <f t="shared" si="119"/>
        <v>-0.80000000000000016</v>
      </c>
    </row>
    <row r="1255" spans="1:16" ht="14.25" customHeight="1" x14ac:dyDescent="0.25">
      <c r="A1255" s="2" t="s">
        <v>1529</v>
      </c>
      <c r="B1255" s="3">
        <v>40869</v>
      </c>
      <c r="C1255" s="10" t="str">
        <f t="shared" si="114"/>
        <v>November</v>
      </c>
      <c r="D1255" s="10" t="str">
        <f t="shared" si="115"/>
        <v>2011</v>
      </c>
      <c r="E1255" s="3">
        <v>40873</v>
      </c>
      <c r="F1255" s="13">
        <f t="shared" si="116"/>
        <v>4</v>
      </c>
      <c r="G1255" s="2" t="s">
        <v>3724</v>
      </c>
      <c r="H1255" s="2" t="s">
        <v>3131</v>
      </c>
      <c r="I1255" s="22" t="str">
        <f t="shared" si="117"/>
        <v>United States</v>
      </c>
      <c r="J1255" s="22" t="str">
        <f t="shared" si="118"/>
        <v>California</v>
      </c>
      <c r="K1255" s="2" t="s">
        <v>45</v>
      </c>
      <c r="L1255" s="2" t="s">
        <v>1504</v>
      </c>
      <c r="M1255" s="4">
        <v>53.82</v>
      </c>
      <c r="N1255" s="4">
        <v>9</v>
      </c>
      <c r="O1255" s="4">
        <v>24.219000000000001</v>
      </c>
      <c r="P1255" s="14">
        <f t="shared" si="119"/>
        <v>0.45</v>
      </c>
    </row>
    <row r="1256" spans="1:16" ht="14.25" customHeight="1" x14ac:dyDescent="0.25">
      <c r="A1256" s="2" t="s">
        <v>1530</v>
      </c>
      <c r="B1256" s="3">
        <v>41915</v>
      </c>
      <c r="C1256" s="10" t="str">
        <f t="shared" si="114"/>
        <v>October</v>
      </c>
      <c r="D1256" s="10" t="str">
        <f t="shared" si="115"/>
        <v>2014</v>
      </c>
      <c r="E1256" s="3">
        <v>41920</v>
      </c>
      <c r="F1256" s="13">
        <f t="shared" si="116"/>
        <v>5</v>
      </c>
      <c r="G1256" s="2" t="s">
        <v>3474</v>
      </c>
      <c r="H1256" s="2" t="s">
        <v>3132</v>
      </c>
      <c r="I1256" s="22" t="str">
        <f t="shared" si="117"/>
        <v>United States</v>
      </c>
      <c r="J1256" s="22" t="str">
        <f t="shared" si="118"/>
        <v>Washington</v>
      </c>
      <c r="K1256" s="2" t="s">
        <v>79</v>
      </c>
      <c r="L1256" s="2" t="s">
        <v>106</v>
      </c>
      <c r="M1256" s="4">
        <v>8.94</v>
      </c>
      <c r="N1256" s="4">
        <v>3</v>
      </c>
      <c r="O1256" s="4">
        <v>4.1124000000000001</v>
      </c>
      <c r="P1256" s="14">
        <f t="shared" si="119"/>
        <v>0.46</v>
      </c>
    </row>
    <row r="1257" spans="1:16" ht="14.25" customHeight="1" x14ac:dyDescent="0.25">
      <c r="A1257" s="2" t="s">
        <v>1530</v>
      </c>
      <c r="B1257" s="3">
        <v>41915</v>
      </c>
      <c r="C1257" s="10" t="str">
        <f t="shared" si="114"/>
        <v>October</v>
      </c>
      <c r="D1257" s="10" t="str">
        <f t="shared" si="115"/>
        <v>2014</v>
      </c>
      <c r="E1257" s="3">
        <v>41920</v>
      </c>
      <c r="F1257" s="13">
        <f t="shared" si="116"/>
        <v>5</v>
      </c>
      <c r="G1257" s="2" t="s">
        <v>3474</v>
      </c>
      <c r="H1257" s="2" t="s">
        <v>3132</v>
      </c>
      <c r="I1257" s="22" t="str">
        <f t="shared" si="117"/>
        <v>United States</v>
      </c>
      <c r="J1257" s="22" t="str">
        <f t="shared" si="118"/>
        <v>Washington</v>
      </c>
      <c r="K1257" s="2" t="s">
        <v>16</v>
      </c>
      <c r="L1257" s="2" t="s">
        <v>304</v>
      </c>
      <c r="M1257" s="4">
        <v>84.784000000000006</v>
      </c>
      <c r="N1257" s="4">
        <v>2</v>
      </c>
      <c r="O1257" s="4">
        <v>-20.136199999999999</v>
      </c>
      <c r="P1257" s="14">
        <f t="shared" si="119"/>
        <v>-0.23749999999999996</v>
      </c>
    </row>
    <row r="1258" spans="1:16" ht="14.25" customHeight="1" x14ac:dyDescent="0.25">
      <c r="A1258" s="2" t="s">
        <v>1531</v>
      </c>
      <c r="B1258" s="3">
        <v>41989</v>
      </c>
      <c r="C1258" s="10" t="str">
        <f t="shared" si="114"/>
        <v>December</v>
      </c>
      <c r="D1258" s="10" t="str">
        <f t="shared" si="115"/>
        <v>2014</v>
      </c>
      <c r="E1258" s="3">
        <v>41994</v>
      </c>
      <c r="F1258" s="13">
        <f t="shared" si="116"/>
        <v>5</v>
      </c>
      <c r="G1258" s="2" t="s">
        <v>3725</v>
      </c>
      <c r="H1258" s="2" t="s">
        <v>3132</v>
      </c>
      <c r="I1258" s="22" t="str">
        <f t="shared" si="117"/>
        <v>United States</v>
      </c>
      <c r="J1258" s="22" t="str">
        <f t="shared" si="118"/>
        <v>Washington</v>
      </c>
      <c r="K1258" s="2" t="s">
        <v>12</v>
      </c>
      <c r="L1258" s="2" t="s">
        <v>1532</v>
      </c>
      <c r="M1258" s="4">
        <v>22.77</v>
      </c>
      <c r="N1258" s="4">
        <v>3</v>
      </c>
      <c r="O1258" s="4">
        <v>9.7911000000000001</v>
      </c>
      <c r="P1258" s="14">
        <f t="shared" si="119"/>
        <v>0.43</v>
      </c>
    </row>
    <row r="1259" spans="1:16" ht="14.25" customHeight="1" x14ac:dyDescent="0.25">
      <c r="A1259" s="2" t="s">
        <v>1533</v>
      </c>
      <c r="B1259" s="3">
        <v>41463</v>
      </c>
      <c r="C1259" s="10" t="str">
        <f t="shared" si="114"/>
        <v>July</v>
      </c>
      <c r="D1259" s="10" t="str">
        <f t="shared" si="115"/>
        <v>2013</v>
      </c>
      <c r="E1259" s="3">
        <v>41465</v>
      </c>
      <c r="F1259" s="13">
        <f t="shared" si="116"/>
        <v>2</v>
      </c>
      <c r="G1259" s="2" t="s">
        <v>3726</v>
      </c>
      <c r="H1259" s="2" t="s">
        <v>3131</v>
      </c>
      <c r="I1259" s="22" t="str">
        <f t="shared" si="117"/>
        <v>United States</v>
      </c>
      <c r="J1259" s="22" t="str">
        <f t="shared" si="118"/>
        <v>California</v>
      </c>
      <c r="K1259" s="2" t="s">
        <v>72</v>
      </c>
      <c r="L1259" s="2" t="s">
        <v>759</v>
      </c>
      <c r="M1259" s="4">
        <v>287.96800000000002</v>
      </c>
      <c r="N1259" s="4">
        <v>4</v>
      </c>
      <c r="O1259" s="4">
        <v>-3.5996000000000001</v>
      </c>
      <c r="P1259" s="14">
        <f t="shared" si="119"/>
        <v>-1.2499999999999999E-2</v>
      </c>
    </row>
    <row r="1260" spans="1:16" ht="14.25" customHeight="1" x14ac:dyDescent="0.25">
      <c r="A1260" s="2" t="s">
        <v>1533</v>
      </c>
      <c r="B1260" s="3">
        <v>41463</v>
      </c>
      <c r="C1260" s="10" t="str">
        <f t="shared" si="114"/>
        <v>July</v>
      </c>
      <c r="D1260" s="10" t="str">
        <f t="shared" si="115"/>
        <v>2013</v>
      </c>
      <c r="E1260" s="3">
        <v>41465</v>
      </c>
      <c r="F1260" s="13">
        <f t="shared" si="116"/>
        <v>2</v>
      </c>
      <c r="G1260" s="2" t="s">
        <v>3726</v>
      </c>
      <c r="H1260" s="2" t="s">
        <v>3131</v>
      </c>
      <c r="I1260" s="22" t="str">
        <f t="shared" si="117"/>
        <v>United States</v>
      </c>
      <c r="J1260" s="22" t="str">
        <f t="shared" si="118"/>
        <v>California</v>
      </c>
      <c r="K1260" s="2" t="s">
        <v>165</v>
      </c>
      <c r="L1260" s="2" t="s">
        <v>985</v>
      </c>
      <c r="M1260" s="4">
        <v>2799.96</v>
      </c>
      <c r="N1260" s="4">
        <v>5</v>
      </c>
      <c r="O1260" s="4">
        <v>944.98649999999998</v>
      </c>
      <c r="P1260" s="14">
        <f t="shared" si="119"/>
        <v>0.33749999999999997</v>
      </c>
    </row>
    <row r="1261" spans="1:16" ht="14.25" customHeight="1" x14ac:dyDescent="0.25">
      <c r="A1261" s="2" t="s">
        <v>1533</v>
      </c>
      <c r="B1261" s="3">
        <v>41463</v>
      </c>
      <c r="C1261" s="10" t="str">
        <f t="shared" si="114"/>
        <v>July</v>
      </c>
      <c r="D1261" s="10" t="str">
        <f t="shared" si="115"/>
        <v>2013</v>
      </c>
      <c r="E1261" s="3">
        <v>41465</v>
      </c>
      <c r="F1261" s="13">
        <f t="shared" si="116"/>
        <v>2</v>
      </c>
      <c r="G1261" s="2" t="s">
        <v>3726</v>
      </c>
      <c r="H1261" s="2" t="s">
        <v>3131</v>
      </c>
      <c r="I1261" s="22" t="str">
        <f t="shared" si="117"/>
        <v>United States</v>
      </c>
      <c r="J1261" s="22" t="str">
        <f t="shared" si="118"/>
        <v>California</v>
      </c>
      <c r="K1261" s="2" t="s">
        <v>45</v>
      </c>
      <c r="L1261" s="2" t="s">
        <v>1534</v>
      </c>
      <c r="M1261" s="4">
        <v>48.94</v>
      </c>
      <c r="N1261" s="4">
        <v>1</v>
      </c>
      <c r="O1261" s="4">
        <v>24.47</v>
      </c>
      <c r="P1261" s="14">
        <f t="shared" si="119"/>
        <v>0.5</v>
      </c>
    </row>
    <row r="1262" spans="1:16" ht="14.25" customHeight="1" x14ac:dyDescent="0.25">
      <c r="A1262" s="2" t="s">
        <v>1535</v>
      </c>
      <c r="B1262" s="3">
        <v>41382</v>
      </c>
      <c r="C1262" s="10" t="str">
        <f t="shared" si="114"/>
        <v>April</v>
      </c>
      <c r="D1262" s="10" t="str">
        <f t="shared" si="115"/>
        <v>2013</v>
      </c>
      <c r="E1262" s="3">
        <v>41386</v>
      </c>
      <c r="F1262" s="13">
        <f t="shared" si="116"/>
        <v>4</v>
      </c>
      <c r="G1262" s="2" t="s">
        <v>3499</v>
      </c>
      <c r="H1262" s="2" t="s">
        <v>3249</v>
      </c>
      <c r="I1262" s="22" t="str">
        <f t="shared" si="117"/>
        <v>United States</v>
      </c>
      <c r="J1262" s="22" t="str">
        <f t="shared" si="118"/>
        <v>California</v>
      </c>
      <c r="K1262" s="2" t="s">
        <v>198</v>
      </c>
      <c r="L1262" s="2" t="s">
        <v>1536</v>
      </c>
      <c r="M1262" s="4">
        <v>257.49900000000002</v>
      </c>
      <c r="N1262" s="4">
        <v>3</v>
      </c>
      <c r="O1262" s="4">
        <v>24.235199999999999</v>
      </c>
      <c r="P1262" s="14">
        <f t="shared" si="119"/>
        <v>9.4117647058823514E-2</v>
      </c>
    </row>
    <row r="1263" spans="1:16" ht="14.25" customHeight="1" x14ac:dyDescent="0.25">
      <c r="A1263" s="2" t="s">
        <v>1537</v>
      </c>
      <c r="B1263" s="3">
        <v>40827</v>
      </c>
      <c r="C1263" s="10" t="str">
        <f t="shared" si="114"/>
        <v>October</v>
      </c>
      <c r="D1263" s="10" t="str">
        <f t="shared" si="115"/>
        <v>2011</v>
      </c>
      <c r="E1263" s="3">
        <v>40832</v>
      </c>
      <c r="F1263" s="13">
        <f t="shared" si="116"/>
        <v>5</v>
      </c>
      <c r="G1263" s="2" t="s">
        <v>3646</v>
      </c>
      <c r="H1263" s="2" t="s">
        <v>3132</v>
      </c>
      <c r="I1263" s="22" t="str">
        <f t="shared" si="117"/>
        <v>United States</v>
      </c>
      <c r="J1263" s="22" t="str">
        <f t="shared" si="118"/>
        <v>Washington</v>
      </c>
      <c r="K1263" s="2" t="s">
        <v>12</v>
      </c>
      <c r="L1263" s="2" t="s">
        <v>1538</v>
      </c>
      <c r="M1263" s="4">
        <v>63.47</v>
      </c>
      <c r="N1263" s="4">
        <v>11</v>
      </c>
      <c r="O1263" s="4">
        <v>19.041</v>
      </c>
      <c r="P1263" s="14">
        <f t="shared" si="119"/>
        <v>0.3</v>
      </c>
    </row>
    <row r="1264" spans="1:16" ht="14.25" customHeight="1" x14ac:dyDescent="0.25">
      <c r="A1264" s="2" t="s">
        <v>1537</v>
      </c>
      <c r="B1264" s="3">
        <v>40827</v>
      </c>
      <c r="C1264" s="10" t="str">
        <f t="shared" si="114"/>
        <v>October</v>
      </c>
      <c r="D1264" s="10" t="str">
        <f t="shared" si="115"/>
        <v>2011</v>
      </c>
      <c r="E1264" s="3">
        <v>40832</v>
      </c>
      <c r="F1264" s="13">
        <f t="shared" si="116"/>
        <v>5</v>
      </c>
      <c r="G1264" s="2" t="s">
        <v>3646</v>
      </c>
      <c r="H1264" s="2" t="s">
        <v>3132</v>
      </c>
      <c r="I1264" s="22" t="str">
        <f t="shared" si="117"/>
        <v>United States</v>
      </c>
      <c r="J1264" s="22" t="str">
        <f t="shared" si="118"/>
        <v>Washington</v>
      </c>
      <c r="K1264" s="2" t="s">
        <v>38</v>
      </c>
      <c r="L1264" s="2" t="s">
        <v>1539</v>
      </c>
      <c r="M1264" s="4">
        <v>345</v>
      </c>
      <c r="N1264" s="4">
        <v>5</v>
      </c>
      <c r="O1264" s="4">
        <v>58.65</v>
      </c>
      <c r="P1264" s="14">
        <f t="shared" si="119"/>
        <v>0.16999999999999998</v>
      </c>
    </row>
    <row r="1265" spans="1:16" ht="14.25" customHeight="1" x14ac:dyDescent="0.25">
      <c r="A1265" s="2" t="s">
        <v>1540</v>
      </c>
      <c r="B1265" s="3">
        <v>41261</v>
      </c>
      <c r="C1265" s="10" t="str">
        <f t="shared" si="114"/>
        <v>December</v>
      </c>
      <c r="D1265" s="10" t="str">
        <f t="shared" si="115"/>
        <v>2012</v>
      </c>
      <c r="E1265" s="3">
        <v>41265</v>
      </c>
      <c r="F1265" s="13">
        <f t="shared" si="116"/>
        <v>4</v>
      </c>
      <c r="G1265" s="2" t="s">
        <v>3727</v>
      </c>
      <c r="H1265" s="2" t="s">
        <v>3161</v>
      </c>
      <c r="I1265" s="22" t="str">
        <f t="shared" si="117"/>
        <v>United States</v>
      </c>
      <c r="J1265" s="22" t="str">
        <f t="shared" si="118"/>
        <v>Colorado</v>
      </c>
      <c r="K1265" s="2" t="s">
        <v>14</v>
      </c>
      <c r="L1265" s="2" t="s">
        <v>1526</v>
      </c>
      <c r="M1265" s="4">
        <v>6.8479999999999999</v>
      </c>
      <c r="N1265" s="4">
        <v>2</v>
      </c>
      <c r="O1265" s="4">
        <v>0.59919999999999995</v>
      </c>
      <c r="P1265" s="14">
        <f t="shared" si="119"/>
        <v>8.7499999999999994E-2</v>
      </c>
    </row>
    <row r="1266" spans="1:16" ht="14.25" customHeight="1" x14ac:dyDescent="0.25">
      <c r="A1266" s="2" t="s">
        <v>1541</v>
      </c>
      <c r="B1266" s="3">
        <v>41641</v>
      </c>
      <c r="C1266" s="10" t="str">
        <f t="shared" si="114"/>
        <v>January</v>
      </c>
      <c r="D1266" s="10" t="str">
        <f t="shared" si="115"/>
        <v>2014</v>
      </c>
      <c r="E1266" s="3">
        <v>41645</v>
      </c>
      <c r="F1266" s="13">
        <f t="shared" si="116"/>
        <v>4</v>
      </c>
      <c r="G1266" s="2" t="s">
        <v>3528</v>
      </c>
      <c r="H1266" s="2" t="s">
        <v>3131</v>
      </c>
      <c r="I1266" s="22" t="str">
        <f t="shared" si="117"/>
        <v>United States</v>
      </c>
      <c r="J1266" s="22" t="str">
        <f t="shared" si="118"/>
        <v>California</v>
      </c>
      <c r="K1266" s="2" t="s">
        <v>12</v>
      </c>
      <c r="L1266" s="2" t="s">
        <v>1542</v>
      </c>
      <c r="M1266" s="4">
        <v>474.43</v>
      </c>
      <c r="N1266" s="4">
        <v>11</v>
      </c>
      <c r="O1266" s="4">
        <v>199.26060000000001</v>
      </c>
      <c r="P1266" s="14">
        <f t="shared" si="119"/>
        <v>0.42000000000000004</v>
      </c>
    </row>
    <row r="1267" spans="1:16" ht="14.25" customHeight="1" x14ac:dyDescent="0.25">
      <c r="A1267" s="2" t="s">
        <v>1543</v>
      </c>
      <c r="B1267" s="3">
        <v>41940</v>
      </c>
      <c r="C1267" s="10" t="str">
        <f t="shared" si="114"/>
        <v>October</v>
      </c>
      <c r="D1267" s="10" t="str">
        <f t="shared" si="115"/>
        <v>2014</v>
      </c>
      <c r="E1267" s="3">
        <v>41941</v>
      </c>
      <c r="F1267" s="13">
        <f t="shared" si="116"/>
        <v>1</v>
      </c>
      <c r="G1267" s="2" t="s">
        <v>3728</v>
      </c>
      <c r="H1267" s="2" t="s">
        <v>3134</v>
      </c>
      <c r="I1267" s="22" t="str">
        <f t="shared" si="117"/>
        <v>United States</v>
      </c>
      <c r="J1267" s="22" t="str">
        <f t="shared" si="118"/>
        <v>California</v>
      </c>
      <c r="K1267" s="2" t="s">
        <v>198</v>
      </c>
      <c r="L1267" s="2" t="s">
        <v>1544</v>
      </c>
      <c r="M1267" s="4">
        <v>556.66499999999996</v>
      </c>
      <c r="N1267" s="4">
        <v>5</v>
      </c>
      <c r="O1267" s="4">
        <v>6.5490000000000004</v>
      </c>
      <c r="P1267" s="14">
        <f t="shared" si="119"/>
        <v>1.1764705882352943E-2</v>
      </c>
    </row>
    <row r="1268" spans="1:16" ht="14.25" customHeight="1" x14ac:dyDescent="0.25">
      <c r="A1268" s="2" t="s">
        <v>1543</v>
      </c>
      <c r="B1268" s="3">
        <v>41940</v>
      </c>
      <c r="C1268" s="10" t="str">
        <f t="shared" si="114"/>
        <v>October</v>
      </c>
      <c r="D1268" s="10" t="str">
        <f t="shared" si="115"/>
        <v>2014</v>
      </c>
      <c r="E1268" s="3">
        <v>41941</v>
      </c>
      <c r="F1268" s="13">
        <f t="shared" si="116"/>
        <v>1</v>
      </c>
      <c r="G1268" s="2" t="s">
        <v>3728</v>
      </c>
      <c r="H1268" s="2" t="s">
        <v>3134</v>
      </c>
      <c r="I1268" s="22" t="str">
        <f t="shared" si="117"/>
        <v>United States</v>
      </c>
      <c r="J1268" s="22" t="str">
        <f t="shared" si="118"/>
        <v>California</v>
      </c>
      <c r="K1268" s="2" t="s">
        <v>16</v>
      </c>
      <c r="L1268" s="2" t="s">
        <v>1545</v>
      </c>
      <c r="M1268" s="4">
        <v>95.84</v>
      </c>
      <c r="N1268" s="4">
        <v>4</v>
      </c>
      <c r="O1268" s="4">
        <v>34.741999999999997</v>
      </c>
      <c r="P1268" s="14">
        <f t="shared" si="119"/>
        <v>0.36249999999999993</v>
      </c>
    </row>
    <row r="1269" spans="1:16" ht="14.25" customHeight="1" x14ac:dyDescent="0.25">
      <c r="A1269" s="2" t="s">
        <v>1546</v>
      </c>
      <c r="B1269" s="3">
        <v>41544</v>
      </c>
      <c r="C1269" s="10" t="str">
        <f t="shared" si="114"/>
        <v>September</v>
      </c>
      <c r="D1269" s="10" t="str">
        <f t="shared" si="115"/>
        <v>2013</v>
      </c>
      <c r="E1269" s="3">
        <v>41548</v>
      </c>
      <c r="F1269" s="13">
        <f t="shared" si="116"/>
        <v>4</v>
      </c>
      <c r="G1269" s="2" t="s">
        <v>3729</v>
      </c>
      <c r="H1269" s="2" t="s">
        <v>3250</v>
      </c>
      <c r="I1269" s="22" t="str">
        <f t="shared" si="117"/>
        <v>United States</v>
      </c>
      <c r="J1269" s="22" t="str">
        <f t="shared" si="118"/>
        <v>Washington</v>
      </c>
      <c r="K1269" s="2" t="s">
        <v>20</v>
      </c>
      <c r="L1269" s="2" t="s">
        <v>1547</v>
      </c>
      <c r="M1269" s="4">
        <v>236.88</v>
      </c>
      <c r="N1269" s="4">
        <v>6</v>
      </c>
      <c r="O1269" s="4">
        <v>66.326400000000007</v>
      </c>
      <c r="P1269" s="14">
        <f t="shared" si="119"/>
        <v>0.28000000000000003</v>
      </c>
    </row>
    <row r="1270" spans="1:16" ht="14.25" customHeight="1" x14ac:dyDescent="0.25">
      <c r="A1270" s="2" t="s">
        <v>1546</v>
      </c>
      <c r="B1270" s="3">
        <v>41544</v>
      </c>
      <c r="C1270" s="10" t="str">
        <f t="shared" si="114"/>
        <v>September</v>
      </c>
      <c r="D1270" s="10" t="str">
        <f t="shared" si="115"/>
        <v>2013</v>
      </c>
      <c r="E1270" s="3">
        <v>41548</v>
      </c>
      <c r="F1270" s="13">
        <f t="shared" si="116"/>
        <v>4</v>
      </c>
      <c r="G1270" s="2" t="s">
        <v>3729</v>
      </c>
      <c r="H1270" s="2" t="s">
        <v>3250</v>
      </c>
      <c r="I1270" s="22" t="str">
        <f t="shared" si="117"/>
        <v>United States</v>
      </c>
      <c r="J1270" s="22" t="str">
        <f t="shared" si="118"/>
        <v>Washington</v>
      </c>
      <c r="K1270" s="2" t="s">
        <v>45</v>
      </c>
      <c r="L1270" s="2" t="s">
        <v>744</v>
      </c>
      <c r="M1270" s="4">
        <v>29.9</v>
      </c>
      <c r="N1270" s="4">
        <v>5</v>
      </c>
      <c r="O1270" s="4">
        <v>14.651</v>
      </c>
      <c r="P1270" s="14">
        <f t="shared" si="119"/>
        <v>0.49</v>
      </c>
    </row>
    <row r="1271" spans="1:16" ht="14.25" customHeight="1" x14ac:dyDescent="0.25">
      <c r="A1271" s="2" t="s">
        <v>1546</v>
      </c>
      <c r="B1271" s="3">
        <v>41544</v>
      </c>
      <c r="C1271" s="10" t="str">
        <f t="shared" si="114"/>
        <v>September</v>
      </c>
      <c r="D1271" s="10" t="str">
        <f t="shared" si="115"/>
        <v>2013</v>
      </c>
      <c r="E1271" s="3">
        <v>41548</v>
      </c>
      <c r="F1271" s="13">
        <f t="shared" si="116"/>
        <v>4</v>
      </c>
      <c r="G1271" s="2" t="s">
        <v>3729</v>
      </c>
      <c r="H1271" s="2" t="s">
        <v>3250</v>
      </c>
      <c r="I1271" s="22" t="str">
        <f t="shared" si="117"/>
        <v>United States</v>
      </c>
      <c r="J1271" s="22" t="str">
        <f t="shared" si="118"/>
        <v>Washington</v>
      </c>
      <c r="K1271" s="2" t="s">
        <v>38</v>
      </c>
      <c r="L1271" s="2" t="s">
        <v>716</v>
      </c>
      <c r="M1271" s="4">
        <v>100</v>
      </c>
      <c r="N1271" s="4">
        <v>4</v>
      </c>
      <c r="O1271" s="4">
        <v>21</v>
      </c>
      <c r="P1271" s="14">
        <f t="shared" si="119"/>
        <v>0.21</v>
      </c>
    </row>
    <row r="1272" spans="1:16" ht="14.25" customHeight="1" x14ac:dyDescent="0.25">
      <c r="A1272" s="2" t="s">
        <v>1548</v>
      </c>
      <c r="B1272" s="3">
        <v>40906</v>
      </c>
      <c r="C1272" s="10" t="str">
        <f t="shared" si="114"/>
        <v>December</v>
      </c>
      <c r="D1272" s="10" t="str">
        <f t="shared" si="115"/>
        <v>2011</v>
      </c>
      <c r="E1272" s="3">
        <v>40910</v>
      </c>
      <c r="F1272" s="13">
        <f t="shared" si="116"/>
        <v>4</v>
      </c>
      <c r="G1272" s="2" t="s">
        <v>3637</v>
      </c>
      <c r="H1272" s="2" t="s">
        <v>3134</v>
      </c>
      <c r="I1272" s="22" t="str">
        <f t="shared" si="117"/>
        <v>United States</v>
      </c>
      <c r="J1272" s="22" t="str">
        <f t="shared" si="118"/>
        <v>California</v>
      </c>
      <c r="K1272" s="2" t="s">
        <v>12</v>
      </c>
      <c r="L1272" s="2" t="s">
        <v>1549</v>
      </c>
      <c r="M1272" s="4">
        <v>24.9</v>
      </c>
      <c r="N1272" s="4">
        <v>5</v>
      </c>
      <c r="O1272" s="4">
        <v>8.2170000000000005</v>
      </c>
      <c r="P1272" s="14">
        <f t="shared" si="119"/>
        <v>0.33</v>
      </c>
    </row>
    <row r="1273" spans="1:16" ht="14.25" customHeight="1" x14ac:dyDescent="0.25">
      <c r="A1273" s="2" t="s">
        <v>1548</v>
      </c>
      <c r="B1273" s="3">
        <v>40906</v>
      </c>
      <c r="C1273" s="10" t="str">
        <f t="shared" si="114"/>
        <v>December</v>
      </c>
      <c r="D1273" s="10" t="str">
        <f t="shared" si="115"/>
        <v>2011</v>
      </c>
      <c r="E1273" s="3">
        <v>40910</v>
      </c>
      <c r="F1273" s="13">
        <f t="shared" si="116"/>
        <v>4</v>
      </c>
      <c r="G1273" s="2" t="s">
        <v>3637</v>
      </c>
      <c r="H1273" s="2" t="s">
        <v>3134</v>
      </c>
      <c r="I1273" s="22" t="str">
        <f t="shared" si="117"/>
        <v>United States</v>
      </c>
      <c r="J1273" s="22" t="str">
        <f t="shared" si="118"/>
        <v>California</v>
      </c>
      <c r="K1273" s="2" t="s">
        <v>45</v>
      </c>
      <c r="L1273" s="2" t="s">
        <v>1550</v>
      </c>
      <c r="M1273" s="4">
        <v>21.12</v>
      </c>
      <c r="N1273" s="4">
        <v>4</v>
      </c>
      <c r="O1273" s="4">
        <v>9.5039999999999996</v>
      </c>
      <c r="P1273" s="14">
        <f t="shared" si="119"/>
        <v>0.44999999999999996</v>
      </c>
    </row>
    <row r="1274" spans="1:16" ht="14.25" customHeight="1" x14ac:dyDescent="0.25">
      <c r="A1274" s="2" t="s">
        <v>1548</v>
      </c>
      <c r="B1274" s="3">
        <v>40906</v>
      </c>
      <c r="C1274" s="10" t="str">
        <f t="shared" si="114"/>
        <v>December</v>
      </c>
      <c r="D1274" s="10" t="str">
        <f t="shared" si="115"/>
        <v>2011</v>
      </c>
      <c r="E1274" s="3">
        <v>40910</v>
      </c>
      <c r="F1274" s="13">
        <f t="shared" si="116"/>
        <v>4</v>
      </c>
      <c r="G1274" s="2" t="s">
        <v>3637</v>
      </c>
      <c r="H1274" s="2" t="s">
        <v>3134</v>
      </c>
      <c r="I1274" s="22" t="str">
        <f t="shared" si="117"/>
        <v>United States</v>
      </c>
      <c r="J1274" s="22" t="str">
        <f t="shared" si="118"/>
        <v>California</v>
      </c>
      <c r="K1274" s="2" t="s">
        <v>510</v>
      </c>
      <c r="L1274" s="2" t="s">
        <v>590</v>
      </c>
      <c r="M1274" s="4">
        <v>767.952</v>
      </c>
      <c r="N1274" s="4">
        <v>6</v>
      </c>
      <c r="O1274" s="4">
        <v>287.98200000000003</v>
      </c>
      <c r="P1274" s="14">
        <f t="shared" si="119"/>
        <v>0.37500000000000006</v>
      </c>
    </row>
    <row r="1275" spans="1:16" ht="14.25" customHeight="1" x14ac:dyDescent="0.25">
      <c r="A1275" s="2" t="s">
        <v>1548</v>
      </c>
      <c r="B1275" s="3">
        <v>40906</v>
      </c>
      <c r="C1275" s="10" t="str">
        <f t="shared" si="114"/>
        <v>December</v>
      </c>
      <c r="D1275" s="10" t="str">
        <f t="shared" si="115"/>
        <v>2011</v>
      </c>
      <c r="E1275" s="3">
        <v>40910</v>
      </c>
      <c r="F1275" s="13">
        <f t="shared" si="116"/>
        <v>4</v>
      </c>
      <c r="G1275" s="2" t="s">
        <v>3637</v>
      </c>
      <c r="H1275" s="2" t="s">
        <v>3134</v>
      </c>
      <c r="I1275" s="22" t="str">
        <f t="shared" si="117"/>
        <v>United States</v>
      </c>
      <c r="J1275" s="22" t="str">
        <f t="shared" si="118"/>
        <v>California</v>
      </c>
      <c r="K1275" s="2" t="s">
        <v>18</v>
      </c>
      <c r="L1275" s="2" t="s">
        <v>1418</v>
      </c>
      <c r="M1275" s="4">
        <v>14.352</v>
      </c>
      <c r="N1275" s="4">
        <v>3</v>
      </c>
      <c r="O1275" s="4">
        <v>4.6643999999999997</v>
      </c>
      <c r="P1275" s="14">
        <f t="shared" si="119"/>
        <v>0.32499999999999996</v>
      </c>
    </row>
    <row r="1276" spans="1:16" ht="14.25" customHeight="1" x14ac:dyDescent="0.25">
      <c r="A1276" s="2" t="s">
        <v>1548</v>
      </c>
      <c r="B1276" s="3">
        <v>40906</v>
      </c>
      <c r="C1276" s="10" t="str">
        <f t="shared" si="114"/>
        <v>December</v>
      </c>
      <c r="D1276" s="10" t="str">
        <f t="shared" si="115"/>
        <v>2011</v>
      </c>
      <c r="E1276" s="3">
        <v>40910</v>
      </c>
      <c r="F1276" s="13">
        <f t="shared" si="116"/>
        <v>4</v>
      </c>
      <c r="G1276" s="2" t="s">
        <v>3637</v>
      </c>
      <c r="H1276" s="2" t="s">
        <v>3134</v>
      </c>
      <c r="I1276" s="22" t="str">
        <f t="shared" si="117"/>
        <v>United States</v>
      </c>
      <c r="J1276" s="22" t="str">
        <f t="shared" si="118"/>
        <v>California</v>
      </c>
      <c r="K1276" s="2" t="s">
        <v>16</v>
      </c>
      <c r="L1276" s="2" t="s">
        <v>1551</v>
      </c>
      <c r="M1276" s="4">
        <v>191.976</v>
      </c>
      <c r="N1276" s="4">
        <v>3</v>
      </c>
      <c r="O1276" s="4">
        <v>19.197600000000001</v>
      </c>
      <c r="P1276" s="14">
        <f t="shared" si="119"/>
        <v>0.1</v>
      </c>
    </row>
    <row r="1277" spans="1:16" ht="14.25" customHeight="1" x14ac:dyDescent="0.25">
      <c r="A1277" s="2" t="s">
        <v>1548</v>
      </c>
      <c r="B1277" s="3">
        <v>40906</v>
      </c>
      <c r="C1277" s="10" t="str">
        <f t="shared" si="114"/>
        <v>December</v>
      </c>
      <c r="D1277" s="10" t="str">
        <f t="shared" si="115"/>
        <v>2011</v>
      </c>
      <c r="E1277" s="3">
        <v>40910</v>
      </c>
      <c r="F1277" s="13">
        <f t="shared" si="116"/>
        <v>4</v>
      </c>
      <c r="G1277" s="2" t="s">
        <v>3637</v>
      </c>
      <c r="H1277" s="2" t="s">
        <v>3134</v>
      </c>
      <c r="I1277" s="22" t="str">
        <f t="shared" si="117"/>
        <v>United States</v>
      </c>
      <c r="J1277" s="22" t="str">
        <f t="shared" si="118"/>
        <v>California</v>
      </c>
      <c r="K1277" s="2" t="s">
        <v>9</v>
      </c>
      <c r="L1277" s="2" t="s">
        <v>1552</v>
      </c>
      <c r="M1277" s="4">
        <v>274.77</v>
      </c>
      <c r="N1277" s="4">
        <v>9</v>
      </c>
      <c r="O1277" s="4">
        <v>126.3942</v>
      </c>
      <c r="P1277" s="14">
        <f t="shared" si="119"/>
        <v>0.46</v>
      </c>
    </row>
    <row r="1278" spans="1:16" ht="14.25" customHeight="1" x14ac:dyDescent="0.25">
      <c r="A1278" s="2" t="s">
        <v>1548</v>
      </c>
      <c r="B1278" s="3">
        <v>40906</v>
      </c>
      <c r="C1278" s="10" t="str">
        <f t="shared" si="114"/>
        <v>December</v>
      </c>
      <c r="D1278" s="10" t="str">
        <f t="shared" si="115"/>
        <v>2011</v>
      </c>
      <c r="E1278" s="3">
        <v>40910</v>
      </c>
      <c r="F1278" s="13">
        <f t="shared" si="116"/>
        <v>4</v>
      </c>
      <c r="G1278" s="2" t="s">
        <v>3637</v>
      </c>
      <c r="H1278" s="2" t="s">
        <v>3134</v>
      </c>
      <c r="I1278" s="22" t="str">
        <f t="shared" si="117"/>
        <v>United States</v>
      </c>
      <c r="J1278" s="22" t="str">
        <f t="shared" si="118"/>
        <v>California</v>
      </c>
      <c r="K1278" s="2" t="s">
        <v>12</v>
      </c>
      <c r="L1278" s="2" t="s">
        <v>1553</v>
      </c>
      <c r="M1278" s="4">
        <v>70.56</v>
      </c>
      <c r="N1278" s="4">
        <v>6</v>
      </c>
      <c r="O1278" s="4">
        <v>23.990400000000001</v>
      </c>
      <c r="P1278" s="14">
        <f t="shared" si="119"/>
        <v>0.34</v>
      </c>
    </row>
    <row r="1279" spans="1:16" ht="14.25" customHeight="1" x14ac:dyDescent="0.25">
      <c r="A1279" s="2" t="s">
        <v>1554</v>
      </c>
      <c r="B1279" s="3">
        <v>41085</v>
      </c>
      <c r="C1279" s="10" t="str">
        <f t="shared" si="114"/>
        <v>June</v>
      </c>
      <c r="D1279" s="10" t="str">
        <f t="shared" si="115"/>
        <v>2012</v>
      </c>
      <c r="E1279" s="3">
        <v>41090</v>
      </c>
      <c r="F1279" s="13">
        <f t="shared" si="116"/>
        <v>5</v>
      </c>
      <c r="G1279" s="2" t="s">
        <v>3730</v>
      </c>
      <c r="H1279" s="2" t="s">
        <v>3134</v>
      </c>
      <c r="I1279" s="22" t="str">
        <f t="shared" si="117"/>
        <v>United States</v>
      </c>
      <c r="J1279" s="22" t="str">
        <f t="shared" si="118"/>
        <v>California</v>
      </c>
      <c r="K1279" s="2" t="s">
        <v>12</v>
      </c>
      <c r="L1279" s="2" t="s">
        <v>310</v>
      </c>
      <c r="M1279" s="4">
        <v>204.85</v>
      </c>
      <c r="N1279" s="4">
        <v>5</v>
      </c>
      <c r="O1279" s="4">
        <v>57.357999999999997</v>
      </c>
      <c r="P1279" s="14">
        <f t="shared" si="119"/>
        <v>0.27999999999999997</v>
      </c>
    </row>
    <row r="1280" spans="1:16" ht="14.25" customHeight="1" x14ac:dyDescent="0.25">
      <c r="A1280" s="2" t="s">
        <v>1555</v>
      </c>
      <c r="B1280" s="3">
        <v>41233</v>
      </c>
      <c r="C1280" s="10" t="str">
        <f t="shared" si="114"/>
        <v>November</v>
      </c>
      <c r="D1280" s="10" t="str">
        <f t="shared" si="115"/>
        <v>2012</v>
      </c>
      <c r="E1280" s="3">
        <v>41237</v>
      </c>
      <c r="F1280" s="13">
        <f t="shared" si="116"/>
        <v>4</v>
      </c>
      <c r="G1280" s="2" t="s">
        <v>3319</v>
      </c>
      <c r="H1280" s="2" t="s">
        <v>3185</v>
      </c>
      <c r="I1280" s="22" t="str">
        <f t="shared" si="117"/>
        <v>United States</v>
      </c>
      <c r="J1280" s="22" t="str">
        <f t="shared" si="118"/>
        <v>California</v>
      </c>
      <c r="K1280" s="2" t="s">
        <v>16</v>
      </c>
      <c r="L1280" s="2" t="s">
        <v>1556</v>
      </c>
      <c r="M1280" s="4">
        <v>72.744</v>
      </c>
      <c r="N1280" s="4">
        <v>7</v>
      </c>
      <c r="O1280" s="4">
        <v>-15.4581</v>
      </c>
      <c r="P1280" s="14">
        <f t="shared" si="119"/>
        <v>-0.21249999999999999</v>
      </c>
    </row>
    <row r="1281" spans="1:16" ht="14.25" customHeight="1" x14ac:dyDescent="0.25">
      <c r="A1281" s="2" t="s">
        <v>1555</v>
      </c>
      <c r="B1281" s="3">
        <v>41233</v>
      </c>
      <c r="C1281" s="10" t="str">
        <f t="shared" si="114"/>
        <v>November</v>
      </c>
      <c r="D1281" s="10" t="str">
        <f t="shared" si="115"/>
        <v>2012</v>
      </c>
      <c r="E1281" s="3">
        <v>41237</v>
      </c>
      <c r="F1281" s="13">
        <f t="shared" si="116"/>
        <v>4</v>
      </c>
      <c r="G1281" s="2" t="s">
        <v>3319</v>
      </c>
      <c r="H1281" s="2" t="s">
        <v>3185</v>
      </c>
      <c r="I1281" s="22" t="str">
        <f t="shared" si="117"/>
        <v>United States</v>
      </c>
      <c r="J1281" s="22" t="str">
        <f t="shared" si="118"/>
        <v>California</v>
      </c>
      <c r="K1281" s="2" t="s">
        <v>72</v>
      </c>
      <c r="L1281" s="2" t="s">
        <v>264</v>
      </c>
      <c r="M1281" s="4">
        <v>572.16</v>
      </c>
      <c r="N1281" s="4">
        <v>3</v>
      </c>
      <c r="O1281" s="4">
        <v>35.76</v>
      </c>
      <c r="P1281" s="14">
        <f t="shared" si="119"/>
        <v>6.25E-2</v>
      </c>
    </row>
    <row r="1282" spans="1:16" ht="14.25" customHeight="1" x14ac:dyDescent="0.25">
      <c r="A1282" s="2" t="s">
        <v>1557</v>
      </c>
      <c r="B1282" s="3">
        <v>41169</v>
      </c>
      <c r="C1282" s="10" t="str">
        <f t="shared" si="114"/>
        <v>September</v>
      </c>
      <c r="D1282" s="10" t="str">
        <f t="shared" si="115"/>
        <v>2012</v>
      </c>
      <c r="E1282" s="3">
        <v>41172</v>
      </c>
      <c r="F1282" s="13">
        <f t="shared" si="116"/>
        <v>3</v>
      </c>
      <c r="G1282" s="2" t="s">
        <v>3677</v>
      </c>
      <c r="H1282" s="2" t="s">
        <v>3132</v>
      </c>
      <c r="I1282" s="22" t="str">
        <f t="shared" si="117"/>
        <v>United States</v>
      </c>
      <c r="J1282" s="22" t="str">
        <f t="shared" si="118"/>
        <v>Washington</v>
      </c>
      <c r="K1282" s="2" t="s">
        <v>18</v>
      </c>
      <c r="L1282" s="2" t="s">
        <v>929</v>
      </c>
      <c r="M1282" s="4">
        <v>25.032</v>
      </c>
      <c r="N1282" s="4">
        <v>3</v>
      </c>
      <c r="O1282" s="4">
        <v>7.8224999999999998</v>
      </c>
      <c r="P1282" s="14">
        <f t="shared" si="119"/>
        <v>0.3125</v>
      </c>
    </row>
    <row r="1283" spans="1:16" ht="14.25" customHeight="1" x14ac:dyDescent="0.25">
      <c r="A1283" s="2" t="s">
        <v>1558</v>
      </c>
      <c r="B1283" s="3">
        <v>41543</v>
      </c>
      <c r="C1283" s="10" t="str">
        <f t="shared" ref="C1283:C1346" si="120">TEXT(B1283,"mmmm")</f>
        <v>September</v>
      </c>
      <c r="D1283" s="10" t="str">
        <f t="shared" ref="D1283:D1346" si="121">TEXT(B1283,"yyyy")</f>
        <v>2013</v>
      </c>
      <c r="E1283" s="3">
        <v>41547</v>
      </c>
      <c r="F1283" s="13">
        <f t="shared" ref="F1283:F1346" si="122">E1283-B1283</f>
        <v>4</v>
      </c>
      <c r="G1283" s="2" t="s">
        <v>3731</v>
      </c>
      <c r="H1283" s="2" t="s">
        <v>3204</v>
      </c>
      <c r="I1283" s="22" t="str">
        <f t="shared" ref="I1283:I1346" si="123">LEFT(H1283,FIND(",",H1283)-1)</f>
        <v>United States</v>
      </c>
      <c r="J1283" s="22" t="str">
        <f t="shared" ref="J1283:J1346" si="124">TRIM(RIGHT(H1283,LEN(H1283)-FIND("@",SUBSTITUTE(H1283,",","@",LEN(H1283)-LEN(SUBSTITUTE(H1283,",",""))))))</f>
        <v>Oregon</v>
      </c>
      <c r="K1283" s="2" t="s">
        <v>45</v>
      </c>
      <c r="L1283" s="2" t="s">
        <v>1004</v>
      </c>
      <c r="M1283" s="4">
        <v>60.048000000000002</v>
      </c>
      <c r="N1283" s="4">
        <v>9</v>
      </c>
      <c r="O1283" s="4">
        <v>22.518000000000001</v>
      </c>
      <c r="P1283" s="14">
        <f t="shared" ref="P1283:P1346" si="125">IF(M1283=0,0,O1283/M1283)</f>
        <v>0.375</v>
      </c>
    </row>
    <row r="1284" spans="1:16" ht="14.25" customHeight="1" x14ac:dyDescent="0.25">
      <c r="A1284" s="2" t="s">
        <v>1558</v>
      </c>
      <c r="B1284" s="3">
        <v>41543</v>
      </c>
      <c r="C1284" s="10" t="str">
        <f t="shared" si="120"/>
        <v>September</v>
      </c>
      <c r="D1284" s="10" t="str">
        <f t="shared" si="121"/>
        <v>2013</v>
      </c>
      <c r="E1284" s="3">
        <v>41547</v>
      </c>
      <c r="F1284" s="13">
        <f t="shared" si="122"/>
        <v>4</v>
      </c>
      <c r="G1284" s="2" t="s">
        <v>3731</v>
      </c>
      <c r="H1284" s="2" t="s">
        <v>3204</v>
      </c>
      <c r="I1284" s="22" t="str">
        <f t="shared" si="123"/>
        <v>United States</v>
      </c>
      <c r="J1284" s="22" t="str">
        <f t="shared" si="124"/>
        <v>Oregon</v>
      </c>
      <c r="K1284" s="2" t="s">
        <v>18</v>
      </c>
      <c r="L1284" s="2" t="s">
        <v>1559</v>
      </c>
      <c r="M1284" s="4">
        <v>5.0220000000000002</v>
      </c>
      <c r="N1284" s="4">
        <v>1</v>
      </c>
      <c r="O1284" s="4">
        <v>-3.5154000000000001</v>
      </c>
      <c r="P1284" s="14">
        <f t="shared" si="125"/>
        <v>-0.7</v>
      </c>
    </row>
    <row r="1285" spans="1:16" ht="14.25" customHeight="1" x14ac:dyDescent="0.25">
      <c r="A1285" s="2" t="s">
        <v>1560</v>
      </c>
      <c r="B1285" s="3">
        <v>41890</v>
      </c>
      <c r="C1285" s="10" t="str">
        <f t="shared" si="120"/>
        <v>September</v>
      </c>
      <c r="D1285" s="10" t="str">
        <f t="shared" si="121"/>
        <v>2014</v>
      </c>
      <c r="E1285" s="3">
        <v>41892</v>
      </c>
      <c r="F1285" s="13">
        <f t="shared" si="122"/>
        <v>2</v>
      </c>
      <c r="G1285" s="2" t="s">
        <v>3646</v>
      </c>
      <c r="H1285" s="2" t="s">
        <v>3139</v>
      </c>
      <c r="I1285" s="22" t="str">
        <f t="shared" si="123"/>
        <v>United States</v>
      </c>
      <c r="J1285" s="22" t="str">
        <f t="shared" si="124"/>
        <v>Arizona</v>
      </c>
      <c r="K1285" s="2" t="s">
        <v>18</v>
      </c>
      <c r="L1285" s="2" t="s">
        <v>351</v>
      </c>
      <c r="M1285" s="4">
        <v>7.8570000000000002</v>
      </c>
      <c r="N1285" s="4">
        <v>3</v>
      </c>
      <c r="O1285" s="4">
        <v>-6.0236999999999998</v>
      </c>
      <c r="P1285" s="14">
        <f t="shared" si="125"/>
        <v>-0.76666666666666661</v>
      </c>
    </row>
    <row r="1286" spans="1:16" ht="14.25" customHeight="1" x14ac:dyDescent="0.25">
      <c r="A1286" s="2" t="s">
        <v>1561</v>
      </c>
      <c r="B1286" s="3">
        <v>41491</v>
      </c>
      <c r="C1286" s="10" t="str">
        <f t="shared" si="120"/>
        <v>August</v>
      </c>
      <c r="D1286" s="10" t="str">
        <f t="shared" si="121"/>
        <v>2013</v>
      </c>
      <c r="E1286" s="3">
        <v>41493</v>
      </c>
      <c r="F1286" s="13">
        <f t="shared" si="122"/>
        <v>2</v>
      </c>
      <c r="G1286" s="2" t="s">
        <v>3611</v>
      </c>
      <c r="H1286" s="2" t="s">
        <v>3224</v>
      </c>
      <c r="I1286" s="22" t="str">
        <f t="shared" si="123"/>
        <v>United States</v>
      </c>
      <c r="J1286" s="22" t="str">
        <f t="shared" si="124"/>
        <v>California</v>
      </c>
      <c r="K1286" s="2" t="s">
        <v>16</v>
      </c>
      <c r="L1286" s="2" t="s">
        <v>17</v>
      </c>
      <c r="M1286" s="4">
        <v>302.38400000000001</v>
      </c>
      <c r="N1286" s="4">
        <v>2</v>
      </c>
      <c r="O1286" s="4">
        <v>30.238399999999999</v>
      </c>
      <c r="P1286" s="14">
        <f t="shared" si="125"/>
        <v>9.9999999999999992E-2</v>
      </c>
    </row>
    <row r="1287" spans="1:16" ht="14.25" customHeight="1" x14ac:dyDescent="0.25">
      <c r="A1287" s="2" t="s">
        <v>1561</v>
      </c>
      <c r="B1287" s="3">
        <v>41491</v>
      </c>
      <c r="C1287" s="10" t="str">
        <f t="shared" si="120"/>
        <v>August</v>
      </c>
      <c r="D1287" s="10" t="str">
        <f t="shared" si="121"/>
        <v>2013</v>
      </c>
      <c r="E1287" s="3">
        <v>41493</v>
      </c>
      <c r="F1287" s="13">
        <f t="shared" si="122"/>
        <v>2</v>
      </c>
      <c r="G1287" s="2" t="s">
        <v>3611</v>
      </c>
      <c r="H1287" s="2" t="s">
        <v>3224</v>
      </c>
      <c r="I1287" s="22" t="str">
        <f t="shared" si="123"/>
        <v>United States</v>
      </c>
      <c r="J1287" s="22" t="str">
        <f t="shared" si="124"/>
        <v>California</v>
      </c>
      <c r="K1287" s="2" t="s">
        <v>18</v>
      </c>
      <c r="L1287" s="2" t="s">
        <v>351</v>
      </c>
      <c r="M1287" s="4">
        <v>20.952000000000002</v>
      </c>
      <c r="N1287" s="4">
        <v>3</v>
      </c>
      <c r="O1287" s="4">
        <v>7.0712999999999999</v>
      </c>
      <c r="P1287" s="14">
        <f t="shared" si="125"/>
        <v>0.33749999999999997</v>
      </c>
    </row>
    <row r="1288" spans="1:16" ht="14.25" customHeight="1" x14ac:dyDescent="0.25">
      <c r="A1288" s="2" t="s">
        <v>1561</v>
      </c>
      <c r="B1288" s="3">
        <v>41491</v>
      </c>
      <c r="C1288" s="10" t="str">
        <f t="shared" si="120"/>
        <v>August</v>
      </c>
      <c r="D1288" s="10" t="str">
        <f t="shared" si="121"/>
        <v>2013</v>
      </c>
      <c r="E1288" s="3">
        <v>41493</v>
      </c>
      <c r="F1288" s="13">
        <f t="shared" si="122"/>
        <v>2</v>
      </c>
      <c r="G1288" s="2" t="s">
        <v>3611</v>
      </c>
      <c r="H1288" s="2" t="s">
        <v>3224</v>
      </c>
      <c r="I1288" s="22" t="str">
        <f t="shared" si="123"/>
        <v>United States</v>
      </c>
      <c r="J1288" s="22" t="str">
        <f t="shared" si="124"/>
        <v>California</v>
      </c>
      <c r="K1288" s="2" t="s">
        <v>18</v>
      </c>
      <c r="L1288" s="2" t="s">
        <v>1562</v>
      </c>
      <c r="M1288" s="4">
        <v>11.784000000000001</v>
      </c>
      <c r="N1288" s="4">
        <v>3</v>
      </c>
      <c r="O1288" s="4">
        <v>3.9771000000000001</v>
      </c>
      <c r="P1288" s="14">
        <f t="shared" si="125"/>
        <v>0.33749999999999997</v>
      </c>
    </row>
    <row r="1289" spans="1:16" ht="14.25" customHeight="1" x14ac:dyDescent="0.25">
      <c r="A1289" s="2" t="s">
        <v>1563</v>
      </c>
      <c r="B1289" s="3">
        <v>41859</v>
      </c>
      <c r="C1289" s="10" t="str">
        <f t="shared" si="120"/>
        <v>August</v>
      </c>
      <c r="D1289" s="10" t="str">
        <f t="shared" si="121"/>
        <v>2014</v>
      </c>
      <c r="E1289" s="3">
        <v>41865</v>
      </c>
      <c r="F1289" s="13">
        <f t="shared" si="122"/>
        <v>6</v>
      </c>
      <c r="G1289" s="2" t="s">
        <v>3397</v>
      </c>
      <c r="H1289" s="2" t="s">
        <v>3149</v>
      </c>
      <c r="I1289" s="22" t="str">
        <f t="shared" si="123"/>
        <v>United States</v>
      </c>
      <c r="J1289" s="22" t="str">
        <f t="shared" si="124"/>
        <v>California</v>
      </c>
      <c r="K1289" s="2" t="s">
        <v>16</v>
      </c>
      <c r="L1289" s="2" t="s">
        <v>539</v>
      </c>
      <c r="M1289" s="4">
        <v>159.96</v>
      </c>
      <c r="N1289" s="4">
        <v>5</v>
      </c>
      <c r="O1289" s="4">
        <v>17.9955</v>
      </c>
      <c r="P1289" s="14">
        <f t="shared" si="125"/>
        <v>0.11249999999999999</v>
      </c>
    </row>
    <row r="1290" spans="1:16" ht="14.25" customHeight="1" x14ac:dyDescent="0.25">
      <c r="A1290" s="2" t="s">
        <v>1563</v>
      </c>
      <c r="B1290" s="3">
        <v>41859</v>
      </c>
      <c r="C1290" s="10" t="str">
        <f t="shared" si="120"/>
        <v>August</v>
      </c>
      <c r="D1290" s="10" t="str">
        <f t="shared" si="121"/>
        <v>2014</v>
      </c>
      <c r="E1290" s="3">
        <v>41865</v>
      </c>
      <c r="F1290" s="13">
        <f t="shared" si="122"/>
        <v>6</v>
      </c>
      <c r="G1290" s="2" t="s">
        <v>3397</v>
      </c>
      <c r="H1290" s="2" t="s">
        <v>3149</v>
      </c>
      <c r="I1290" s="22" t="str">
        <f t="shared" si="123"/>
        <v>United States</v>
      </c>
      <c r="J1290" s="22" t="str">
        <f t="shared" si="124"/>
        <v>California</v>
      </c>
      <c r="K1290" s="2" t="s">
        <v>18</v>
      </c>
      <c r="L1290" s="2" t="s">
        <v>487</v>
      </c>
      <c r="M1290" s="4">
        <v>13.76</v>
      </c>
      <c r="N1290" s="4">
        <v>2</v>
      </c>
      <c r="O1290" s="4">
        <v>4.6440000000000001</v>
      </c>
      <c r="P1290" s="14">
        <f t="shared" si="125"/>
        <v>0.33750000000000002</v>
      </c>
    </row>
    <row r="1291" spans="1:16" ht="14.25" customHeight="1" x14ac:dyDescent="0.25">
      <c r="A1291" s="2" t="s">
        <v>1564</v>
      </c>
      <c r="B1291" s="3">
        <v>41603</v>
      </c>
      <c r="C1291" s="10" t="str">
        <f t="shared" si="120"/>
        <v>November</v>
      </c>
      <c r="D1291" s="10" t="str">
        <f t="shared" si="121"/>
        <v>2013</v>
      </c>
      <c r="E1291" s="3">
        <v>41606</v>
      </c>
      <c r="F1291" s="13">
        <f t="shared" si="122"/>
        <v>3</v>
      </c>
      <c r="G1291" s="2" t="s">
        <v>3732</v>
      </c>
      <c r="H1291" s="2" t="s">
        <v>3132</v>
      </c>
      <c r="I1291" s="22" t="str">
        <f t="shared" si="123"/>
        <v>United States</v>
      </c>
      <c r="J1291" s="22" t="str">
        <f t="shared" si="124"/>
        <v>Washington</v>
      </c>
      <c r="K1291" s="2" t="s">
        <v>18</v>
      </c>
      <c r="L1291" s="2" t="s">
        <v>816</v>
      </c>
      <c r="M1291" s="4">
        <v>1219.96</v>
      </c>
      <c r="N1291" s="4">
        <v>5</v>
      </c>
      <c r="O1291" s="4">
        <v>381.23750000000001</v>
      </c>
      <c r="P1291" s="14">
        <f t="shared" si="125"/>
        <v>0.3125</v>
      </c>
    </row>
    <row r="1292" spans="1:16" ht="14.25" customHeight="1" x14ac:dyDescent="0.25">
      <c r="A1292" s="2" t="s">
        <v>1565</v>
      </c>
      <c r="B1292" s="3">
        <v>41237</v>
      </c>
      <c r="C1292" s="10" t="str">
        <f t="shared" si="120"/>
        <v>November</v>
      </c>
      <c r="D1292" s="10" t="str">
        <f t="shared" si="121"/>
        <v>2012</v>
      </c>
      <c r="E1292" s="3">
        <v>41242</v>
      </c>
      <c r="F1292" s="13">
        <f t="shared" si="122"/>
        <v>5</v>
      </c>
      <c r="G1292" s="2" t="s">
        <v>3733</v>
      </c>
      <c r="H1292" s="2" t="s">
        <v>3131</v>
      </c>
      <c r="I1292" s="22" t="str">
        <f t="shared" si="123"/>
        <v>United States</v>
      </c>
      <c r="J1292" s="22" t="str">
        <f t="shared" si="124"/>
        <v>California</v>
      </c>
      <c r="K1292" s="2" t="s">
        <v>18</v>
      </c>
      <c r="L1292" s="2" t="s">
        <v>1566</v>
      </c>
      <c r="M1292" s="4">
        <v>3.1680000000000001</v>
      </c>
      <c r="N1292" s="4">
        <v>2</v>
      </c>
      <c r="O1292" s="4">
        <v>0.99</v>
      </c>
      <c r="P1292" s="14">
        <f t="shared" si="125"/>
        <v>0.3125</v>
      </c>
    </row>
    <row r="1293" spans="1:16" ht="14.25" customHeight="1" x14ac:dyDescent="0.25">
      <c r="A1293" s="2" t="s">
        <v>1565</v>
      </c>
      <c r="B1293" s="3">
        <v>41237</v>
      </c>
      <c r="C1293" s="10" t="str">
        <f t="shared" si="120"/>
        <v>November</v>
      </c>
      <c r="D1293" s="10" t="str">
        <f t="shared" si="121"/>
        <v>2012</v>
      </c>
      <c r="E1293" s="3">
        <v>41242</v>
      </c>
      <c r="F1293" s="13">
        <f t="shared" si="122"/>
        <v>5</v>
      </c>
      <c r="G1293" s="2" t="s">
        <v>3733</v>
      </c>
      <c r="H1293" s="2" t="s">
        <v>3131</v>
      </c>
      <c r="I1293" s="22" t="str">
        <f t="shared" si="123"/>
        <v>United States</v>
      </c>
      <c r="J1293" s="22" t="str">
        <f t="shared" si="124"/>
        <v>California</v>
      </c>
      <c r="K1293" s="2" t="s">
        <v>45</v>
      </c>
      <c r="L1293" s="2" t="s">
        <v>305</v>
      </c>
      <c r="M1293" s="4">
        <v>19.440000000000001</v>
      </c>
      <c r="N1293" s="4">
        <v>3</v>
      </c>
      <c r="O1293" s="4">
        <v>9.3312000000000008</v>
      </c>
      <c r="P1293" s="14">
        <f t="shared" si="125"/>
        <v>0.48000000000000004</v>
      </c>
    </row>
    <row r="1294" spans="1:16" ht="14.25" customHeight="1" x14ac:dyDescent="0.25">
      <c r="A1294" s="2" t="s">
        <v>1565</v>
      </c>
      <c r="B1294" s="3">
        <v>41237</v>
      </c>
      <c r="C1294" s="10" t="str">
        <f t="shared" si="120"/>
        <v>November</v>
      </c>
      <c r="D1294" s="10" t="str">
        <f t="shared" si="121"/>
        <v>2012</v>
      </c>
      <c r="E1294" s="3">
        <v>41242</v>
      </c>
      <c r="F1294" s="13">
        <f t="shared" si="122"/>
        <v>5</v>
      </c>
      <c r="G1294" s="2" t="s">
        <v>3733</v>
      </c>
      <c r="H1294" s="2" t="s">
        <v>3131</v>
      </c>
      <c r="I1294" s="22" t="str">
        <f t="shared" si="123"/>
        <v>United States</v>
      </c>
      <c r="J1294" s="22" t="str">
        <f t="shared" si="124"/>
        <v>California</v>
      </c>
      <c r="K1294" s="2" t="s">
        <v>28</v>
      </c>
      <c r="L1294" s="2" t="s">
        <v>1326</v>
      </c>
      <c r="M1294" s="4">
        <v>454.86</v>
      </c>
      <c r="N1294" s="4">
        <v>7</v>
      </c>
      <c r="O1294" s="4">
        <v>54.583199999999998</v>
      </c>
      <c r="P1294" s="14">
        <f t="shared" si="125"/>
        <v>0.12</v>
      </c>
    </row>
    <row r="1295" spans="1:16" ht="14.25" customHeight="1" x14ac:dyDescent="0.25">
      <c r="A1295" s="2" t="s">
        <v>1565</v>
      </c>
      <c r="B1295" s="3">
        <v>41237</v>
      </c>
      <c r="C1295" s="10" t="str">
        <f t="shared" si="120"/>
        <v>November</v>
      </c>
      <c r="D1295" s="10" t="str">
        <f t="shared" si="121"/>
        <v>2012</v>
      </c>
      <c r="E1295" s="3">
        <v>41242</v>
      </c>
      <c r="F1295" s="13">
        <f t="shared" si="122"/>
        <v>5</v>
      </c>
      <c r="G1295" s="2" t="s">
        <v>3733</v>
      </c>
      <c r="H1295" s="2" t="s">
        <v>3131</v>
      </c>
      <c r="I1295" s="22" t="str">
        <f t="shared" si="123"/>
        <v>United States</v>
      </c>
      <c r="J1295" s="22" t="str">
        <f t="shared" si="124"/>
        <v>California</v>
      </c>
      <c r="K1295" s="2" t="s">
        <v>18</v>
      </c>
      <c r="L1295" s="2" t="s">
        <v>1246</v>
      </c>
      <c r="M1295" s="4">
        <v>91.391999999999996</v>
      </c>
      <c r="N1295" s="4">
        <v>8</v>
      </c>
      <c r="O1295" s="4">
        <v>29.702400000000001</v>
      </c>
      <c r="P1295" s="14">
        <f t="shared" si="125"/>
        <v>0.32500000000000001</v>
      </c>
    </row>
    <row r="1296" spans="1:16" ht="14.25" customHeight="1" x14ac:dyDescent="0.25">
      <c r="A1296" s="2" t="s">
        <v>1567</v>
      </c>
      <c r="B1296" s="3">
        <v>41771</v>
      </c>
      <c r="C1296" s="10" t="str">
        <f t="shared" si="120"/>
        <v>May</v>
      </c>
      <c r="D1296" s="10" t="str">
        <f t="shared" si="121"/>
        <v>2014</v>
      </c>
      <c r="E1296" s="3">
        <v>41772</v>
      </c>
      <c r="F1296" s="13">
        <f t="shared" si="122"/>
        <v>1</v>
      </c>
      <c r="G1296" s="2" t="s">
        <v>3379</v>
      </c>
      <c r="H1296" s="2" t="s">
        <v>3132</v>
      </c>
      <c r="I1296" s="22" t="str">
        <f t="shared" si="123"/>
        <v>United States</v>
      </c>
      <c r="J1296" s="22" t="str">
        <f t="shared" si="124"/>
        <v>Washington</v>
      </c>
      <c r="K1296" s="2" t="s">
        <v>45</v>
      </c>
      <c r="L1296" s="2" t="s">
        <v>894</v>
      </c>
      <c r="M1296" s="4">
        <v>37.44</v>
      </c>
      <c r="N1296" s="4">
        <v>6</v>
      </c>
      <c r="O1296" s="4">
        <v>16.847999999999999</v>
      </c>
      <c r="P1296" s="14">
        <f t="shared" si="125"/>
        <v>0.45</v>
      </c>
    </row>
    <row r="1297" spans="1:16" ht="14.25" customHeight="1" x14ac:dyDescent="0.25">
      <c r="A1297" s="2" t="s">
        <v>1567</v>
      </c>
      <c r="B1297" s="3">
        <v>41771</v>
      </c>
      <c r="C1297" s="10" t="str">
        <f t="shared" si="120"/>
        <v>May</v>
      </c>
      <c r="D1297" s="10" t="str">
        <f t="shared" si="121"/>
        <v>2014</v>
      </c>
      <c r="E1297" s="3">
        <v>41772</v>
      </c>
      <c r="F1297" s="13">
        <f t="shared" si="122"/>
        <v>1</v>
      </c>
      <c r="G1297" s="2" t="s">
        <v>3379</v>
      </c>
      <c r="H1297" s="2" t="s">
        <v>3132</v>
      </c>
      <c r="I1297" s="22" t="str">
        <f t="shared" si="123"/>
        <v>United States</v>
      </c>
      <c r="J1297" s="22" t="str">
        <f t="shared" si="124"/>
        <v>Washington</v>
      </c>
      <c r="K1297" s="2" t="s">
        <v>9</v>
      </c>
      <c r="L1297" s="2" t="s">
        <v>1055</v>
      </c>
      <c r="M1297" s="4">
        <v>37.590000000000003</v>
      </c>
      <c r="N1297" s="4">
        <v>3</v>
      </c>
      <c r="O1297" s="4">
        <v>17.667300000000001</v>
      </c>
      <c r="P1297" s="14">
        <f t="shared" si="125"/>
        <v>0.47</v>
      </c>
    </row>
    <row r="1298" spans="1:16" ht="14.25" customHeight="1" x14ac:dyDescent="0.25">
      <c r="A1298" s="2" t="s">
        <v>1567</v>
      </c>
      <c r="B1298" s="3">
        <v>41771</v>
      </c>
      <c r="C1298" s="10" t="str">
        <f t="shared" si="120"/>
        <v>May</v>
      </c>
      <c r="D1298" s="10" t="str">
        <f t="shared" si="121"/>
        <v>2014</v>
      </c>
      <c r="E1298" s="3">
        <v>41772</v>
      </c>
      <c r="F1298" s="13">
        <f t="shared" si="122"/>
        <v>1</v>
      </c>
      <c r="G1298" s="2" t="s">
        <v>3379</v>
      </c>
      <c r="H1298" s="2" t="s">
        <v>3132</v>
      </c>
      <c r="I1298" s="22" t="str">
        <f t="shared" si="123"/>
        <v>United States</v>
      </c>
      <c r="J1298" s="22" t="str">
        <f t="shared" si="124"/>
        <v>Washington</v>
      </c>
      <c r="K1298" s="2" t="s">
        <v>18</v>
      </c>
      <c r="L1298" s="2" t="s">
        <v>1352</v>
      </c>
      <c r="M1298" s="4">
        <v>26.032</v>
      </c>
      <c r="N1298" s="4">
        <v>2</v>
      </c>
      <c r="O1298" s="4">
        <v>9.4366000000000003</v>
      </c>
      <c r="P1298" s="14">
        <f t="shared" si="125"/>
        <v>0.36249999999999999</v>
      </c>
    </row>
    <row r="1299" spans="1:16" ht="14.25" customHeight="1" x14ac:dyDescent="0.25">
      <c r="A1299" s="2" t="s">
        <v>1568</v>
      </c>
      <c r="B1299" s="3">
        <v>40997</v>
      </c>
      <c r="C1299" s="10" t="str">
        <f t="shared" si="120"/>
        <v>March</v>
      </c>
      <c r="D1299" s="10" t="str">
        <f t="shared" si="121"/>
        <v>2012</v>
      </c>
      <c r="E1299" s="3">
        <v>41003</v>
      </c>
      <c r="F1299" s="13">
        <f t="shared" si="122"/>
        <v>6</v>
      </c>
      <c r="G1299" s="2" t="s">
        <v>3711</v>
      </c>
      <c r="H1299" s="2" t="s">
        <v>3132</v>
      </c>
      <c r="I1299" s="22" t="str">
        <f t="shared" si="123"/>
        <v>United States</v>
      </c>
      <c r="J1299" s="22" t="str">
        <f t="shared" si="124"/>
        <v>Washington</v>
      </c>
      <c r="K1299" s="2" t="s">
        <v>20</v>
      </c>
      <c r="L1299" s="2" t="s">
        <v>1569</v>
      </c>
      <c r="M1299" s="4">
        <v>73.28</v>
      </c>
      <c r="N1299" s="4">
        <v>4</v>
      </c>
      <c r="O1299" s="4">
        <v>21.251200000000001</v>
      </c>
      <c r="P1299" s="14">
        <f t="shared" si="125"/>
        <v>0.28999999999999998</v>
      </c>
    </row>
    <row r="1300" spans="1:16" ht="14.25" customHeight="1" x14ac:dyDescent="0.25">
      <c r="A1300" s="2" t="s">
        <v>1570</v>
      </c>
      <c r="B1300" s="3">
        <v>41915</v>
      </c>
      <c r="C1300" s="10" t="str">
        <f t="shared" si="120"/>
        <v>October</v>
      </c>
      <c r="D1300" s="10" t="str">
        <f t="shared" si="121"/>
        <v>2014</v>
      </c>
      <c r="E1300" s="3">
        <v>41921</v>
      </c>
      <c r="F1300" s="13">
        <f t="shared" si="122"/>
        <v>6</v>
      </c>
      <c r="G1300" s="2" t="s">
        <v>3451</v>
      </c>
      <c r="H1300" s="2" t="s">
        <v>3131</v>
      </c>
      <c r="I1300" s="22" t="str">
        <f t="shared" si="123"/>
        <v>United States</v>
      </c>
      <c r="J1300" s="22" t="str">
        <f t="shared" si="124"/>
        <v>California</v>
      </c>
      <c r="K1300" s="2" t="s">
        <v>18</v>
      </c>
      <c r="L1300" s="2" t="s">
        <v>1571</v>
      </c>
      <c r="M1300" s="4">
        <v>112.12</v>
      </c>
      <c r="N1300" s="4">
        <v>5</v>
      </c>
      <c r="O1300" s="4">
        <v>42.045000000000002</v>
      </c>
      <c r="P1300" s="14">
        <f t="shared" si="125"/>
        <v>0.375</v>
      </c>
    </row>
    <row r="1301" spans="1:16" ht="14.25" customHeight="1" x14ac:dyDescent="0.25">
      <c r="A1301" s="2" t="s">
        <v>1570</v>
      </c>
      <c r="B1301" s="3">
        <v>41915</v>
      </c>
      <c r="C1301" s="10" t="str">
        <f t="shared" si="120"/>
        <v>October</v>
      </c>
      <c r="D1301" s="10" t="str">
        <f t="shared" si="121"/>
        <v>2014</v>
      </c>
      <c r="E1301" s="3">
        <v>41921</v>
      </c>
      <c r="F1301" s="13">
        <f t="shared" si="122"/>
        <v>6</v>
      </c>
      <c r="G1301" s="2" t="s">
        <v>3451</v>
      </c>
      <c r="H1301" s="2" t="s">
        <v>3131</v>
      </c>
      <c r="I1301" s="22" t="str">
        <f t="shared" si="123"/>
        <v>United States</v>
      </c>
      <c r="J1301" s="22" t="str">
        <f t="shared" si="124"/>
        <v>California</v>
      </c>
      <c r="K1301" s="2" t="s">
        <v>28</v>
      </c>
      <c r="L1301" s="2" t="s">
        <v>1572</v>
      </c>
      <c r="M1301" s="4">
        <v>1575.14</v>
      </c>
      <c r="N1301" s="4">
        <v>7</v>
      </c>
      <c r="O1301" s="4">
        <v>204.76820000000001</v>
      </c>
      <c r="P1301" s="14">
        <f t="shared" si="125"/>
        <v>0.13</v>
      </c>
    </row>
    <row r="1302" spans="1:16" ht="14.25" customHeight="1" x14ac:dyDescent="0.25">
      <c r="A1302" s="2" t="s">
        <v>1573</v>
      </c>
      <c r="B1302" s="3">
        <v>41670</v>
      </c>
      <c r="C1302" s="10" t="str">
        <f t="shared" si="120"/>
        <v>January</v>
      </c>
      <c r="D1302" s="10" t="str">
        <f t="shared" si="121"/>
        <v>2014</v>
      </c>
      <c r="E1302" s="3">
        <v>41677</v>
      </c>
      <c r="F1302" s="13">
        <f t="shared" si="122"/>
        <v>7</v>
      </c>
      <c r="G1302" s="2" t="s">
        <v>3723</v>
      </c>
      <c r="H1302" s="2" t="s">
        <v>3134</v>
      </c>
      <c r="I1302" s="22" t="str">
        <f t="shared" si="123"/>
        <v>United States</v>
      </c>
      <c r="J1302" s="22" t="str">
        <f t="shared" si="124"/>
        <v>California</v>
      </c>
      <c r="K1302" s="2" t="s">
        <v>14</v>
      </c>
      <c r="L1302" s="2" t="s">
        <v>514</v>
      </c>
      <c r="M1302" s="4">
        <v>12.74</v>
      </c>
      <c r="N1302" s="4">
        <v>7</v>
      </c>
      <c r="O1302" s="4">
        <v>5.7329999999999997</v>
      </c>
      <c r="P1302" s="14">
        <f t="shared" si="125"/>
        <v>0.44999999999999996</v>
      </c>
    </row>
    <row r="1303" spans="1:16" ht="14.25" customHeight="1" x14ac:dyDescent="0.25">
      <c r="A1303" s="2" t="s">
        <v>1573</v>
      </c>
      <c r="B1303" s="3">
        <v>41670</v>
      </c>
      <c r="C1303" s="10" t="str">
        <f t="shared" si="120"/>
        <v>January</v>
      </c>
      <c r="D1303" s="10" t="str">
        <f t="shared" si="121"/>
        <v>2014</v>
      </c>
      <c r="E1303" s="3">
        <v>41677</v>
      </c>
      <c r="F1303" s="13">
        <f t="shared" si="122"/>
        <v>7</v>
      </c>
      <c r="G1303" s="2" t="s">
        <v>3723</v>
      </c>
      <c r="H1303" s="2" t="s">
        <v>3134</v>
      </c>
      <c r="I1303" s="22" t="str">
        <f t="shared" si="123"/>
        <v>United States</v>
      </c>
      <c r="J1303" s="22" t="str">
        <f t="shared" si="124"/>
        <v>California</v>
      </c>
      <c r="K1303" s="2" t="s">
        <v>14</v>
      </c>
      <c r="L1303" s="2" t="s">
        <v>1574</v>
      </c>
      <c r="M1303" s="4">
        <v>8.82</v>
      </c>
      <c r="N1303" s="4">
        <v>3</v>
      </c>
      <c r="O1303" s="4">
        <v>2.3814000000000002</v>
      </c>
      <c r="P1303" s="14">
        <f t="shared" si="125"/>
        <v>0.27</v>
      </c>
    </row>
    <row r="1304" spans="1:16" ht="14.25" customHeight="1" x14ac:dyDescent="0.25">
      <c r="A1304" s="2" t="s">
        <v>1573</v>
      </c>
      <c r="B1304" s="3">
        <v>41670</v>
      </c>
      <c r="C1304" s="10" t="str">
        <f t="shared" si="120"/>
        <v>January</v>
      </c>
      <c r="D1304" s="10" t="str">
        <f t="shared" si="121"/>
        <v>2014</v>
      </c>
      <c r="E1304" s="3">
        <v>41677</v>
      </c>
      <c r="F1304" s="13">
        <f t="shared" si="122"/>
        <v>7</v>
      </c>
      <c r="G1304" s="2" t="s">
        <v>3723</v>
      </c>
      <c r="H1304" s="2" t="s">
        <v>3134</v>
      </c>
      <c r="I1304" s="22" t="str">
        <f t="shared" si="123"/>
        <v>United States</v>
      </c>
      <c r="J1304" s="22" t="str">
        <f t="shared" si="124"/>
        <v>California</v>
      </c>
      <c r="K1304" s="2" t="s">
        <v>72</v>
      </c>
      <c r="L1304" s="2" t="s">
        <v>695</v>
      </c>
      <c r="M1304" s="4">
        <v>120.78400000000001</v>
      </c>
      <c r="N1304" s="4">
        <v>1</v>
      </c>
      <c r="O1304" s="4">
        <v>-13.588200000000001</v>
      </c>
      <c r="P1304" s="14">
        <f t="shared" si="125"/>
        <v>-0.1125</v>
      </c>
    </row>
    <row r="1305" spans="1:16" ht="14.25" customHeight="1" x14ac:dyDescent="0.25">
      <c r="A1305" s="2" t="s">
        <v>1575</v>
      </c>
      <c r="B1305" s="3">
        <v>41654</v>
      </c>
      <c r="C1305" s="10" t="str">
        <f t="shared" si="120"/>
        <v>January</v>
      </c>
      <c r="D1305" s="10" t="str">
        <f t="shared" si="121"/>
        <v>2014</v>
      </c>
      <c r="E1305" s="3">
        <v>41656</v>
      </c>
      <c r="F1305" s="13">
        <f t="shared" si="122"/>
        <v>2</v>
      </c>
      <c r="G1305" s="2" t="s">
        <v>3734</v>
      </c>
      <c r="H1305" s="2" t="s">
        <v>3138</v>
      </c>
      <c r="I1305" s="22" t="str">
        <f t="shared" si="123"/>
        <v>United States</v>
      </c>
      <c r="J1305" s="22" t="str">
        <f t="shared" si="124"/>
        <v>Colorado</v>
      </c>
      <c r="K1305" s="2" t="s">
        <v>38</v>
      </c>
      <c r="L1305" s="2" t="s">
        <v>39</v>
      </c>
      <c r="M1305" s="4">
        <v>169.06399999999999</v>
      </c>
      <c r="N1305" s="4">
        <v>7</v>
      </c>
      <c r="O1305" s="4">
        <v>-14.793100000000001</v>
      </c>
      <c r="P1305" s="14">
        <f t="shared" si="125"/>
        <v>-8.7500000000000008E-2</v>
      </c>
    </row>
    <row r="1306" spans="1:16" ht="14.25" customHeight="1" x14ac:dyDescent="0.25">
      <c r="A1306" s="2" t="s">
        <v>1575</v>
      </c>
      <c r="B1306" s="3">
        <v>41654</v>
      </c>
      <c r="C1306" s="10" t="str">
        <f t="shared" si="120"/>
        <v>January</v>
      </c>
      <c r="D1306" s="10" t="str">
        <f t="shared" si="121"/>
        <v>2014</v>
      </c>
      <c r="E1306" s="3">
        <v>41656</v>
      </c>
      <c r="F1306" s="13">
        <f t="shared" si="122"/>
        <v>2</v>
      </c>
      <c r="G1306" s="2" t="s">
        <v>3734</v>
      </c>
      <c r="H1306" s="2" t="s">
        <v>3138</v>
      </c>
      <c r="I1306" s="22" t="str">
        <f t="shared" si="123"/>
        <v>United States</v>
      </c>
      <c r="J1306" s="22" t="str">
        <f t="shared" si="124"/>
        <v>Colorado</v>
      </c>
      <c r="K1306" s="2" t="s">
        <v>28</v>
      </c>
      <c r="L1306" s="2" t="s">
        <v>912</v>
      </c>
      <c r="M1306" s="4">
        <v>168.624</v>
      </c>
      <c r="N1306" s="4">
        <v>9</v>
      </c>
      <c r="O1306" s="4">
        <v>14.7546</v>
      </c>
      <c r="P1306" s="14">
        <f t="shared" si="125"/>
        <v>8.7500000000000008E-2</v>
      </c>
    </row>
    <row r="1307" spans="1:16" ht="14.25" customHeight="1" x14ac:dyDescent="0.25">
      <c r="A1307" s="2" t="s">
        <v>1576</v>
      </c>
      <c r="B1307" s="3">
        <v>40827</v>
      </c>
      <c r="C1307" s="10" t="str">
        <f t="shared" si="120"/>
        <v>October</v>
      </c>
      <c r="D1307" s="10" t="str">
        <f t="shared" si="121"/>
        <v>2011</v>
      </c>
      <c r="E1307" s="3">
        <v>40829</v>
      </c>
      <c r="F1307" s="13">
        <f t="shared" si="122"/>
        <v>2</v>
      </c>
      <c r="G1307" s="2" t="s">
        <v>3321</v>
      </c>
      <c r="H1307" s="2" t="s">
        <v>3141</v>
      </c>
      <c r="I1307" s="22" t="str">
        <f t="shared" si="123"/>
        <v>United States</v>
      </c>
      <c r="J1307" s="22" t="str">
        <f t="shared" si="124"/>
        <v>California</v>
      </c>
      <c r="K1307" s="2" t="s">
        <v>28</v>
      </c>
      <c r="L1307" s="2" t="s">
        <v>1577</v>
      </c>
      <c r="M1307" s="4">
        <v>31.92</v>
      </c>
      <c r="N1307" s="4">
        <v>4</v>
      </c>
      <c r="O1307" s="4">
        <v>8.2992000000000008</v>
      </c>
      <c r="P1307" s="14">
        <f t="shared" si="125"/>
        <v>0.26</v>
      </c>
    </row>
    <row r="1308" spans="1:16" ht="14.25" customHeight="1" x14ac:dyDescent="0.25">
      <c r="A1308" s="2" t="s">
        <v>1576</v>
      </c>
      <c r="B1308" s="3">
        <v>40827</v>
      </c>
      <c r="C1308" s="10" t="str">
        <f t="shared" si="120"/>
        <v>October</v>
      </c>
      <c r="D1308" s="10" t="str">
        <f t="shared" si="121"/>
        <v>2011</v>
      </c>
      <c r="E1308" s="3">
        <v>40829</v>
      </c>
      <c r="F1308" s="13">
        <f t="shared" si="122"/>
        <v>2</v>
      </c>
      <c r="G1308" s="2" t="s">
        <v>3321</v>
      </c>
      <c r="H1308" s="2" t="s">
        <v>3141</v>
      </c>
      <c r="I1308" s="22" t="str">
        <f t="shared" si="123"/>
        <v>United States</v>
      </c>
      <c r="J1308" s="22" t="str">
        <f t="shared" si="124"/>
        <v>California</v>
      </c>
      <c r="K1308" s="2" t="s">
        <v>72</v>
      </c>
      <c r="L1308" s="2" t="s">
        <v>1578</v>
      </c>
      <c r="M1308" s="4">
        <v>433.56799999999998</v>
      </c>
      <c r="N1308" s="4">
        <v>2</v>
      </c>
      <c r="O1308" s="4">
        <v>-65.035200000000003</v>
      </c>
      <c r="P1308" s="14">
        <f t="shared" si="125"/>
        <v>-0.15000000000000002</v>
      </c>
    </row>
    <row r="1309" spans="1:16" ht="14.25" customHeight="1" x14ac:dyDescent="0.25">
      <c r="A1309" s="2" t="s">
        <v>1579</v>
      </c>
      <c r="B1309" s="3">
        <v>41012</v>
      </c>
      <c r="C1309" s="10" t="str">
        <f t="shared" si="120"/>
        <v>April</v>
      </c>
      <c r="D1309" s="10" t="str">
        <f t="shared" si="121"/>
        <v>2012</v>
      </c>
      <c r="E1309" s="3">
        <v>41013</v>
      </c>
      <c r="F1309" s="13">
        <f t="shared" si="122"/>
        <v>1</v>
      </c>
      <c r="G1309" s="2" t="s">
        <v>3735</v>
      </c>
      <c r="H1309" s="2" t="s">
        <v>3166</v>
      </c>
      <c r="I1309" s="22" t="str">
        <f t="shared" si="123"/>
        <v>United States</v>
      </c>
      <c r="J1309" s="22" t="str">
        <f t="shared" si="124"/>
        <v>Arizona</v>
      </c>
      <c r="K1309" s="2" t="s">
        <v>45</v>
      </c>
      <c r="L1309" s="2" t="s">
        <v>1580</v>
      </c>
      <c r="M1309" s="4">
        <v>31.103999999999999</v>
      </c>
      <c r="N1309" s="4">
        <v>6</v>
      </c>
      <c r="O1309" s="4">
        <v>10.8864</v>
      </c>
      <c r="P1309" s="14">
        <f t="shared" si="125"/>
        <v>0.35000000000000003</v>
      </c>
    </row>
    <row r="1310" spans="1:16" ht="14.25" customHeight="1" x14ac:dyDescent="0.25">
      <c r="A1310" s="2" t="s">
        <v>1579</v>
      </c>
      <c r="B1310" s="3">
        <v>41012</v>
      </c>
      <c r="C1310" s="10" t="str">
        <f t="shared" si="120"/>
        <v>April</v>
      </c>
      <c r="D1310" s="10" t="str">
        <f t="shared" si="121"/>
        <v>2012</v>
      </c>
      <c r="E1310" s="3">
        <v>41013</v>
      </c>
      <c r="F1310" s="13">
        <f t="shared" si="122"/>
        <v>1</v>
      </c>
      <c r="G1310" s="2" t="s">
        <v>3735</v>
      </c>
      <c r="H1310" s="2" t="s">
        <v>3166</v>
      </c>
      <c r="I1310" s="22" t="str">
        <f t="shared" si="123"/>
        <v>United States</v>
      </c>
      <c r="J1310" s="22" t="str">
        <f t="shared" si="124"/>
        <v>Arizona</v>
      </c>
      <c r="K1310" s="2" t="s">
        <v>45</v>
      </c>
      <c r="L1310" s="2" t="s">
        <v>560</v>
      </c>
      <c r="M1310" s="4">
        <v>54.816000000000003</v>
      </c>
      <c r="N1310" s="4">
        <v>3</v>
      </c>
      <c r="O1310" s="4">
        <v>17.815200000000001</v>
      </c>
      <c r="P1310" s="14">
        <f t="shared" si="125"/>
        <v>0.32500000000000001</v>
      </c>
    </row>
    <row r="1311" spans="1:16" ht="14.25" customHeight="1" x14ac:dyDescent="0.25">
      <c r="A1311" s="2" t="s">
        <v>1581</v>
      </c>
      <c r="B1311" s="3">
        <v>41960</v>
      </c>
      <c r="C1311" s="10" t="str">
        <f t="shared" si="120"/>
        <v>November</v>
      </c>
      <c r="D1311" s="10" t="str">
        <f t="shared" si="121"/>
        <v>2014</v>
      </c>
      <c r="E1311" s="3">
        <v>41964</v>
      </c>
      <c r="F1311" s="13">
        <f t="shared" si="122"/>
        <v>4</v>
      </c>
      <c r="G1311" s="2" t="s">
        <v>3397</v>
      </c>
      <c r="H1311" s="2" t="s">
        <v>3190</v>
      </c>
      <c r="I1311" s="22" t="str">
        <f t="shared" si="123"/>
        <v>United States</v>
      </c>
      <c r="J1311" s="22" t="str">
        <f t="shared" si="124"/>
        <v>California</v>
      </c>
      <c r="K1311" s="2" t="s">
        <v>28</v>
      </c>
      <c r="L1311" s="2" t="s">
        <v>408</v>
      </c>
      <c r="M1311" s="4">
        <v>48.86</v>
      </c>
      <c r="N1311" s="4">
        <v>7</v>
      </c>
      <c r="O1311" s="4">
        <v>0.97719999999999996</v>
      </c>
      <c r="P1311" s="14">
        <f t="shared" si="125"/>
        <v>0.02</v>
      </c>
    </row>
    <row r="1312" spans="1:16" ht="14.25" customHeight="1" x14ac:dyDescent="0.25">
      <c r="A1312" s="2" t="s">
        <v>1582</v>
      </c>
      <c r="B1312" s="3">
        <v>41242</v>
      </c>
      <c r="C1312" s="10" t="str">
        <f t="shared" si="120"/>
        <v>November</v>
      </c>
      <c r="D1312" s="10" t="str">
        <f t="shared" si="121"/>
        <v>2012</v>
      </c>
      <c r="E1312" s="3">
        <v>41243</v>
      </c>
      <c r="F1312" s="13">
        <f t="shared" si="122"/>
        <v>1</v>
      </c>
      <c r="G1312" s="2" t="s">
        <v>3736</v>
      </c>
      <c r="H1312" s="2" t="s">
        <v>3177</v>
      </c>
      <c r="I1312" s="22" t="str">
        <f t="shared" si="123"/>
        <v>United States</v>
      </c>
      <c r="J1312" s="22" t="str">
        <f t="shared" si="124"/>
        <v>California</v>
      </c>
      <c r="K1312" s="2" t="s">
        <v>14</v>
      </c>
      <c r="L1312" s="2" t="s">
        <v>1583</v>
      </c>
      <c r="M1312" s="4">
        <v>56.3</v>
      </c>
      <c r="N1312" s="4">
        <v>2</v>
      </c>
      <c r="O1312" s="4">
        <v>15.763999999999999</v>
      </c>
      <c r="P1312" s="14">
        <f t="shared" si="125"/>
        <v>0.28000000000000003</v>
      </c>
    </row>
    <row r="1313" spans="1:16" ht="14.25" customHeight="1" x14ac:dyDescent="0.25">
      <c r="A1313" s="2" t="s">
        <v>1584</v>
      </c>
      <c r="B1313" s="3">
        <v>41442</v>
      </c>
      <c r="C1313" s="10" t="str">
        <f t="shared" si="120"/>
        <v>June</v>
      </c>
      <c r="D1313" s="10" t="str">
        <f t="shared" si="121"/>
        <v>2013</v>
      </c>
      <c r="E1313" s="3">
        <v>41444</v>
      </c>
      <c r="F1313" s="13">
        <f t="shared" si="122"/>
        <v>2</v>
      </c>
      <c r="G1313" s="2" t="s">
        <v>3376</v>
      </c>
      <c r="H1313" s="2" t="s">
        <v>3131</v>
      </c>
      <c r="I1313" s="22" t="str">
        <f t="shared" si="123"/>
        <v>United States</v>
      </c>
      <c r="J1313" s="22" t="str">
        <f t="shared" si="124"/>
        <v>California</v>
      </c>
      <c r="K1313" s="2" t="s">
        <v>45</v>
      </c>
      <c r="L1313" s="2" t="s">
        <v>975</v>
      </c>
      <c r="M1313" s="4">
        <v>46.35</v>
      </c>
      <c r="N1313" s="4">
        <v>5</v>
      </c>
      <c r="O1313" s="4">
        <v>21.784500000000001</v>
      </c>
      <c r="P1313" s="14">
        <f t="shared" si="125"/>
        <v>0.47000000000000003</v>
      </c>
    </row>
    <row r="1314" spans="1:16" ht="14.25" customHeight="1" x14ac:dyDescent="0.25">
      <c r="A1314" s="2" t="s">
        <v>1585</v>
      </c>
      <c r="B1314" s="3">
        <v>41705</v>
      </c>
      <c r="C1314" s="10" t="str">
        <f t="shared" si="120"/>
        <v>March</v>
      </c>
      <c r="D1314" s="10" t="str">
        <f t="shared" si="121"/>
        <v>2014</v>
      </c>
      <c r="E1314" s="3">
        <v>41709</v>
      </c>
      <c r="F1314" s="13">
        <f t="shared" si="122"/>
        <v>4</v>
      </c>
      <c r="G1314" s="2" t="s">
        <v>3462</v>
      </c>
      <c r="H1314" s="2" t="s">
        <v>3134</v>
      </c>
      <c r="I1314" s="22" t="str">
        <f t="shared" si="123"/>
        <v>United States</v>
      </c>
      <c r="J1314" s="22" t="str">
        <f t="shared" si="124"/>
        <v>California</v>
      </c>
      <c r="K1314" s="2" t="s">
        <v>18</v>
      </c>
      <c r="L1314" s="2" t="s">
        <v>1586</v>
      </c>
      <c r="M1314" s="4">
        <v>14.976000000000001</v>
      </c>
      <c r="N1314" s="4">
        <v>9</v>
      </c>
      <c r="O1314" s="4">
        <v>5.4287999999999998</v>
      </c>
      <c r="P1314" s="14">
        <f t="shared" si="125"/>
        <v>0.36249999999999999</v>
      </c>
    </row>
    <row r="1315" spans="1:16" ht="14.25" customHeight="1" x14ac:dyDescent="0.25">
      <c r="A1315" s="2" t="s">
        <v>1587</v>
      </c>
      <c r="B1315" s="3">
        <v>41229</v>
      </c>
      <c r="C1315" s="10" t="str">
        <f t="shared" si="120"/>
        <v>November</v>
      </c>
      <c r="D1315" s="10" t="str">
        <f t="shared" si="121"/>
        <v>2012</v>
      </c>
      <c r="E1315" s="3">
        <v>41233</v>
      </c>
      <c r="F1315" s="13">
        <f t="shared" si="122"/>
        <v>4</v>
      </c>
      <c r="G1315" s="2" t="s">
        <v>3580</v>
      </c>
      <c r="H1315" s="2" t="s">
        <v>3251</v>
      </c>
      <c r="I1315" s="22" t="str">
        <f t="shared" si="123"/>
        <v>United States</v>
      </c>
      <c r="J1315" s="22" t="str">
        <f t="shared" si="124"/>
        <v>Idaho</v>
      </c>
      <c r="K1315" s="2" t="s">
        <v>22</v>
      </c>
      <c r="L1315" s="2" t="s">
        <v>35</v>
      </c>
      <c r="M1315" s="4">
        <v>696.42</v>
      </c>
      <c r="N1315" s="4">
        <v>2</v>
      </c>
      <c r="O1315" s="4">
        <v>160.17660000000001</v>
      </c>
      <c r="P1315" s="14">
        <f t="shared" si="125"/>
        <v>0.23000000000000004</v>
      </c>
    </row>
    <row r="1316" spans="1:16" ht="14.25" customHeight="1" x14ac:dyDescent="0.25">
      <c r="A1316" s="2" t="s">
        <v>1587</v>
      </c>
      <c r="B1316" s="3">
        <v>41229</v>
      </c>
      <c r="C1316" s="10" t="str">
        <f t="shared" si="120"/>
        <v>November</v>
      </c>
      <c r="D1316" s="10" t="str">
        <f t="shared" si="121"/>
        <v>2012</v>
      </c>
      <c r="E1316" s="3">
        <v>41233</v>
      </c>
      <c r="F1316" s="13">
        <f t="shared" si="122"/>
        <v>4</v>
      </c>
      <c r="G1316" s="2" t="s">
        <v>3580</v>
      </c>
      <c r="H1316" s="2" t="s">
        <v>3251</v>
      </c>
      <c r="I1316" s="22" t="str">
        <f t="shared" si="123"/>
        <v>United States</v>
      </c>
      <c r="J1316" s="22" t="str">
        <f t="shared" si="124"/>
        <v>Idaho</v>
      </c>
      <c r="K1316" s="2" t="s">
        <v>16</v>
      </c>
      <c r="L1316" s="2" t="s">
        <v>94</v>
      </c>
      <c r="M1316" s="4">
        <v>304.77600000000001</v>
      </c>
      <c r="N1316" s="4">
        <v>3</v>
      </c>
      <c r="O1316" s="4">
        <v>22.8582</v>
      </c>
      <c r="P1316" s="14">
        <f t="shared" si="125"/>
        <v>7.4999999999999997E-2</v>
      </c>
    </row>
    <row r="1317" spans="1:16" ht="14.25" customHeight="1" x14ac:dyDescent="0.25">
      <c r="A1317" s="2" t="s">
        <v>1588</v>
      </c>
      <c r="B1317" s="3">
        <v>41078</v>
      </c>
      <c r="C1317" s="10" t="str">
        <f t="shared" si="120"/>
        <v>June</v>
      </c>
      <c r="D1317" s="10" t="str">
        <f t="shared" si="121"/>
        <v>2012</v>
      </c>
      <c r="E1317" s="3">
        <v>41082</v>
      </c>
      <c r="F1317" s="13">
        <f t="shared" si="122"/>
        <v>4</v>
      </c>
      <c r="G1317" s="2" t="s">
        <v>3737</v>
      </c>
      <c r="H1317" s="2" t="s">
        <v>3149</v>
      </c>
      <c r="I1317" s="22" t="str">
        <f t="shared" si="123"/>
        <v>United States</v>
      </c>
      <c r="J1317" s="22" t="str">
        <f t="shared" si="124"/>
        <v>California</v>
      </c>
      <c r="K1317" s="2" t="s">
        <v>14</v>
      </c>
      <c r="L1317" s="2" t="s">
        <v>903</v>
      </c>
      <c r="M1317" s="4">
        <v>51.98</v>
      </c>
      <c r="N1317" s="4">
        <v>2</v>
      </c>
      <c r="O1317" s="4">
        <v>15.074199999999999</v>
      </c>
      <c r="P1317" s="14">
        <f t="shared" si="125"/>
        <v>0.28999999999999998</v>
      </c>
    </row>
    <row r="1318" spans="1:16" ht="14.25" customHeight="1" x14ac:dyDescent="0.25">
      <c r="A1318" s="2" t="s">
        <v>1589</v>
      </c>
      <c r="B1318" s="3">
        <v>41373</v>
      </c>
      <c r="C1318" s="10" t="str">
        <f t="shared" si="120"/>
        <v>April</v>
      </c>
      <c r="D1318" s="10" t="str">
        <f t="shared" si="121"/>
        <v>2013</v>
      </c>
      <c r="E1318" s="3">
        <v>41379</v>
      </c>
      <c r="F1318" s="13">
        <f t="shared" si="122"/>
        <v>6</v>
      </c>
      <c r="G1318" s="2" t="s">
        <v>3568</v>
      </c>
      <c r="H1318" s="2" t="s">
        <v>3131</v>
      </c>
      <c r="I1318" s="22" t="str">
        <f t="shared" si="123"/>
        <v>United States</v>
      </c>
      <c r="J1318" s="22" t="str">
        <f t="shared" si="124"/>
        <v>California</v>
      </c>
      <c r="K1318" s="2" t="s">
        <v>12</v>
      </c>
      <c r="L1318" s="2" t="s">
        <v>748</v>
      </c>
      <c r="M1318" s="4">
        <v>24.7</v>
      </c>
      <c r="N1318" s="4">
        <v>5</v>
      </c>
      <c r="O1318" s="4">
        <v>10.374000000000001</v>
      </c>
      <c r="P1318" s="14">
        <f t="shared" si="125"/>
        <v>0.42000000000000004</v>
      </c>
    </row>
    <row r="1319" spans="1:16" ht="14.25" customHeight="1" x14ac:dyDescent="0.25">
      <c r="A1319" s="2" t="s">
        <v>1590</v>
      </c>
      <c r="B1319" s="3">
        <v>40957</v>
      </c>
      <c r="C1319" s="10" t="str">
        <f t="shared" si="120"/>
        <v>February</v>
      </c>
      <c r="D1319" s="10" t="str">
        <f t="shared" si="121"/>
        <v>2012</v>
      </c>
      <c r="E1319" s="3">
        <v>40961</v>
      </c>
      <c r="F1319" s="13">
        <f t="shared" si="122"/>
        <v>4</v>
      </c>
      <c r="G1319" s="2" t="s">
        <v>3479</v>
      </c>
      <c r="H1319" s="2" t="s">
        <v>3131</v>
      </c>
      <c r="I1319" s="22" t="str">
        <f t="shared" si="123"/>
        <v>United States</v>
      </c>
      <c r="J1319" s="22" t="str">
        <f t="shared" si="124"/>
        <v>California</v>
      </c>
      <c r="K1319" s="2" t="s">
        <v>9</v>
      </c>
      <c r="L1319" s="2" t="s">
        <v>1591</v>
      </c>
      <c r="M1319" s="4">
        <v>9.24</v>
      </c>
      <c r="N1319" s="4">
        <v>3</v>
      </c>
      <c r="O1319" s="4">
        <v>4.4352</v>
      </c>
      <c r="P1319" s="14">
        <f t="shared" si="125"/>
        <v>0.48</v>
      </c>
    </row>
    <row r="1320" spans="1:16" ht="14.25" customHeight="1" x14ac:dyDescent="0.25">
      <c r="A1320" s="2" t="s">
        <v>1592</v>
      </c>
      <c r="B1320" s="3">
        <v>41731</v>
      </c>
      <c r="C1320" s="10" t="str">
        <f t="shared" si="120"/>
        <v>April</v>
      </c>
      <c r="D1320" s="10" t="str">
        <f t="shared" si="121"/>
        <v>2014</v>
      </c>
      <c r="E1320" s="3">
        <v>41733</v>
      </c>
      <c r="F1320" s="13">
        <f t="shared" si="122"/>
        <v>2</v>
      </c>
      <c r="G1320" s="2" t="s">
        <v>3738</v>
      </c>
      <c r="H1320" s="2" t="s">
        <v>3134</v>
      </c>
      <c r="I1320" s="22" t="str">
        <f t="shared" si="123"/>
        <v>United States</v>
      </c>
      <c r="J1320" s="22" t="str">
        <f t="shared" si="124"/>
        <v>California</v>
      </c>
      <c r="K1320" s="2" t="s">
        <v>198</v>
      </c>
      <c r="L1320" s="2" t="s">
        <v>1593</v>
      </c>
      <c r="M1320" s="4">
        <v>482.66399999999999</v>
      </c>
      <c r="N1320" s="4">
        <v>8</v>
      </c>
      <c r="O1320" s="4">
        <v>85.176000000000002</v>
      </c>
      <c r="P1320" s="14">
        <f t="shared" si="125"/>
        <v>0.17647058823529413</v>
      </c>
    </row>
    <row r="1321" spans="1:16" ht="14.25" customHeight="1" x14ac:dyDescent="0.25">
      <c r="A1321" s="2" t="s">
        <v>1592</v>
      </c>
      <c r="B1321" s="3">
        <v>41731</v>
      </c>
      <c r="C1321" s="10" t="str">
        <f t="shared" si="120"/>
        <v>April</v>
      </c>
      <c r="D1321" s="10" t="str">
        <f t="shared" si="121"/>
        <v>2014</v>
      </c>
      <c r="E1321" s="3">
        <v>41733</v>
      </c>
      <c r="F1321" s="13">
        <f t="shared" si="122"/>
        <v>2</v>
      </c>
      <c r="G1321" s="2" t="s">
        <v>3738</v>
      </c>
      <c r="H1321" s="2" t="s">
        <v>3134</v>
      </c>
      <c r="I1321" s="22" t="str">
        <f t="shared" si="123"/>
        <v>United States</v>
      </c>
      <c r="J1321" s="22" t="str">
        <f t="shared" si="124"/>
        <v>California</v>
      </c>
      <c r="K1321" s="2" t="s">
        <v>510</v>
      </c>
      <c r="L1321" s="2" t="s">
        <v>1594</v>
      </c>
      <c r="M1321" s="4">
        <v>4799.9840000000004</v>
      </c>
      <c r="N1321" s="4">
        <v>2</v>
      </c>
      <c r="O1321" s="4">
        <v>359.99880000000002</v>
      </c>
      <c r="P1321" s="14">
        <f t="shared" si="125"/>
        <v>7.4999999999999997E-2</v>
      </c>
    </row>
    <row r="1322" spans="1:16" ht="14.25" customHeight="1" x14ac:dyDescent="0.25">
      <c r="A1322" s="2" t="s">
        <v>1595</v>
      </c>
      <c r="B1322" s="3">
        <v>41802</v>
      </c>
      <c r="C1322" s="10" t="str">
        <f t="shared" si="120"/>
        <v>June</v>
      </c>
      <c r="D1322" s="10" t="str">
        <f t="shared" si="121"/>
        <v>2014</v>
      </c>
      <c r="E1322" s="3">
        <v>41804</v>
      </c>
      <c r="F1322" s="13">
        <f t="shared" si="122"/>
        <v>2</v>
      </c>
      <c r="G1322" s="2" t="s">
        <v>3502</v>
      </c>
      <c r="H1322" s="2" t="s">
        <v>3132</v>
      </c>
      <c r="I1322" s="22" t="str">
        <f t="shared" si="123"/>
        <v>United States</v>
      </c>
      <c r="J1322" s="22" t="str">
        <f t="shared" si="124"/>
        <v>Washington</v>
      </c>
      <c r="K1322" s="2" t="s">
        <v>45</v>
      </c>
      <c r="L1322" s="2" t="s">
        <v>1596</v>
      </c>
      <c r="M1322" s="4">
        <v>37.94</v>
      </c>
      <c r="N1322" s="4">
        <v>2</v>
      </c>
      <c r="O1322" s="4">
        <v>18.211200000000002</v>
      </c>
      <c r="P1322" s="14">
        <f t="shared" si="125"/>
        <v>0.48000000000000009</v>
      </c>
    </row>
    <row r="1323" spans="1:16" ht="14.25" customHeight="1" x14ac:dyDescent="0.25">
      <c r="A1323" s="2" t="s">
        <v>1595</v>
      </c>
      <c r="B1323" s="3">
        <v>41802</v>
      </c>
      <c r="C1323" s="10" t="str">
        <f t="shared" si="120"/>
        <v>June</v>
      </c>
      <c r="D1323" s="10" t="str">
        <f t="shared" si="121"/>
        <v>2014</v>
      </c>
      <c r="E1323" s="3">
        <v>41804</v>
      </c>
      <c r="F1323" s="13">
        <f t="shared" si="122"/>
        <v>2</v>
      </c>
      <c r="G1323" s="2" t="s">
        <v>3502</v>
      </c>
      <c r="H1323" s="2" t="s">
        <v>3132</v>
      </c>
      <c r="I1323" s="22" t="str">
        <f t="shared" si="123"/>
        <v>United States</v>
      </c>
      <c r="J1323" s="22" t="str">
        <f t="shared" si="124"/>
        <v>Washington</v>
      </c>
      <c r="K1323" s="2" t="s">
        <v>18</v>
      </c>
      <c r="L1323" s="2" t="s">
        <v>425</v>
      </c>
      <c r="M1323" s="4">
        <v>18.288</v>
      </c>
      <c r="N1323" s="4">
        <v>6</v>
      </c>
      <c r="O1323" s="4">
        <v>6.6294000000000004</v>
      </c>
      <c r="P1323" s="14">
        <f t="shared" si="125"/>
        <v>0.36250000000000004</v>
      </c>
    </row>
    <row r="1324" spans="1:16" ht="14.25" customHeight="1" x14ac:dyDescent="0.25">
      <c r="A1324" s="2" t="s">
        <v>1595</v>
      </c>
      <c r="B1324" s="3">
        <v>41802</v>
      </c>
      <c r="C1324" s="10" t="str">
        <f t="shared" si="120"/>
        <v>June</v>
      </c>
      <c r="D1324" s="10" t="str">
        <f t="shared" si="121"/>
        <v>2014</v>
      </c>
      <c r="E1324" s="3">
        <v>41804</v>
      </c>
      <c r="F1324" s="13">
        <f t="shared" si="122"/>
        <v>2</v>
      </c>
      <c r="G1324" s="2" t="s">
        <v>3502</v>
      </c>
      <c r="H1324" s="2" t="s">
        <v>3132</v>
      </c>
      <c r="I1324" s="22" t="str">
        <f t="shared" si="123"/>
        <v>United States</v>
      </c>
      <c r="J1324" s="22" t="str">
        <f t="shared" si="124"/>
        <v>Washington</v>
      </c>
      <c r="K1324" s="2" t="s">
        <v>510</v>
      </c>
      <c r="L1324" s="2" t="s">
        <v>1597</v>
      </c>
      <c r="M1324" s="4">
        <v>385.8</v>
      </c>
      <c r="N1324" s="4">
        <v>5</v>
      </c>
      <c r="O1324" s="4">
        <v>130.20750000000001</v>
      </c>
      <c r="P1324" s="14">
        <f t="shared" si="125"/>
        <v>0.33750000000000002</v>
      </c>
    </row>
    <row r="1325" spans="1:16" ht="14.25" customHeight="1" x14ac:dyDescent="0.25">
      <c r="A1325" s="2" t="s">
        <v>1595</v>
      </c>
      <c r="B1325" s="3">
        <v>41802</v>
      </c>
      <c r="C1325" s="10" t="str">
        <f t="shared" si="120"/>
        <v>June</v>
      </c>
      <c r="D1325" s="10" t="str">
        <f t="shared" si="121"/>
        <v>2014</v>
      </c>
      <c r="E1325" s="3">
        <v>41804</v>
      </c>
      <c r="F1325" s="13">
        <f t="shared" si="122"/>
        <v>2</v>
      </c>
      <c r="G1325" s="2" t="s">
        <v>3502</v>
      </c>
      <c r="H1325" s="2" t="s">
        <v>3132</v>
      </c>
      <c r="I1325" s="22" t="str">
        <f t="shared" si="123"/>
        <v>United States</v>
      </c>
      <c r="J1325" s="22" t="str">
        <f t="shared" si="124"/>
        <v>Washington</v>
      </c>
      <c r="K1325" s="2" t="s">
        <v>28</v>
      </c>
      <c r="L1325" s="2" t="s">
        <v>673</v>
      </c>
      <c r="M1325" s="4">
        <v>102.96</v>
      </c>
      <c r="N1325" s="4">
        <v>2</v>
      </c>
      <c r="O1325" s="4">
        <v>1.0296000000000001</v>
      </c>
      <c r="P1325" s="14">
        <f t="shared" si="125"/>
        <v>1.0000000000000002E-2</v>
      </c>
    </row>
    <row r="1326" spans="1:16" ht="14.25" customHeight="1" x14ac:dyDescent="0.25">
      <c r="A1326" s="2" t="s">
        <v>1595</v>
      </c>
      <c r="B1326" s="3">
        <v>41802</v>
      </c>
      <c r="C1326" s="10" t="str">
        <f t="shared" si="120"/>
        <v>June</v>
      </c>
      <c r="D1326" s="10" t="str">
        <f t="shared" si="121"/>
        <v>2014</v>
      </c>
      <c r="E1326" s="3">
        <v>41804</v>
      </c>
      <c r="F1326" s="13">
        <f t="shared" si="122"/>
        <v>2</v>
      </c>
      <c r="G1326" s="2" t="s">
        <v>3502</v>
      </c>
      <c r="H1326" s="2" t="s">
        <v>3132</v>
      </c>
      <c r="I1326" s="22" t="str">
        <f t="shared" si="123"/>
        <v>United States</v>
      </c>
      <c r="J1326" s="22" t="str">
        <f t="shared" si="124"/>
        <v>Washington</v>
      </c>
      <c r="K1326" s="2" t="s">
        <v>198</v>
      </c>
      <c r="L1326" s="2" t="s">
        <v>1598</v>
      </c>
      <c r="M1326" s="4">
        <v>174.42</v>
      </c>
      <c r="N1326" s="4">
        <v>3</v>
      </c>
      <c r="O1326" s="4">
        <v>41.860799999999998</v>
      </c>
      <c r="P1326" s="14">
        <f t="shared" si="125"/>
        <v>0.24</v>
      </c>
    </row>
    <row r="1327" spans="1:16" ht="14.25" customHeight="1" x14ac:dyDescent="0.25">
      <c r="A1327" s="2" t="s">
        <v>1599</v>
      </c>
      <c r="B1327" s="3">
        <v>40913</v>
      </c>
      <c r="C1327" s="10" t="str">
        <f t="shared" si="120"/>
        <v>January</v>
      </c>
      <c r="D1327" s="10" t="str">
        <f t="shared" si="121"/>
        <v>2012</v>
      </c>
      <c r="E1327" s="3">
        <v>40918</v>
      </c>
      <c r="F1327" s="13">
        <f t="shared" si="122"/>
        <v>5</v>
      </c>
      <c r="G1327" s="2" t="s">
        <v>3739</v>
      </c>
      <c r="H1327" s="2" t="s">
        <v>3132</v>
      </c>
      <c r="I1327" s="22" t="str">
        <f t="shared" si="123"/>
        <v>United States</v>
      </c>
      <c r="J1327" s="22" t="str">
        <f t="shared" si="124"/>
        <v>Washington</v>
      </c>
      <c r="K1327" s="2" t="s">
        <v>72</v>
      </c>
      <c r="L1327" s="2" t="s">
        <v>1198</v>
      </c>
      <c r="M1327" s="4">
        <v>61.584000000000003</v>
      </c>
      <c r="N1327" s="4">
        <v>1</v>
      </c>
      <c r="O1327" s="4">
        <v>-6.9282000000000004</v>
      </c>
      <c r="P1327" s="14">
        <f t="shared" si="125"/>
        <v>-0.1125</v>
      </c>
    </row>
    <row r="1328" spans="1:16" ht="14.25" customHeight="1" x14ac:dyDescent="0.25">
      <c r="A1328" s="2" t="s">
        <v>1600</v>
      </c>
      <c r="B1328" s="3">
        <v>41725</v>
      </c>
      <c r="C1328" s="10" t="str">
        <f t="shared" si="120"/>
        <v>March</v>
      </c>
      <c r="D1328" s="10" t="str">
        <f t="shared" si="121"/>
        <v>2014</v>
      </c>
      <c r="E1328" s="3">
        <v>41727</v>
      </c>
      <c r="F1328" s="13">
        <f t="shared" si="122"/>
        <v>2</v>
      </c>
      <c r="G1328" s="2" t="s">
        <v>3591</v>
      </c>
      <c r="H1328" s="2" t="s">
        <v>3132</v>
      </c>
      <c r="I1328" s="22" t="str">
        <f t="shared" si="123"/>
        <v>United States</v>
      </c>
      <c r="J1328" s="22" t="str">
        <f t="shared" si="124"/>
        <v>Washington</v>
      </c>
      <c r="K1328" s="2" t="s">
        <v>14</v>
      </c>
      <c r="L1328" s="2" t="s">
        <v>1601</v>
      </c>
      <c r="M1328" s="4">
        <v>19.829999999999998</v>
      </c>
      <c r="N1328" s="4">
        <v>1</v>
      </c>
      <c r="O1328" s="4">
        <v>5.9489999999999998</v>
      </c>
      <c r="P1328" s="14">
        <f t="shared" si="125"/>
        <v>0.30000000000000004</v>
      </c>
    </row>
    <row r="1329" spans="1:16" ht="14.25" customHeight="1" x14ac:dyDescent="0.25">
      <c r="A1329" s="2" t="s">
        <v>1602</v>
      </c>
      <c r="B1329" s="3">
        <v>40806</v>
      </c>
      <c r="C1329" s="10" t="str">
        <f t="shared" si="120"/>
        <v>September</v>
      </c>
      <c r="D1329" s="10" t="str">
        <f t="shared" si="121"/>
        <v>2011</v>
      </c>
      <c r="E1329" s="3">
        <v>40812</v>
      </c>
      <c r="F1329" s="13">
        <f t="shared" si="122"/>
        <v>6</v>
      </c>
      <c r="G1329" s="2" t="s">
        <v>3740</v>
      </c>
      <c r="H1329" s="2" t="s">
        <v>3131</v>
      </c>
      <c r="I1329" s="22" t="str">
        <f t="shared" si="123"/>
        <v>United States</v>
      </c>
      <c r="J1329" s="22" t="str">
        <f t="shared" si="124"/>
        <v>California</v>
      </c>
      <c r="K1329" s="2" t="s">
        <v>20</v>
      </c>
      <c r="L1329" s="2" t="s">
        <v>106</v>
      </c>
      <c r="M1329" s="4">
        <v>43.92</v>
      </c>
      <c r="N1329" s="4">
        <v>4</v>
      </c>
      <c r="O1329" s="4">
        <v>11.8584</v>
      </c>
      <c r="P1329" s="14">
        <f t="shared" si="125"/>
        <v>0.26999999999999996</v>
      </c>
    </row>
    <row r="1330" spans="1:16" ht="14.25" customHeight="1" x14ac:dyDescent="0.25">
      <c r="A1330" s="2" t="s">
        <v>1602</v>
      </c>
      <c r="B1330" s="3">
        <v>40806</v>
      </c>
      <c r="C1330" s="10" t="str">
        <f t="shared" si="120"/>
        <v>September</v>
      </c>
      <c r="D1330" s="10" t="str">
        <f t="shared" si="121"/>
        <v>2011</v>
      </c>
      <c r="E1330" s="3">
        <v>40812</v>
      </c>
      <c r="F1330" s="13">
        <f t="shared" si="122"/>
        <v>6</v>
      </c>
      <c r="G1330" s="2" t="s">
        <v>3740</v>
      </c>
      <c r="H1330" s="2" t="s">
        <v>3131</v>
      </c>
      <c r="I1330" s="22" t="str">
        <f t="shared" si="123"/>
        <v>United States</v>
      </c>
      <c r="J1330" s="22" t="str">
        <f t="shared" si="124"/>
        <v>California</v>
      </c>
      <c r="K1330" s="2" t="s">
        <v>18</v>
      </c>
      <c r="L1330" s="2" t="s">
        <v>395</v>
      </c>
      <c r="M1330" s="4">
        <v>20.231999999999999</v>
      </c>
      <c r="N1330" s="4">
        <v>3</v>
      </c>
      <c r="O1330" s="4">
        <v>6.5754000000000001</v>
      </c>
      <c r="P1330" s="14">
        <f t="shared" si="125"/>
        <v>0.32500000000000001</v>
      </c>
    </row>
    <row r="1331" spans="1:16" ht="14.25" customHeight="1" x14ac:dyDescent="0.25">
      <c r="A1331" s="2" t="s">
        <v>1603</v>
      </c>
      <c r="B1331" s="3">
        <v>40628</v>
      </c>
      <c r="C1331" s="10" t="str">
        <f t="shared" si="120"/>
        <v>March</v>
      </c>
      <c r="D1331" s="10" t="str">
        <f t="shared" si="121"/>
        <v>2011</v>
      </c>
      <c r="E1331" s="3">
        <v>40632</v>
      </c>
      <c r="F1331" s="13">
        <f t="shared" si="122"/>
        <v>4</v>
      </c>
      <c r="G1331" s="2" t="s">
        <v>3716</v>
      </c>
      <c r="H1331" s="2" t="s">
        <v>3131</v>
      </c>
      <c r="I1331" s="22" t="str">
        <f t="shared" si="123"/>
        <v>United States</v>
      </c>
      <c r="J1331" s="22" t="str">
        <f t="shared" si="124"/>
        <v>California</v>
      </c>
      <c r="K1331" s="2" t="s">
        <v>38</v>
      </c>
      <c r="L1331" s="2" t="s">
        <v>114</v>
      </c>
      <c r="M1331" s="4">
        <v>66.3</v>
      </c>
      <c r="N1331" s="4">
        <v>3</v>
      </c>
      <c r="O1331" s="4">
        <v>8.6189999999999998</v>
      </c>
      <c r="P1331" s="14">
        <f t="shared" si="125"/>
        <v>0.13</v>
      </c>
    </row>
    <row r="1332" spans="1:16" ht="14.25" customHeight="1" x14ac:dyDescent="0.25">
      <c r="A1332" s="2" t="s">
        <v>1604</v>
      </c>
      <c r="B1332" s="3">
        <v>41156</v>
      </c>
      <c r="C1332" s="10" t="str">
        <f t="shared" si="120"/>
        <v>September</v>
      </c>
      <c r="D1332" s="10" t="str">
        <f t="shared" si="121"/>
        <v>2012</v>
      </c>
      <c r="E1332" s="3">
        <v>41161</v>
      </c>
      <c r="F1332" s="13">
        <f t="shared" si="122"/>
        <v>5</v>
      </c>
      <c r="G1332" s="2" t="s">
        <v>3741</v>
      </c>
      <c r="H1332" s="2" t="s">
        <v>3209</v>
      </c>
      <c r="I1332" s="22" t="str">
        <f t="shared" si="123"/>
        <v>United States</v>
      </c>
      <c r="J1332" s="22" t="str">
        <f t="shared" si="124"/>
        <v>Oregon</v>
      </c>
      <c r="K1332" s="2" t="s">
        <v>18</v>
      </c>
      <c r="L1332" s="2" t="s">
        <v>1352</v>
      </c>
      <c r="M1332" s="4">
        <v>9.7620000000000005</v>
      </c>
      <c r="N1332" s="4">
        <v>2</v>
      </c>
      <c r="O1332" s="4">
        <v>-6.8334000000000001</v>
      </c>
      <c r="P1332" s="14">
        <f t="shared" si="125"/>
        <v>-0.7</v>
      </c>
    </row>
    <row r="1333" spans="1:16" ht="14.25" customHeight="1" x14ac:dyDescent="0.25">
      <c r="A1333" s="2" t="s">
        <v>1605</v>
      </c>
      <c r="B1333" s="3">
        <v>41348</v>
      </c>
      <c r="C1333" s="10" t="str">
        <f t="shared" si="120"/>
        <v>March</v>
      </c>
      <c r="D1333" s="10" t="str">
        <f t="shared" si="121"/>
        <v>2013</v>
      </c>
      <c r="E1333" s="3">
        <v>41350</v>
      </c>
      <c r="F1333" s="13">
        <f t="shared" si="122"/>
        <v>2</v>
      </c>
      <c r="G1333" s="2" t="s">
        <v>3742</v>
      </c>
      <c r="H1333" s="2" t="s">
        <v>3132</v>
      </c>
      <c r="I1333" s="22" t="str">
        <f t="shared" si="123"/>
        <v>United States</v>
      </c>
      <c r="J1333" s="22" t="str">
        <f t="shared" si="124"/>
        <v>Washington</v>
      </c>
      <c r="K1333" s="2" t="s">
        <v>72</v>
      </c>
      <c r="L1333" s="2" t="s">
        <v>807</v>
      </c>
      <c r="M1333" s="4">
        <v>196.78399999999999</v>
      </c>
      <c r="N1333" s="4">
        <v>2</v>
      </c>
      <c r="O1333" s="4">
        <v>-22.138200000000001</v>
      </c>
      <c r="P1333" s="14">
        <f t="shared" si="125"/>
        <v>-0.11250000000000002</v>
      </c>
    </row>
    <row r="1334" spans="1:16" ht="14.25" customHeight="1" x14ac:dyDescent="0.25">
      <c r="A1334" s="2" t="s">
        <v>1606</v>
      </c>
      <c r="B1334" s="3">
        <v>41816</v>
      </c>
      <c r="C1334" s="10" t="str">
        <f t="shared" si="120"/>
        <v>June</v>
      </c>
      <c r="D1334" s="10" t="str">
        <f t="shared" si="121"/>
        <v>2014</v>
      </c>
      <c r="E1334" s="3">
        <v>41820</v>
      </c>
      <c r="F1334" s="13">
        <f t="shared" si="122"/>
        <v>4</v>
      </c>
      <c r="G1334" s="2" t="s">
        <v>3616</v>
      </c>
      <c r="H1334" s="2" t="s">
        <v>3132</v>
      </c>
      <c r="I1334" s="22" t="str">
        <f t="shared" si="123"/>
        <v>United States</v>
      </c>
      <c r="J1334" s="22" t="str">
        <f t="shared" si="124"/>
        <v>Washington</v>
      </c>
      <c r="K1334" s="2" t="s">
        <v>22</v>
      </c>
      <c r="L1334" s="2" t="s">
        <v>1607</v>
      </c>
      <c r="M1334" s="4">
        <v>871.4</v>
      </c>
      <c r="N1334" s="4">
        <v>4</v>
      </c>
      <c r="O1334" s="4">
        <v>148.13800000000001</v>
      </c>
      <c r="P1334" s="14">
        <f t="shared" si="125"/>
        <v>0.17</v>
      </c>
    </row>
    <row r="1335" spans="1:16" ht="14.25" customHeight="1" x14ac:dyDescent="0.25">
      <c r="A1335" s="2" t="s">
        <v>1608</v>
      </c>
      <c r="B1335" s="3">
        <v>41842</v>
      </c>
      <c r="C1335" s="10" t="str">
        <f t="shared" si="120"/>
        <v>July</v>
      </c>
      <c r="D1335" s="10" t="str">
        <f t="shared" si="121"/>
        <v>2014</v>
      </c>
      <c r="E1335" s="3">
        <v>41842</v>
      </c>
      <c r="F1335" s="13">
        <f t="shared" si="122"/>
        <v>0</v>
      </c>
      <c r="G1335" s="2" t="s">
        <v>3383</v>
      </c>
      <c r="H1335" s="2" t="s">
        <v>3234</v>
      </c>
      <c r="I1335" s="22" t="str">
        <f t="shared" si="123"/>
        <v>United States</v>
      </c>
      <c r="J1335" s="22" t="str">
        <f t="shared" si="124"/>
        <v>Utah</v>
      </c>
      <c r="K1335" s="2" t="s">
        <v>16</v>
      </c>
      <c r="L1335" s="2" t="s">
        <v>1609</v>
      </c>
      <c r="M1335" s="4">
        <v>71.927999999999997</v>
      </c>
      <c r="N1335" s="4">
        <v>9</v>
      </c>
      <c r="O1335" s="4">
        <v>6.2937000000000003</v>
      </c>
      <c r="P1335" s="14">
        <f t="shared" si="125"/>
        <v>8.7500000000000008E-2</v>
      </c>
    </row>
    <row r="1336" spans="1:16" ht="14.25" customHeight="1" x14ac:dyDescent="0.25">
      <c r="A1336" s="2" t="s">
        <v>1608</v>
      </c>
      <c r="B1336" s="3">
        <v>41842</v>
      </c>
      <c r="C1336" s="10" t="str">
        <f t="shared" si="120"/>
        <v>July</v>
      </c>
      <c r="D1336" s="10" t="str">
        <f t="shared" si="121"/>
        <v>2014</v>
      </c>
      <c r="E1336" s="3">
        <v>41842</v>
      </c>
      <c r="F1336" s="13">
        <f t="shared" si="122"/>
        <v>0</v>
      </c>
      <c r="G1336" s="2" t="s">
        <v>3383</v>
      </c>
      <c r="H1336" s="2" t="s">
        <v>3234</v>
      </c>
      <c r="I1336" s="22" t="str">
        <f t="shared" si="123"/>
        <v>United States</v>
      </c>
      <c r="J1336" s="22" t="str">
        <f t="shared" si="124"/>
        <v>Utah</v>
      </c>
      <c r="K1336" s="2" t="s">
        <v>14</v>
      </c>
      <c r="L1336" s="2" t="s">
        <v>903</v>
      </c>
      <c r="M1336" s="4">
        <v>25.99</v>
      </c>
      <c r="N1336" s="4">
        <v>1</v>
      </c>
      <c r="O1336" s="4">
        <v>7.5370999999999997</v>
      </c>
      <c r="P1336" s="14">
        <f t="shared" si="125"/>
        <v>0.28999999999999998</v>
      </c>
    </row>
    <row r="1337" spans="1:16" ht="14.25" customHeight="1" x14ac:dyDescent="0.25">
      <c r="A1337" s="2" t="s">
        <v>1610</v>
      </c>
      <c r="B1337" s="3">
        <v>41205</v>
      </c>
      <c r="C1337" s="10" t="str">
        <f t="shared" si="120"/>
        <v>October</v>
      </c>
      <c r="D1337" s="10" t="str">
        <f t="shared" si="121"/>
        <v>2012</v>
      </c>
      <c r="E1337" s="3">
        <v>41210</v>
      </c>
      <c r="F1337" s="13">
        <f t="shared" si="122"/>
        <v>5</v>
      </c>
      <c r="G1337" s="2" t="s">
        <v>3743</v>
      </c>
      <c r="H1337" s="2" t="s">
        <v>3132</v>
      </c>
      <c r="I1337" s="22" t="str">
        <f t="shared" si="123"/>
        <v>United States</v>
      </c>
      <c r="J1337" s="22" t="str">
        <f t="shared" si="124"/>
        <v>Washington</v>
      </c>
      <c r="K1337" s="2" t="s">
        <v>18</v>
      </c>
      <c r="L1337" s="2" t="s">
        <v>167</v>
      </c>
      <c r="M1337" s="4">
        <v>3.5920000000000001</v>
      </c>
      <c r="N1337" s="4">
        <v>1</v>
      </c>
      <c r="O1337" s="4">
        <v>1.1225000000000001</v>
      </c>
      <c r="P1337" s="14">
        <f t="shared" si="125"/>
        <v>0.3125</v>
      </c>
    </row>
    <row r="1338" spans="1:16" ht="14.25" customHeight="1" x14ac:dyDescent="0.25">
      <c r="A1338" s="2" t="s">
        <v>1611</v>
      </c>
      <c r="B1338" s="3">
        <v>41870</v>
      </c>
      <c r="C1338" s="10" t="str">
        <f t="shared" si="120"/>
        <v>August</v>
      </c>
      <c r="D1338" s="10" t="str">
        <f t="shared" si="121"/>
        <v>2014</v>
      </c>
      <c r="E1338" s="3">
        <v>41874</v>
      </c>
      <c r="F1338" s="13">
        <f t="shared" si="122"/>
        <v>4</v>
      </c>
      <c r="G1338" s="2" t="s">
        <v>3744</v>
      </c>
      <c r="H1338" s="2" t="s">
        <v>3132</v>
      </c>
      <c r="I1338" s="22" t="str">
        <f t="shared" si="123"/>
        <v>United States</v>
      </c>
      <c r="J1338" s="22" t="str">
        <f t="shared" si="124"/>
        <v>Washington</v>
      </c>
      <c r="K1338" s="2" t="s">
        <v>28</v>
      </c>
      <c r="L1338" s="2" t="s">
        <v>452</v>
      </c>
      <c r="M1338" s="4">
        <v>323.10000000000002</v>
      </c>
      <c r="N1338" s="4">
        <v>2</v>
      </c>
      <c r="O1338" s="4">
        <v>61.389000000000003</v>
      </c>
      <c r="P1338" s="14">
        <f t="shared" si="125"/>
        <v>0.19</v>
      </c>
    </row>
    <row r="1339" spans="1:16" ht="14.25" customHeight="1" x14ac:dyDescent="0.25">
      <c r="A1339" s="2" t="s">
        <v>1612</v>
      </c>
      <c r="B1339" s="3">
        <v>41983</v>
      </c>
      <c r="C1339" s="10" t="str">
        <f t="shared" si="120"/>
        <v>December</v>
      </c>
      <c r="D1339" s="10" t="str">
        <f t="shared" si="121"/>
        <v>2014</v>
      </c>
      <c r="E1339" s="3">
        <v>41987</v>
      </c>
      <c r="F1339" s="13">
        <f t="shared" si="122"/>
        <v>4</v>
      </c>
      <c r="G1339" s="2" t="s">
        <v>3458</v>
      </c>
      <c r="H1339" s="2" t="s">
        <v>3131</v>
      </c>
      <c r="I1339" s="22" t="str">
        <f t="shared" si="123"/>
        <v>United States</v>
      </c>
      <c r="J1339" s="22" t="str">
        <f t="shared" si="124"/>
        <v>California</v>
      </c>
      <c r="K1339" s="2" t="s">
        <v>14</v>
      </c>
      <c r="L1339" s="2" t="s">
        <v>1426</v>
      </c>
      <c r="M1339" s="4">
        <v>11.16</v>
      </c>
      <c r="N1339" s="4">
        <v>2</v>
      </c>
      <c r="O1339" s="4">
        <v>2.79</v>
      </c>
      <c r="P1339" s="14">
        <f t="shared" si="125"/>
        <v>0.25</v>
      </c>
    </row>
    <row r="1340" spans="1:16" ht="14.25" customHeight="1" x14ac:dyDescent="0.25">
      <c r="A1340" s="2" t="s">
        <v>1612</v>
      </c>
      <c r="B1340" s="3">
        <v>41983</v>
      </c>
      <c r="C1340" s="10" t="str">
        <f t="shared" si="120"/>
        <v>December</v>
      </c>
      <c r="D1340" s="10" t="str">
        <f t="shared" si="121"/>
        <v>2014</v>
      </c>
      <c r="E1340" s="3">
        <v>41987</v>
      </c>
      <c r="F1340" s="13">
        <f t="shared" si="122"/>
        <v>4</v>
      </c>
      <c r="G1340" s="2" t="s">
        <v>3458</v>
      </c>
      <c r="H1340" s="2" t="s">
        <v>3131</v>
      </c>
      <c r="I1340" s="22" t="str">
        <f t="shared" si="123"/>
        <v>United States</v>
      </c>
      <c r="J1340" s="22" t="str">
        <f t="shared" si="124"/>
        <v>California</v>
      </c>
      <c r="K1340" s="2" t="s">
        <v>22</v>
      </c>
      <c r="L1340" s="2" t="s">
        <v>462</v>
      </c>
      <c r="M1340" s="4">
        <v>896.32799999999997</v>
      </c>
      <c r="N1340" s="4">
        <v>9</v>
      </c>
      <c r="O1340" s="4">
        <v>22.408200000000001</v>
      </c>
      <c r="P1340" s="14">
        <f t="shared" si="125"/>
        <v>2.5000000000000001E-2</v>
      </c>
    </row>
    <row r="1341" spans="1:16" ht="14.25" customHeight="1" x14ac:dyDescent="0.25">
      <c r="A1341" s="2" t="s">
        <v>1612</v>
      </c>
      <c r="B1341" s="3">
        <v>41983</v>
      </c>
      <c r="C1341" s="10" t="str">
        <f t="shared" si="120"/>
        <v>December</v>
      </c>
      <c r="D1341" s="10" t="str">
        <f t="shared" si="121"/>
        <v>2014</v>
      </c>
      <c r="E1341" s="3">
        <v>41987</v>
      </c>
      <c r="F1341" s="13">
        <f t="shared" si="122"/>
        <v>4</v>
      </c>
      <c r="G1341" s="2" t="s">
        <v>3458</v>
      </c>
      <c r="H1341" s="2" t="s">
        <v>3131</v>
      </c>
      <c r="I1341" s="22" t="str">
        <f t="shared" si="123"/>
        <v>United States</v>
      </c>
      <c r="J1341" s="22" t="str">
        <f t="shared" si="124"/>
        <v>California</v>
      </c>
      <c r="K1341" s="2" t="s">
        <v>20</v>
      </c>
      <c r="L1341" s="2" t="s">
        <v>1613</v>
      </c>
      <c r="M1341" s="4">
        <v>189</v>
      </c>
      <c r="N1341" s="4">
        <v>1</v>
      </c>
      <c r="O1341" s="4">
        <v>68.040000000000006</v>
      </c>
      <c r="P1341" s="14">
        <f t="shared" si="125"/>
        <v>0.36000000000000004</v>
      </c>
    </row>
    <row r="1342" spans="1:16" ht="14.25" customHeight="1" x14ac:dyDescent="0.25">
      <c r="A1342" s="2" t="s">
        <v>1614</v>
      </c>
      <c r="B1342" s="3">
        <v>41935</v>
      </c>
      <c r="C1342" s="10" t="str">
        <f t="shared" si="120"/>
        <v>October</v>
      </c>
      <c r="D1342" s="10" t="str">
        <f t="shared" si="121"/>
        <v>2014</v>
      </c>
      <c r="E1342" s="3">
        <v>41940</v>
      </c>
      <c r="F1342" s="13">
        <f t="shared" si="122"/>
        <v>5</v>
      </c>
      <c r="G1342" s="2" t="s">
        <v>3745</v>
      </c>
      <c r="H1342" s="2" t="s">
        <v>3206</v>
      </c>
      <c r="I1342" s="22" t="str">
        <f t="shared" si="123"/>
        <v>United States</v>
      </c>
      <c r="J1342" s="22" t="str">
        <f t="shared" si="124"/>
        <v>Oregon</v>
      </c>
      <c r="K1342" s="2" t="s">
        <v>22</v>
      </c>
      <c r="L1342" s="2" t="s">
        <v>357</v>
      </c>
      <c r="M1342" s="4">
        <v>177.22499999999999</v>
      </c>
      <c r="N1342" s="4">
        <v>5</v>
      </c>
      <c r="O1342" s="4">
        <v>-120.51300000000001</v>
      </c>
      <c r="P1342" s="14">
        <f t="shared" si="125"/>
        <v>-0.68</v>
      </c>
    </row>
    <row r="1343" spans="1:16" ht="14.25" customHeight="1" x14ac:dyDescent="0.25">
      <c r="A1343" s="2" t="s">
        <v>1615</v>
      </c>
      <c r="B1343" s="3">
        <v>41824</v>
      </c>
      <c r="C1343" s="10" t="str">
        <f t="shared" si="120"/>
        <v>July</v>
      </c>
      <c r="D1343" s="10" t="str">
        <f t="shared" si="121"/>
        <v>2014</v>
      </c>
      <c r="E1343" s="3">
        <v>41831</v>
      </c>
      <c r="F1343" s="13">
        <f t="shared" si="122"/>
        <v>7</v>
      </c>
      <c r="G1343" s="2" t="s">
        <v>3492</v>
      </c>
      <c r="H1343" s="2" t="s">
        <v>3252</v>
      </c>
      <c r="I1343" s="22" t="str">
        <f t="shared" si="123"/>
        <v>United States</v>
      </c>
      <c r="J1343" s="22" t="str">
        <f t="shared" si="124"/>
        <v>California</v>
      </c>
      <c r="K1343" s="2" t="s">
        <v>12</v>
      </c>
      <c r="L1343" s="2" t="s">
        <v>1542</v>
      </c>
      <c r="M1343" s="4">
        <v>129.38999999999999</v>
      </c>
      <c r="N1343" s="4">
        <v>3</v>
      </c>
      <c r="O1343" s="4">
        <v>54.343800000000002</v>
      </c>
      <c r="P1343" s="14">
        <f t="shared" si="125"/>
        <v>0.42000000000000004</v>
      </c>
    </row>
    <row r="1344" spans="1:16" ht="14.25" customHeight="1" x14ac:dyDescent="0.25">
      <c r="A1344" s="2" t="s">
        <v>1616</v>
      </c>
      <c r="B1344" s="3">
        <v>41887</v>
      </c>
      <c r="C1344" s="10" t="str">
        <f t="shared" si="120"/>
        <v>September</v>
      </c>
      <c r="D1344" s="10" t="str">
        <f t="shared" si="121"/>
        <v>2014</v>
      </c>
      <c r="E1344" s="3">
        <v>41893</v>
      </c>
      <c r="F1344" s="13">
        <f t="shared" si="122"/>
        <v>6</v>
      </c>
      <c r="G1344" s="2" t="s">
        <v>3746</v>
      </c>
      <c r="H1344" s="2" t="s">
        <v>3131</v>
      </c>
      <c r="I1344" s="22" t="str">
        <f t="shared" si="123"/>
        <v>United States</v>
      </c>
      <c r="J1344" s="22" t="str">
        <f t="shared" si="124"/>
        <v>California</v>
      </c>
      <c r="K1344" s="2" t="s">
        <v>28</v>
      </c>
      <c r="L1344" s="2" t="s">
        <v>1617</v>
      </c>
      <c r="M1344" s="4">
        <v>54.32</v>
      </c>
      <c r="N1344" s="4">
        <v>4</v>
      </c>
      <c r="O1344" s="4">
        <v>0.54320000000000002</v>
      </c>
      <c r="P1344" s="14">
        <f t="shared" si="125"/>
        <v>0.01</v>
      </c>
    </row>
    <row r="1345" spans="1:16" ht="14.25" customHeight="1" x14ac:dyDescent="0.25">
      <c r="A1345" s="2" t="s">
        <v>1618</v>
      </c>
      <c r="B1345" s="3">
        <v>40842</v>
      </c>
      <c r="C1345" s="10" t="str">
        <f t="shared" si="120"/>
        <v>October</v>
      </c>
      <c r="D1345" s="10" t="str">
        <f t="shared" si="121"/>
        <v>2011</v>
      </c>
      <c r="E1345" s="3">
        <v>40846</v>
      </c>
      <c r="F1345" s="13">
        <f t="shared" si="122"/>
        <v>4</v>
      </c>
      <c r="G1345" s="2" t="s">
        <v>3747</v>
      </c>
      <c r="H1345" s="2" t="s">
        <v>3132</v>
      </c>
      <c r="I1345" s="22" t="str">
        <f t="shared" si="123"/>
        <v>United States</v>
      </c>
      <c r="J1345" s="22" t="str">
        <f t="shared" si="124"/>
        <v>Washington</v>
      </c>
      <c r="K1345" s="2" t="s">
        <v>12</v>
      </c>
      <c r="L1345" s="2" t="s">
        <v>266</v>
      </c>
      <c r="M1345" s="4">
        <v>63.92</v>
      </c>
      <c r="N1345" s="4">
        <v>4</v>
      </c>
      <c r="O1345" s="4">
        <v>3.1960000000000002</v>
      </c>
      <c r="P1345" s="14">
        <f t="shared" si="125"/>
        <v>0.05</v>
      </c>
    </row>
    <row r="1346" spans="1:16" ht="14.25" customHeight="1" x14ac:dyDescent="0.25">
      <c r="A1346" s="2" t="s">
        <v>1618</v>
      </c>
      <c r="B1346" s="3">
        <v>40842</v>
      </c>
      <c r="C1346" s="10" t="str">
        <f t="shared" si="120"/>
        <v>October</v>
      </c>
      <c r="D1346" s="10" t="str">
        <f t="shared" si="121"/>
        <v>2011</v>
      </c>
      <c r="E1346" s="3">
        <v>40846</v>
      </c>
      <c r="F1346" s="13">
        <f t="shared" si="122"/>
        <v>4</v>
      </c>
      <c r="G1346" s="2" t="s">
        <v>3747</v>
      </c>
      <c r="H1346" s="2" t="s">
        <v>3132</v>
      </c>
      <c r="I1346" s="22" t="str">
        <f t="shared" si="123"/>
        <v>United States</v>
      </c>
      <c r="J1346" s="22" t="str">
        <f t="shared" si="124"/>
        <v>Washington</v>
      </c>
      <c r="K1346" s="2" t="s">
        <v>16</v>
      </c>
      <c r="L1346" s="2" t="s">
        <v>1619</v>
      </c>
      <c r="M1346" s="4">
        <v>383.96</v>
      </c>
      <c r="N1346" s="4">
        <v>5</v>
      </c>
      <c r="O1346" s="4">
        <v>38.396000000000001</v>
      </c>
      <c r="P1346" s="14">
        <f t="shared" si="125"/>
        <v>0.1</v>
      </c>
    </row>
    <row r="1347" spans="1:16" ht="14.25" customHeight="1" x14ac:dyDescent="0.25">
      <c r="A1347" s="2" t="s">
        <v>1620</v>
      </c>
      <c r="B1347" s="3">
        <v>41454</v>
      </c>
      <c r="C1347" s="10" t="str">
        <f t="shared" ref="C1347:C1410" si="126">TEXT(B1347,"mmmm")</f>
        <v>June</v>
      </c>
      <c r="D1347" s="10" t="str">
        <f t="shared" ref="D1347:D1410" si="127">TEXT(B1347,"yyyy")</f>
        <v>2013</v>
      </c>
      <c r="E1347" s="3">
        <v>41454</v>
      </c>
      <c r="F1347" s="13">
        <f t="shared" ref="F1347:F1410" si="128">E1347-B1347</f>
        <v>0</v>
      </c>
      <c r="G1347" s="2" t="s">
        <v>3748</v>
      </c>
      <c r="H1347" s="2" t="s">
        <v>3131</v>
      </c>
      <c r="I1347" s="22" t="str">
        <f t="shared" ref="I1347:I1410" si="129">LEFT(H1347,FIND(",",H1347)-1)</f>
        <v>United States</v>
      </c>
      <c r="J1347" s="22" t="str">
        <f t="shared" ref="J1347:J1410" si="130">TRIM(RIGHT(H1347,LEN(H1347)-FIND("@",SUBSTITUTE(H1347,",","@",LEN(H1347)-LEN(SUBSTITUTE(H1347,",",""))))))</f>
        <v>California</v>
      </c>
      <c r="K1347" s="2" t="s">
        <v>18</v>
      </c>
      <c r="L1347" s="2" t="s">
        <v>302</v>
      </c>
      <c r="M1347" s="4">
        <v>7.7519999999999998</v>
      </c>
      <c r="N1347" s="4">
        <v>3</v>
      </c>
      <c r="O1347" s="4">
        <v>2.8100999999999998</v>
      </c>
      <c r="P1347" s="14">
        <f t="shared" ref="P1347:P1410" si="131">IF(M1347=0,0,O1347/M1347)</f>
        <v>0.36249999999999999</v>
      </c>
    </row>
    <row r="1348" spans="1:16" ht="14.25" customHeight="1" x14ac:dyDescent="0.25">
      <c r="A1348" s="2" t="s">
        <v>1620</v>
      </c>
      <c r="B1348" s="3">
        <v>41454</v>
      </c>
      <c r="C1348" s="10" t="str">
        <f t="shared" si="126"/>
        <v>June</v>
      </c>
      <c r="D1348" s="10" t="str">
        <f t="shared" si="127"/>
        <v>2013</v>
      </c>
      <c r="E1348" s="3">
        <v>41454</v>
      </c>
      <c r="F1348" s="13">
        <f t="shared" si="128"/>
        <v>0</v>
      </c>
      <c r="G1348" s="2" t="s">
        <v>3748</v>
      </c>
      <c r="H1348" s="2" t="s">
        <v>3131</v>
      </c>
      <c r="I1348" s="22" t="str">
        <f t="shared" si="129"/>
        <v>United States</v>
      </c>
      <c r="J1348" s="22" t="str">
        <f t="shared" si="130"/>
        <v>California</v>
      </c>
      <c r="K1348" s="2" t="s">
        <v>18</v>
      </c>
      <c r="L1348" s="2" t="s">
        <v>1621</v>
      </c>
      <c r="M1348" s="4">
        <v>33.567999999999998</v>
      </c>
      <c r="N1348" s="4">
        <v>2</v>
      </c>
      <c r="O1348" s="4">
        <v>11.748799999999999</v>
      </c>
      <c r="P1348" s="14">
        <f t="shared" si="131"/>
        <v>0.35</v>
      </c>
    </row>
    <row r="1349" spans="1:16" ht="14.25" customHeight="1" x14ac:dyDescent="0.25">
      <c r="A1349" s="2" t="s">
        <v>1622</v>
      </c>
      <c r="B1349" s="3">
        <v>40851</v>
      </c>
      <c r="C1349" s="10" t="str">
        <f t="shared" si="126"/>
        <v>November</v>
      </c>
      <c r="D1349" s="10" t="str">
        <f t="shared" si="127"/>
        <v>2011</v>
      </c>
      <c r="E1349" s="3">
        <v>40858</v>
      </c>
      <c r="F1349" s="13">
        <f t="shared" si="128"/>
        <v>7</v>
      </c>
      <c r="G1349" s="2" t="s">
        <v>3574</v>
      </c>
      <c r="H1349" s="2" t="s">
        <v>3131</v>
      </c>
      <c r="I1349" s="22" t="str">
        <f t="shared" si="129"/>
        <v>United States</v>
      </c>
      <c r="J1349" s="22" t="str">
        <f t="shared" si="130"/>
        <v>California</v>
      </c>
      <c r="K1349" s="2" t="s">
        <v>16</v>
      </c>
      <c r="L1349" s="2" t="s">
        <v>1623</v>
      </c>
      <c r="M1349" s="4">
        <v>666.34400000000005</v>
      </c>
      <c r="N1349" s="4">
        <v>7</v>
      </c>
      <c r="O1349" s="4">
        <v>66.634399999999999</v>
      </c>
      <c r="P1349" s="14">
        <f t="shared" si="131"/>
        <v>9.9999999999999992E-2</v>
      </c>
    </row>
    <row r="1350" spans="1:16" ht="14.25" customHeight="1" x14ac:dyDescent="0.25">
      <c r="A1350" s="2" t="s">
        <v>1622</v>
      </c>
      <c r="B1350" s="3">
        <v>40851</v>
      </c>
      <c r="C1350" s="10" t="str">
        <f t="shared" si="126"/>
        <v>November</v>
      </c>
      <c r="D1350" s="10" t="str">
        <f t="shared" si="127"/>
        <v>2011</v>
      </c>
      <c r="E1350" s="3">
        <v>40858</v>
      </c>
      <c r="F1350" s="13">
        <f t="shared" si="128"/>
        <v>7</v>
      </c>
      <c r="G1350" s="2" t="s">
        <v>3574</v>
      </c>
      <c r="H1350" s="2" t="s">
        <v>3131</v>
      </c>
      <c r="I1350" s="22" t="str">
        <f t="shared" si="129"/>
        <v>United States</v>
      </c>
      <c r="J1350" s="22" t="str">
        <f t="shared" si="130"/>
        <v>California</v>
      </c>
      <c r="K1350" s="2" t="s">
        <v>22</v>
      </c>
      <c r="L1350" s="2" t="s">
        <v>194</v>
      </c>
      <c r="M1350" s="4">
        <v>573.72799999999995</v>
      </c>
      <c r="N1350" s="4">
        <v>4</v>
      </c>
      <c r="O1350" s="4">
        <v>-64.544399999999996</v>
      </c>
      <c r="P1350" s="14">
        <f t="shared" si="131"/>
        <v>-0.1125</v>
      </c>
    </row>
    <row r="1351" spans="1:16" ht="14.25" customHeight="1" x14ac:dyDescent="0.25">
      <c r="A1351" s="2" t="s">
        <v>1622</v>
      </c>
      <c r="B1351" s="3">
        <v>40851</v>
      </c>
      <c r="C1351" s="10" t="str">
        <f t="shared" si="126"/>
        <v>November</v>
      </c>
      <c r="D1351" s="10" t="str">
        <f t="shared" si="127"/>
        <v>2011</v>
      </c>
      <c r="E1351" s="3">
        <v>40858</v>
      </c>
      <c r="F1351" s="13">
        <f t="shared" si="128"/>
        <v>7</v>
      </c>
      <c r="G1351" s="2" t="s">
        <v>3574</v>
      </c>
      <c r="H1351" s="2" t="s">
        <v>3131</v>
      </c>
      <c r="I1351" s="22" t="str">
        <f t="shared" si="129"/>
        <v>United States</v>
      </c>
      <c r="J1351" s="22" t="str">
        <f t="shared" si="130"/>
        <v>California</v>
      </c>
      <c r="K1351" s="2" t="s">
        <v>18</v>
      </c>
      <c r="L1351" s="2" t="s">
        <v>589</v>
      </c>
      <c r="M1351" s="4">
        <v>21.936</v>
      </c>
      <c r="N1351" s="4">
        <v>3</v>
      </c>
      <c r="O1351" s="4">
        <v>8.2260000000000009</v>
      </c>
      <c r="P1351" s="14">
        <f t="shared" si="131"/>
        <v>0.37500000000000006</v>
      </c>
    </row>
    <row r="1352" spans="1:16" ht="14.25" customHeight="1" x14ac:dyDescent="0.25">
      <c r="A1352" s="2" t="s">
        <v>1622</v>
      </c>
      <c r="B1352" s="3">
        <v>40851</v>
      </c>
      <c r="C1352" s="10" t="str">
        <f t="shared" si="126"/>
        <v>November</v>
      </c>
      <c r="D1352" s="10" t="str">
        <f t="shared" si="127"/>
        <v>2011</v>
      </c>
      <c r="E1352" s="3">
        <v>40858</v>
      </c>
      <c r="F1352" s="13">
        <f t="shared" si="128"/>
        <v>7</v>
      </c>
      <c r="G1352" s="2" t="s">
        <v>3574</v>
      </c>
      <c r="H1352" s="2" t="s">
        <v>3131</v>
      </c>
      <c r="I1352" s="22" t="str">
        <f t="shared" si="129"/>
        <v>United States</v>
      </c>
      <c r="J1352" s="22" t="str">
        <f t="shared" si="130"/>
        <v>California</v>
      </c>
      <c r="K1352" s="2" t="s">
        <v>45</v>
      </c>
      <c r="L1352" s="2" t="s">
        <v>1624</v>
      </c>
      <c r="M1352" s="4">
        <v>19.440000000000001</v>
      </c>
      <c r="N1352" s="4">
        <v>3</v>
      </c>
      <c r="O1352" s="4">
        <v>9.3312000000000008</v>
      </c>
      <c r="P1352" s="14">
        <f t="shared" si="131"/>
        <v>0.48000000000000004</v>
      </c>
    </row>
    <row r="1353" spans="1:16" ht="14.25" customHeight="1" x14ac:dyDescent="0.25">
      <c r="A1353" s="2" t="s">
        <v>1622</v>
      </c>
      <c r="B1353" s="3">
        <v>40851</v>
      </c>
      <c r="C1353" s="10" t="str">
        <f t="shared" si="126"/>
        <v>November</v>
      </c>
      <c r="D1353" s="10" t="str">
        <f t="shared" si="127"/>
        <v>2011</v>
      </c>
      <c r="E1353" s="3">
        <v>40858</v>
      </c>
      <c r="F1353" s="13">
        <f t="shared" si="128"/>
        <v>7</v>
      </c>
      <c r="G1353" s="2" t="s">
        <v>3574</v>
      </c>
      <c r="H1353" s="2" t="s">
        <v>3131</v>
      </c>
      <c r="I1353" s="22" t="str">
        <f t="shared" si="129"/>
        <v>United States</v>
      </c>
      <c r="J1353" s="22" t="str">
        <f t="shared" si="130"/>
        <v>California</v>
      </c>
      <c r="K1353" s="2" t="s">
        <v>510</v>
      </c>
      <c r="L1353" s="2" t="s">
        <v>1625</v>
      </c>
      <c r="M1353" s="4">
        <v>447.96800000000002</v>
      </c>
      <c r="N1353" s="4">
        <v>4</v>
      </c>
      <c r="O1353" s="4">
        <v>139.99</v>
      </c>
      <c r="P1353" s="14">
        <f t="shared" si="131"/>
        <v>0.3125</v>
      </c>
    </row>
    <row r="1354" spans="1:16" ht="14.25" customHeight="1" x14ac:dyDescent="0.25">
      <c r="A1354" s="2" t="s">
        <v>1626</v>
      </c>
      <c r="B1354" s="3">
        <v>41085</v>
      </c>
      <c r="C1354" s="10" t="str">
        <f t="shared" si="126"/>
        <v>June</v>
      </c>
      <c r="D1354" s="10" t="str">
        <f t="shared" si="127"/>
        <v>2012</v>
      </c>
      <c r="E1354" s="3">
        <v>41091</v>
      </c>
      <c r="F1354" s="13">
        <f t="shared" si="128"/>
        <v>6</v>
      </c>
      <c r="G1354" s="2" t="s">
        <v>3396</v>
      </c>
      <c r="H1354" s="2" t="s">
        <v>3131</v>
      </c>
      <c r="I1354" s="22" t="str">
        <f t="shared" si="129"/>
        <v>United States</v>
      </c>
      <c r="J1354" s="22" t="str">
        <f t="shared" si="130"/>
        <v>California</v>
      </c>
      <c r="K1354" s="2" t="s">
        <v>14</v>
      </c>
      <c r="L1354" s="2" t="s">
        <v>106</v>
      </c>
      <c r="M1354" s="4">
        <v>20.96</v>
      </c>
      <c r="N1354" s="4">
        <v>2</v>
      </c>
      <c r="O1354" s="4">
        <v>5.24</v>
      </c>
      <c r="P1354" s="14">
        <f t="shared" si="131"/>
        <v>0.25</v>
      </c>
    </row>
    <row r="1355" spans="1:16" ht="14.25" customHeight="1" x14ac:dyDescent="0.25">
      <c r="A1355" s="2" t="s">
        <v>1626</v>
      </c>
      <c r="B1355" s="3">
        <v>41085</v>
      </c>
      <c r="C1355" s="10" t="str">
        <f t="shared" si="126"/>
        <v>June</v>
      </c>
      <c r="D1355" s="10" t="str">
        <f t="shared" si="127"/>
        <v>2012</v>
      </c>
      <c r="E1355" s="3">
        <v>41091</v>
      </c>
      <c r="F1355" s="13">
        <f t="shared" si="128"/>
        <v>6</v>
      </c>
      <c r="G1355" s="2" t="s">
        <v>3396</v>
      </c>
      <c r="H1355" s="2" t="s">
        <v>3131</v>
      </c>
      <c r="I1355" s="22" t="str">
        <f t="shared" si="129"/>
        <v>United States</v>
      </c>
      <c r="J1355" s="22" t="str">
        <f t="shared" si="130"/>
        <v>California</v>
      </c>
      <c r="K1355" s="2" t="s">
        <v>18</v>
      </c>
      <c r="L1355" s="2" t="s">
        <v>739</v>
      </c>
      <c r="M1355" s="4">
        <v>88.751999999999995</v>
      </c>
      <c r="N1355" s="4">
        <v>3</v>
      </c>
      <c r="O1355" s="4">
        <v>27.734999999999999</v>
      </c>
      <c r="P1355" s="14">
        <f t="shared" si="131"/>
        <v>0.3125</v>
      </c>
    </row>
    <row r="1356" spans="1:16" ht="14.25" customHeight="1" x14ac:dyDescent="0.25">
      <c r="A1356" s="2" t="s">
        <v>1626</v>
      </c>
      <c r="B1356" s="3">
        <v>41085</v>
      </c>
      <c r="C1356" s="10" t="str">
        <f t="shared" si="126"/>
        <v>June</v>
      </c>
      <c r="D1356" s="10" t="str">
        <f t="shared" si="127"/>
        <v>2012</v>
      </c>
      <c r="E1356" s="3">
        <v>41091</v>
      </c>
      <c r="F1356" s="13">
        <f t="shared" si="128"/>
        <v>6</v>
      </c>
      <c r="G1356" s="2" t="s">
        <v>3396</v>
      </c>
      <c r="H1356" s="2" t="s">
        <v>3131</v>
      </c>
      <c r="I1356" s="22" t="str">
        <f t="shared" si="129"/>
        <v>United States</v>
      </c>
      <c r="J1356" s="22" t="str">
        <f t="shared" si="130"/>
        <v>California</v>
      </c>
      <c r="K1356" s="2" t="s">
        <v>28</v>
      </c>
      <c r="L1356" s="2" t="s">
        <v>316</v>
      </c>
      <c r="M1356" s="4">
        <v>304.23</v>
      </c>
      <c r="N1356" s="4">
        <v>3</v>
      </c>
      <c r="O1356" s="4">
        <v>9.1268999999999991</v>
      </c>
      <c r="P1356" s="14">
        <f t="shared" si="131"/>
        <v>2.9999999999999995E-2</v>
      </c>
    </row>
    <row r="1357" spans="1:16" ht="14.25" customHeight="1" x14ac:dyDescent="0.25">
      <c r="A1357" s="2" t="s">
        <v>1627</v>
      </c>
      <c r="B1357" s="3">
        <v>41116</v>
      </c>
      <c r="C1357" s="10" t="str">
        <f t="shared" si="126"/>
        <v>July</v>
      </c>
      <c r="D1357" s="10" t="str">
        <f t="shared" si="127"/>
        <v>2012</v>
      </c>
      <c r="E1357" s="3">
        <v>41123</v>
      </c>
      <c r="F1357" s="13">
        <f t="shared" si="128"/>
        <v>7</v>
      </c>
      <c r="G1357" s="2" t="s">
        <v>3321</v>
      </c>
      <c r="H1357" s="2" t="s">
        <v>3134</v>
      </c>
      <c r="I1357" s="22" t="str">
        <f t="shared" si="129"/>
        <v>United States</v>
      </c>
      <c r="J1357" s="22" t="str">
        <f t="shared" si="130"/>
        <v>California</v>
      </c>
      <c r="K1357" s="2" t="s">
        <v>87</v>
      </c>
      <c r="L1357" s="2" t="s">
        <v>1628</v>
      </c>
      <c r="M1357" s="4">
        <v>167.86</v>
      </c>
      <c r="N1357" s="4">
        <v>2</v>
      </c>
      <c r="O1357" s="4">
        <v>78.894199999999998</v>
      </c>
      <c r="P1357" s="14">
        <f t="shared" si="131"/>
        <v>0.47</v>
      </c>
    </row>
    <row r="1358" spans="1:16" ht="14.25" customHeight="1" x14ac:dyDescent="0.25">
      <c r="A1358" s="2" t="s">
        <v>1629</v>
      </c>
      <c r="B1358" s="3">
        <v>40906</v>
      </c>
      <c r="C1358" s="10" t="str">
        <f t="shared" si="126"/>
        <v>December</v>
      </c>
      <c r="D1358" s="10" t="str">
        <f t="shared" si="127"/>
        <v>2011</v>
      </c>
      <c r="E1358" s="3">
        <v>40911</v>
      </c>
      <c r="F1358" s="13">
        <f t="shared" si="128"/>
        <v>5</v>
      </c>
      <c r="G1358" s="2" t="s">
        <v>3749</v>
      </c>
      <c r="H1358" s="2" t="s">
        <v>3226</v>
      </c>
      <c r="I1358" s="22" t="str">
        <f t="shared" si="129"/>
        <v>United States</v>
      </c>
      <c r="J1358" s="22" t="str">
        <f t="shared" si="130"/>
        <v>New Mexico</v>
      </c>
      <c r="K1358" s="2" t="s">
        <v>16</v>
      </c>
      <c r="L1358" s="2" t="s">
        <v>1630</v>
      </c>
      <c r="M1358" s="4">
        <v>23.975999999999999</v>
      </c>
      <c r="N1358" s="4">
        <v>3</v>
      </c>
      <c r="O1358" s="4">
        <v>-5.6943000000000001</v>
      </c>
      <c r="P1358" s="14">
        <f t="shared" si="131"/>
        <v>-0.23750000000000002</v>
      </c>
    </row>
    <row r="1359" spans="1:16" ht="14.25" customHeight="1" x14ac:dyDescent="0.25">
      <c r="A1359" s="2" t="s">
        <v>1629</v>
      </c>
      <c r="B1359" s="3">
        <v>40906</v>
      </c>
      <c r="C1359" s="10" t="str">
        <f t="shared" si="126"/>
        <v>December</v>
      </c>
      <c r="D1359" s="10" t="str">
        <f t="shared" si="127"/>
        <v>2011</v>
      </c>
      <c r="E1359" s="3">
        <v>40911</v>
      </c>
      <c r="F1359" s="13">
        <f t="shared" si="128"/>
        <v>5</v>
      </c>
      <c r="G1359" s="2" t="s">
        <v>3749</v>
      </c>
      <c r="H1359" s="2" t="s">
        <v>3226</v>
      </c>
      <c r="I1359" s="22" t="str">
        <f t="shared" si="129"/>
        <v>United States</v>
      </c>
      <c r="J1359" s="22" t="str">
        <f t="shared" si="130"/>
        <v>New Mexico</v>
      </c>
      <c r="K1359" s="2" t="s">
        <v>28</v>
      </c>
      <c r="L1359" s="2" t="s">
        <v>982</v>
      </c>
      <c r="M1359" s="4">
        <v>33.29</v>
      </c>
      <c r="N1359" s="4">
        <v>1</v>
      </c>
      <c r="O1359" s="4">
        <v>7.9896000000000003</v>
      </c>
      <c r="P1359" s="14">
        <f t="shared" si="131"/>
        <v>0.24000000000000002</v>
      </c>
    </row>
    <row r="1360" spans="1:16" ht="14.25" customHeight="1" x14ac:dyDescent="0.25">
      <c r="A1360" s="2" t="s">
        <v>1631</v>
      </c>
      <c r="B1360" s="3">
        <v>41884</v>
      </c>
      <c r="C1360" s="10" t="str">
        <f t="shared" si="126"/>
        <v>September</v>
      </c>
      <c r="D1360" s="10" t="str">
        <f t="shared" si="127"/>
        <v>2014</v>
      </c>
      <c r="E1360" s="3">
        <v>41889</v>
      </c>
      <c r="F1360" s="13">
        <f t="shared" si="128"/>
        <v>5</v>
      </c>
      <c r="G1360" s="2" t="s">
        <v>3750</v>
      </c>
      <c r="H1360" s="2" t="s">
        <v>3253</v>
      </c>
      <c r="I1360" s="22" t="str">
        <f t="shared" si="129"/>
        <v>United States</v>
      </c>
      <c r="J1360" s="22" t="str">
        <f t="shared" si="130"/>
        <v>Washington</v>
      </c>
      <c r="K1360" s="2" t="s">
        <v>38</v>
      </c>
      <c r="L1360" s="2" t="s">
        <v>1632</v>
      </c>
      <c r="M1360" s="4">
        <v>19.989999999999998</v>
      </c>
      <c r="N1360" s="4">
        <v>1</v>
      </c>
      <c r="O1360" s="4">
        <v>6.7965999999999998</v>
      </c>
      <c r="P1360" s="14">
        <f t="shared" si="131"/>
        <v>0.34</v>
      </c>
    </row>
    <row r="1361" spans="1:16" ht="14.25" customHeight="1" x14ac:dyDescent="0.25">
      <c r="A1361" s="2" t="s">
        <v>1631</v>
      </c>
      <c r="B1361" s="3">
        <v>41884</v>
      </c>
      <c r="C1361" s="10" t="str">
        <f t="shared" si="126"/>
        <v>September</v>
      </c>
      <c r="D1361" s="10" t="str">
        <f t="shared" si="127"/>
        <v>2014</v>
      </c>
      <c r="E1361" s="3">
        <v>41889</v>
      </c>
      <c r="F1361" s="13">
        <f t="shared" si="128"/>
        <v>5</v>
      </c>
      <c r="G1361" s="2" t="s">
        <v>3750</v>
      </c>
      <c r="H1361" s="2" t="s">
        <v>3253</v>
      </c>
      <c r="I1361" s="22" t="str">
        <f t="shared" si="129"/>
        <v>United States</v>
      </c>
      <c r="J1361" s="22" t="str">
        <f t="shared" si="130"/>
        <v>Washington</v>
      </c>
      <c r="K1361" s="2" t="s">
        <v>18</v>
      </c>
      <c r="L1361" s="2" t="s">
        <v>1633</v>
      </c>
      <c r="M1361" s="4">
        <v>22.92</v>
      </c>
      <c r="N1361" s="4">
        <v>5</v>
      </c>
      <c r="O1361" s="4">
        <v>8.0220000000000002</v>
      </c>
      <c r="P1361" s="14">
        <f t="shared" si="131"/>
        <v>0.35</v>
      </c>
    </row>
    <row r="1362" spans="1:16" ht="14.25" customHeight="1" x14ac:dyDescent="0.25">
      <c r="A1362" s="2" t="s">
        <v>1634</v>
      </c>
      <c r="B1362" s="3">
        <v>41263</v>
      </c>
      <c r="C1362" s="10" t="str">
        <f t="shared" si="126"/>
        <v>December</v>
      </c>
      <c r="D1362" s="10" t="str">
        <f t="shared" si="127"/>
        <v>2012</v>
      </c>
      <c r="E1362" s="3">
        <v>41267</v>
      </c>
      <c r="F1362" s="13">
        <f t="shared" si="128"/>
        <v>4</v>
      </c>
      <c r="G1362" s="2" t="s">
        <v>3402</v>
      </c>
      <c r="H1362" s="2" t="s">
        <v>3254</v>
      </c>
      <c r="I1362" s="22" t="str">
        <f t="shared" si="129"/>
        <v>United States</v>
      </c>
      <c r="J1362" s="22" t="str">
        <f t="shared" si="130"/>
        <v>Arizona</v>
      </c>
      <c r="K1362" s="2" t="s">
        <v>87</v>
      </c>
      <c r="L1362" s="2" t="s">
        <v>1635</v>
      </c>
      <c r="M1362" s="4">
        <v>7.92</v>
      </c>
      <c r="N1362" s="4">
        <v>1</v>
      </c>
      <c r="O1362" s="4">
        <v>2.7719999999999998</v>
      </c>
      <c r="P1362" s="14">
        <f t="shared" si="131"/>
        <v>0.35</v>
      </c>
    </row>
    <row r="1363" spans="1:16" ht="14.25" customHeight="1" x14ac:dyDescent="0.25">
      <c r="A1363" s="2" t="s">
        <v>1634</v>
      </c>
      <c r="B1363" s="3">
        <v>41263</v>
      </c>
      <c r="C1363" s="10" t="str">
        <f t="shared" si="126"/>
        <v>December</v>
      </c>
      <c r="D1363" s="10" t="str">
        <f t="shared" si="127"/>
        <v>2012</v>
      </c>
      <c r="E1363" s="3">
        <v>41267</v>
      </c>
      <c r="F1363" s="13">
        <f t="shared" si="128"/>
        <v>4</v>
      </c>
      <c r="G1363" s="2" t="s">
        <v>3402</v>
      </c>
      <c r="H1363" s="2" t="s">
        <v>3254</v>
      </c>
      <c r="I1363" s="22" t="str">
        <f t="shared" si="129"/>
        <v>United States</v>
      </c>
      <c r="J1363" s="22" t="str">
        <f t="shared" si="130"/>
        <v>Arizona</v>
      </c>
      <c r="K1363" s="2" t="s">
        <v>12</v>
      </c>
      <c r="L1363" s="2" t="s">
        <v>1636</v>
      </c>
      <c r="M1363" s="4">
        <v>14.368</v>
      </c>
      <c r="N1363" s="4">
        <v>2</v>
      </c>
      <c r="O1363" s="4">
        <v>3.9512</v>
      </c>
      <c r="P1363" s="14">
        <f t="shared" si="131"/>
        <v>0.27500000000000002</v>
      </c>
    </row>
    <row r="1364" spans="1:16" ht="14.25" customHeight="1" x14ac:dyDescent="0.25">
      <c r="A1364" s="2" t="s">
        <v>1637</v>
      </c>
      <c r="B1364" s="3">
        <v>41240</v>
      </c>
      <c r="C1364" s="10" t="str">
        <f t="shared" si="126"/>
        <v>November</v>
      </c>
      <c r="D1364" s="10" t="str">
        <f t="shared" si="127"/>
        <v>2012</v>
      </c>
      <c r="E1364" s="3">
        <v>41244</v>
      </c>
      <c r="F1364" s="13">
        <f t="shared" si="128"/>
        <v>4</v>
      </c>
      <c r="G1364" s="2" t="s">
        <v>3729</v>
      </c>
      <c r="H1364" s="2" t="s">
        <v>3131</v>
      </c>
      <c r="I1364" s="22" t="str">
        <f t="shared" si="129"/>
        <v>United States</v>
      </c>
      <c r="J1364" s="22" t="str">
        <f t="shared" si="130"/>
        <v>California</v>
      </c>
      <c r="K1364" s="2" t="s">
        <v>38</v>
      </c>
      <c r="L1364" s="2" t="s">
        <v>191</v>
      </c>
      <c r="M1364" s="4">
        <v>107.97</v>
      </c>
      <c r="N1364" s="4">
        <v>3</v>
      </c>
      <c r="O1364" s="4">
        <v>22.6737</v>
      </c>
      <c r="P1364" s="14">
        <f t="shared" si="131"/>
        <v>0.21</v>
      </c>
    </row>
    <row r="1365" spans="1:16" ht="14.25" customHeight="1" x14ac:dyDescent="0.25">
      <c r="A1365" s="2" t="s">
        <v>1637</v>
      </c>
      <c r="B1365" s="3">
        <v>41240</v>
      </c>
      <c r="C1365" s="10" t="str">
        <f t="shared" si="126"/>
        <v>November</v>
      </c>
      <c r="D1365" s="10" t="str">
        <f t="shared" si="127"/>
        <v>2012</v>
      </c>
      <c r="E1365" s="3">
        <v>41244</v>
      </c>
      <c r="F1365" s="13">
        <f t="shared" si="128"/>
        <v>4</v>
      </c>
      <c r="G1365" s="2" t="s">
        <v>3729</v>
      </c>
      <c r="H1365" s="2" t="s">
        <v>3131</v>
      </c>
      <c r="I1365" s="22" t="str">
        <f t="shared" si="129"/>
        <v>United States</v>
      </c>
      <c r="J1365" s="22" t="str">
        <f t="shared" si="130"/>
        <v>California</v>
      </c>
      <c r="K1365" s="2" t="s">
        <v>45</v>
      </c>
      <c r="L1365" s="2" t="s">
        <v>1212</v>
      </c>
      <c r="M1365" s="4">
        <v>113.82</v>
      </c>
      <c r="N1365" s="4">
        <v>3</v>
      </c>
      <c r="O1365" s="4">
        <v>53.495399999999997</v>
      </c>
      <c r="P1365" s="14">
        <f t="shared" si="131"/>
        <v>0.47</v>
      </c>
    </row>
    <row r="1366" spans="1:16" ht="14.25" customHeight="1" x14ac:dyDescent="0.25">
      <c r="A1366" s="2" t="s">
        <v>1638</v>
      </c>
      <c r="B1366" s="3">
        <v>41718</v>
      </c>
      <c r="C1366" s="10" t="str">
        <f t="shared" si="126"/>
        <v>March</v>
      </c>
      <c r="D1366" s="10" t="str">
        <f t="shared" si="127"/>
        <v>2014</v>
      </c>
      <c r="E1366" s="3">
        <v>41721</v>
      </c>
      <c r="F1366" s="13">
        <f t="shared" si="128"/>
        <v>3</v>
      </c>
      <c r="G1366" s="2" t="s">
        <v>3654</v>
      </c>
      <c r="H1366" s="2" t="s">
        <v>3134</v>
      </c>
      <c r="I1366" s="22" t="str">
        <f t="shared" si="129"/>
        <v>United States</v>
      </c>
      <c r="J1366" s="22" t="str">
        <f t="shared" si="130"/>
        <v>California</v>
      </c>
      <c r="K1366" s="2" t="s">
        <v>18</v>
      </c>
      <c r="L1366" s="2" t="s">
        <v>557</v>
      </c>
      <c r="M1366" s="4">
        <v>19.824000000000002</v>
      </c>
      <c r="N1366" s="4">
        <v>6</v>
      </c>
      <c r="O1366" s="4">
        <v>6.6905999999999999</v>
      </c>
      <c r="P1366" s="14">
        <f t="shared" si="131"/>
        <v>0.33749999999999997</v>
      </c>
    </row>
    <row r="1367" spans="1:16" ht="14.25" customHeight="1" x14ac:dyDescent="0.25">
      <c r="A1367" s="2" t="s">
        <v>1638</v>
      </c>
      <c r="B1367" s="3">
        <v>41718</v>
      </c>
      <c r="C1367" s="10" t="str">
        <f t="shared" si="126"/>
        <v>March</v>
      </c>
      <c r="D1367" s="10" t="str">
        <f t="shared" si="127"/>
        <v>2014</v>
      </c>
      <c r="E1367" s="3">
        <v>41721</v>
      </c>
      <c r="F1367" s="13">
        <f t="shared" si="128"/>
        <v>3</v>
      </c>
      <c r="G1367" s="2" t="s">
        <v>3654</v>
      </c>
      <c r="H1367" s="2" t="s">
        <v>3134</v>
      </c>
      <c r="I1367" s="22" t="str">
        <f t="shared" si="129"/>
        <v>United States</v>
      </c>
      <c r="J1367" s="22" t="str">
        <f t="shared" si="130"/>
        <v>California</v>
      </c>
      <c r="K1367" s="2" t="s">
        <v>16</v>
      </c>
      <c r="L1367" s="2" t="s">
        <v>723</v>
      </c>
      <c r="M1367" s="4">
        <v>657.50400000000002</v>
      </c>
      <c r="N1367" s="4">
        <v>6</v>
      </c>
      <c r="O1367" s="4">
        <v>-131.5008</v>
      </c>
      <c r="P1367" s="14">
        <f t="shared" si="131"/>
        <v>-0.19999999999999998</v>
      </c>
    </row>
    <row r="1368" spans="1:16" ht="14.25" customHeight="1" x14ac:dyDescent="0.25">
      <c r="A1368" s="2" t="s">
        <v>1638</v>
      </c>
      <c r="B1368" s="3">
        <v>41718</v>
      </c>
      <c r="C1368" s="10" t="str">
        <f t="shared" si="126"/>
        <v>March</v>
      </c>
      <c r="D1368" s="10" t="str">
        <f t="shared" si="127"/>
        <v>2014</v>
      </c>
      <c r="E1368" s="3">
        <v>41721</v>
      </c>
      <c r="F1368" s="13">
        <f t="shared" si="128"/>
        <v>3</v>
      </c>
      <c r="G1368" s="2" t="s">
        <v>3654</v>
      </c>
      <c r="H1368" s="2" t="s">
        <v>3134</v>
      </c>
      <c r="I1368" s="22" t="str">
        <f t="shared" si="129"/>
        <v>United States</v>
      </c>
      <c r="J1368" s="22" t="str">
        <f t="shared" si="130"/>
        <v>California</v>
      </c>
      <c r="K1368" s="2" t="s">
        <v>38</v>
      </c>
      <c r="L1368" s="2" t="s">
        <v>63</v>
      </c>
      <c r="M1368" s="4">
        <v>99.54</v>
      </c>
      <c r="N1368" s="4">
        <v>2</v>
      </c>
      <c r="O1368" s="4">
        <v>10.949400000000001</v>
      </c>
      <c r="P1368" s="14">
        <f t="shared" si="131"/>
        <v>0.11</v>
      </c>
    </row>
    <row r="1369" spans="1:16" ht="14.25" customHeight="1" x14ac:dyDescent="0.25">
      <c r="A1369" s="2" t="s">
        <v>1638</v>
      </c>
      <c r="B1369" s="3">
        <v>41718</v>
      </c>
      <c r="C1369" s="10" t="str">
        <f t="shared" si="126"/>
        <v>March</v>
      </c>
      <c r="D1369" s="10" t="str">
        <f t="shared" si="127"/>
        <v>2014</v>
      </c>
      <c r="E1369" s="3">
        <v>41721</v>
      </c>
      <c r="F1369" s="13">
        <f t="shared" si="128"/>
        <v>3</v>
      </c>
      <c r="G1369" s="2" t="s">
        <v>3654</v>
      </c>
      <c r="H1369" s="2" t="s">
        <v>3134</v>
      </c>
      <c r="I1369" s="22" t="str">
        <f t="shared" si="129"/>
        <v>United States</v>
      </c>
      <c r="J1369" s="22" t="str">
        <f t="shared" si="130"/>
        <v>California</v>
      </c>
      <c r="K1369" s="2" t="s">
        <v>38</v>
      </c>
      <c r="L1369" s="2" t="s">
        <v>900</v>
      </c>
      <c r="M1369" s="4">
        <v>199.96</v>
      </c>
      <c r="N1369" s="4">
        <v>4</v>
      </c>
      <c r="O1369" s="4">
        <v>85.982799999999997</v>
      </c>
      <c r="P1369" s="14">
        <f t="shared" si="131"/>
        <v>0.43</v>
      </c>
    </row>
    <row r="1370" spans="1:16" ht="14.25" customHeight="1" x14ac:dyDescent="0.25">
      <c r="A1370" s="2" t="s">
        <v>1639</v>
      </c>
      <c r="B1370" s="3">
        <v>41968</v>
      </c>
      <c r="C1370" s="10" t="str">
        <f t="shared" si="126"/>
        <v>November</v>
      </c>
      <c r="D1370" s="10" t="str">
        <f t="shared" si="127"/>
        <v>2014</v>
      </c>
      <c r="E1370" s="3">
        <v>41973</v>
      </c>
      <c r="F1370" s="13">
        <f t="shared" si="128"/>
        <v>5</v>
      </c>
      <c r="G1370" s="2" t="s">
        <v>3751</v>
      </c>
      <c r="H1370" s="2" t="s">
        <v>3166</v>
      </c>
      <c r="I1370" s="22" t="str">
        <f t="shared" si="129"/>
        <v>United States</v>
      </c>
      <c r="J1370" s="22" t="str">
        <f t="shared" si="130"/>
        <v>Arizona</v>
      </c>
      <c r="K1370" s="2" t="s">
        <v>18</v>
      </c>
      <c r="L1370" s="2" t="s">
        <v>680</v>
      </c>
      <c r="M1370" s="4">
        <v>20.724</v>
      </c>
      <c r="N1370" s="4">
        <v>2</v>
      </c>
      <c r="O1370" s="4">
        <v>-15.1976</v>
      </c>
      <c r="P1370" s="14">
        <f t="shared" si="131"/>
        <v>-0.73333333333333328</v>
      </c>
    </row>
    <row r="1371" spans="1:16" ht="14.25" customHeight="1" x14ac:dyDescent="0.25">
      <c r="A1371" s="2" t="s">
        <v>1639</v>
      </c>
      <c r="B1371" s="3">
        <v>41968</v>
      </c>
      <c r="C1371" s="10" t="str">
        <f t="shared" si="126"/>
        <v>November</v>
      </c>
      <c r="D1371" s="10" t="str">
        <f t="shared" si="127"/>
        <v>2014</v>
      </c>
      <c r="E1371" s="3">
        <v>41973</v>
      </c>
      <c r="F1371" s="13">
        <f t="shared" si="128"/>
        <v>5</v>
      </c>
      <c r="G1371" s="2" t="s">
        <v>3751</v>
      </c>
      <c r="H1371" s="2" t="s">
        <v>3166</v>
      </c>
      <c r="I1371" s="22" t="str">
        <f t="shared" si="129"/>
        <v>United States</v>
      </c>
      <c r="J1371" s="22" t="str">
        <f t="shared" si="130"/>
        <v>Arizona</v>
      </c>
      <c r="K1371" s="2" t="s">
        <v>28</v>
      </c>
      <c r="L1371" s="2" t="s">
        <v>1326</v>
      </c>
      <c r="M1371" s="4">
        <v>415.87200000000001</v>
      </c>
      <c r="N1371" s="4">
        <v>8</v>
      </c>
      <c r="O1371" s="4">
        <v>-41.587200000000003</v>
      </c>
      <c r="P1371" s="14">
        <f t="shared" si="131"/>
        <v>-0.1</v>
      </c>
    </row>
    <row r="1372" spans="1:16" ht="14.25" customHeight="1" x14ac:dyDescent="0.25">
      <c r="A1372" s="2" t="s">
        <v>1640</v>
      </c>
      <c r="B1372" s="3">
        <v>41984</v>
      </c>
      <c r="C1372" s="10" t="str">
        <f t="shared" si="126"/>
        <v>December</v>
      </c>
      <c r="D1372" s="10" t="str">
        <f t="shared" si="127"/>
        <v>2014</v>
      </c>
      <c r="E1372" s="3">
        <v>41986</v>
      </c>
      <c r="F1372" s="13">
        <f t="shared" si="128"/>
        <v>2</v>
      </c>
      <c r="G1372" s="2" t="s">
        <v>3752</v>
      </c>
      <c r="H1372" s="2" t="s">
        <v>3218</v>
      </c>
      <c r="I1372" s="22" t="str">
        <f t="shared" si="129"/>
        <v>United States</v>
      </c>
      <c r="J1372" s="22" t="str">
        <f t="shared" si="130"/>
        <v>California</v>
      </c>
      <c r="K1372" s="2" t="s">
        <v>16</v>
      </c>
      <c r="L1372" s="2" t="s">
        <v>1545</v>
      </c>
      <c r="M1372" s="4">
        <v>95.84</v>
      </c>
      <c r="N1372" s="4">
        <v>4</v>
      </c>
      <c r="O1372" s="4">
        <v>34.741999999999997</v>
      </c>
      <c r="P1372" s="14">
        <f t="shared" si="131"/>
        <v>0.36249999999999993</v>
      </c>
    </row>
    <row r="1373" spans="1:16" ht="14.25" customHeight="1" x14ac:dyDescent="0.25">
      <c r="A1373" s="2" t="s">
        <v>1640</v>
      </c>
      <c r="B1373" s="3">
        <v>41984</v>
      </c>
      <c r="C1373" s="10" t="str">
        <f t="shared" si="126"/>
        <v>December</v>
      </c>
      <c r="D1373" s="10" t="str">
        <f t="shared" si="127"/>
        <v>2014</v>
      </c>
      <c r="E1373" s="3">
        <v>41986</v>
      </c>
      <c r="F1373" s="13">
        <f t="shared" si="128"/>
        <v>2</v>
      </c>
      <c r="G1373" s="2" t="s">
        <v>3752</v>
      </c>
      <c r="H1373" s="2" t="s">
        <v>3218</v>
      </c>
      <c r="I1373" s="22" t="str">
        <f t="shared" si="129"/>
        <v>United States</v>
      </c>
      <c r="J1373" s="22" t="str">
        <f t="shared" si="130"/>
        <v>California</v>
      </c>
      <c r="K1373" s="2" t="s">
        <v>45</v>
      </c>
      <c r="L1373" s="2" t="s">
        <v>305</v>
      </c>
      <c r="M1373" s="4">
        <v>12.96</v>
      </c>
      <c r="N1373" s="4">
        <v>2</v>
      </c>
      <c r="O1373" s="4">
        <v>6.2207999999999997</v>
      </c>
      <c r="P1373" s="14">
        <f t="shared" si="131"/>
        <v>0.47999999999999993</v>
      </c>
    </row>
    <row r="1374" spans="1:16" ht="14.25" customHeight="1" x14ac:dyDescent="0.25">
      <c r="A1374" s="2" t="s">
        <v>1641</v>
      </c>
      <c r="B1374" s="3">
        <v>40658</v>
      </c>
      <c r="C1374" s="10" t="str">
        <f t="shared" si="126"/>
        <v>April</v>
      </c>
      <c r="D1374" s="10" t="str">
        <f t="shared" si="127"/>
        <v>2011</v>
      </c>
      <c r="E1374" s="3">
        <v>40663</v>
      </c>
      <c r="F1374" s="13">
        <f t="shared" si="128"/>
        <v>5</v>
      </c>
      <c r="G1374" s="2" t="s">
        <v>3485</v>
      </c>
      <c r="H1374" s="2" t="s">
        <v>3255</v>
      </c>
      <c r="I1374" s="22" t="str">
        <f t="shared" si="129"/>
        <v>United States</v>
      </c>
      <c r="J1374" s="22" t="str">
        <f t="shared" si="130"/>
        <v>California</v>
      </c>
      <c r="K1374" s="2" t="s">
        <v>12</v>
      </c>
      <c r="L1374" s="2" t="s">
        <v>1042</v>
      </c>
      <c r="M1374" s="4">
        <v>303.25</v>
      </c>
      <c r="N1374" s="4">
        <v>5</v>
      </c>
      <c r="O1374" s="4">
        <v>63.682499999999997</v>
      </c>
      <c r="P1374" s="14">
        <f t="shared" si="131"/>
        <v>0.21</v>
      </c>
    </row>
    <row r="1375" spans="1:16" ht="14.25" customHeight="1" x14ac:dyDescent="0.25">
      <c r="A1375" s="2" t="s">
        <v>1641</v>
      </c>
      <c r="B1375" s="3">
        <v>40658</v>
      </c>
      <c r="C1375" s="10" t="str">
        <f t="shared" si="126"/>
        <v>April</v>
      </c>
      <c r="D1375" s="10" t="str">
        <f t="shared" si="127"/>
        <v>2011</v>
      </c>
      <c r="E1375" s="3">
        <v>40663</v>
      </c>
      <c r="F1375" s="13">
        <f t="shared" si="128"/>
        <v>5</v>
      </c>
      <c r="G1375" s="2" t="s">
        <v>3485</v>
      </c>
      <c r="H1375" s="2" t="s">
        <v>3255</v>
      </c>
      <c r="I1375" s="22" t="str">
        <f t="shared" si="129"/>
        <v>United States</v>
      </c>
      <c r="J1375" s="22" t="str">
        <f t="shared" si="130"/>
        <v>California</v>
      </c>
      <c r="K1375" s="2" t="s">
        <v>20</v>
      </c>
      <c r="L1375" s="2" t="s">
        <v>968</v>
      </c>
      <c r="M1375" s="4">
        <v>270.72000000000003</v>
      </c>
      <c r="N1375" s="4">
        <v>3</v>
      </c>
      <c r="O1375" s="4">
        <v>78.508799999999994</v>
      </c>
      <c r="P1375" s="14">
        <f t="shared" si="131"/>
        <v>0.28999999999999992</v>
      </c>
    </row>
    <row r="1376" spans="1:16" ht="14.25" customHeight="1" x14ac:dyDescent="0.25">
      <c r="A1376" s="2" t="s">
        <v>1641</v>
      </c>
      <c r="B1376" s="3">
        <v>40658</v>
      </c>
      <c r="C1376" s="10" t="str">
        <f t="shared" si="126"/>
        <v>April</v>
      </c>
      <c r="D1376" s="10" t="str">
        <f t="shared" si="127"/>
        <v>2011</v>
      </c>
      <c r="E1376" s="3">
        <v>40663</v>
      </c>
      <c r="F1376" s="13">
        <f t="shared" si="128"/>
        <v>5</v>
      </c>
      <c r="G1376" s="2" t="s">
        <v>3485</v>
      </c>
      <c r="H1376" s="2" t="s">
        <v>3255</v>
      </c>
      <c r="I1376" s="22" t="str">
        <f t="shared" si="129"/>
        <v>United States</v>
      </c>
      <c r="J1376" s="22" t="str">
        <f t="shared" si="130"/>
        <v>California</v>
      </c>
      <c r="K1376" s="2" t="s">
        <v>72</v>
      </c>
      <c r="L1376" s="2" t="s">
        <v>532</v>
      </c>
      <c r="M1376" s="4">
        <v>1487.04</v>
      </c>
      <c r="N1376" s="4">
        <v>5</v>
      </c>
      <c r="O1376" s="4">
        <v>148.70400000000001</v>
      </c>
      <c r="P1376" s="14">
        <f t="shared" si="131"/>
        <v>0.1</v>
      </c>
    </row>
    <row r="1377" spans="1:16" ht="14.25" customHeight="1" x14ac:dyDescent="0.25">
      <c r="A1377" s="2" t="s">
        <v>1642</v>
      </c>
      <c r="B1377" s="3">
        <v>41207</v>
      </c>
      <c r="C1377" s="10" t="str">
        <f t="shared" si="126"/>
        <v>October</v>
      </c>
      <c r="D1377" s="10" t="str">
        <f t="shared" si="127"/>
        <v>2012</v>
      </c>
      <c r="E1377" s="3">
        <v>41212</v>
      </c>
      <c r="F1377" s="13">
        <f t="shared" si="128"/>
        <v>5</v>
      </c>
      <c r="G1377" s="2" t="s">
        <v>3753</v>
      </c>
      <c r="H1377" s="2" t="s">
        <v>3134</v>
      </c>
      <c r="I1377" s="22" t="str">
        <f t="shared" si="129"/>
        <v>United States</v>
      </c>
      <c r="J1377" s="22" t="str">
        <f t="shared" si="130"/>
        <v>California</v>
      </c>
      <c r="K1377" s="2" t="s">
        <v>14</v>
      </c>
      <c r="L1377" s="2" t="s">
        <v>1346</v>
      </c>
      <c r="M1377" s="4">
        <v>60.45</v>
      </c>
      <c r="N1377" s="4">
        <v>3</v>
      </c>
      <c r="O1377" s="4">
        <v>16.3215</v>
      </c>
      <c r="P1377" s="14">
        <f t="shared" si="131"/>
        <v>0.27</v>
      </c>
    </row>
    <row r="1378" spans="1:16" ht="14.25" customHeight="1" x14ac:dyDescent="0.25">
      <c r="A1378" s="2" t="s">
        <v>1642</v>
      </c>
      <c r="B1378" s="3">
        <v>41207</v>
      </c>
      <c r="C1378" s="10" t="str">
        <f t="shared" si="126"/>
        <v>October</v>
      </c>
      <c r="D1378" s="10" t="str">
        <f t="shared" si="127"/>
        <v>2012</v>
      </c>
      <c r="E1378" s="3">
        <v>41212</v>
      </c>
      <c r="F1378" s="13">
        <f t="shared" si="128"/>
        <v>5</v>
      </c>
      <c r="G1378" s="2" t="s">
        <v>3753</v>
      </c>
      <c r="H1378" s="2" t="s">
        <v>3134</v>
      </c>
      <c r="I1378" s="22" t="str">
        <f t="shared" si="129"/>
        <v>United States</v>
      </c>
      <c r="J1378" s="22" t="str">
        <f t="shared" si="130"/>
        <v>California</v>
      </c>
      <c r="K1378" s="2" t="s">
        <v>22</v>
      </c>
      <c r="L1378" s="2" t="s">
        <v>1643</v>
      </c>
      <c r="M1378" s="4">
        <v>253.17599999999999</v>
      </c>
      <c r="N1378" s="4">
        <v>3</v>
      </c>
      <c r="O1378" s="4">
        <v>-31.646999999999998</v>
      </c>
      <c r="P1378" s="14">
        <f t="shared" si="131"/>
        <v>-0.125</v>
      </c>
    </row>
    <row r="1379" spans="1:16" ht="14.25" customHeight="1" x14ac:dyDescent="0.25">
      <c r="A1379" s="2" t="s">
        <v>1644</v>
      </c>
      <c r="B1379" s="3">
        <v>41575</v>
      </c>
      <c r="C1379" s="10" t="str">
        <f t="shared" si="126"/>
        <v>October</v>
      </c>
      <c r="D1379" s="10" t="str">
        <f t="shared" si="127"/>
        <v>2013</v>
      </c>
      <c r="E1379" s="3">
        <v>41581</v>
      </c>
      <c r="F1379" s="13">
        <f t="shared" si="128"/>
        <v>6</v>
      </c>
      <c r="G1379" s="2" t="s">
        <v>3754</v>
      </c>
      <c r="H1379" s="2" t="s">
        <v>3134</v>
      </c>
      <c r="I1379" s="22" t="str">
        <f t="shared" si="129"/>
        <v>United States</v>
      </c>
      <c r="J1379" s="22" t="str">
        <f t="shared" si="130"/>
        <v>California</v>
      </c>
      <c r="K1379" s="2" t="s">
        <v>20</v>
      </c>
      <c r="L1379" s="2" t="s">
        <v>106</v>
      </c>
      <c r="M1379" s="4">
        <v>43.92</v>
      </c>
      <c r="N1379" s="4">
        <v>4</v>
      </c>
      <c r="O1379" s="4">
        <v>11.8584</v>
      </c>
      <c r="P1379" s="14">
        <f t="shared" si="131"/>
        <v>0.26999999999999996</v>
      </c>
    </row>
    <row r="1380" spans="1:16" ht="14.25" customHeight="1" x14ac:dyDescent="0.25">
      <c r="A1380" s="2" t="s">
        <v>1644</v>
      </c>
      <c r="B1380" s="3">
        <v>41575</v>
      </c>
      <c r="C1380" s="10" t="str">
        <f t="shared" si="126"/>
        <v>October</v>
      </c>
      <c r="D1380" s="10" t="str">
        <f t="shared" si="127"/>
        <v>2013</v>
      </c>
      <c r="E1380" s="3">
        <v>41581</v>
      </c>
      <c r="F1380" s="13">
        <f t="shared" si="128"/>
        <v>6</v>
      </c>
      <c r="G1380" s="2" t="s">
        <v>3754</v>
      </c>
      <c r="H1380" s="2" t="s">
        <v>3134</v>
      </c>
      <c r="I1380" s="22" t="str">
        <f t="shared" si="129"/>
        <v>United States</v>
      </c>
      <c r="J1380" s="22" t="str">
        <f t="shared" si="130"/>
        <v>California</v>
      </c>
      <c r="K1380" s="2" t="s">
        <v>18</v>
      </c>
      <c r="L1380" s="2" t="s">
        <v>929</v>
      </c>
      <c r="M1380" s="4">
        <v>25.032</v>
      </c>
      <c r="N1380" s="4">
        <v>3</v>
      </c>
      <c r="O1380" s="4">
        <v>7.8224999999999998</v>
      </c>
      <c r="P1380" s="14">
        <f t="shared" si="131"/>
        <v>0.3125</v>
      </c>
    </row>
    <row r="1381" spans="1:16" ht="14.25" customHeight="1" x14ac:dyDescent="0.25">
      <c r="A1381" s="2" t="s">
        <v>1645</v>
      </c>
      <c r="B1381" s="3">
        <v>41594</v>
      </c>
      <c r="C1381" s="10" t="str">
        <f t="shared" si="126"/>
        <v>November</v>
      </c>
      <c r="D1381" s="10" t="str">
        <f t="shared" si="127"/>
        <v>2013</v>
      </c>
      <c r="E1381" s="3">
        <v>41598</v>
      </c>
      <c r="F1381" s="13">
        <f t="shared" si="128"/>
        <v>4</v>
      </c>
      <c r="G1381" s="2" t="s">
        <v>3755</v>
      </c>
      <c r="H1381" s="2" t="s">
        <v>3149</v>
      </c>
      <c r="I1381" s="22" t="str">
        <f t="shared" si="129"/>
        <v>United States</v>
      </c>
      <c r="J1381" s="22" t="str">
        <f t="shared" si="130"/>
        <v>California</v>
      </c>
      <c r="K1381" s="2" t="s">
        <v>16</v>
      </c>
      <c r="L1381" s="2" t="s">
        <v>1646</v>
      </c>
      <c r="M1381" s="4">
        <v>361.37599999999998</v>
      </c>
      <c r="N1381" s="4">
        <v>2</v>
      </c>
      <c r="O1381" s="4">
        <v>27.103200000000001</v>
      </c>
      <c r="P1381" s="14">
        <f t="shared" si="131"/>
        <v>7.5000000000000011E-2</v>
      </c>
    </row>
    <row r="1382" spans="1:16" ht="14.25" customHeight="1" x14ac:dyDescent="0.25">
      <c r="A1382" s="2" t="s">
        <v>1647</v>
      </c>
      <c r="B1382" s="3">
        <v>41635</v>
      </c>
      <c r="C1382" s="10" t="str">
        <f t="shared" si="126"/>
        <v>December</v>
      </c>
      <c r="D1382" s="10" t="str">
        <f t="shared" si="127"/>
        <v>2013</v>
      </c>
      <c r="E1382" s="3">
        <v>41636</v>
      </c>
      <c r="F1382" s="13">
        <f t="shared" si="128"/>
        <v>1</v>
      </c>
      <c r="G1382" s="2" t="s">
        <v>3472</v>
      </c>
      <c r="H1382" s="2" t="s">
        <v>3152</v>
      </c>
      <c r="I1382" s="22" t="str">
        <f t="shared" si="129"/>
        <v>United States</v>
      </c>
      <c r="J1382" s="22" t="str">
        <f t="shared" si="130"/>
        <v>Colorado</v>
      </c>
      <c r="K1382" s="2" t="s">
        <v>14</v>
      </c>
      <c r="L1382" s="2" t="s">
        <v>1648</v>
      </c>
      <c r="M1382" s="4">
        <v>11.327999999999999</v>
      </c>
      <c r="N1382" s="4">
        <v>2</v>
      </c>
      <c r="O1382" s="4">
        <v>2.5488</v>
      </c>
      <c r="P1382" s="14">
        <f t="shared" si="131"/>
        <v>0.22500000000000001</v>
      </c>
    </row>
    <row r="1383" spans="1:16" ht="14.25" customHeight="1" x14ac:dyDescent="0.25">
      <c r="A1383" s="2" t="s">
        <v>1649</v>
      </c>
      <c r="B1383" s="3">
        <v>40669</v>
      </c>
      <c r="C1383" s="10" t="str">
        <f t="shared" si="126"/>
        <v>May</v>
      </c>
      <c r="D1383" s="10" t="str">
        <f t="shared" si="127"/>
        <v>2011</v>
      </c>
      <c r="E1383" s="3">
        <v>40674</v>
      </c>
      <c r="F1383" s="13">
        <f t="shared" si="128"/>
        <v>5</v>
      </c>
      <c r="G1383" s="2" t="s">
        <v>3729</v>
      </c>
      <c r="H1383" s="2" t="s">
        <v>3131</v>
      </c>
      <c r="I1383" s="22" t="str">
        <f t="shared" si="129"/>
        <v>United States</v>
      </c>
      <c r="J1383" s="22" t="str">
        <f t="shared" si="130"/>
        <v>California</v>
      </c>
      <c r="K1383" s="2" t="s">
        <v>9</v>
      </c>
      <c r="L1383" s="2" t="s">
        <v>106</v>
      </c>
      <c r="M1383" s="4">
        <v>5.78</v>
      </c>
      <c r="N1383" s="4">
        <v>2</v>
      </c>
      <c r="O1383" s="4">
        <v>2.7166000000000001</v>
      </c>
      <c r="P1383" s="14">
        <f t="shared" si="131"/>
        <v>0.47000000000000003</v>
      </c>
    </row>
    <row r="1384" spans="1:16" ht="14.25" customHeight="1" x14ac:dyDescent="0.25">
      <c r="A1384" s="2" t="s">
        <v>1649</v>
      </c>
      <c r="B1384" s="3">
        <v>40669</v>
      </c>
      <c r="C1384" s="10" t="str">
        <f t="shared" si="126"/>
        <v>May</v>
      </c>
      <c r="D1384" s="10" t="str">
        <f t="shared" si="127"/>
        <v>2011</v>
      </c>
      <c r="E1384" s="3">
        <v>40674</v>
      </c>
      <c r="F1384" s="13">
        <f t="shared" si="128"/>
        <v>5</v>
      </c>
      <c r="G1384" s="2" t="s">
        <v>3729</v>
      </c>
      <c r="H1384" s="2" t="s">
        <v>3131</v>
      </c>
      <c r="I1384" s="22" t="str">
        <f t="shared" si="129"/>
        <v>United States</v>
      </c>
      <c r="J1384" s="22" t="str">
        <f t="shared" si="130"/>
        <v>California</v>
      </c>
      <c r="K1384" s="2" t="s">
        <v>14</v>
      </c>
      <c r="L1384" s="2" t="s">
        <v>382</v>
      </c>
      <c r="M1384" s="4">
        <v>107.94</v>
      </c>
      <c r="N1384" s="4">
        <v>6</v>
      </c>
      <c r="O1384" s="4">
        <v>30.223199999999999</v>
      </c>
      <c r="P1384" s="14">
        <f t="shared" si="131"/>
        <v>0.27999999999999997</v>
      </c>
    </row>
    <row r="1385" spans="1:16" ht="14.25" customHeight="1" x14ac:dyDescent="0.25">
      <c r="A1385" s="2" t="s">
        <v>1650</v>
      </c>
      <c r="B1385" s="3">
        <v>40876</v>
      </c>
      <c r="C1385" s="10" t="str">
        <f t="shared" si="126"/>
        <v>November</v>
      </c>
      <c r="D1385" s="10" t="str">
        <f t="shared" si="127"/>
        <v>2011</v>
      </c>
      <c r="E1385" s="3">
        <v>40883</v>
      </c>
      <c r="F1385" s="13">
        <f t="shared" si="128"/>
        <v>7</v>
      </c>
      <c r="G1385" s="2" t="s">
        <v>3338</v>
      </c>
      <c r="H1385" s="2" t="s">
        <v>3134</v>
      </c>
      <c r="I1385" s="22" t="str">
        <f t="shared" si="129"/>
        <v>United States</v>
      </c>
      <c r="J1385" s="22" t="str">
        <f t="shared" si="130"/>
        <v>California</v>
      </c>
      <c r="K1385" s="2" t="s">
        <v>16</v>
      </c>
      <c r="L1385" s="2" t="s">
        <v>1651</v>
      </c>
      <c r="M1385" s="4">
        <v>575.91999999999996</v>
      </c>
      <c r="N1385" s="4">
        <v>2</v>
      </c>
      <c r="O1385" s="4">
        <v>71.989999999999995</v>
      </c>
      <c r="P1385" s="14">
        <f t="shared" si="131"/>
        <v>0.125</v>
      </c>
    </row>
    <row r="1386" spans="1:16" ht="14.25" customHeight="1" x14ac:dyDescent="0.25">
      <c r="A1386" s="2" t="s">
        <v>1650</v>
      </c>
      <c r="B1386" s="3">
        <v>40876</v>
      </c>
      <c r="C1386" s="10" t="str">
        <f t="shared" si="126"/>
        <v>November</v>
      </c>
      <c r="D1386" s="10" t="str">
        <f t="shared" si="127"/>
        <v>2011</v>
      </c>
      <c r="E1386" s="3">
        <v>40883</v>
      </c>
      <c r="F1386" s="13">
        <f t="shared" si="128"/>
        <v>7</v>
      </c>
      <c r="G1386" s="2" t="s">
        <v>3338</v>
      </c>
      <c r="H1386" s="2" t="s">
        <v>3134</v>
      </c>
      <c r="I1386" s="22" t="str">
        <f t="shared" si="129"/>
        <v>United States</v>
      </c>
      <c r="J1386" s="22" t="str">
        <f t="shared" si="130"/>
        <v>California</v>
      </c>
      <c r="K1386" s="2" t="s">
        <v>79</v>
      </c>
      <c r="L1386" s="2" t="s">
        <v>106</v>
      </c>
      <c r="M1386" s="4">
        <v>30.4</v>
      </c>
      <c r="N1386" s="4">
        <v>5</v>
      </c>
      <c r="O1386" s="4">
        <v>15.2</v>
      </c>
      <c r="P1386" s="14">
        <f t="shared" si="131"/>
        <v>0.5</v>
      </c>
    </row>
    <row r="1387" spans="1:16" ht="14.25" customHeight="1" x14ac:dyDescent="0.25">
      <c r="A1387" s="2" t="s">
        <v>1652</v>
      </c>
      <c r="B1387" s="3">
        <v>41905</v>
      </c>
      <c r="C1387" s="10" t="str">
        <f t="shared" si="126"/>
        <v>September</v>
      </c>
      <c r="D1387" s="10" t="str">
        <f t="shared" si="127"/>
        <v>2014</v>
      </c>
      <c r="E1387" s="3">
        <v>41911</v>
      </c>
      <c r="F1387" s="13">
        <f t="shared" si="128"/>
        <v>6</v>
      </c>
      <c r="G1387" s="2" t="s">
        <v>3745</v>
      </c>
      <c r="H1387" s="2" t="s">
        <v>3226</v>
      </c>
      <c r="I1387" s="22" t="str">
        <f t="shared" si="129"/>
        <v>United States</v>
      </c>
      <c r="J1387" s="22" t="str">
        <f t="shared" si="130"/>
        <v>New Mexico</v>
      </c>
      <c r="K1387" s="2" t="s">
        <v>45</v>
      </c>
      <c r="L1387" s="2" t="s">
        <v>1653</v>
      </c>
      <c r="M1387" s="4">
        <v>27.18</v>
      </c>
      <c r="N1387" s="4">
        <v>3</v>
      </c>
      <c r="O1387" s="4">
        <v>12.231</v>
      </c>
      <c r="P1387" s="14">
        <f t="shared" si="131"/>
        <v>0.45</v>
      </c>
    </row>
    <row r="1388" spans="1:16" ht="14.25" customHeight="1" x14ac:dyDescent="0.25">
      <c r="A1388" s="2" t="s">
        <v>1654</v>
      </c>
      <c r="B1388" s="3">
        <v>41079</v>
      </c>
      <c r="C1388" s="10" t="str">
        <f t="shared" si="126"/>
        <v>June</v>
      </c>
      <c r="D1388" s="10" t="str">
        <f t="shared" si="127"/>
        <v>2012</v>
      </c>
      <c r="E1388" s="3">
        <v>41083</v>
      </c>
      <c r="F1388" s="13">
        <f t="shared" si="128"/>
        <v>4</v>
      </c>
      <c r="G1388" s="2" t="s">
        <v>3336</v>
      </c>
      <c r="H1388" s="2" t="s">
        <v>3131</v>
      </c>
      <c r="I1388" s="22" t="str">
        <f t="shared" si="129"/>
        <v>United States</v>
      </c>
      <c r="J1388" s="22" t="str">
        <f t="shared" si="130"/>
        <v>California</v>
      </c>
      <c r="K1388" s="2" t="s">
        <v>12</v>
      </c>
      <c r="L1388" s="2" t="s">
        <v>1655</v>
      </c>
      <c r="M1388" s="4">
        <v>12.56</v>
      </c>
      <c r="N1388" s="4">
        <v>2</v>
      </c>
      <c r="O1388" s="4">
        <v>4.0191999999999997</v>
      </c>
      <c r="P1388" s="14">
        <f t="shared" si="131"/>
        <v>0.31999999999999995</v>
      </c>
    </row>
    <row r="1389" spans="1:16" ht="14.25" customHeight="1" x14ac:dyDescent="0.25">
      <c r="A1389" s="2" t="s">
        <v>1654</v>
      </c>
      <c r="B1389" s="3">
        <v>41079</v>
      </c>
      <c r="C1389" s="10" t="str">
        <f t="shared" si="126"/>
        <v>June</v>
      </c>
      <c r="D1389" s="10" t="str">
        <f t="shared" si="127"/>
        <v>2012</v>
      </c>
      <c r="E1389" s="3">
        <v>41083</v>
      </c>
      <c r="F1389" s="13">
        <f t="shared" si="128"/>
        <v>4</v>
      </c>
      <c r="G1389" s="2" t="s">
        <v>3336</v>
      </c>
      <c r="H1389" s="2" t="s">
        <v>3131</v>
      </c>
      <c r="I1389" s="22" t="str">
        <f t="shared" si="129"/>
        <v>United States</v>
      </c>
      <c r="J1389" s="22" t="str">
        <f t="shared" si="130"/>
        <v>California</v>
      </c>
      <c r="K1389" s="2" t="s">
        <v>45</v>
      </c>
      <c r="L1389" s="2" t="s">
        <v>1656</v>
      </c>
      <c r="M1389" s="4">
        <v>6.48</v>
      </c>
      <c r="N1389" s="4">
        <v>1</v>
      </c>
      <c r="O1389" s="4">
        <v>3.1103999999999998</v>
      </c>
      <c r="P1389" s="14">
        <f t="shared" si="131"/>
        <v>0.47999999999999993</v>
      </c>
    </row>
    <row r="1390" spans="1:16" ht="14.25" customHeight="1" x14ac:dyDescent="0.25">
      <c r="A1390" s="2" t="s">
        <v>1654</v>
      </c>
      <c r="B1390" s="3">
        <v>41079</v>
      </c>
      <c r="C1390" s="10" t="str">
        <f t="shared" si="126"/>
        <v>June</v>
      </c>
      <c r="D1390" s="10" t="str">
        <f t="shared" si="127"/>
        <v>2012</v>
      </c>
      <c r="E1390" s="3">
        <v>41083</v>
      </c>
      <c r="F1390" s="13">
        <f t="shared" si="128"/>
        <v>4</v>
      </c>
      <c r="G1390" s="2" t="s">
        <v>3336</v>
      </c>
      <c r="H1390" s="2" t="s">
        <v>3131</v>
      </c>
      <c r="I1390" s="22" t="str">
        <f t="shared" si="129"/>
        <v>United States</v>
      </c>
      <c r="J1390" s="22" t="str">
        <f t="shared" si="130"/>
        <v>California</v>
      </c>
      <c r="K1390" s="2" t="s">
        <v>87</v>
      </c>
      <c r="L1390" s="2" t="s">
        <v>1066</v>
      </c>
      <c r="M1390" s="4">
        <v>186.69</v>
      </c>
      <c r="N1390" s="4">
        <v>3</v>
      </c>
      <c r="O1390" s="4">
        <v>87.744299999999996</v>
      </c>
      <c r="P1390" s="14">
        <f t="shared" si="131"/>
        <v>0.47</v>
      </c>
    </row>
    <row r="1391" spans="1:16" ht="14.25" customHeight="1" x14ac:dyDescent="0.25">
      <c r="A1391" s="2" t="s">
        <v>1657</v>
      </c>
      <c r="B1391" s="3">
        <v>41460</v>
      </c>
      <c r="C1391" s="10" t="str">
        <f t="shared" si="126"/>
        <v>July</v>
      </c>
      <c r="D1391" s="10" t="str">
        <f t="shared" si="127"/>
        <v>2013</v>
      </c>
      <c r="E1391" s="3">
        <v>41462</v>
      </c>
      <c r="F1391" s="13">
        <f t="shared" si="128"/>
        <v>2</v>
      </c>
      <c r="G1391" s="2" t="s">
        <v>3756</v>
      </c>
      <c r="H1391" s="2" t="s">
        <v>3134</v>
      </c>
      <c r="I1391" s="22" t="str">
        <f t="shared" si="129"/>
        <v>United States</v>
      </c>
      <c r="J1391" s="22" t="str">
        <f t="shared" si="130"/>
        <v>California</v>
      </c>
      <c r="K1391" s="2" t="s">
        <v>12</v>
      </c>
      <c r="L1391" s="2" t="s">
        <v>1658</v>
      </c>
      <c r="M1391" s="4">
        <v>25.4</v>
      </c>
      <c r="N1391" s="4">
        <v>5</v>
      </c>
      <c r="O1391" s="4">
        <v>8.6359999999999992</v>
      </c>
      <c r="P1391" s="14">
        <f t="shared" si="131"/>
        <v>0.33999999999999997</v>
      </c>
    </row>
    <row r="1392" spans="1:16" ht="14.25" customHeight="1" x14ac:dyDescent="0.25">
      <c r="A1392" s="2" t="s">
        <v>1657</v>
      </c>
      <c r="B1392" s="3">
        <v>41460</v>
      </c>
      <c r="C1392" s="10" t="str">
        <f t="shared" si="126"/>
        <v>July</v>
      </c>
      <c r="D1392" s="10" t="str">
        <f t="shared" si="127"/>
        <v>2013</v>
      </c>
      <c r="E1392" s="3">
        <v>41462</v>
      </c>
      <c r="F1392" s="13">
        <f t="shared" si="128"/>
        <v>2</v>
      </c>
      <c r="G1392" s="2" t="s">
        <v>3756</v>
      </c>
      <c r="H1392" s="2" t="s">
        <v>3134</v>
      </c>
      <c r="I1392" s="22" t="str">
        <f t="shared" si="129"/>
        <v>United States</v>
      </c>
      <c r="J1392" s="22" t="str">
        <f t="shared" si="130"/>
        <v>California</v>
      </c>
      <c r="K1392" s="2" t="s">
        <v>87</v>
      </c>
      <c r="L1392" s="2" t="s">
        <v>1659</v>
      </c>
      <c r="M1392" s="4">
        <v>43.96</v>
      </c>
      <c r="N1392" s="4">
        <v>2</v>
      </c>
      <c r="O1392" s="4">
        <v>20.661200000000001</v>
      </c>
      <c r="P1392" s="14">
        <f t="shared" si="131"/>
        <v>0.47000000000000003</v>
      </c>
    </row>
    <row r="1393" spans="1:16" ht="14.25" customHeight="1" x14ac:dyDescent="0.25">
      <c r="A1393" s="2" t="s">
        <v>1657</v>
      </c>
      <c r="B1393" s="3">
        <v>41460</v>
      </c>
      <c r="C1393" s="10" t="str">
        <f t="shared" si="126"/>
        <v>July</v>
      </c>
      <c r="D1393" s="10" t="str">
        <f t="shared" si="127"/>
        <v>2013</v>
      </c>
      <c r="E1393" s="3">
        <v>41462</v>
      </c>
      <c r="F1393" s="13">
        <f t="shared" si="128"/>
        <v>2</v>
      </c>
      <c r="G1393" s="2" t="s">
        <v>3756</v>
      </c>
      <c r="H1393" s="2" t="s">
        <v>3134</v>
      </c>
      <c r="I1393" s="22" t="str">
        <f t="shared" si="129"/>
        <v>United States</v>
      </c>
      <c r="J1393" s="22" t="str">
        <f t="shared" si="130"/>
        <v>California</v>
      </c>
      <c r="K1393" s="2" t="s">
        <v>198</v>
      </c>
      <c r="L1393" s="2" t="s">
        <v>1302</v>
      </c>
      <c r="M1393" s="4">
        <v>1279.165</v>
      </c>
      <c r="N1393" s="4">
        <v>5</v>
      </c>
      <c r="O1393" s="4">
        <v>225.73500000000001</v>
      </c>
      <c r="P1393" s="14">
        <f t="shared" si="131"/>
        <v>0.17647058823529413</v>
      </c>
    </row>
    <row r="1394" spans="1:16" ht="14.25" customHeight="1" x14ac:dyDescent="0.25">
      <c r="A1394" s="2" t="s">
        <v>1657</v>
      </c>
      <c r="B1394" s="3">
        <v>41460</v>
      </c>
      <c r="C1394" s="10" t="str">
        <f t="shared" si="126"/>
        <v>July</v>
      </c>
      <c r="D1394" s="10" t="str">
        <f t="shared" si="127"/>
        <v>2013</v>
      </c>
      <c r="E1394" s="3">
        <v>41462</v>
      </c>
      <c r="F1394" s="13">
        <f t="shared" si="128"/>
        <v>2</v>
      </c>
      <c r="G1394" s="2" t="s">
        <v>3756</v>
      </c>
      <c r="H1394" s="2" t="s">
        <v>3134</v>
      </c>
      <c r="I1394" s="22" t="str">
        <f t="shared" si="129"/>
        <v>United States</v>
      </c>
      <c r="J1394" s="22" t="str">
        <f t="shared" si="130"/>
        <v>California</v>
      </c>
      <c r="K1394" s="2" t="s">
        <v>28</v>
      </c>
      <c r="L1394" s="2" t="s">
        <v>408</v>
      </c>
      <c r="M1394" s="4">
        <v>27.92</v>
      </c>
      <c r="N1394" s="4">
        <v>4</v>
      </c>
      <c r="O1394" s="4">
        <v>0.55840000000000001</v>
      </c>
      <c r="P1394" s="14">
        <f t="shared" si="131"/>
        <v>0.02</v>
      </c>
    </row>
    <row r="1395" spans="1:16" ht="14.25" customHeight="1" x14ac:dyDescent="0.25">
      <c r="A1395" s="2" t="s">
        <v>1660</v>
      </c>
      <c r="B1395" s="3">
        <v>41155</v>
      </c>
      <c r="C1395" s="10" t="str">
        <f t="shared" si="126"/>
        <v>September</v>
      </c>
      <c r="D1395" s="10" t="str">
        <f t="shared" si="127"/>
        <v>2012</v>
      </c>
      <c r="E1395" s="3">
        <v>41160</v>
      </c>
      <c r="F1395" s="13">
        <f t="shared" si="128"/>
        <v>5</v>
      </c>
      <c r="G1395" s="2" t="s">
        <v>3757</v>
      </c>
      <c r="H1395" s="2" t="s">
        <v>3134</v>
      </c>
      <c r="I1395" s="22" t="str">
        <f t="shared" si="129"/>
        <v>United States</v>
      </c>
      <c r="J1395" s="22" t="str">
        <f t="shared" si="130"/>
        <v>California</v>
      </c>
      <c r="K1395" s="2" t="s">
        <v>72</v>
      </c>
      <c r="L1395" s="2" t="s">
        <v>905</v>
      </c>
      <c r="M1395" s="4">
        <v>129.56800000000001</v>
      </c>
      <c r="N1395" s="4">
        <v>2</v>
      </c>
      <c r="O1395" s="4">
        <v>-12.956799999999999</v>
      </c>
      <c r="P1395" s="14">
        <f t="shared" si="131"/>
        <v>-9.9999999999999992E-2</v>
      </c>
    </row>
    <row r="1396" spans="1:16" ht="14.25" customHeight="1" x14ac:dyDescent="0.25">
      <c r="A1396" s="2" t="s">
        <v>1660</v>
      </c>
      <c r="B1396" s="3">
        <v>41155</v>
      </c>
      <c r="C1396" s="10" t="str">
        <f t="shared" si="126"/>
        <v>September</v>
      </c>
      <c r="D1396" s="10" t="str">
        <f t="shared" si="127"/>
        <v>2012</v>
      </c>
      <c r="E1396" s="3">
        <v>41160</v>
      </c>
      <c r="F1396" s="13">
        <f t="shared" si="128"/>
        <v>5</v>
      </c>
      <c r="G1396" s="2" t="s">
        <v>3757</v>
      </c>
      <c r="H1396" s="2" t="s">
        <v>3134</v>
      </c>
      <c r="I1396" s="22" t="str">
        <f t="shared" si="129"/>
        <v>United States</v>
      </c>
      <c r="J1396" s="22" t="str">
        <f t="shared" si="130"/>
        <v>California</v>
      </c>
      <c r="K1396" s="2" t="s">
        <v>18</v>
      </c>
      <c r="L1396" s="2" t="s">
        <v>69</v>
      </c>
      <c r="M1396" s="4">
        <v>6.3680000000000003</v>
      </c>
      <c r="N1396" s="4">
        <v>2</v>
      </c>
      <c r="O1396" s="4">
        <v>2.1492</v>
      </c>
      <c r="P1396" s="14">
        <f t="shared" si="131"/>
        <v>0.33749999999999997</v>
      </c>
    </row>
    <row r="1397" spans="1:16" ht="14.25" customHeight="1" x14ac:dyDescent="0.25">
      <c r="A1397" s="2" t="s">
        <v>1661</v>
      </c>
      <c r="B1397" s="3">
        <v>41859</v>
      </c>
      <c r="C1397" s="10" t="str">
        <f t="shared" si="126"/>
        <v>August</v>
      </c>
      <c r="D1397" s="10" t="str">
        <f t="shared" si="127"/>
        <v>2014</v>
      </c>
      <c r="E1397" s="3">
        <v>41864</v>
      </c>
      <c r="F1397" s="13">
        <f t="shared" si="128"/>
        <v>5</v>
      </c>
      <c r="G1397" s="2" t="s">
        <v>3539</v>
      </c>
      <c r="H1397" s="2" t="s">
        <v>3143</v>
      </c>
      <c r="I1397" s="22" t="str">
        <f t="shared" si="129"/>
        <v>United States</v>
      </c>
      <c r="J1397" s="22" t="str">
        <f t="shared" si="130"/>
        <v>California</v>
      </c>
      <c r="K1397" s="2" t="s">
        <v>45</v>
      </c>
      <c r="L1397" s="2" t="s">
        <v>1081</v>
      </c>
      <c r="M1397" s="4">
        <v>244.55</v>
      </c>
      <c r="N1397" s="4">
        <v>5</v>
      </c>
      <c r="O1397" s="4">
        <v>114.9385</v>
      </c>
      <c r="P1397" s="14">
        <f t="shared" si="131"/>
        <v>0.47</v>
      </c>
    </row>
    <row r="1398" spans="1:16" ht="14.25" customHeight="1" x14ac:dyDescent="0.25">
      <c r="A1398" s="2" t="s">
        <v>1662</v>
      </c>
      <c r="B1398" s="3">
        <v>41712</v>
      </c>
      <c r="C1398" s="10" t="str">
        <f t="shared" si="126"/>
        <v>March</v>
      </c>
      <c r="D1398" s="10" t="str">
        <f t="shared" si="127"/>
        <v>2014</v>
      </c>
      <c r="E1398" s="3">
        <v>41719</v>
      </c>
      <c r="F1398" s="13">
        <f t="shared" si="128"/>
        <v>7</v>
      </c>
      <c r="G1398" s="2" t="s">
        <v>3639</v>
      </c>
      <c r="H1398" s="2" t="s">
        <v>3146</v>
      </c>
      <c r="I1398" s="22" t="str">
        <f t="shared" si="129"/>
        <v>United States</v>
      </c>
      <c r="J1398" s="22" t="str">
        <f t="shared" si="130"/>
        <v>Colorado</v>
      </c>
      <c r="K1398" s="2" t="s">
        <v>82</v>
      </c>
      <c r="L1398" s="2" t="s">
        <v>1663</v>
      </c>
      <c r="M1398" s="4">
        <v>1332.4960000000001</v>
      </c>
      <c r="N1398" s="4">
        <v>2</v>
      </c>
      <c r="O1398" s="4">
        <v>-299.8116</v>
      </c>
      <c r="P1398" s="14">
        <f t="shared" si="131"/>
        <v>-0.22499999999999998</v>
      </c>
    </row>
    <row r="1399" spans="1:16" ht="14.25" customHeight="1" x14ac:dyDescent="0.25">
      <c r="A1399" s="2" t="s">
        <v>1664</v>
      </c>
      <c r="B1399" s="3">
        <v>41911</v>
      </c>
      <c r="C1399" s="10" t="str">
        <f t="shared" si="126"/>
        <v>September</v>
      </c>
      <c r="D1399" s="10" t="str">
        <f t="shared" si="127"/>
        <v>2014</v>
      </c>
      <c r="E1399" s="3">
        <v>41914</v>
      </c>
      <c r="F1399" s="13">
        <f t="shared" si="128"/>
        <v>3</v>
      </c>
      <c r="G1399" s="2" t="s">
        <v>3401</v>
      </c>
      <c r="H1399" s="2" t="s">
        <v>3138</v>
      </c>
      <c r="I1399" s="22" t="str">
        <f t="shared" si="129"/>
        <v>United States</v>
      </c>
      <c r="J1399" s="22" t="str">
        <f t="shared" si="130"/>
        <v>Colorado</v>
      </c>
      <c r="K1399" s="2" t="s">
        <v>12</v>
      </c>
      <c r="L1399" s="2" t="s">
        <v>310</v>
      </c>
      <c r="M1399" s="4">
        <v>32.776000000000003</v>
      </c>
      <c r="N1399" s="4">
        <v>1</v>
      </c>
      <c r="O1399" s="4">
        <v>3.2776000000000001</v>
      </c>
      <c r="P1399" s="14">
        <f t="shared" si="131"/>
        <v>9.9999999999999992E-2</v>
      </c>
    </row>
    <row r="1400" spans="1:16" ht="14.25" customHeight="1" x14ac:dyDescent="0.25">
      <c r="A1400" s="2" t="s">
        <v>1664</v>
      </c>
      <c r="B1400" s="3">
        <v>41911</v>
      </c>
      <c r="C1400" s="10" t="str">
        <f t="shared" si="126"/>
        <v>September</v>
      </c>
      <c r="D1400" s="10" t="str">
        <f t="shared" si="127"/>
        <v>2014</v>
      </c>
      <c r="E1400" s="3">
        <v>41914</v>
      </c>
      <c r="F1400" s="13">
        <f t="shared" si="128"/>
        <v>3</v>
      </c>
      <c r="G1400" s="2" t="s">
        <v>3401</v>
      </c>
      <c r="H1400" s="2" t="s">
        <v>3138</v>
      </c>
      <c r="I1400" s="22" t="str">
        <f t="shared" si="129"/>
        <v>United States</v>
      </c>
      <c r="J1400" s="22" t="str">
        <f t="shared" si="130"/>
        <v>Colorado</v>
      </c>
      <c r="K1400" s="2" t="s">
        <v>28</v>
      </c>
      <c r="L1400" s="2" t="s">
        <v>1665</v>
      </c>
      <c r="M1400" s="4">
        <v>147.184</v>
      </c>
      <c r="N1400" s="4">
        <v>2</v>
      </c>
      <c r="O1400" s="4">
        <v>-29.436800000000002</v>
      </c>
      <c r="P1400" s="14">
        <f t="shared" si="131"/>
        <v>-0.2</v>
      </c>
    </row>
    <row r="1401" spans="1:16" ht="14.25" customHeight="1" x14ac:dyDescent="0.25">
      <c r="A1401" s="2" t="s">
        <v>1664</v>
      </c>
      <c r="B1401" s="3">
        <v>41911</v>
      </c>
      <c r="C1401" s="10" t="str">
        <f t="shared" si="126"/>
        <v>September</v>
      </c>
      <c r="D1401" s="10" t="str">
        <f t="shared" si="127"/>
        <v>2014</v>
      </c>
      <c r="E1401" s="3">
        <v>41914</v>
      </c>
      <c r="F1401" s="13">
        <f t="shared" si="128"/>
        <v>3</v>
      </c>
      <c r="G1401" s="2" t="s">
        <v>3401</v>
      </c>
      <c r="H1401" s="2" t="s">
        <v>3138</v>
      </c>
      <c r="I1401" s="22" t="str">
        <f t="shared" si="129"/>
        <v>United States</v>
      </c>
      <c r="J1401" s="22" t="str">
        <f t="shared" si="130"/>
        <v>Colorado</v>
      </c>
      <c r="K1401" s="2" t="s">
        <v>38</v>
      </c>
      <c r="L1401" s="2" t="s">
        <v>1666</v>
      </c>
      <c r="M1401" s="4">
        <v>54.384</v>
      </c>
      <c r="N1401" s="4">
        <v>2</v>
      </c>
      <c r="O1401" s="4">
        <v>1.3595999999999999</v>
      </c>
      <c r="P1401" s="14">
        <f t="shared" si="131"/>
        <v>2.4999999999999998E-2</v>
      </c>
    </row>
    <row r="1402" spans="1:16" ht="14.25" customHeight="1" x14ac:dyDescent="0.25">
      <c r="A1402" s="2" t="s">
        <v>1664</v>
      </c>
      <c r="B1402" s="3">
        <v>41911</v>
      </c>
      <c r="C1402" s="10" t="str">
        <f t="shared" si="126"/>
        <v>September</v>
      </c>
      <c r="D1402" s="10" t="str">
        <f t="shared" si="127"/>
        <v>2014</v>
      </c>
      <c r="E1402" s="3">
        <v>41914</v>
      </c>
      <c r="F1402" s="13">
        <f t="shared" si="128"/>
        <v>3</v>
      </c>
      <c r="G1402" s="2" t="s">
        <v>3401</v>
      </c>
      <c r="H1402" s="2" t="s">
        <v>3138</v>
      </c>
      <c r="I1402" s="22" t="str">
        <f t="shared" si="129"/>
        <v>United States</v>
      </c>
      <c r="J1402" s="22" t="str">
        <f t="shared" si="130"/>
        <v>Colorado</v>
      </c>
      <c r="K1402" s="2" t="s">
        <v>18</v>
      </c>
      <c r="L1402" s="2" t="s">
        <v>935</v>
      </c>
      <c r="M1402" s="4">
        <v>76.775999999999996</v>
      </c>
      <c r="N1402" s="4">
        <v>4</v>
      </c>
      <c r="O1402" s="4">
        <v>-58.861600000000003</v>
      </c>
      <c r="P1402" s="14">
        <f t="shared" si="131"/>
        <v>-0.76666666666666672</v>
      </c>
    </row>
    <row r="1403" spans="1:16" ht="14.25" customHeight="1" x14ac:dyDescent="0.25">
      <c r="A1403" s="2" t="s">
        <v>1664</v>
      </c>
      <c r="B1403" s="3">
        <v>41911</v>
      </c>
      <c r="C1403" s="10" t="str">
        <f t="shared" si="126"/>
        <v>September</v>
      </c>
      <c r="D1403" s="10" t="str">
        <f t="shared" si="127"/>
        <v>2014</v>
      </c>
      <c r="E1403" s="3">
        <v>41914</v>
      </c>
      <c r="F1403" s="13">
        <f t="shared" si="128"/>
        <v>3</v>
      </c>
      <c r="G1403" s="2" t="s">
        <v>3401</v>
      </c>
      <c r="H1403" s="2" t="s">
        <v>3138</v>
      </c>
      <c r="I1403" s="22" t="str">
        <f t="shared" si="129"/>
        <v>United States</v>
      </c>
      <c r="J1403" s="22" t="str">
        <f t="shared" si="130"/>
        <v>Colorado</v>
      </c>
      <c r="K1403" s="2" t="s">
        <v>45</v>
      </c>
      <c r="L1403" s="2" t="s">
        <v>1667</v>
      </c>
      <c r="M1403" s="4">
        <v>14.352</v>
      </c>
      <c r="N1403" s="4">
        <v>3</v>
      </c>
      <c r="O1403" s="4">
        <v>5.2026000000000003</v>
      </c>
      <c r="P1403" s="14">
        <f t="shared" si="131"/>
        <v>0.36249999999999999</v>
      </c>
    </row>
    <row r="1404" spans="1:16" ht="14.25" customHeight="1" x14ac:dyDescent="0.25">
      <c r="A1404" s="2" t="s">
        <v>1664</v>
      </c>
      <c r="B1404" s="3">
        <v>41911</v>
      </c>
      <c r="C1404" s="10" t="str">
        <f t="shared" si="126"/>
        <v>September</v>
      </c>
      <c r="D1404" s="10" t="str">
        <f t="shared" si="127"/>
        <v>2014</v>
      </c>
      <c r="E1404" s="3">
        <v>41914</v>
      </c>
      <c r="F1404" s="13">
        <f t="shared" si="128"/>
        <v>3</v>
      </c>
      <c r="G1404" s="2" t="s">
        <v>3401</v>
      </c>
      <c r="H1404" s="2" t="s">
        <v>3138</v>
      </c>
      <c r="I1404" s="22" t="str">
        <f t="shared" si="129"/>
        <v>United States</v>
      </c>
      <c r="J1404" s="22" t="str">
        <f t="shared" si="130"/>
        <v>Colorado</v>
      </c>
      <c r="K1404" s="2" t="s">
        <v>20</v>
      </c>
      <c r="L1404" s="2" t="s">
        <v>1374</v>
      </c>
      <c r="M1404" s="4">
        <v>209.792</v>
      </c>
      <c r="N1404" s="4">
        <v>2</v>
      </c>
      <c r="O1404" s="4">
        <v>26.224</v>
      </c>
      <c r="P1404" s="14">
        <f t="shared" si="131"/>
        <v>0.125</v>
      </c>
    </row>
    <row r="1405" spans="1:16" ht="14.25" customHeight="1" x14ac:dyDescent="0.25">
      <c r="A1405" s="2" t="s">
        <v>1668</v>
      </c>
      <c r="B1405" s="3">
        <v>41128</v>
      </c>
      <c r="C1405" s="10" t="str">
        <f t="shared" si="126"/>
        <v>August</v>
      </c>
      <c r="D1405" s="10" t="str">
        <f t="shared" si="127"/>
        <v>2012</v>
      </c>
      <c r="E1405" s="3">
        <v>41132</v>
      </c>
      <c r="F1405" s="13">
        <f t="shared" si="128"/>
        <v>4</v>
      </c>
      <c r="G1405" s="2" t="s">
        <v>3450</v>
      </c>
      <c r="H1405" s="2" t="s">
        <v>3251</v>
      </c>
      <c r="I1405" s="22" t="str">
        <f t="shared" si="129"/>
        <v>United States</v>
      </c>
      <c r="J1405" s="22" t="str">
        <f t="shared" si="130"/>
        <v>Idaho</v>
      </c>
      <c r="K1405" s="2" t="s">
        <v>18</v>
      </c>
      <c r="L1405" s="2" t="s">
        <v>557</v>
      </c>
      <c r="M1405" s="4">
        <v>3.3039999999999998</v>
      </c>
      <c r="N1405" s="4">
        <v>1</v>
      </c>
      <c r="O1405" s="4">
        <v>1.1151</v>
      </c>
      <c r="P1405" s="14">
        <f t="shared" si="131"/>
        <v>0.33750000000000002</v>
      </c>
    </row>
    <row r="1406" spans="1:16" ht="14.25" customHeight="1" x14ac:dyDescent="0.25">
      <c r="A1406" s="2" t="s">
        <v>1669</v>
      </c>
      <c r="B1406" s="3">
        <v>41582</v>
      </c>
      <c r="C1406" s="10" t="str">
        <f t="shared" si="126"/>
        <v>November</v>
      </c>
      <c r="D1406" s="10" t="str">
        <f t="shared" si="127"/>
        <v>2013</v>
      </c>
      <c r="E1406" s="3">
        <v>41587</v>
      </c>
      <c r="F1406" s="13">
        <f t="shared" si="128"/>
        <v>5</v>
      </c>
      <c r="G1406" s="2" t="s">
        <v>3366</v>
      </c>
      <c r="H1406" s="2" t="s">
        <v>3131</v>
      </c>
      <c r="I1406" s="22" t="str">
        <f t="shared" si="129"/>
        <v>United States</v>
      </c>
      <c r="J1406" s="22" t="str">
        <f t="shared" si="130"/>
        <v>California</v>
      </c>
      <c r="K1406" s="2" t="s">
        <v>79</v>
      </c>
      <c r="L1406" s="2" t="s">
        <v>508</v>
      </c>
      <c r="M1406" s="4">
        <v>15.26</v>
      </c>
      <c r="N1406" s="4">
        <v>7</v>
      </c>
      <c r="O1406" s="4">
        <v>5.0358000000000001</v>
      </c>
      <c r="P1406" s="14">
        <f t="shared" si="131"/>
        <v>0.33</v>
      </c>
    </row>
    <row r="1407" spans="1:16" ht="14.25" customHeight="1" x14ac:dyDescent="0.25">
      <c r="A1407" s="2" t="s">
        <v>1669</v>
      </c>
      <c r="B1407" s="3">
        <v>41582</v>
      </c>
      <c r="C1407" s="10" t="str">
        <f t="shared" si="126"/>
        <v>November</v>
      </c>
      <c r="D1407" s="10" t="str">
        <f t="shared" si="127"/>
        <v>2013</v>
      </c>
      <c r="E1407" s="3">
        <v>41587</v>
      </c>
      <c r="F1407" s="13">
        <f t="shared" si="128"/>
        <v>5</v>
      </c>
      <c r="G1407" s="2" t="s">
        <v>3366</v>
      </c>
      <c r="H1407" s="2" t="s">
        <v>3131</v>
      </c>
      <c r="I1407" s="22" t="str">
        <f t="shared" si="129"/>
        <v>United States</v>
      </c>
      <c r="J1407" s="22" t="str">
        <f t="shared" si="130"/>
        <v>California</v>
      </c>
      <c r="K1407" s="2" t="s">
        <v>20</v>
      </c>
      <c r="L1407" s="2" t="s">
        <v>1670</v>
      </c>
      <c r="M1407" s="4">
        <v>43.32</v>
      </c>
      <c r="N1407" s="4">
        <v>2</v>
      </c>
      <c r="O1407" s="4">
        <v>14.2956</v>
      </c>
      <c r="P1407" s="14">
        <f t="shared" si="131"/>
        <v>0.33</v>
      </c>
    </row>
    <row r="1408" spans="1:16" ht="14.25" customHeight="1" x14ac:dyDescent="0.25">
      <c r="A1408" s="2" t="s">
        <v>1669</v>
      </c>
      <c r="B1408" s="3">
        <v>41582</v>
      </c>
      <c r="C1408" s="10" t="str">
        <f t="shared" si="126"/>
        <v>November</v>
      </c>
      <c r="D1408" s="10" t="str">
        <f t="shared" si="127"/>
        <v>2013</v>
      </c>
      <c r="E1408" s="3">
        <v>41587</v>
      </c>
      <c r="F1408" s="13">
        <f t="shared" si="128"/>
        <v>5</v>
      </c>
      <c r="G1408" s="2" t="s">
        <v>3366</v>
      </c>
      <c r="H1408" s="2" t="s">
        <v>3131</v>
      </c>
      <c r="I1408" s="22" t="str">
        <f t="shared" si="129"/>
        <v>United States</v>
      </c>
      <c r="J1408" s="22" t="str">
        <f t="shared" si="130"/>
        <v>California</v>
      </c>
      <c r="K1408" s="2" t="s">
        <v>18</v>
      </c>
      <c r="L1408" s="2" t="s">
        <v>653</v>
      </c>
      <c r="M1408" s="4">
        <v>43.584000000000003</v>
      </c>
      <c r="N1408" s="4">
        <v>12</v>
      </c>
      <c r="O1408" s="4">
        <v>15.799200000000001</v>
      </c>
      <c r="P1408" s="14">
        <f t="shared" si="131"/>
        <v>0.36249999999999999</v>
      </c>
    </row>
    <row r="1409" spans="1:16" ht="14.25" customHeight="1" x14ac:dyDescent="0.25">
      <c r="A1409" s="2" t="s">
        <v>1669</v>
      </c>
      <c r="B1409" s="3">
        <v>41582</v>
      </c>
      <c r="C1409" s="10" t="str">
        <f t="shared" si="126"/>
        <v>November</v>
      </c>
      <c r="D1409" s="10" t="str">
        <f t="shared" si="127"/>
        <v>2013</v>
      </c>
      <c r="E1409" s="3">
        <v>41587</v>
      </c>
      <c r="F1409" s="13">
        <f t="shared" si="128"/>
        <v>5</v>
      </c>
      <c r="G1409" s="2" t="s">
        <v>3366</v>
      </c>
      <c r="H1409" s="2" t="s">
        <v>3131</v>
      </c>
      <c r="I1409" s="22" t="str">
        <f t="shared" si="129"/>
        <v>United States</v>
      </c>
      <c r="J1409" s="22" t="str">
        <f t="shared" si="130"/>
        <v>California</v>
      </c>
      <c r="K1409" s="2" t="s">
        <v>45</v>
      </c>
      <c r="L1409" s="2" t="s">
        <v>1671</v>
      </c>
      <c r="M1409" s="4">
        <v>116.28</v>
      </c>
      <c r="N1409" s="4">
        <v>3</v>
      </c>
      <c r="O1409" s="4">
        <v>56.977200000000003</v>
      </c>
      <c r="P1409" s="14">
        <f t="shared" si="131"/>
        <v>0.49000000000000005</v>
      </c>
    </row>
    <row r="1410" spans="1:16" ht="14.25" customHeight="1" x14ac:dyDescent="0.25">
      <c r="A1410" s="2" t="s">
        <v>1669</v>
      </c>
      <c r="B1410" s="3">
        <v>41582</v>
      </c>
      <c r="C1410" s="10" t="str">
        <f t="shared" si="126"/>
        <v>November</v>
      </c>
      <c r="D1410" s="10" t="str">
        <f t="shared" si="127"/>
        <v>2013</v>
      </c>
      <c r="E1410" s="3">
        <v>41587</v>
      </c>
      <c r="F1410" s="13">
        <f t="shared" si="128"/>
        <v>5</v>
      </c>
      <c r="G1410" s="2" t="s">
        <v>3366</v>
      </c>
      <c r="H1410" s="2" t="s">
        <v>3131</v>
      </c>
      <c r="I1410" s="22" t="str">
        <f t="shared" si="129"/>
        <v>United States</v>
      </c>
      <c r="J1410" s="22" t="str">
        <f t="shared" si="130"/>
        <v>California</v>
      </c>
      <c r="K1410" s="2" t="s">
        <v>18</v>
      </c>
      <c r="L1410" s="2" t="s">
        <v>406</v>
      </c>
      <c r="M1410" s="4">
        <v>9.2959999999999994</v>
      </c>
      <c r="N1410" s="4">
        <v>2</v>
      </c>
      <c r="O1410" s="4">
        <v>3.0211999999999999</v>
      </c>
      <c r="P1410" s="14">
        <f t="shared" si="131"/>
        <v>0.32500000000000001</v>
      </c>
    </row>
    <row r="1411" spans="1:16" ht="14.25" customHeight="1" x14ac:dyDescent="0.25">
      <c r="A1411" s="2" t="s">
        <v>1669</v>
      </c>
      <c r="B1411" s="3">
        <v>41582</v>
      </c>
      <c r="C1411" s="10" t="str">
        <f t="shared" ref="C1411:C1474" si="132">TEXT(B1411,"mmmm")</f>
        <v>November</v>
      </c>
      <c r="D1411" s="10" t="str">
        <f t="shared" ref="D1411:D1474" si="133">TEXT(B1411,"yyyy")</f>
        <v>2013</v>
      </c>
      <c r="E1411" s="3">
        <v>41587</v>
      </c>
      <c r="F1411" s="13">
        <f t="shared" ref="F1411:F1474" si="134">E1411-B1411</f>
        <v>5</v>
      </c>
      <c r="G1411" s="2" t="s">
        <v>3366</v>
      </c>
      <c r="H1411" s="2" t="s">
        <v>3131</v>
      </c>
      <c r="I1411" s="22" t="str">
        <f t="shared" ref="I1411:I1474" si="135">LEFT(H1411,FIND(",",H1411)-1)</f>
        <v>United States</v>
      </c>
      <c r="J1411" s="22" t="str">
        <f t="shared" ref="J1411:J1474" si="136">TRIM(RIGHT(H1411,LEN(H1411)-FIND("@",SUBSTITUTE(H1411,",","@",LEN(H1411)-LEN(SUBSTITUTE(H1411,",",""))))))</f>
        <v>California</v>
      </c>
      <c r="K1411" s="2" t="s">
        <v>45</v>
      </c>
      <c r="L1411" s="2" t="s">
        <v>969</v>
      </c>
      <c r="M1411" s="4">
        <v>19.440000000000001</v>
      </c>
      <c r="N1411" s="4">
        <v>3</v>
      </c>
      <c r="O1411" s="4">
        <v>9.3312000000000008</v>
      </c>
      <c r="P1411" s="14">
        <f t="shared" ref="P1411:P1474" si="137">IF(M1411=0,0,O1411/M1411)</f>
        <v>0.48000000000000004</v>
      </c>
    </row>
    <row r="1412" spans="1:16" ht="14.25" customHeight="1" x14ac:dyDescent="0.25">
      <c r="A1412" s="2" t="s">
        <v>1669</v>
      </c>
      <c r="B1412" s="3">
        <v>41582</v>
      </c>
      <c r="C1412" s="10" t="str">
        <f t="shared" si="132"/>
        <v>November</v>
      </c>
      <c r="D1412" s="10" t="str">
        <f t="shared" si="133"/>
        <v>2013</v>
      </c>
      <c r="E1412" s="3">
        <v>41587</v>
      </c>
      <c r="F1412" s="13">
        <f t="shared" si="134"/>
        <v>5</v>
      </c>
      <c r="G1412" s="2" t="s">
        <v>3366</v>
      </c>
      <c r="H1412" s="2" t="s">
        <v>3131</v>
      </c>
      <c r="I1412" s="22" t="str">
        <f t="shared" si="135"/>
        <v>United States</v>
      </c>
      <c r="J1412" s="22" t="str">
        <f t="shared" si="136"/>
        <v>California</v>
      </c>
      <c r="K1412" s="2" t="s">
        <v>45</v>
      </c>
      <c r="L1412" s="2" t="s">
        <v>727</v>
      </c>
      <c r="M1412" s="4">
        <v>314.55</v>
      </c>
      <c r="N1412" s="4">
        <v>3</v>
      </c>
      <c r="O1412" s="4">
        <v>150.98400000000001</v>
      </c>
      <c r="P1412" s="14">
        <f t="shared" si="137"/>
        <v>0.48000000000000004</v>
      </c>
    </row>
    <row r="1413" spans="1:16" ht="14.25" customHeight="1" x14ac:dyDescent="0.25">
      <c r="A1413" s="2" t="s">
        <v>1672</v>
      </c>
      <c r="B1413" s="3">
        <v>41866</v>
      </c>
      <c r="C1413" s="10" t="str">
        <f t="shared" si="132"/>
        <v>August</v>
      </c>
      <c r="D1413" s="10" t="str">
        <f t="shared" si="133"/>
        <v>2014</v>
      </c>
      <c r="E1413" s="3">
        <v>41873</v>
      </c>
      <c r="F1413" s="13">
        <f t="shared" si="134"/>
        <v>7</v>
      </c>
      <c r="G1413" s="2" t="s">
        <v>3758</v>
      </c>
      <c r="H1413" s="2" t="s">
        <v>3131</v>
      </c>
      <c r="I1413" s="22" t="str">
        <f t="shared" si="135"/>
        <v>United States</v>
      </c>
      <c r="J1413" s="22" t="str">
        <f t="shared" si="136"/>
        <v>California</v>
      </c>
      <c r="K1413" s="2" t="s">
        <v>22</v>
      </c>
      <c r="L1413" s="2" t="s">
        <v>1673</v>
      </c>
      <c r="M1413" s="4">
        <v>418.29599999999999</v>
      </c>
      <c r="N1413" s="4">
        <v>3</v>
      </c>
      <c r="O1413" s="4">
        <v>5.2286999999999999</v>
      </c>
      <c r="P1413" s="14">
        <f t="shared" si="137"/>
        <v>1.2500000000000001E-2</v>
      </c>
    </row>
    <row r="1414" spans="1:16" ht="14.25" customHeight="1" x14ac:dyDescent="0.25">
      <c r="A1414" s="2" t="s">
        <v>1674</v>
      </c>
      <c r="B1414" s="3">
        <v>41809</v>
      </c>
      <c r="C1414" s="10" t="str">
        <f t="shared" si="132"/>
        <v>June</v>
      </c>
      <c r="D1414" s="10" t="str">
        <f t="shared" si="133"/>
        <v>2014</v>
      </c>
      <c r="E1414" s="3">
        <v>41814</v>
      </c>
      <c r="F1414" s="13">
        <f t="shared" si="134"/>
        <v>5</v>
      </c>
      <c r="G1414" s="2" t="s">
        <v>3553</v>
      </c>
      <c r="H1414" s="2" t="s">
        <v>3131</v>
      </c>
      <c r="I1414" s="22" t="str">
        <f t="shared" si="135"/>
        <v>United States</v>
      </c>
      <c r="J1414" s="22" t="str">
        <f t="shared" si="136"/>
        <v>California</v>
      </c>
      <c r="K1414" s="2" t="s">
        <v>198</v>
      </c>
      <c r="L1414" s="2" t="s">
        <v>678</v>
      </c>
      <c r="M1414" s="4">
        <v>917.92349999999999</v>
      </c>
      <c r="N1414" s="4">
        <v>9</v>
      </c>
      <c r="O1414" s="4">
        <v>75.593699999999998</v>
      </c>
      <c r="P1414" s="14">
        <f t="shared" si="137"/>
        <v>8.2352941176470587E-2</v>
      </c>
    </row>
    <row r="1415" spans="1:16" ht="14.25" customHeight="1" x14ac:dyDescent="0.25">
      <c r="A1415" s="2" t="s">
        <v>1674</v>
      </c>
      <c r="B1415" s="3">
        <v>41809</v>
      </c>
      <c r="C1415" s="10" t="str">
        <f t="shared" si="132"/>
        <v>June</v>
      </c>
      <c r="D1415" s="10" t="str">
        <f t="shared" si="133"/>
        <v>2014</v>
      </c>
      <c r="E1415" s="3">
        <v>41814</v>
      </c>
      <c r="F1415" s="13">
        <f t="shared" si="134"/>
        <v>5</v>
      </c>
      <c r="G1415" s="2" t="s">
        <v>3553</v>
      </c>
      <c r="H1415" s="2" t="s">
        <v>3131</v>
      </c>
      <c r="I1415" s="22" t="str">
        <f t="shared" si="135"/>
        <v>United States</v>
      </c>
      <c r="J1415" s="22" t="str">
        <f t="shared" si="136"/>
        <v>California</v>
      </c>
      <c r="K1415" s="2" t="s">
        <v>45</v>
      </c>
      <c r="L1415" s="2" t="s">
        <v>1675</v>
      </c>
      <c r="M1415" s="4">
        <v>38.880000000000003</v>
      </c>
      <c r="N1415" s="4">
        <v>6</v>
      </c>
      <c r="O1415" s="4">
        <v>19.051200000000001</v>
      </c>
      <c r="P1415" s="14">
        <f t="shared" si="137"/>
        <v>0.49</v>
      </c>
    </row>
    <row r="1416" spans="1:16" ht="14.25" customHeight="1" x14ac:dyDescent="0.25">
      <c r="A1416" s="2" t="s">
        <v>1676</v>
      </c>
      <c r="B1416" s="3">
        <v>40868</v>
      </c>
      <c r="C1416" s="10" t="str">
        <f t="shared" si="132"/>
        <v>November</v>
      </c>
      <c r="D1416" s="10" t="str">
        <f t="shared" si="133"/>
        <v>2011</v>
      </c>
      <c r="E1416" s="3">
        <v>40873</v>
      </c>
      <c r="F1416" s="13">
        <f t="shared" si="134"/>
        <v>5</v>
      </c>
      <c r="G1416" s="2" t="s">
        <v>3759</v>
      </c>
      <c r="H1416" s="2" t="s">
        <v>3134</v>
      </c>
      <c r="I1416" s="22" t="str">
        <f t="shared" si="135"/>
        <v>United States</v>
      </c>
      <c r="J1416" s="22" t="str">
        <f t="shared" si="136"/>
        <v>California</v>
      </c>
      <c r="K1416" s="2" t="s">
        <v>45</v>
      </c>
      <c r="L1416" s="2" t="s">
        <v>1677</v>
      </c>
      <c r="M1416" s="4">
        <v>12.96</v>
      </c>
      <c r="N1416" s="4">
        <v>2</v>
      </c>
      <c r="O1416" s="4">
        <v>6.2207999999999997</v>
      </c>
      <c r="P1416" s="14">
        <f t="shared" si="137"/>
        <v>0.47999999999999993</v>
      </c>
    </row>
    <row r="1417" spans="1:16" ht="14.25" customHeight="1" x14ac:dyDescent="0.25">
      <c r="A1417" s="2" t="s">
        <v>1678</v>
      </c>
      <c r="B1417" s="3">
        <v>41375</v>
      </c>
      <c r="C1417" s="10" t="str">
        <f t="shared" si="132"/>
        <v>April</v>
      </c>
      <c r="D1417" s="10" t="str">
        <f t="shared" si="133"/>
        <v>2013</v>
      </c>
      <c r="E1417" s="3">
        <v>41381</v>
      </c>
      <c r="F1417" s="13">
        <f t="shared" si="134"/>
        <v>6</v>
      </c>
      <c r="G1417" s="2" t="s">
        <v>3543</v>
      </c>
      <c r="H1417" s="2" t="s">
        <v>3235</v>
      </c>
      <c r="I1417" s="22" t="str">
        <f t="shared" si="135"/>
        <v>United States</v>
      </c>
      <c r="J1417" s="22" t="str">
        <f t="shared" si="136"/>
        <v>California</v>
      </c>
      <c r="K1417" s="2" t="s">
        <v>45</v>
      </c>
      <c r="L1417" s="2" t="s">
        <v>1679</v>
      </c>
      <c r="M1417" s="4">
        <v>12.96</v>
      </c>
      <c r="N1417" s="4">
        <v>2</v>
      </c>
      <c r="O1417" s="4">
        <v>6.2207999999999997</v>
      </c>
      <c r="P1417" s="14">
        <f t="shared" si="137"/>
        <v>0.47999999999999993</v>
      </c>
    </row>
    <row r="1418" spans="1:16" ht="14.25" customHeight="1" x14ac:dyDescent="0.25">
      <c r="A1418" s="2" t="s">
        <v>1678</v>
      </c>
      <c r="B1418" s="3">
        <v>41375</v>
      </c>
      <c r="C1418" s="10" t="str">
        <f t="shared" si="132"/>
        <v>April</v>
      </c>
      <c r="D1418" s="10" t="str">
        <f t="shared" si="133"/>
        <v>2013</v>
      </c>
      <c r="E1418" s="3">
        <v>41381</v>
      </c>
      <c r="F1418" s="13">
        <f t="shared" si="134"/>
        <v>6</v>
      </c>
      <c r="G1418" s="2" t="s">
        <v>3543</v>
      </c>
      <c r="H1418" s="2" t="s">
        <v>3235</v>
      </c>
      <c r="I1418" s="22" t="str">
        <f t="shared" si="135"/>
        <v>United States</v>
      </c>
      <c r="J1418" s="22" t="str">
        <f t="shared" si="136"/>
        <v>California</v>
      </c>
      <c r="K1418" s="2" t="s">
        <v>18</v>
      </c>
      <c r="L1418" s="2" t="s">
        <v>1220</v>
      </c>
      <c r="M1418" s="4">
        <v>23.2</v>
      </c>
      <c r="N1418" s="4">
        <v>5</v>
      </c>
      <c r="O1418" s="4">
        <v>8.1199999999999992</v>
      </c>
      <c r="P1418" s="14">
        <f t="shared" si="137"/>
        <v>0.35</v>
      </c>
    </row>
    <row r="1419" spans="1:16" ht="14.25" customHeight="1" x14ac:dyDescent="0.25">
      <c r="A1419" s="2" t="s">
        <v>1680</v>
      </c>
      <c r="B1419" s="3">
        <v>40901</v>
      </c>
      <c r="C1419" s="10" t="str">
        <f t="shared" si="132"/>
        <v>December</v>
      </c>
      <c r="D1419" s="10" t="str">
        <f t="shared" si="133"/>
        <v>2011</v>
      </c>
      <c r="E1419" s="3">
        <v>40906</v>
      </c>
      <c r="F1419" s="13">
        <f t="shared" si="134"/>
        <v>5</v>
      </c>
      <c r="G1419" s="2" t="s">
        <v>3462</v>
      </c>
      <c r="H1419" s="2" t="s">
        <v>3131</v>
      </c>
      <c r="I1419" s="22" t="str">
        <f t="shared" si="135"/>
        <v>United States</v>
      </c>
      <c r="J1419" s="22" t="str">
        <f t="shared" si="136"/>
        <v>California</v>
      </c>
      <c r="K1419" s="2" t="s">
        <v>16</v>
      </c>
      <c r="L1419" s="2" t="s">
        <v>1681</v>
      </c>
      <c r="M1419" s="4">
        <v>173.65600000000001</v>
      </c>
      <c r="N1419" s="4">
        <v>7</v>
      </c>
      <c r="O1419" s="4">
        <v>17.365600000000001</v>
      </c>
      <c r="P1419" s="14">
        <f t="shared" si="137"/>
        <v>0.1</v>
      </c>
    </row>
    <row r="1420" spans="1:16" ht="14.25" customHeight="1" x14ac:dyDescent="0.25">
      <c r="A1420" s="2" t="s">
        <v>1680</v>
      </c>
      <c r="B1420" s="3">
        <v>40901</v>
      </c>
      <c r="C1420" s="10" t="str">
        <f t="shared" si="132"/>
        <v>December</v>
      </c>
      <c r="D1420" s="10" t="str">
        <f t="shared" si="133"/>
        <v>2011</v>
      </c>
      <c r="E1420" s="3">
        <v>40906</v>
      </c>
      <c r="F1420" s="13">
        <f t="shared" si="134"/>
        <v>5</v>
      </c>
      <c r="G1420" s="2" t="s">
        <v>3462</v>
      </c>
      <c r="H1420" s="2" t="s">
        <v>3131</v>
      </c>
      <c r="I1420" s="22" t="str">
        <f t="shared" si="135"/>
        <v>United States</v>
      </c>
      <c r="J1420" s="22" t="str">
        <f t="shared" si="136"/>
        <v>California</v>
      </c>
      <c r="K1420" s="2" t="s">
        <v>20</v>
      </c>
      <c r="L1420" s="2" t="s">
        <v>1682</v>
      </c>
      <c r="M1420" s="4">
        <v>361.96</v>
      </c>
      <c r="N1420" s="4">
        <v>2</v>
      </c>
      <c r="O1420" s="4">
        <v>101.3488</v>
      </c>
      <c r="P1420" s="14">
        <f t="shared" si="137"/>
        <v>0.28000000000000003</v>
      </c>
    </row>
    <row r="1421" spans="1:16" ht="14.25" customHeight="1" x14ac:dyDescent="0.25">
      <c r="A1421" s="2" t="s">
        <v>1680</v>
      </c>
      <c r="B1421" s="3">
        <v>40901</v>
      </c>
      <c r="C1421" s="10" t="str">
        <f t="shared" si="132"/>
        <v>December</v>
      </c>
      <c r="D1421" s="10" t="str">
        <f t="shared" si="133"/>
        <v>2011</v>
      </c>
      <c r="E1421" s="3">
        <v>40906</v>
      </c>
      <c r="F1421" s="13">
        <f t="shared" si="134"/>
        <v>5</v>
      </c>
      <c r="G1421" s="2" t="s">
        <v>3462</v>
      </c>
      <c r="H1421" s="2" t="s">
        <v>3131</v>
      </c>
      <c r="I1421" s="22" t="str">
        <f t="shared" si="135"/>
        <v>United States</v>
      </c>
      <c r="J1421" s="22" t="str">
        <f t="shared" si="136"/>
        <v>California</v>
      </c>
      <c r="K1421" s="2" t="s">
        <v>38</v>
      </c>
      <c r="L1421" s="2" t="s">
        <v>1683</v>
      </c>
      <c r="M1421" s="4">
        <v>62.85</v>
      </c>
      <c r="N1421" s="4">
        <v>3</v>
      </c>
      <c r="O1421" s="4">
        <v>13.198499999999999</v>
      </c>
      <c r="P1421" s="14">
        <f t="shared" si="137"/>
        <v>0.21</v>
      </c>
    </row>
    <row r="1422" spans="1:16" ht="14.25" customHeight="1" x14ac:dyDescent="0.25">
      <c r="A1422" s="2" t="s">
        <v>1680</v>
      </c>
      <c r="B1422" s="3">
        <v>40901</v>
      </c>
      <c r="C1422" s="10" t="str">
        <f t="shared" si="132"/>
        <v>December</v>
      </c>
      <c r="D1422" s="10" t="str">
        <f t="shared" si="133"/>
        <v>2011</v>
      </c>
      <c r="E1422" s="3">
        <v>40906</v>
      </c>
      <c r="F1422" s="13">
        <f t="shared" si="134"/>
        <v>5</v>
      </c>
      <c r="G1422" s="2" t="s">
        <v>3462</v>
      </c>
      <c r="H1422" s="2" t="s">
        <v>3131</v>
      </c>
      <c r="I1422" s="22" t="str">
        <f t="shared" si="135"/>
        <v>United States</v>
      </c>
      <c r="J1422" s="22" t="str">
        <f t="shared" si="136"/>
        <v>California</v>
      </c>
      <c r="K1422" s="2" t="s">
        <v>16</v>
      </c>
      <c r="L1422" s="2" t="s">
        <v>1367</v>
      </c>
      <c r="M1422" s="4">
        <v>818.37599999999998</v>
      </c>
      <c r="N1422" s="4">
        <v>3</v>
      </c>
      <c r="O1422" s="4">
        <v>51.148499999999999</v>
      </c>
      <c r="P1422" s="14">
        <f t="shared" si="137"/>
        <v>6.25E-2</v>
      </c>
    </row>
    <row r="1423" spans="1:16" ht="14.25" customHeight="1" x14ac:dyDescent="0.25">
      <c r="A1423" s="2" t="s">
        <v>1680</v>
      </c>
      <c r="B1423" s="3">
        <v>40901</v>
      </c>
      <c r="C1423" s="10" t="str">
        <f t="shared" si="132"/>
        <v>December</v>
      </c>
      <c r="D1423" s="10" t="str">
        <f t="shared" si="133"/>
        <v>2011</v>
      </c>
      <c r="E1423" s="3">
        <v>40906</v>
      </c>
      <c r="F1423" s="13">
        <f t="shared" si="134"/>
        <v>5</v>
      </c>
      <c r="G1423" s="2" t="s">
        <v>3462</v>
      </c>
      <c r="H1423" s="2" t="s">
        <v>3131</v>
      </c>
      <c r="I1423" s="22" t="str">
        <f t="shared" si="135"/>
        <v>United States</v>
      </c>
      <c r="J1423" s="22" t="str">
        <f t="shared" si="136"/>
        <v>California</v>
      </c>
      <c r="K1423" s="2" t="s">
        <v>28</v>
      </c>
      <c r="L1423" s="2" t="s">
        <v>1684</v>
      </c>
      <c r="M1423" s="4">
        <v>20.34</v>
      </c>
      <c r="N1423" s="4">
        <v>1</v>
      </c>
      <c r="O1423" s="4">
        <v>0.2034</v>
      </c>
      <c r="P1423" s="14">
        <f t="shared" si="137"/>
        <v>0.01</v>
      </c>
    </row>
    <row r="1424" spans="1:16" ht="14.25" customHeight="1" x14ac:dyDescent="0.25">
      <c r="A1424" s="2" t="s">
        <v>1680</v>
      </c>
      <c r="B1424" s="3">
        <v>40901</v>
      </c>
      <c r="C1424" s="10" t="str">
        <f t="shared" si="132"/>
        <v>December</v>
      </c>
      <c r="D1424" s="10" t="str">
        <f t="shared" si="133"/>
        <v>2011</v>
      </c>
      <c r="E1424" s="3">
        <v>40906</v>
      </c>
      <c r="F1424" s="13">
        <f t="shared" si="134"/>
        <v>5</v>
      </c>
      <c r="G1424" s="2" t="s">
        <v>3462</v>
      </c>
      <c r="H1424" s="2" t="s">
        <v>3131</v>
      </c>
      <c r="I1424" s="22" t="str">
        <f t="shared" si="135"/>
        <v>United States</v>
      </c>
      <c r="J1424" s="22" t="str">
        <f t="shared" si="136"/>
        <v>California</v>
      </c>
      <c r="K1424" s="2" t="s">
        <v>12</v>
      </c>
      <c r="L1424" s="2" t="s">
        <v>1685</v>
      </c>
      <c r="M1424" s="4">
        <v>23.99</v>
      </c>
      <c r="N1424" s="4">
        <v>1</v>
      </c>
      <c r="O1424" s="4">
        <v>5.5176999999999996</v>
      </c>
      <c r="P1424" s="14">
        <f t="shared" si="137"/>
        <v>0.23</v>
      </c>
    </row>
    <row r="1425" spans="1:16" ht="14.25" customHeight="1" x14ac:dyDescent="0.25">
      <c r="A1425" s="2" t="s">
        <v>1686</v>
      </c>
      <c r="B1425" s="3">
        <v>41783</v>
      </c>
      <c r="C1425" s="10" t="str">
        <f t="shared" si="132"/>
        <v>May</v>
      </c>
      <c r="D1425" s="10" t="str">
        <f t="shared" si="133"/>
        <v>2014</v>
      </c>
      <c r="E1425" s="3">
        <v>41789</v>
      </c>
      <c r="F1425" s="13">
        <f t="shared" si="134"/>
        <v>6</v>
      </c>
      <c r="G1425" s="2" t="s">
        <v>3760</v>
      </c>
      <c r="H1425" s="2" t="s">
        <v>3131</v>
      </c>
      <c r="I1425" s="22" t="str">
        <f t="shared" si="135"/>
        <v>United States</v>
      </c>
      <c r="J1425" s="22" t="str">
        <f t="shared" si="136"/>
        <v>California</v>
      </c>
      <c r="K1425" s="2" t="s">
        <v>22</v>
      </c>
      <c r="L1425" s="2" t="s">
        <v>1259</v>
      </c>
      <c r="M1425" s="4">
        <v>171.28800000000001</v>
      </c>
      <c r="N1425" s="4">
        <v>3</v>
      </c>
      <c r="O1425" s="4">
        <v>-6.4233000000000002</v>
      </c>
      <c r="P1425" s="14">
        <f t="shared" si="137"/>
        <v>-3.7499999999999999E-2</v>
      </c>
    </row>
    <row r="1426" spans="1:16" ht="14.25" customHeight="1" x14ac:dyDescent="0.25">
      <c r="A1426" s="2" t="s">
        <v>1687</v>
      </c>
      <c r="B1426" s="3">
        <v>41550</v>
      </c>
      <c r="C1426" s="10" t="str">
        <f t="shared" si="132"/>
        <v>October</v>
      </c>
      <c r="D1426" s="10" t="str">
        <f t="shared" si="133"/>
        <v>2013</v>
      </c>
      <c r="E1426" s="3">
        <v>41551</v>
      </c>
      <c r="F1426" s="13">
        <f t="shared" si="134"/>
        <v>1</v>
      </c>
      <c r="G1426" s="2" t="s">
        <v>3761</v>
      </c>
      <c r="H1426" s="2" t="s">
        <v>3139</v>
      </c>
      <c r="I1426" s="22" t="str">
        <f t="shared" si="135"/>
        <v>United States</v>
      </c>
      <c r="J1426" s="22" t="str">
        <f t="shared" si="136"/>
        <v>Arizona</v>
      </c>
      <c r="K1426" s="2" t="s">
        <v>18</v>
      </c>
      <c r="L1426" s="2" t="s">
        <v>1688</v>
      </c>
      <c r="M1426" s="4">
        <v>54.792000000000002</v>
      </c>
      <c r="N1426" s="4">
        <v>6</v>
      </c>
      <c r="O1426" s="4">
        <v>-40.180799999999998</v>
      </c>
      <c r="P1426" s="14">
        <f t="shared" si="137"/>
        <v>-0.73333333333333328</v>
      </c>
    </row>
    <row r="1427" spans="1:16" ht="14.25" customHeight="1" x14ac:dyDescent="0.25">
      <c r="A1427" s="2" t="s">
        <v>1689</v>
      </c>
      <c r="B1427" s="3">
        <v>41533</v>
      </c>
      <c r="C1427" s="10" t="str">
        <f t="shared" si="132"/>
        <v>September</v>
      </c>
      <c r="D1427" s="10" t="str">
        <f t="shared" si="133"/>
        <v>2013</v>
      </c>
      <c r="E1427" s="3">
        <v>41538</v>
      </c>
      <c r="F1427" s="13">
        <f t="shared" si="134"/>
        <v>5</v>
      </c>
      <c r="G1427" s="2" t="s">
        <v>3762</v>
      </c>
      <c r="H1427" s="2" t="s">
        <v>3132</v>
      </c>
      <c r="I1427" s="22" t="str">
        <f t="shared" si="135"/>
        <v>United States</v>
      </c>
      <c r="J1427" s="22" t="str">
        <f t="shared" si="136"/>
        <v>Washington</v>
      </c>
      <c r="K1427" s="2" t="s">
        <v>45</v>
      </c>
      <c r="L1427" s="2" t="s">
        <v>1690</v>
      </c>
      <c r="M1427" s="4">
        <v>21.4</v>
      </c>
      <c r="N1427" s="4">
        <v>5</v>
      </c>
      <c r="O1427" s="4">
        <v>10.058</v>
      </c>
      <c r="P1427" s="14">
        <f t="shared" si="137"/>
        <v>0.47000000000000003</v>
      </c>
    </row>
    <row r="1428" spans="1:16" ht="14.25" customHeight="1" x14ac:dyDescent="0.25">
      <c r="A1428" s="2" t="s">
        <v>1689</v>
      </c>
      <c r="B1428" s="3">
        <v>41533</v>
      </c>
      <c r="C1428" s="10" t="str">
        <f t="shared" si="132"/>
        <v>September</v>
      </c>
      <c r="D1428" s="10" t="str">
        <f t="shared" si="133"/>
        <v>2013</v>
      </c>
      <c r="E1428" s="3">
        <v>41538</v>
      </c>
      <c r="F1428" s="13">
        <f t="shared" si="134"/>
        <v>5</v>
      </c>
      <c r="G1428" s="2" t="s">
        <v>3762</v>
      </c>
      <c r="H1428" s="2" t="s">
        <v>3132</v>
      </c>
      <c r="I1428" s="22" t="str">
        <f t="shared" si="135"/>
        <v>United States</v>
      </c>
      <c r="J1428" s="22" t="str">
        <f t="shared" si="136"/>
        <v>Washington</v>
      </c>
      <c r="K1428" s="2" t="s">
        <v>18</v>
      </c>
      <c r="L1428" s="2" t="s">
        <v>565</v>
      </c>
      <c r="M1428" s="4">
        <v>48.664000000000001</v>
      </c>
      <c r="N1428" s="4">
        <v>7</v>
      </c>
      <c r="O1428" s="4">
        <v>15.815799999999999</v>
      </c>
      <c r="P1428" s="14">
        <f t="shared" si="137"/>
        <v>0.32499999999999996</v>
      </c>
    </row>
    <row r="1429" spans="1:16" ht="14.25" customHeight="1" x14ac:dyDescent="0.25">
      <c r="A1429" s="2" t="s">
        <v>1691</v>
      </c>
      <c r="B1429" s="3">
        <v>41543</v>
      </c>
      <c r="C1429" s="10" t="str">
        <f t="shared" si="132"/>
        <v>September</v>
      </c>
      <c r="D1429" s="10" t="str">
        <f t="shared" si="133"/>
        <v>2013</v>
      </c>
      <c r="E1429" s="3">
        <v>41549</v>
      </c>
      <c r="F1429" s="13">
        <f t="shared" si="134"/>
        <v>6</v>
      </c>
      <c r="G1429" s="2" t="s">
        <v>3763</v>
      </c>
      <c r="H1429" s="2" t="s">
        <v>3134</v>
      </c>
      <c r="I1429" s="22" t="str">
        <f t="shared" si="135"/>
        <v>United States</v>
      </c>
      <c r="J1429" s="22" t="str">
        <f t="shared" si="136"/>
        <v>California</v>
      </c>
      <c r="K1429" s="2" t="s">
        <v>14</v>
      </c>
      <c r="L1429" s="2" t="s">
        <v>1692</v>
      </c>
      <c r="M1429" s="4">
        <v>16.559999999999999</v>
      </c>
      <c r="N1429" s="4">
        <v>4</v>
      </c>
      <c r="O1429" s="4">
        <v>6.9551999999999996</v>
      </c>
      <c r="P1429" s="14">
        <f t="shared" si="137"/>
        <v>0.42</v>
      </c>
    </row>
    <row r="1430" spans="1:16" ht="14.25" customHeight="1" x14ac:dyDescent="0.25">
      <c r="A1430" s="2" t="s">
        <v>1693</v>
      </c>
      <c r="B1430" s="3">
        <v>41691</v>
      </c>
      <c r="C1430" s="10" t="str">
        <f t="shared" si="132"/>
        <v>February</v>
      </c>
      <c r="D1430" s="10" t="str">
        <f t="shared" si="133"/>
        <v>2014</v>
      </c>
      <c r="E1430" s="3">
        <v>41696</v>
      </c>
      <c r="F1430" s="13">
        <f t="shared" si="134"/>
        <v>5</v>
      </c>
      <c r="G1430" s="2" t="s">
        <v>3754</v>
      </c>
      <c r="H1430" s="2" t="s">
        <v>3161</v>
      </c>
      <c r="I1430" s="22" t="str">
        <f t="shared" si="135"/>
        <v>United States</v>
      </c>
      <c r="J1430" s="22" t="str">
        <f t="shared" si="136"/>
        <v>Colorado</v>
      </c>
      <c r="K1430" s="2" t="s">
        <v>79</v>
      </c>
      <c r="L1430" s="2" t="s">
        <v>106</v>
      </c>
      <c r="M1430" s="4">
        <v>9.4320000000000004</v>
      </c>
      <c r="N1430" s="4">
        <v>3</v>
      </c>
      <c r="O1430" s="4">
        <v>3.0653999999999999</v>
      </c>
      <c r="P1430" s="14">
        <f t="shared" si="137"/>
        <v>0.32499999999999996</v>
      </c>
    </row>
    <row r="1431" spans="1:16" ht="14.25" customHeight="1" x14ac:dyDescent="0.25">
      <c r="A1431" s="2" t="s">
        <v>1694</v>
      </c>
      <c r="B1431" s="3">
        <v>40826</v>
      </c>
      <c r="C1431" s="10" t="str">
        <f t="shared" si="132"/>
        <v>October</v>
      </c>
      <c r="D1431" s="10" t="str">
        <f t="shared" si="133"/>
        <v>2011</v>
      </c>
      <c r="E1431" s="3">
        <v>40826</v>
      </c>
      <c r="F1431" s="13">
        <f t="shared" si="134"/>
        <v>0</v>
      </c>
      <c r="G1431" s="2" t="s">
        <v>3364</v>
      </c>
      <c r="H1431" s="2" t="s">
        <v>3220</v>
      </c>
      <c r="I1431" s="22" t="str">
        <f t="shared" si="135"/>
        <v>United States</v>
      </c>
      <c r="J1431" s="22" t="str">
        <f t="shared" si="136"/>
        <v>California</v>
      </c>
      <c r="K1431" s="2" t="s">
        <v>72</v>
      </c>
      <c r="L1431" s="2" t="s">
        <v>988</v>
      </c>
      <c r="M1431" s="4">
        <v>122.352</v>
      </c>
      <c r="N1431" s="4">
        <v>3</v>
      </c>
      <c r="O1431" s="4">
        <v>13.7646</v>
      </c>
      <c r="P1431" s="14">
        <f t="shared" si="137"/>
        <v>0.11249999999999999</v>
      </c>
    </row>
    <row r="1432" spans="1:16" ht="14.25" customHeight="1" x14ac:dyDescent="0.25">
      <c r="A1432" s="2" t="s">
        <v>1694</v>
      </c>
      <c r="B1432" s="3">
        <v>40826</v>
      </c>
      <c r="C1432" s="10" t="str">
        <f t="shared" si="132"/>
        <v>October</v>
      </c>
      <c r="D1432" s="10" t="str">
        <f t="shared" si="133"/>
        <v>2011</v>
      </c>
      <c r="E1432" s="3">
        <v>40826</v>
      </c>
      <c r="F1432" s="13">
        <f t="shared" si="134"/>
        <v>0</v>
      </c>
      <c r="G1432" s="2" t="s">
        <v>3364</v>
      </c>
      <c r="H1432" s="2" t="s">
        <v>3220</v>
      </c>
      <c r="I1432" s="22" t="str">
        <f t="shared" si="135"/>
        <v>United States</v>
      </c>
      <c r="J1432" s="22" t="str">
        <f t="shared" si="136"/>
        <v>California</v>
      </c>
      <c r="K1432" s="2" t="s">
        <v>87</v>
      </c>
      <c r="L1432" s="2" t="s">
        <v>541</v>
      </c>
      <c r="M1432" s="4">
        <v>15.28</v>
      </c>
      <c r="N1432" s="4">
        <v>2</v>
      </c>
      <c r="O1432" s="4">
        <v>7.4871999999999996</v>
      </c>
      <c r="P1432" s="14">
        <f t="shared" si="137"/>
        <v>0.49</v>
      </c>
    </row>
    <row r="1433" spans="1:16" ht="14.25" customHeight="1" x14ac:dyDescent="0.25">
      <c r="A1433" s="2" t="s">
        <v>1695</v>
      </c>
      <c r="B1433" s="3">
        <v>40987</v>
      </c>
      <c r="C1433" s="10" t="str">
        <f t="shared" si="132"/>
        <v>March</v>
      </c>
      <c r="D1433" s="10" t="str">
        <f t="shared" si="133"/>
        <v>2012</v>
      </c>
      <c r="E1433" s="3">
        <v>40994</v>
      </c>
      <c r="F1433" s="13">
        <f t="shared" si="134"/>
        <v>7</v>
      </c>
      <c r="G1433" s="2" t="s">
        <v>3764</v>
      </c>
      <c r="H1433" s="2" t="s">
        <v>3131</v>
      </c>
      <c r="I1433" s="22" t="str">
        <f t="shared" si="135"/>
        <v>United States</v>
      </c>
      <c r="J1433" s="22" t="str">
        <f t="shared" si="136"/>
        <v>California</v>
      </c>
      <c r="K1433" s="2" t="s">
        <v>45</v>
      </c>
      <c r="L1433" s="2" t="s">
        <v>366</v>
      </c>
      <c r="M1433" s="4">
        <v>11.96</v>
      </c>
      <c r="N1433" s="4">
        <v>2</v>
      </c>
      <c r="O1433" s="4">
        <v>5.8604000000000003</v>
      </c>
      <c r="P1433" s="14">
        <f t="shared" si="137"/>
        <v>0.49</v>
      </c>
    </row>
    <row r="1434" spans="1:16" ht="14.25" customHeight="1" x14ac:dyDescent="0.25">
      <c r="A1434" s="2" t="s">
        <v>1696</v>
      </c>
      <c r="B1434" s="3">
        <v>41829</v>
      </c>
      <c r="C1434" s="10" t="str">
        <f t="shared" si="132"/>
        <v>July</v>
      </c>
      <c r="D1434" s="10" t="str">
        <f t="shared" si="133"/>
        <v>2014</v>
      </c>
      <c r="E1434" s="3">
        <v>41833</v>
      </c>
      <c r="F1434" s="13">
        <f t="shared" si="134"/>
        <v>4</v>
      </c>
      <c r="G1434" s="2" t="s">
        <v>3709</v>
      </c>
      <c r="H1434" s="2" t="s">
        <v>3132</v>
      </c>
      <c r="I1434" s="22" t="str">
        <f t="shared" si="135"/>
        <v>United States</v>
      </c>
      <c r="J1434" s="22" t="str">
        <f t="shared" si="136"/>
        <v>Washington</v>
      </c>
      <c r="K1434" s="2" t="s">
        <v>12</v>
      </c>
      <c r="L1434" s="2" t="s">
        <v>1697</v>
      </c>
      <c r="M1434" s="4">
        <v>15.84</v>
      </c>
      <c r="N1434" s="4">
        <v>3</v>
      </c>
      <c r="O1434" s="4">
        <v>4.9104000000000001</v>
      </c>
      <c r="P1434" s="14">
        <f t="shared" si="137"/>
        <v>0.31</v>
      </c>
    </row>
    <row r="1435" spans="1:16" ht="14.25" customHeight="1" x14ac:dyDescent="0.25">
      <c r="A1435" s="2" t="s">
        <v>1696</v>
      </c>
      <c r="B1435" s="3">
        <v>41829</v>
      </c>
      <c r="C1435" s="10" t="str">
        <f t="shared" si="132"/>
        <v>July</v>
      </c>
      <c r="D1435" s="10" t="str">
        <f t="shared" si="133"/>
        <v>2014</v>
      </c>
      <c r="E1435" s="3">
        <v>41833</v>
      </c>
      <c r="F1435" s="13">
        <f t="shared" si="134"/>
        <v>4</v>
      </c>
      <c r="G1435" s="2" t="s">
        <v>3709</v>
      </c>
      <c r="H1435" s="2" t="s">
        <v>3132</v>
      </c>
      <c r="I1435" s="22" t="str">
        <f t="shared" si="135"/>
        <v>United States</v>
      </c>
      <c r="J1435" s="22" t="str">
        <f t="shared" si="136"/>
        <v>Washington</v>
      </c>
      <c r="K1435" s="2" t="s">
        <v>18</v>
      </c>
      <c r="L1435" s="2" t="s">
        <v>1250</v>
      </c>
      <c r="M1435" s="4">
        <v>86.376000000000005</v>
      </c>
      <c r="N1435" s="4">
        <v>3</v>
      </c>
      <c r="O1435" s="4">
        <v>30.2316</v>
      </c>
      <c r="P1435" s="14">
        <f t="shared" si="137"/>
        <v>0.35</v>
      </c>
    </row>
    <row r="1436" spans="1:16" ht="14.25" customHeight="1" x14ac:dyDescent="0.25">
      <c r="A1436" s="2" t="s">
        <v>1696</v>
      </c>
      <c r="B1436" s="3">
        <v>41829</v>
      </c>
      <c r="C1436" s="10" t="str">
        <f t="shared" si="132"/>
        <v>July</v>
      </c>
      <c r="D1436" s="10" t="str">
        <f t="shared" si="133"/>
        <v>2014</v>
      </c>
      <c r="E1436" s="3">
        <v>41833</v>
      </c>
      <c r="F1436" s="13">
        <f t="shared" si="134"/>
        <v>4</v>
      </c>
      <c r="G1436" s="2" t="s">
        <v>3709</v>
      </c>
      <c r="H1436" s="2" t="s">
        <v>3132</v>
      </c>
      <c r="I1436" s="22" t="str">
        <f t="shared" si="135"/>
        <v>United States</v>
      </c>
      <c r="J1436" s="22" t="str">
        <f t="shared" si="136"/>
        <v>Washington</v>
      </c>
      <c r="K1436" s="2" t="s">
        <v>14</v>
      </c>
      <c r="L1436" s="2" t="s">
        <v>1698</v>
      </c>
      <c r="M1436" s="4">
        <v>18.239999999999998</v>
      </c>
      <c r="N1436" s="4">
        <v>3</v>
      </c>
      <c r="O1436" s="4">
        <v>6.2016</v>
      </c>
      <c r="P1436" s="14">
        <f t="shared" si="137"/>
        <v>0.34</v>
      </c>
    </row>
    <row r="1437" spans="1:16" ht="14.25" customHeight="1" x14ac:dyDescent="0.25">
      <c r="A1437" s="2" t="s">
        <v>1696</v>
      </c>
      <c r="B1437" s="3">
        <v>41829</v>
      </c>
      <c r="C1437" s="10" t="str">
        <f t="shared" si="132"/>
        <v>July</v>
      </c>
      <c r="D1437" s="10" t="str">
        <f t="shared" si="133"/>
        <v>2014</v>
      </c>
      <c r="E1437" s="3">
        <v>41833</v>
      </c>
      <c r="F1437" s="13">
        <f t="shared" si="134"/>
        <v>4</v>
      </c>
      <c r="G1437" s="2" t="s">
        <v>3709</v>
      </c>
      <c r="H1437" s="2" t="s">
        <v>3132</v>
      </c>
      <c r="I1437" s="22" t="str">
        <f t="shared" si="135"/>
        <v>United States</v>
      </c>
      <c r="J1437" s="22" t="str">
        <f t="shared" si="136"/>
        <v>Washington</v>
      </c>
      <c r="K1437" s="2" t="s">
        <v>14</v>
      </c>
      <c r="L1437" s="2" t="s">
        <v>1450</v>
      </c>
      <c r="M1437" s="4">
        <v>13.12</v>
      </c>
      <c r="N1437" s="4">
        <v>4</v>
      </c>
      <c r="O1437" s="4">
        <v>4.3296000000000001</v>
      </c>
      <c r="P1437" s="14">
        <f t="shared" si="137"/>
        <v>0.33</v>
      </c>
    </row>
    <row r="1438" spans="1:16" ht="14.25" customHeight="1" x14ac:dyDescent="0.25">
      <c r="A1438" s="2" t="s">
        <v>1699</v>
      </c>
      <c r="B1438" s="3">
        <v>40737</v>
      </c>
      <c r="C1438" s="10" t="str">
        <f t="shared" si="132"/>
        <v>July</v>
      </c>
      <c r="D1438" s="10" t="str">
        <f t="shared" si="133"/>
        <v>2011</v>
      </c>
      <c r="E1438" s="3">
        <v>40741</v>
      </c>
      <c r="F1438" s="13">
        <f t="shared" si="134"/>
        <v>4</v>
      </c>
      <c r="G1438" s="2" t="s">
        <v>3346</v>
      </c>
      <c r="H1438" s="2" t="s">
        <v>3131</v>
      </c>
      <c r="I1438" s="22" t="str">
        <f t="shared" si="135"/>
        <v>United States</v>
      </c>
      <c r="J1438" s="22" t="str">
        <f t="shared" si="136"/>
        <v>California</v>
      </c>
      <c r="K1438" s="2" t="s">
        <v>22</v>
      </c>
      <c r="L1438" s="2" t="s">
        <v>1700</v>
      </c>
      <c r="M1438" s="4">
        <v>351.21600000000001</v>
      </c>
      <c r="N1438" s="4">
        <v>3</v>
      </c>
      <c r="O1438" s="4">
        <v>4.3902000000000001</v>
      </c>
      <c r="P1438" s="14">
        <f t="shared" si="137"/>
        <v>1.2500000000000001E-2</v>
      </c>
    </row>
    <row r="1439" spans="1:16" ht="14.25" customHeight="1" x14ac:dyDescent="0.25">
      <c r="A1439" s="2" t="s">
        <v>1701</v>
      </c>
      <c r="B1439" s="3">
        <v>40904</v>
      </c>
      <c r="C1439" s="10" t="str">
        <f t="shared" si="132"/>
        <v>December</v>
      </c>
      <c r="D1439" s="10" t="str">
        <f t="shared" si="133"/>
        <v>2011</v>
      </c>
      <c r="E1439" s="3">
        <v>40910</v>
      </c>
      <c r="F1439" s="13">
        <f t="shared" si="134"/>
        <v>6</v>
      </c>
      <c r="G1439" s="2" t="s">
        <v>3380</v>
      </c>
      <c r="H1439" s="2" t="s">
        <v>3134</v>
      </c>
      <c r="I1439" s="22" t="str">
        <f t="shared" si="135"/>
        <v>United States</v>
      </c>
      <c r="J1439" s="22" t="str">
        <f t="shared" si="136"/>
        <v>California</v>
      </c>
      <c r="K1439" s="2" t="s">
        <v>72</v>
      </c>
      <c r="L1439" s="2" t="s">
        <v>206</v>
      </c>
      <c r="M1439" s="4">
        <v>230.28</v>
      </c>
      <c r="N1439" s="4">
        <v>3</v>
      </c>
      <c r="O1439" s="4">
        <v>23.027999999999999</v>
      </c>
      <c r="P1439" s="14">
        <f t="shared" si="137"/>
        <v>9.9999999999999992E-2</v>
      </c>
    </row>
    <row r="1440" spans="1:16" ht="14.25" customHeight="1" x14ac:dyDescent="0.25">
      <c r="A1440" s="2" t="s">
        <v>1701</v>
      </c>
      <c r="B1440" s="3">
        <v>40904</v>
      </c>
      <c r="C1440" s="10" t="str">
        <f t="shared" si="132"/>
        <v>December</v>
      </c>
      <c r="D1440" s="10" t="str">
        <f t="shared" si="133"/>
        <v>2011</v>
      </c>
      <c r="E1440" s="3">
        <v>40910</v>
      </c>
      <c r="F1440" s="13">
        <f t="shared" si="134"/>
        <v>6</v>
      </c>
      <c r="G1440" s="2" t="s">
        <v>3380</v>
      </c>
      <c r="H1440" s="2" t="s">
        <v>3134</v>
      </c>
      <c r="I1440" s="22" t="str">
        <f t="shared" si="135"/>
        <v>United States</v>
      </c>
      <c r="J1440" s="22" t="str">
        <f t="shared" si="136"/>
        <v>California</v>
      </c>
      <c r="K1440" s="2" t="s">
        <v>45</v>
      </c>
      <c r="L1440" s="2" t="s">
        <v>367</v>
      </c>
      <c r="M1440" s="4">
        <v>12.84</v>
      </c>
      <c r="N1440" s="4">
        <v>3</v>
      </c>
      <c r="O1440" s="4">
        <v>5.7779999999999996</v>
      </c>
      <c r="P1440" s="14">
        <f t="shared" si="137"/>
        <v>0.44999999999999996</v>
      </c>
    </row>
    <row r="1441" spans="1:16" ht="14.25" customHeight="1" x14ac:dyDescent="0.25">
      <c r="A1441" s="2" t="s">
        <v>1702</v>
      </c>
      <c r="B1441" s="3">
        <v>41934</v>
      </c>
      <c r="C1441" s="10" t="str">
        <f t="shared" si="132"/>
        <v>October</v>
      </c>
      <c r="D1441" s="10" t="str">
        <f t="shared" si="133"/>
        <v>2014</v>
      </c>
      <c r="E1441" s="3">
        <v>41941</v>
      </c>
      <c r="F1441" s="13">
        <f t="shared" si="134"/>
        <v>7</v>
      </c>
      <c r="G1441" s="2" t="s">
        <v>3654</v>
      </c>
      <c r="H1441" s="2" t="s">
        <v>3196</v>
      </c>
      <c r="I1441" s="22" t="str">
        <f t="shared" si="135"/>
        <v>United States</v>
      </c>
      <c r="J1441" s="22" t="str">
        <f t="shared" si="136"/>
        <v>Arizona</v>
      </c>
      <c r="K1441" s="2" t="s">
        <v>18</v>
      </c>
      <c r="L1441" s="2" t="s">
        <v>515</v>
      </c>
      <c r="M1441" s="4">
        <v>8.5589999999999993</v>
      </c>
      <c r="N1441" s="4">
        <v>1</v>
      </c>
      <c r="O1441" s="4">
        <v>-6.5618999999999996</v>
      </c>
      <c r="P1441" s="14">
        <f t="shared" si="137"/>
        <v>-0.76666666666666672</v>
      </c>
    </row>
    <row r="1442" spans="1:16" ht="14.25" customHeight="1" x14ac:dyDescent="0.25">
      <c r="A1442" s="2" t="s">
        <v>1703</v>
      </c>
      <c r="B1442" s="3">
        <v>41247</v>
      </c>
      <c r="C1442" s="10" t="str">
        <f t="shared" si="132"/>
        <v>December</v>
      </c>
      <c r="D1442" s="10" t="str">
        <f t="shared" si="133"/>
        <v>2012</v>
      </c>
      <c r="E1442" s="3">
        <v>41252</v>
      </c>
      <c r="F1442" s="13">
        <f t="shared" si="134"/>
        <v>5</v>
      </c>
      <c r="G1442" s="2" t="s">
        <v>3614</v>
      </c>
      <c r="H1442" s="2" t="s">
        <v>3131</v>
      </c>
      <c r="I1442" s="22" t="str">
        <f t="shared" si="135"/>
        <v>United States</v>
      </c>
      <c r="J1442" s="22" t="str">
        <f t="shared" si="136"/>
        <v>California</v>
      </c>
      <c r="K1442" s="2" t="s">
        <v>87</v>
      </c>
      <c r="L1442" s="2" t="s">
        <v>1704</v>
      </c>
      <c r="M1442" s="4">
        <v>271.44</v>
      </c>
      <c r="N1442" s="4">
        <v>3</v>
      </c>
      <c r="O1442" s="4">
        <v>122.148</v>
      </c>
      <c r="P1442" s="14">
        <f t="shared" si="137"/>
        <v>0.45</v>
      </c>
    </row>
    <row r="1443" spans="1:16" ht="14.25" customHeight="1" x14ac:dyDescent="0.25">
      <c r="A1443" s="2" t="s">
        <v>1703</v>
      </c>
      <c r="B1443" s="3">
        <v>41247</v>
      </c>
      <c r="C1443" s="10" t="str">
        <f t="shared" si="132"/>
        <v>December</v>
      </c>
      <c r="D1443" s="10" t="str">
        <f t="shared" si="133"/>
        <v>2012</v>
      </c>
      <c r="E1443" s="3">
        <v>41252</v>
      </c>
      <c r="F1443" s="13">
        <f t="shared" si="134"/>
        <v>5</v>
      </c>
      <c r="G1443" s="2" t="s">
        <v>3614</v>
      </c>
      <c r="H1443" s="2" t="s">
        <v>3131</v>
      </c>
      <c r="I1443" s="22" t="str">
        <f t="shared" si="135"/>
        <v>United States</v>
      </c>
      <c r="J1443" s="22" t="str">
        <f t="shared" si="136"/>
        <v>California</v>
      </c>
      <c r="K1443" s="2" t="s">
        <v>16</v>
      </c>
      <c r="L1443" s="2" t="s">
        <v>1705</v>
      </c>
      <c r="M1443" s="4">
        <v>110.352</v>
      </c>
      <c r="N1443" s="4">
        <v>3</v>
      </c>
      <c r="O1443" s="4">
        <v>8.2764000000000006</v>
      </c>
      <c r="P1443" s="14">
        <f t="shared" si="137"/>
        <v>7.4999999999999997E-2</v>
      </c>
    </row>
    <row r="1444" spans="1:16" ht="14.25" customHeight="1" x14ac:dyDescent="0.25">
      <c r="A1444" s="2" t="s">
        <v>1703</v>
      </c>
      <c r="B1444" s="3">
        <v>41247</v>
      </c>
      <c r="C1444" s="10" t="str">
        <f t="shared" si="132"/>
        <v>December</v>
      </c>
      <c r="D1444" s="10" t="str">
        <f t="shared" si="133"/>
        <v>2012</v>
      </c>
      <c r="E1444" s="3">
        <v>41252</v>
      </c>
      <c r="F1444" s="13">
        <f t="shared" si="134"/>
        <v>5</v>
      </c>
      <c r="G1444" s="2" t="s">
        <v>3614</v>
      </c>
      <c r="H1444" s="2" t="s">
        <v>3131</v>
      </c>
      <c r="I1444" s="22" t="str">
        <f t="shared" si="135"/>
        <v>United States</v>
      </c>
      <c r="J1444" s="22" t="str">
        <f t="shared" si="136"/>
        <v>California</v>
      </c>
      <c r="K1444" s="2" t="s">
        <v>12</v>
      </c>
      <c r="L1444" s="2" t="s">
        <v>1706</v>
      </c>
      <c r="M1444" s="4">
        <v>36.4</v>
      </c>
      <c r="N1444" s="4">
        <v>5</v>
      </c>
      <c r="O1444" s="4">
        <v>13.832000000000001</v>
      </c>
      <c r="P1444" s="14">
        <f t="shared" si="137"/>
        <v>0.38000000000000006</v>
      </c>
    </row>
    <row r="1445" spans="1:16" ht="14.25" customHeight="1" x14ac:dyDescent="0.25">
      <c r="A1445" s="2" t="s">
        <v>1707</v>
      </c>
      <c r="B1445" s="3">
        <v>40886</v>
      </c>
      <c r="C1445" s="10" t="str">
        <f t="shared" si="132"/>
        <v>December</v>
      </c>
      <c r="D1445" s="10" t="str">
        <f t="shared" si="133"/>
        <v>2011</v>
      </c>
      <c r="E1445" s="3">
        <v>40891</v>
      </c>
      <c r="F1445" s="13">
        <f t="shared" si="134"/>
        <v>5</v>
      </c>
      <c r="G1445" s="2" t="s">
        <v>3702</v>
      </c>
      <c r="H1445" s="2" t="s">
        <v>3166</v>
      </c>
      <c r="I1445" s="22" t="str">
        <f t="shared" si="135"/>
        <v>United States</v>
      </c>
      <c r="J1445" s="22" t="str">
        <f t="shared" si="136"/>
        <v>Arizona</v>
      </c>
      <c r="K1445" s="2" t="s">
        <v>28</v>
      </c>
      <c r="L1445" s="2" t="s">
        <v>1708</v>
      </c>
      <c r="M1445" s="4">
        <v>100.70399999999999</v>
      </c>
      <c r="N1445" s="4">
        <v>6</v>
      </c>
      <c r="O1445" s="4">
        <v>-1.2587999999999999</v>
      </c>
      <c r="P1445" s="14">
        <f t="shared" si="137"/>
        <v>-1.2500000000000001E-2</v>
      </c>
    </row>
    <row r="1446" spans="1:16" ht="14.25" customHeight="1" x14ac:dyDescent="0.25">
      <c r="A1446" s="2" t="s">
        <v>1709</v>
      </c>
      <c r="B1446" s="3">
        <v>40652</v>
      </c>
      <c r="C1446" s="10" t="str">
        <f t="shared" si="132"/>
        <v>April</v>
      </c>
      <c r="D1446" s="10" t="str">
        <f t="shared" si="133"/>
        <v>2011</v>
      </c>
      <c r="E1446" s="3">
        <v>40654</v>
      </c>
      <c r="F1446" s="13">
        <f t="shared" si="134"/>
        <v>2</v>
      </c>
      <c r="G1446" s="2" t="s">
        <v>3744</v>
      </c>
      <c r="H1446" s="2" t="s">
        <v>3143</v>
      </c>
      <c r="I1446" s="22" t="str">
        <f t="shared" si="135"/>
        <v>United States</v>
      </c>
      <c r="J1446" s="22" t="str">
        <f t="shared" si="136"/>
        <v>California</v>
      </c>
      <c r="K1446" s="2" t="s">
        <v>12</v>
      </c>
      <c r="L1446" s="2" t="s">
        <v>1710</v>
      </c>
      <c r="M1446" s="4">
        <v>76.14</v>
      </c>
      <c r="N1446" s="4">
        <v>3</v>
      </c>
      <c r="O1446" s="4">
        <v>26.649000000000001</v>
      </c>
      <c r="P1446" s="14">
        <f t="shared" si="137"/>
        <v>0.35000000000000003</v>
      </c>
    </row>
    <row r="1447" spans="1:16" ht="14.25" customHeight="1" x14ac:dyDescent="0.25">
      <c r="A1447" s="2" t="s">
        <v>1711</v>
      </c>
      <c r="B1447" s="3">
        <v>41838</v>
      </c>
      <c r="C1447" s="10" t="str">
        <f t="shared" si="132"/>
        <v>July</v>
      </c>
      <c r="D1447" s="10" t="str">
        <f t="shared" si="133"/>
        <v>2014</v>
      </c>
      <c r="E1447" s="3">
        <v>41842</v>
      </c>
      <c r="F1447" s="13">
        <f t="shared" si="134"/>
        <v>4</v>
      </c>
      <c r="G1447" s="2" t="s">
        <v>3638</v>
      </c>
      <c r="H1447" s="2" t="s">
        <v>3131</v>
      </c>
      <c r="I1447" s="22" t="str">
        <f t="shared" si="135"/>
        <v>United States</v>
      </c>
      <c r="J1447" s="22" t="str">
        <f t="shared" si="136"/>
        <v>California</v>
      </c>
      <c r="K1447" s="2" t="s">
        <v>165</v>
      </c>
      <c r="L1447" s="2" t="s">
        <v>1712</v>
      </c>
      <c r="M1447" s="4">
        <v>479.98399999999998</v>
      </c>
      <c r="N1447" s="4">
        <v>2</v>
      </c>
      <c r="O1447" s="4">
        <v>89.997</v>
      </c>
      <c r="P1447" s="14">
        <f t="shared" si="137"/>
        <v>0.1875</v>
      </c>
    </row>
    <row r="1448" spans="1:16" ht="14.25" customHeight="1" x14ac:dyDescent="0.25">
      <c r="A1448" s="2" t="s">
        <v>1713</v>
      </c>
      <c r="B1448" s="3">
        <v>40644</v>
      </c>
      <c r="C1448" s="10" t="str">
        <f t="shared" si="132"/>
        <v>April</v>
      </c>
      <c r="D1448" s="10" t="str">
        <f t="shared" si="133"/>
        <v>2011</v>
      </c>
      <c r="E1448" s="3">
        <v>40649</v>
      </c>
      <c r="F1448" s="13">
        <f t="shared" si="134"/>
        <v>5</v>
      </c>
      <c r="G1448" s="2" t="s">
        <v>3639</v>
      </c>
      <c r="H1448" s="2" t="s">
        <v>3256</v>
      </c>
      <c r="I1448" s="22" t="str">
        <f t="shared" si="135"/>
        <v>United States</v>
      </c>
      <c r="J1448" s="22" t="str">
        <f t="shared" si="136"/>
        <v>Idaho</v>
      </c>
      <c r="K1448" s="2" t="s">
        <v>18</v>
      </c>
      <c r="L1448" s="2" t="s">
        <v>870</v>
      </c>
      <c r="M1448" s="4">
        <v>9.5839999999999996</v>
      </c>
      <c r="N1448" s="4">
        <v>1</v>
      </c>
      <c r="O1448" s="4">
        <v>3.3544</v>
      </c>
      <c r="P1448" s="14">
        <f t="shared" si="137"/>
        <v>0.35000000000000003</v>
      </c>
    </row>
    <row r="1449" spans="1:16" ht="14.25" customHeight="1" x14ac:dyDescent="0.25">
      <c r="A1449" s="2" t="s">
        <v>1714</v>
      </c>
      <c r="B1449" s="3">
        <v>41513</v>
      </c>
      <c r="C1449" s="10" t="str">
        <f t="shared" si="132"/>
        <v>August</v>
      </c>
      <c r="D1449" s="10" t="str">
        <f t="shared" si="133"/>
        <v>2013</v>
      </c>
      <c r="E1449" s="3">
        <v>41515</v>
      </c>
      <c r="F1449" s="13">
        <f t="shared" si="134"/>
        <v>2</v>
      </c>
      <c r="G1449" s="2" t="s">
        <v>3765</v>
      </c>
      <c r="H1449" s="2" t="s">
        <v>3131</v>
      </c>
      <c r="I1449" s="22" t="str">
        <f t="shared" si="135"/>
        <v>United States</v>
      </c>
      <c r="J1449" s="22" t="str">
        <f t="shared" si="136"/>
        <v>California</v>
      </c>
      <c r="K1449" s="2" t="s">
        <v>14</v>
      </c>
      <c r="L1449" s="2" t="s">
        <v>1715</v>
      </c>
      <c r="M1449" s="4">
        <v>8.26</v>
      </c>
      <c r="N1449" s="4">
        <v>2</v>
      </c>
      <c r="O1449" s="4">
        <v>3.7995999999999999</v>
      </c>
      <c r="P1449" s="14">
        <f t="shared" si="137"/>
        <v>0.46</v>
      </c>
    </row>
    <row r="1450" spans="1:16" ht="14.25" customHeight="1" x14ac:dyDescent="0.25">
      <c r="A1450" s="2" t="s">
        <v>1716</v>
      </c>
      <c r="B1450" s="3">
        <v>41946</v>
      </c>
      <c r="C1450" s="10" t="str">
        <f t="shared" si="132"/>
        <v>November</v>
      </c>
      <c r="D1450" s="10" t="str">
        <f t="shared" si="133"/>
        <v>2014</v>
      </c>
      <c r="E1450" s="3">
        <v>41948</v>
      </c>
      <c r="F1450" s="13">
        <f t="shared" si="134"/>
        <v>2</v>
      </c>
      <c r="G1450" s="2" t="s">
        <v>3633</v>
      </c>
      <c r="H1450" s="2" t="s">
        <v>3257</v>
      </c>
      <c r="I1450" s="22" t="str">
        <f t="shared" si="135"/>
        <v>United States</v>
      </c>
      <c r="J1450" s="22" t="str">
        <f t="shared" si="136"/>
        <v>California</v>
      </c>
      <c r="K1450" s="2" t="s">
        <v>87</v>
      </c>
      <c r="L1450" s="2" t="s">
        <v>439</v>
      </c>
      <c r="M1450" s="4">
        <v>76.58</v>
      </c>
      <c r="N1450" s="4">
        <v>7</v>
      </c>
      <c r="O1450" s="4">
        <v>38.29</v>
      </c>
      <c r="P1450" s="14">
        <f t="shared" si="137"/>
        <v>0.5</v>
      </c>
    </row>
    <row r="1451" spans="1:16" ht="14.25" customHeight="1" x14ac:dyDescent="0.25">
      <c r="A1451" s="2" t="s">
        <v>1716</v>
      </c>
      <c r="B1451" s="3">
        <v>41946</v>
      </c>
      <c r="C1451" s="10" t="str">
        <f t="shared" si="132"/>
        <v>November</v>
      </c>
      <c r="D1451" s="10" t="str">
        <f t="shared" si="133"/>
        <v>2014</v>
      </c>
      <c r="E1451" s="3">
        <v>41948</v>
      </c>
      <c r="F1451" s="13">
        <f t="shared" si="134"/>
        <v>2</v>
      </c>
      <c r="G1451" s="2" t="s">
        <v>3633</v>
      </c>
      <c r="H1451" s="2" t="s">
        <v>3257</v>
      </c>
      <c r="I1451" s="22" t="str">
        <f t="shared" si="135"/>
        <v>United States</v>
      </c>
      <c r="J1451" s="22" t="str">
        <f t="shared" si="136"/>
        <v>California</v>
      </c>
      <c r="K1451" s="2" t="s">
        <v>14</v>
      </c>
      <c r="L1451" s="2" t="s">
        <v>1717</v>
      </c>
      <c r="M1451" s="4">
        <v>8.8000000000000007</v>
      </c>
      <c r="N1451" s="4">
        <v>5</v>
      </c>
      <c r="O1451" s="4">
        <v>4.2240000000000002</v>
      </c>
      <c r="P1451" s="14">
        <f t="shared" si="137"/>
        <v>0.48</v>
      </c>
    </row>
    <row r="1452" spans="1:16" ht="14.25" customHeight="1" x14ac:dyDescent="0.25">
      <c r="A1452" s="2" t="s">
        <v>1716</v>
      </c>
      <c r="B1452" s="3">
        <v>41946</v>
      </c>
      <c r="C1452" s="10" t="str">
        <f t="shared" si="132"/>
        <v>November</v>
      </c>
      <c r="D1452" s="10" t="str">
        <f t="shared" si="133"/>
        <v>2014</v>
      </c>
      <c r="E1452" s="3">
        <v>41948</v>
      </c>
      <c r="F1452" s="13">
        <f t="shared" si="134"/>
        <v>2</v>
      </c>
      <c r="G1452" s="2" t="s">
        <v>3633</v>
      </c>
      <c r="H1452" s="2" t="s">
        <v>3257</v>
      </c>
      <c r="I1452" s="22" t="str">
        <f t="shared" si="135"/>
        <v>United States</v>
      </c>
      <c r="J1452" s="22" t="str">
        <f t="shared" si="136"/>
        <v>California</v>
      </c>
      <c r="K1452" s="2" t="s">
        <v>18</v>
      </c>
      <c r="L1452" s="2" t="s">
        <v>1718</v>
      </c>
      <c r="M1452" s="4">
        <v>590.35199999999998</v>
      </c>
      <c r="N1452" s="4">
        <v>6</v>
      </c>
      <c r="O1452" s="4">
        <v>206.6232</v>
      </c>
      <c r="P1452" s="14">
        <f t="shared" si="137"/>
        <v>0.35000000000000003</v>
      </c>
    </row>
    <row r="1453" spans="1:16" ht="14.25" customHeight="1" x14ac:dyDescent="0.25">
      <c r="A1453" s="2" t="s">
        <v>1716</v>
      </c>
      <c r="B1453" s="3">
        <v>41946</v>
      </c>
      <c r="C1453" s="10" t="str">
        <f t="shared" si="132"/>
        <v>November</v>
      </c>
      <c r="D1453" s="10" t="str">
        <f t="shared" si="133"/>
        <v>2014</v>
      </c>
      <c r="E1453" s="3">
        <v>41948</v>
      </c>
      <c r="F1453" s="13">
        <f t="shared" si="134"/>
        <v>2</v>
      </c>
      <c r="G1453" s="2" t="s">
        <v>3633</v>
      </c>
      <c r="H1453" s="2" t="s">
        <v>3257</v>
      </c>
      <c r="I1453" s="22" t="str">
        <f t="shared" si="135"/>
        <v>United States</v>
      </c>
      <c r="J1453" s="22" t="str">
        <f t="shared" si="136"/>
        <v>California</v>
      </c>
      <c r="K1453" s="2" t="s">
        <v>79</v>
      </c>
      <c r="L1453" s="2" t="s">
        <v>1719</v>
      </c>
      <c r="M1453" s="4">
        <v>5.58</v>
      </c>
      <c r="N1453" s="4">
        <v>3</v>
      </c>
      <c r="O1453" s="4">
        <v>0.16739999999999999</v>
      </c>
      <c r="P1453" s="14">
        <f t="shared" si="137"/>
        <v>0.03</v>
      </c>
    </row>
    <row r="1454" spans="1:16" ht="14.25" customHeight="1" x14ac:dyDescent="0.25">
      <c r="A1454" s="2" t="s">
        <v>1716</v>
      </c>
      <c r="B1454" s="3">
        <v>41946</v>
      </c>
      <c r="C1454" s="10" t="str">
        <f t="shared" si="132"/>
        <v>November</v>
      </c>
      <c r="D1454" s="10" t="str">
        <f t="shared" si="133"/>
        <v>2014</v>
      </c>
      <c r="E1454" s="3">
        <v>41948</v>
      </c>
      <c r="F1454" s="13">
        <f t="shared" si="134"/>
        <v>2</v>
      </c>
      <c r="G1454" s="2" t="s">
        <v>3633</v>
      </c>
      <c r="H1454" s="2" t="s">
        <v>3257</v>
      </c>
      <c r="I1454" s="22" t="str">
        <f t="shared" si="135"/>
        <v>United States</v>
      </c>
      <c r="J1454" s="22" t="str">
        <f t="shared" si="136"/>
        <v>California</v>
      </c>
      <c r="K1454" s="2" t="s">
        <v>12</v>
      </c>
      <c r="L1454" s="2" t="s">
        <v>1720</v>
      </c>
      <c r="M1454" s="4">
        <v>25.02</v>
      </c>
      <c r="N1454" s="4">
        <v>3</v>
      </c>
      <c r="O1454" s="4">
        <v>10.5084</v>
      </c>
      <c r="P1454" s="14">
        <f t="shared" si="137"/>
        <v>0.42</v>
      </c>
    </row>
    <row r="1455" spans="1:16" ht="14.25" customHeight="1" x14ac:dyDescent="0.25">
      <c r="A1455" s="2" t="s">
        <v>1716</v>
      </c>
      <c r="B1455" s="3">
        <v>41946</v>
      </c>
      <c r="C1455" s="10" t="str">
        <f t="shared" si="132"/>
        <v>November</v>
      </c>
      <c r="D1455" s="10" t="str">
        <f t="shared" si="133"/>
        <v>2014</v>
      </c>
      <c r="E1455" s="3">
        <v>41948</v>
      </c>
      <c r="F1455" s="13">
        <f t="shared" si="134"/>
        <v>2</v>
      </c>
      <c r="G1455" s="2" t="s">
        <v>3633</v>
      </c>
      <c r="H1455" s="2" t="s">
        <v>3257</v>
      </c>
      <c r="I1455" s="22" t="str">
        <f t="shared" si="135"/>
        <v>United States</v>
      </c>
      <c r="J1455" s="22" t="str">
        <f t="shared" si="136"/>
        <v>California</v>
      </c>
      <c r="K1455" s="2" t="s">
        <v>28</v>
      </c>
      <c r="L1455" s="2" t="s">
        <v>1207</v>
      </c>
      <c r="M1455" s="4">
        <v>452.55</v>
      </c>
      <c r="N1455" s="4">
        <v>7</v>
      </c>
      <c r="O1455" s="4">
        <v>22.627500000000001</v>
      </c>
      <c r="P1455" s="14">
        <f t="shared" si="137"/>
        <v>0.05</v>
      </c>
    </row>
    <row r="1456" spans="1:16" ht="14.25" customHeight="1" x14ac:dyDescent="0.25">
      <c r="A1456" s="2" t="s">
        <v>1721</v>
      </c>
      <c r="B1456" s="3">
        <v>41635</v>
      </c>
      <c r="C1456" s="10" t="str">
        <f t="shared" si="132"/>
        <v>December</v>
      </c>
      <c r="D1456" s="10" t="str">
        <f t="shared" si="133"/>
        <v>2013</v>
      </c>
      <c r="E1456" s="3">
        <v>41640</v>
      </c>
      <c r="F1456" s="13">
        <f t="shared" si="134"/>
        <v>5</v>
      </c>
      <c r="G1456" s="2" t="s">
        <v>3764</v>
      </c>
      <c r="H1456" s="2" t="s">
        <v>3131</v>
      </c>
      <c r="I1456" s="22" t="str">
        <f t="shared" si="135"/>
        <v>United States</v>
      </c>
      <c r="J1456" s="22" t="str">
        <f t="shared" si="136"/>
        <v>California</v>
      </c>
      <c r="K1456" s="2" t="s">
        <v>82</v>
      </c>
      <c r="L1456" s="2" t="s">
        <v>957</v>
      </c>
      <c r="M1456" s="4">
        <v>17.760000000000002</v>
      </c>
      <c r="N1456" s="4">
        <v>2</v>
      </c>
      <c r="O1456" s="4">
        <v>4.9728000000000003</v>
      </c>
      <c r="P1456" s="14">
        <f t="shared" si="137"/>
        <v>0.27999999999999997</v>
      </c>
    </row>
    <row r="1457" spans="1:16" ht="14.25" customHeight="1" x14ac:dyDescent="0.25">
      <c r="A1457" s="2" t="s">
        <v>1721</v>
      </c>
      <c r="B1457" s="3">
        <v>41635</v>
      </c>
      <c r="C1457" s="10" t="str">
        <f t="shared" si="132"/>
        <v>December</v>
      </c>
      <c r="D1457" s="10" t="str">
        <f t="shared" si="133"/>
        <v>2013</v>
      </c>
      <c r="E1457" s="3">
        <v>41640</v>
      </c>
      <c r="F1457" s="13">
        <f t="shared" si="134"/>
        <v>5</v>
      </c>
      <c r="G1457" s="2" t="s">
        <v>3764</v>
      </c>
      <c r="H1457" s="2" t="s">
        <v>3131</v>
      </c>
      <c r="I1457" s="22" t="str">
        <f t="shared" si="135"/>
        <v>United States</v>
      </c>
      <c r="J1457" s="22" t="str">
        <f t="shared" si="136"/>
        <v>California</v>
      </c>
      <c r="K1457" s="2" t="s">
        <v>16</v>
      </c>
      <c r="L1457" s="2" t="s">
        <v>17</v>
      </c>
      <c r="M1457" s="4">
        <v>302.38400000000001</v>
      </c>
      <c r="N1457" s="4">
        <v>2</v>
      </c>
      <c r="O1457" s="4">
        <v>30.238399999999999</v>
      </c>
      <c r="P1457" s="14">
        <f t="shared" si="137"/>
        <v>9.9999999999999992E-2</v>
      </c>
    </row>
    <row r="1458" spans="1:16" ht="14.25" customHeight="1" x14ac:dyDescent="0.25">
      <c r="A1458" s="2" t="s">
        <v>1721</v>
      </c>
      <c r="B1458" s="3">
        <v>41635</v>
      </c>
      <c r="C1458" s="10" t="str">
        <f t="shared" si="132"/>
        <v>December</v>
      </c>
      <c r="D1458" s="10" t="str">
        <f t="shared" si="133"/>
        <v>2013</v>
      </c>
      <c r="E1458" s="3">
        <v>41640</v>
      </c>
      <c r="F1458" s="13">
        <f t="shared" si="134"/>
        <v>5</v>
      </c>
      <c r="G1458" s="2" t="s">
        <v>3764</v>
      </c>
      <c r="H1458" s="2" t="s">
        <v>3131</v>
      </c>
      <c r="I1458" s="22" t="str">
        <f t="shared" si="135"/>
        <v>United States</v>
      </c>
      <c r="J1458" s="22" t="str">
        <f t="shared" si="136"/>
        <v>California</v>
      </c>
      <c r="K1458" s="2" t="s">
        <v>72</v>
      </c>
      <c r="L1458" s="2" t="s">
        <v>1722</v>
      </c>
      <c r="M1458" s="4">
        <v>146.352</v>
      </c>
      <c r="N1458" s="4">
        <v>3</v>
      </c>
      <c r="O1458" s="4">
        <v>-5.4882</v>
      </c>
      <c r="P1458" s="14">
        <f t="shared" si="137"/>
        <v>-3.7499999999999999E-2</v>
      </c>
    </row>
    <row r="1459" spans="1:16" ht="14.25" customHeight="1" x14ac:dyDescent="0.25">
      <c r="A1459" s="2" t="s">
        <v>1721</v>
      </c>
      <c r="B1459" s="3">
        <v>41635</v>
      </c>
      <c r="C1459" s="10" t="str">
        <f t="shared" si="132"/>
        <v>December</v>
      </c>
      <c r="D1459" s="10" t="str">
        <f t="shared" si="133"/>
        <v>2013</v>
      </c>
      <c r="E1459" s="3">
        <v>41640</v>
      </c>
      <c r="F1459" s="13">
        <f t="shared" si="134"/>
        <v>5</v>
      </c>
      <c r="G1459" s="2" t="s">
        <v>3764</v>
      </c>
      <c r="H1459" s="2" t="s">
        <v>3131</v>
      </c>
      <c r="I1459" s="22" t="str">
        <f t="shared" si="135"/>
        <v>United States</v>
      </c>
      <c r="J1459" s="22" t="str">
        <f t="shared" si="136"/>
        <v>California</v>
      </c>
      <c r="K1459" s="2" t="s">
        <v>20</v>
      </c>
      <c r="L1459" s="2" t="s">
        <v>1723</v>
      </c>
      <c r="M1459" s="4">
        <v>7.9</v>
      </c>
      <c r="N1459" s="4">
        <v>2</v>
      </c>
      <c r="O1459" s="4">
        <v>2.0539999999999998</v>
      </c>
      <c r="P1459" s="14">
        <f t="shared" si="137"/>
        <v>0.25999999999999995</v>
      </c>
    </row>
    <row r="1460" spans="1:16" ht="14.25" customHeight="1" x14ac:dyDescent="0.25">
      <c r="A1460" s="2" t="s">
        <v>1721</v>
      </c>
      <c r="B1460" s="3">
        <v>41635</v>
      </c>
      <c r="C1460" s="10" t="str">
        <f t="shared" si="132"/>
        <v>December</v>
      </c>
      <c r="D1460" s="10" t="str">
        <f t="shared" si="133"/>
        <v>2013</v>
      </c>
      <c r="E1460" s="3">
        <v>41640</v>
      </c>
      <c r="F1460" s="13">
        <f t="shared" si="134"/>
        <v>5</v>
      </c>
      <c r="G1460" s="2" t="s">
        <v>3764</v>
      </c>
      <c r="H1460" s="2" t="s">
        <v>3131</v>
      </c>
      <c r="I1460" s="22" t="str">
        <f t="shared" si="135"/>
        <v>United States</v>
      </c>
      <c r="J1460" s="22" t="str">
        <f t="shared" si="136"/>
        <v>California</v>
      </c>
      <c r="K1460" s="2" t="s">
        <v>22</v>
      </c>
      <c r="L1460" s="2" t="s">
        <v>549</v>
      </c>
      <c r="M1460" s="4">
        <v>902.71199999999999</v>
      </c>
      <c r="N1460" s="4">
        <v>3</v>
      </c>
      <c r="O1460" s="4">
        <v>33.851700000000001</v>
      </c>
      <c r="P1460" s="14">
        <f t="shared" si="137"/>
        <v>3.7499999999999999E-2</v>
      </c>
    </row>
    <row r="1461" spans="1:16" ht="14.25" customHeight="1" x14ac:dyDescent="0.25">
      <c r="A1461" s="2" t="s">
        <v>1721</v>
      </c>
      <c r="B1461" s="3">
        <v>41635</v>
      </c>
      <c r="C1461" s="10" t="str">
        <f t="shared" si="132"/>
        <v>December</v>
      </c>
      <c r="D1461" s="10" t="str">
        <f t="shared" si="133"/>
        <v>2013</v>
      </c>
      <c r="E1461" s="3">
        <v>41640</v>
      </c>
      <c r="F1461" s="13">
        <f t="shared" si="134"/>
        <v>5</v>
      </c>
      <c r="G1461" s="2" t="s">
        <v>3764</v>
      </c>
      <c r="H1461" s="2" t="s">
        <v>3131</v>
      </c>
      <c r="I1461" s="22" t="str">
        <f t="shared" si="135"/>
        <v>United States</v>
      </c>
      <c r="J1461" s="22" t="str">
        <f t="shared" si="136"/>
        <v>California</v>
      </c>
      <c r="K1461" s="2" t="s">
        <v>14</v>
      </c>
      <c r="L1461" s="2" t="s">
        <v>382</v>
      </c>
      <c r="M1461" s="4">
        <v>53.97</v>
      </c>
      <c r="N1461" s="4">
        <v>3</v>
      </c>
      <c r="O1461" s="4">
        <v>15.111599999999999</v>
      </c>
      <c r="P1461" s="14">
        <f t="shared" si="137"/>
        <v>0.27999999999999997</v>
      </c>
    </row>
    <row r="1462" spans="1:16" ht="14.25" customHeight="1" x14ac:dyDescent="0.25">
      <c r="A1462" s="2" t="s">
        <v>1724</v>
      </c>
      <c r="B1462" s="3">
        <v>41953</v>
      </c>
      <c r="C1462" s="10" t="str">
        <f t="shared" si="132"/>
        <v>November</v>
      </c>
      <c r="D1462" s="10" t="str">
        <f t="shared" si="133"/>
        <v>2014</v>
      </c>
      <c r="E1462" s="3">
        <v>41958</v>
      </c>
      <c r="F1462" s="13">
        <f t="shared" si="134"/>
        <v>5</v>
      </c>
      <c r="G1462" s="2" t="s">
        <v>3361</v>
      </c>
      <c r="H1462" s="2" t="s">
        <v>3182</v>
      </c>
      <c r="I1462" s="22" t="str">
        <f t="shared" si="135"/>
        <v>United States</v>
      </c>
      <c r="J1462" s="22" t="str">
        <f t="shared" si="136"/>
        <v>California</v>
      </c>
      <c r="K1462" s="2" t="s">
        <v>12</v>
      </c>
      <c r="L1462" s="2" t="s">
        <v>219</v>
      </c>
      <c r="M1462" s="4">
        <v>47.12</v>
      </c>
      <c r="N1462" s="4">
        <v>8</v>
      </c>
      <c r="O1462" s="4">
        <v>20.732800000000001</v>
      </c>
      <c r="P1462" s="14">
        <f t="shared" si="137"/>
        <v>0.44000000000000006</v>
      </c>
    </row>
    <row r="1463" spans="1:16" ht="14.25" customHeight="1" x14ac:dyDescent="0.25">
      <c r="A1463" s="2" t="s">
        <v>1725</v>
      </c>
      <c r="B1463" s="3">
        <v>41998</v>
      </c>
      <c r="C1463" s="10" t="str">
        <f t="shared" si="132"/>
        <v>December</v>
      </c>
      <c r="D1463" s="10" t="str">
        <f t="shared" si="133"/>
        <v>2014</v>
      </c>
      <c r="E1463" s="3">
        <v>41999</v>
      </c>
      <c r="F1463" s="13">
        <f t="shared" si="134"/>
        <v>1</v>
      </c>
      <c r="G1463" s="2" t="s">
        <v>3766</v>
      </c>
      <c r="H1463" s="2" t="s">
        <v>3131</v>
      </c>
      <c r="I1463" s="22" t="str">
        <f t="shared" si="135"/>
        <v>United States</v>
      </c>
      <c r="J1463" s="22" t="str">
        <f t="shared" si="136"/>
        <v>California</v>
      </c>
      <c r="K1463" s="2" t="s">
        <v>165</v>
      </c>
      <c r="L1463" s="2" t="s">
        <v>166</v>
      </c>
      <c r="M1463" s="4">
        <v>2879.9520000000002</v>
      </c>
      <c r="N1463" s="4">
        <v>6</v>
      </c>
      <c r="O1463" s="4">
        <v>1007.9832</v>
      </c>
      <c r="P1463" s="14">
        <f t="shared" si="137"/>
        <v>0.35</v>
      </c>
    </row>
    <row r="1464" spans="1:16" ht="14.25" customHeight="1" x14ac:dyDescent="0.25">
      <c r="A1464" s="2" t="s">
        <v>1725</v>
      </c>
      <c r="B1464" s="3">
        <v>41998</v>
      </c>
      <c r="C1464" s="10" t="str">
        <f t="shared" si="132"/>
        <v>December</v>
      </c>
      <c r="D1464" s="10" t="str">
        <f t="shared" si="133"/>
        <v>2014</v>
      </c>
      <c r="E1464" s="3">
        <v>41999</v>
      </c>
      <c r="F1464" s="13">
        <f t="shared" si="134"/>
        <v>1</v>
      </c>
      <c r="G1464" s="2" t="s">
        <v>3766</v>
      </c>
      <c r="H1464" s="2" t="s">
        <v>3131</v>
      </c>
      <c r="I1464" s="22" t="str">
        <f t="shared" si="135"/>
        <v>United States</v>
      </c>
      <c r="J1464" s="22" t="str">
        <f t="shared" si="136"/>
        <v>California</v>
      </c>
      <c r="K1464" s="2" t="s">
        <v>18</v>
      </c>
      <c r="L1464" s="2" t="s">
        <v>247</v>
      </c>
      <c r="M1464" s="4">
        <v>90.48</v>
      </c>
      <c r="N1464" s="4">
        <v>3</v>
      </c>
      <c r="O1464" s="4">
        <v>33.93</v>
      </c>
      <c r="P1464" s="14">
        <f t="shared" si="137"/>
        <v>0.375</v>
      </c>
    </row>
    <row r="1465" spans="1:16" ht="14.25" customHeight="1" x14ac:dyDescent="0.25">
      <c r="A1465" s="2" t="s">
        <v>1726</v>
      </c>
      <c r="B1465" s="3">
        <v>41855</v>
      </c>
      <c r="C1465" s="10" t="str">
        <f t="shared" si="132"/>
        <v>August</v>
      </c>
      <c r="D1465" s="10" t="str">
        <f t="shared" si="133"/>
        <v>2014</v>
      </c>
      <c r="E1465" s="3">
        <v>41860</v>
      </c>
      <c r="F1465" s="13">
        <f t="shared" si="134"/>
        <v>5</v>
      </c>
      <c r="G1465" s="2" t="s">
        <v>3767</v>
      </c>
      <c r="H1465" s="2" t="s">
        <v>3134</v>
      </c>
      <c r="I1465" s="22" t="str">
        <f t="shared" si="135"/>
        <v>United States</v>
      </c>
      <c r="J1465" s="22" t="str">
        <f t="shared" si="136"/>
        <v>California</v>
      </c>
      <c r="K1465" s="2" t="s">
        <v>9</v>
      </c>
      <c r="L1465" s="2" t="s">
        <v>276</v>
      </c>
      <c r="M1465" s="4">
        <v>51.75</v>
      </c>
      <c r="N1465" s="4">
        <v>5</v>
      </c>
      <c r="O1465" s="4">
        <v>24.84</v>
      </c>
      <c r="P1465" s="14">
        <f t="shared" si="137"/>
        <v>0.48</v>
      </c>
    </row>
    <row r="1466" spans="1:16" ht="14.25" customHeight="1" x14ac:dyDescent="0.25">
      <c r="A1466" s="2" t="s">
        <v>1726</v>
      </c>
      <c r="B1466" s="3">
        <v>41855</v>
      </c>
      <c r="C1466" s="10" t="str">
        <f t="shared" si="132"/>
        <v>August</v>
      </c>
      <c r="D1466" s="10" t="str">
        <f t="shared" si="133"/>
        <v>2014</v>
      </c>
      <c r="E1466" s="3">
        <v>41860</v>
      </c>
      <c r="F1466" s="13">
        <f t="shared" si="134"/>
        <v>5</v>
      </c>
      <c r="G1466" s="2" t="s">
        <v>3767</v>
      </c>
      <c r="H1466" s="2" t="s">
        <v>3134</v>
      </c>
      <c r="I1466" s="22" t="str">
        <f t="shared" si="135"/>
        <v>United States</v>
      </c>
      <c r="J1466" s="22" t="str">
        <f t="shared" si="136"/>
        <v>California</v>
      </c>
      <c r="K1466" s="2" t="s">
        <v>12</v>
      </c>
      <c r="L1466" s="2" t="s">
        <v>1727</v>
      </c>
      <c r="M1466" s="4">
        <v>123.96</v>
      </c>
      <c r="N1466" s="4">
        <v>3</v>
      </c>
      <c r="O1466" s="4">
        <v>11.1564</v>
      </c>
      <c r="P1466" s="14">
        <f t="shared" si="137"/>
        <v>0.09</v>
      </c>
    </row>
    <row r="1467" spans="1:16" ht="14.25" customHeight="1" x14ac:dyDescent="0.25">
      <c r="A1467" s="2" t="s">
        <v>1728</v>
      </c>
      <c r="B1467" s="3">
        <v>41142</v>
      </c>
      <c r="C1467" s="10" t="str">
        <f t="shared" si="132"/>
        <v>August</v>
      </c>
      <c r="D1467" s="10" t="str">
        <f t="shared" si="133"/>
        <v>2012</v>
      </c>
      <c r="E1467" s="3">
        <v>41147</v>
      </c>
      <c r="F1467" s="13">
        <f t="shared" si="134"/>
        <v>5</v>
      </c>
      <c r="G1467" s="2" t="s">
        <v>3768</v>
      </c>
      <c r="H1467" s="2" t="s">
        <v>3134</v>
      </c>
      <c r="I1467" s="22" t="str">
        <f t="shared" si="135"/>
        <v>United States</v>
      </c>
      <c r="J1467" s="22" t="str">
        <f t="shared" si="136"/>
        <v>California</v>
      </c>
      <c r="K1467" s="2" t="s">
        <v>198</v>
      </c>
      <c r="L1467" s="2" t="s">
        <v>1729</v>
      </c>
      <c r="M1467" s="4">
        <v>586.39800000000002</v>
      </c>
      <c r="N1467" s="4">
        <v>6</v>
      </c>
      <c r="O1467" s="4">
        <v>34.494</v>
      </c>
      <c r="P1467" s="14">
        <f t="shared" si="137"/>
        <v>5.8823529411764705E-2</v>
      </c>
    </row>
    <row r="1468" spans="1:16" ht="14.25" customHeight="1" x14ac:dyDescent="0.25">
      <c r="A1468" s="2" t="s">
        <v>1728</v>
      </c>
      <c r="B1468" s="3">
        <v>41142</v>
      </c>
      <c r="C1468" s="10" t="str">
        <f t="shared" si="132"/>
        <v>August</v>
      </c>
      <c r="D1468" s="10" t="str">
        <f t="shared" si="133"/>
        <v>2012</v>
      </c>
      <c r="E1468" s="3">
        <v>41147</v>
      </c>
      <c r="F1468" s="13">
        <f t="shared" si="134"/>
        <v>5</v>
      </c>
      <c r="G1468" s="2" t="s">
        <v>3768</v>
      </c>
      <c r="H1468" s="2" t="s">
        <v>3134</v>
      </c>
      <c r="I1468" s="22" t="str">
        <f t="shared" si="135"/>
        <v>United States</v>
      </c>
      <c r="J1468" s="22" t="str">
        <f t="shared" si="136"/>
        <v>California</v>
      </c>
      <c r="K1468" s="2" t="s">
        <v>28</v>
      </c>
      <c r="L1468" s="2" t="s">
        <v>348</v>
      </c>
      <c r="M1468" s="4">
        <v>80.98</v>
      </c>
      <c r="N1468" s="4">
        <v>1</v>
      </c>
      <c r="O1468" s="4">
        <v>3.2391999999999999</v>
      </c>
      <c r="P1468" s="14">
        <f t="shared" si="137"/>
        <v>3.9999999999999994E-2</v>
      </c>
    </row>
    <row r="1469" spans="1:16" ht="14.25" customHeight="1" x14ac:dyDescent="0.25">
      <c r="A1469" s="2" t="s">
        <v>1730</v>
      </c>
      <c r="B1469" s="3">
        <v>41711</v>
      </c>
      <c r="C1469" s="10" t="str">
        <f t="shared" si="132"/>
        <v>March</v>
      </c>
      <c r="D1469" s="10" t="str">
        <f t="shared" si="133"/>
        <v>2014</v>
      </c>
      <c r="E1469" s="3">
        <v>41716</v>
      </c>
      <c r="F1469" s="13">
        <f t="shared" si="134"/>
        <v>5</v>
      </c>
      <c r="G1469" s="2" t="s">
        <v>3769</v>
      </c>
      <c r="H1469" s="2" t="s">
        <v>3134</v>
      </c>
      <c r="I1469" s="22" t="str">
        <f t="shared" si="135"/>
        <v>United States</v>
      </c>
      <c r="J1469" s="22" t="str">
        <f t="shared" si="136"/>
        <v>California</v>
      </c>
      <c r="K1469" s="2" t="s">
        <v>28</v>
      </c>
      <c r="L1469" s="2" t="s">
        <v>348</v>
      </c>
      <c r="M1469" s="4">
        <v>242.94</v>
      </c>
      <c r="N1469" s="4">
        <v>3</v>
      </c>
      <c r="O1469" s="4">
        <v>9.7175999999999991</v>
      </c>
      <c r="P1469" s="14">
        <f t="shared" si="137"/>
        <v>3.9999999999999994E-2</v>
      </c>
    </row>
    <row r="1470" spans="1:16" ht="14.25" customHeight="1" x14ac:dyDescent="0.25">
      <c r="A1470" s="2" t="s">
        <v>1731</v>
      </c>
      <c r="B1470" s="3">
        <v>41757</v>
      </c>
      <c r="C1470" s="10" t="str">
        <f t="shared" si="132"/>
        <v>April</v>
      </c>
      <c r="D1470" s="10" t="str">
        <f t="shared" si="133"/>
        <v>2014</v>
      </c>
      <c r="E1470" s="3">
        <v>41759</v>
      </c>
      <c r="F1470" s="13">
        <f t="shared" si="134"/>
        <v>2</v>
      </c>
      <c r="G1470" s="2" t="s">
        <v>3455</v>
      </c>
      <c r="H1470" s="2" t="s">
        <v>3131</v>
      </c>
      <c r="I1470" s="22" t="str">
        <f t="shared" si="135"/>
        <v>United States</v>
      </c>
      <c r="J1470" s="22" t="str">
        <f t="shared" si="136"/>
        <v>California</v>
      </c>
      <c r="K1470" s="2" t="s">
        <v>14</v>
      </c>
      <c r="L1470" s="2" t="s">
        <v>1732</v>
      </c>
      <c r="M1470" s="4">
        <v>123.92</v>
      </c>
      <c r="N1470" s="4">
        <v>4</v>
      </c>
      <c r="O1470" s="4">
        <v>33.458399999999997</v>
      </c>
      <c r="P1470" s="14">
        <f t="shared" si="137"/>
        <v>0.26999999999999996</v>
      </c>
    </row>
    <row r="1471" spans="1:16" ht="14.25" customHeight="1" x14ac:dyDescent="0.25">
      <c r="A1471" s="2" t="s">
        <v>1731</v>
      </c>
      <c r="B1471" s="3">
        <v>41757</v>
      </c>
      <c r="C1471" s="10" t="str">
        <f t="shared" si="132"/>
        <v>April</v>
      </c>
      <c r="D1471" s="10" t="str">
        <f t="shared" si="133"/>
        <v>2014</v>
      </c>
      <c r="E1471" s="3">
        <v>41759</v>
      </c>
      <c r="F1471" s="13">
        <f t="shared" si="134"/>
        <v>2</v>
      </c>
      <c r="G1471" s="2" t="s">
        <v>3455</v>
      </c>
      <c r="H1471" s="2" t="s">
        <v>3131</v>
      </c>
      <c r="I1471" s="22" t="str">
        <f t="shared" si="135"/>
        <v>United States</v>
      </c>
      <c r="J1471" s="22" t="str">
        <f t="shared" si="136"/>
        <v>California</v>
      </c>
      <c r="K1471" s="2" t="s">
        <v>14</v>
      </c>
      <c r="L1471" s="2" t="s">
        <v>1715</v>
      </c>
      <c r="M1471" s="4">
        <v>12.39</v>
      </c>
      <c r="N1471" s="4">
        <v>3</v>
      </c>
      <c r="O1471" s="4">
        <v>5.6993999999999998</v>
      </c>
      <c r="P1471" s="14">
        <f t="shared" si="137"/>
        <v>0.45999999999999996</v>
      </c>
    </row>
    <row r="1472" spans="1:16" ht="14.25" customHeight="1" x14ac:dyDescent="0.25">
      <c r="A1472" s="2" t="s">
        <v>1731</v>
      </c>
      <c r="B1472" s="3">
        <v>41757</v>
      </c>
      <c r="C1472" s="10" t="str">
        <f t="shared" si="132"/>
        <v>April</v>
      </c>
      <c r="D1472" s="10" t="str">
        <f t="shared" si="133"/>
        <v>2014</v>
      </c>
      <c r="E1472" s="3">
        <v>41759</v>
      </c>
      <c r="F1472" s="13">
        <f t="shared" si="134"/>
        <v>2</v>
      </c>
      <c r="G1472" s="2" t="s">
        <v>3455</v>
      </c>
      <c r="H1472" s="2" t="s">
        <v>3131</v>
      </c>
      <c r="I1472" s="22" t="str">
        <f t="shared" si="135"/>
        <v>United States</v>
      </c>
      <c r="J1472" s="22" t="str">
        <f t="shared" si="136"/>
        <v>California</v>
      </c>
      <c r="K1472" s="2" t="s">
        <v>14</v>
      </c>
      <c r="L1472" s="2" t="s">
        <v>1433</v>
      </c>
      <c r="M1472" s="4">
        <v>47.3</v>
      </c>
      <c r="N1472" s="4">
        <v>2</v>
      </c>
      <c r="O1472" s="4">
        <v>12.298</v>
      </c>
      <c r="P1472" s="14">
        <f t="shared" si="137"/>
        <v>0.26</v>
      </c>
    </row>
    <row r="1473" spans="1:16" ht="14.25" customHeight="1" x14ac:dyDescent="0.25">
      <c r="A1473" s="2" t="s">
        <v>1733</v>
      </c>
      <c r="B1473" s="3">
        <v>41935</v>
      </c>
      <c r="C1473" s="10" t="str">
        <f t="shared" si="132"/>
        <v>October</v>
      </c>
      <c r="D1473" s="10" t="str">
        <f t="shared" si="133"/>
        <v>2014</v>
      </c>
      <c r="E1473" s="3">
        <v>41937</v>
      </c>
      <c r="F1473" s="13">
        <f t="shared" si="134"/>
        <v>2</v>
      </c>
      <c r="G1473" s="2" t="s">
        <v>3770</v>
      </c>
      <c r="H1473" s="2" t="s">
        <v>3223</v>
      </c>
      <c r="I1473" s="22" t="str">
        <f t="shared" si="135"/>
        <v>United States</v>
      </c>
      <c r="J1473" s="22" t="str">
        <f t="shared" si="136"/>
        <v>Colorado</v>
      </c>
      <c r="K1473" s="2" t="s">
        <v>18</v>
      </c>
      <c r="L1473" s="2" t="s">
        <v>250</v>
      </c>
      <c r="M1473" s="4">
        <v>3.1680000000000001</v>
      </c>
      <c r="N1473" s="4">
        <v>4</v>
      </c>
      <c r="O1473" s="4">
        <v>-2.5344000000000002</v>
      </c>
      <c r="P1473" s="14">
        <f t="shared" si="137"/>
        <v>-0.8</v>
      </c>
    </row>
    <row r="1474" spans="1:16" ht="14.25" customHeight="1" x14ac:dyDescent="0.25">
      <c r="A1474" s="2" t="s">
        <v>1733</v>
      </c>
      <c r="B1474" s="3">
        <v>41935</v>
      </c>
      <c r="C1474" s="10" t="str">
        <f t="shared" si="132"/>
        <v>October</v>
      </c>
      <c r="D1474" s="10" t="str">
        <f t="shared" si="133"/>
        <v>2014</v>
      </c>
      <c r="E1474" s="3">
        <v>41937</v>
      </c>
      <c r="F1474" s="13">
        <f t="shared" si="134"/>
        <v>2</v>
      </c>
      <c r="G1474" s="2" t="s">
        <v>3770</v>
      </c>
      <c r="H1474" s="2" t="s">
        <v>3223</v>
      </c>
      <c r="I1474" s="22" t="str">
        <f t="shared" si="135"/>
        <v>United States</v>
      </c>
      <c r="J1474" s="22" t="str">
        <f t="shared" si="136"/>
        <v>Colorado</v>
      </c>
      <c r="K1474" s="2" t="s">
        <v>72</v>
      </c>
      <c r="L1474" s="2" t="s">
        <v>1734</v>
      </c>
      <c r="M1474" s="4">
        <v>579.13599999999997</v>
      </c>
      <c r="N1474" s="4">
        <v>4</v>
      </c>
      <c r="O1474" s="4">
        <v>-28.956800000000001</v>
      </c>
      <c r="P1474" s="14">
        <f t="shared" si="137"/>
        <v>-0.05</v>
      </c>
    </row>
    <row r="1475" spans="1:16" ht="14.25" customHeight="1" x14ac:dyDescent="0.25">
      <c r="A1475" s="2" t="s">
        <v>1735</v>
      </c>
      <c r="B1475" s="3">
        <v>41123</v>
      </c>
      <c r="C1475" s="10" t="str">
        <f t="shared" ref="C1475:C1538" si="138">TEXT(B1475,"mmmm")</f>
        <v>August</v>
      </c>
      <c r="D1475" s="10" t="str">
        <f t="shared" ref="D1475:D1538" si="139">TEXT(B1475,"yyyy")</f>
        <v>2012</v>
      </c>
      <c r="E1475" s="3">
        <v>41127</v>
      </c>
      <c r="F1475" s="13">
        <f t="shared" ref="F1475:F1538" si="140">E1475-B1475</f>
        <v>4</v>
      </c>
      <c r="G1475" s="2" t="s">
        <v>3771</v>
      </c>
      <c r="H1475" s="2" t="s">
        <v>3132</v>
      </c>
      <c r="I1475" s="22" t="str">
        <f t="shared" ref="I1475:I1538" si="141">LEFT(H1475,FIND(",",H1475)-1)</f>
        <v>United States</v>
      </c>
      <c r="J1475" s="22" t="str">
        <f t="shared" ref="J1475:J1538" si="142">TRIM(RIGHT(H1475,LEN(H1475)-FIND("@",SUBSTITUTE(H1475,",","@",LEN(H1475)-LEN(SUBSTITUTE(H1475,",",""))))))</f>
        <v>Washington</v>
      </c>
      <c r="K1475" s="2" t="s">
        <v>18</v>
      </c>
      <c r="L1475" s="2" t="s">
        <v>1736</v>
      </c>
      <c r="M1475" s="4">
        <v>6.3680000000000003</v>
      </c>
      <c r="N1475" s="4">
        <v>2</v>
      </c>
      <c r="O1475" s="4">
        <v>2.1492</v>
      </c>
      <c r="P1475" s="14">
        <f t="shared" ref="P1475:P1538" si="143">IF(M1475=0,0,O1475/M1475)</f>
        <v>0.33749999999999997</v>
      </c>
    </row>
    <row r="1476" spans="1:16" ht="14.25" customHeight="1" x14ac:dyDescent="0.25">
      <c r="A1476" s="2" t="s">
        <v>1735</v>
      </c>
      <c r="B1476" s="3">
        <v>41123</v>
      </c>
      <c r="C1476" s="10" t="str">
        <f t="shared" si="138"/>
        <v>August</v>
      </c>
      <c r="D1476" s="10" t="str">
        <f t="shared" si="139"/>
        <v>2012</v>
      </c>
      <c r="E1476" s="3">
        <v>41127</v>
      </c>
      <c r="F1476" s="13">
        <f t="shared" si="140"/>
        <v>4</v>
      </c>
      <c r="G1476" s="2" t="s">
        <v>3771</v>
      </c>
      <c r="H1476" s="2" t="s">
        <v>3132</v>
      </c>
      <c r="I1476" s="22" t="str">
        <f t="shared" si="141"/>
        <v>United States</v>
      </c>
      <c r="J1476" s="22" t="str">
        <f t="shared" si="142"/>
        <v>Washington</v>
      </c>
      <c r="K1476" s="2" t="s">
        <v>510</v>
      </c>
      <c r="L1476" s="2" t="s">
        <v>1283</v>
      </c>
      <c r="M1476" s="4">
        <v>558.4</v>
      </c>
      <c r="N1476" s="4">
        <v>2</v>
      </c>
      <c r="O1476" s="4">
        <v>41.88</v>
      </c>
      <c r="P1476" s="14">
        <f t="shared" si="143"/>
        <v>7.5000000000000011E-2</v>
      </c>
    </row>
    <row r="1477" spans="1:16" ht="14.25" customHeight="1" x14ac:dyDescent="0.25">
      <c r="A1477" s="2" t="s">
        <v>1737</v>
      </c>
      <c r="B1477" s="3">
        <v>41774</v>
      </c>
      <c r="C1477" s="10" t="str">
        <f t="shared" si="138"/>
        <v>May</v>
      </c>
      <c r="D1477" s="10" t="str">
        <f t="shared" si="139"/>
        <v>2014</v>
      </c>
      <c r="E1477" s="3">
        <v>41779</v>
      </c>
      <c r="F1477" s="13">
        <f t="shared" si="140"/>
        <v>5</v>
      </c>
      <c r="G1477" s="2" t="s">
        <v>3741</v>
      </c>
      <c r="H1477" s="2" t="s">
        <v>3132</v>
      </c>
      <c r="I1477" s="22" t="str">
        <f t="shared" si="141"/>
        <v>United States</v>
      </c>
      <c r="J1477" s="22" t="str">
        <f t="shared" si="142"/>
        <v>Washington</v>
      </c>
      <c r="K1477" s="2" t="s">
        <v>45</v>
      </c>
      <c r="L1477" s="2" t="s">
        <v>1738</v>
      </c>
      <c r="M1477" s="4">
        <v>440.19</v>
      </c>
      <c r="N1477" s="4">
        <v>9</v>
      </c>
      <c r="O1477" s="4">
        <v>206.88929999999999</v>
      </c>
      <c r="P1477" s="14">
        <f t="shared" si="143"/>
        <v>0.47</v>
      </c>
    </row>
    <row r="1478" spans="1:16" ht="14.25" customHeight="1" x14ac:dyDescent="0.25">
      <c r="A1478" s="2" t="s">
        <v>1737</v>
      </c>
      <c r="B1478" s="3">
        <v>41774</v>
      </c>
      <c r="C1478" s="10" t="str">
        <f t="shared" si="138"/>
        <v>May</v>
      </c>
      <c r="D1478" s="10" t="str">
        <f t="shared" si="139"/>
        <v>2014</v>
      </c>
      <c r="E1478" s="3">
        <v>41779</v>
      </c>
      <c r="F1478" s="13">
        <f t="shared" si="140"/>
        <v>5</v>
      </c>
      <c r="G1478" s="2" t="s">
        <v>3741</v>
      </c>
      <c r="H1478" s="2" t="s">
        <v>3132</v>
      </c>
      <c r="I1478" s="22" t="str">
        <f t="shared" si="141"/>
        <v>United States</v>
      </c>
      <c r="J1478" s="22" t="str">
        <f t="shared" si="142"/>
        <v>Washington</v>
      </c>
      <c r="K1478" s="2" t="s">
        <v>82</v>
      </c>
      <c r="L1478" s="2" t="s">
        <v>297</v>
      </c>
      <c r="M1478" s="4">
        <v>64.400000000000006</v>
      </c>
      <c r="N1478" s="4">
        <v>5</v>
      </c>
      <c r="O1478" s="4">
        <v>1.9319999999999999</v>
      </c>
      <c r="P1478" s="14">
        <f t="shared" si="143"/>
        <v>2.9999999999999995E-2</v>
      </c>
    </row>
    <row r="1479" spans="1:16" ht="14.25" customHeight="1" x14ac:dyDescent="0.25">
      <c r="A1479" s="2" t="s">
        <v>1739</v>
      </c>
      <c r="B1479" s="3">
        <v>41738</v>
      </c>
      <c r="C1479" s="10" t="str">
        <f t="shared" si="138"/>
        <v>April</v>
      </c>
      <c r="D1479" s="10" t="str">
        <f t="shared" si="139"/>
        <v>2014</v>
      </c>
      <c r="E1479" s="3">
        <v>41742</v>
      </c>
      <c r="F1479" s="13">
        <f t="shared" si="140"/>
        <v>4</v>
      </c>
      <c r="G1479" s="2" t="s">
        <v>3571</v>
      </c>
      <c r="H1479" s="2" t="s">
        <v>3134</v>
      </c>
      <c r="I1479" s="22" t="str">
        <f t="shared" si="141"/>
        <v>United States</v>
      </c>
      <c r="J1479" s="22" t="str">
        <f t="shared" si="142"/>
        <v>California</v>
      </c>
      <c r="K1479" s="2" t="s">
        <v>45</v>
      </c>
      <c r="L1479" s="2" t="s">
        <v>1081</v>
      </c>
      <c r="M1479" s="4">
        <v>244.55</v>
      </c>
      <c r="N1479" s="4">
        <v>5</v>
      </c>
      <c r="O1479" s="4">
        <v>114.9385</v>
      </c>
      <c r="P1479" s="14">
        <f t="shared" si="143"/>
        <v>0.47</v>
      </c>
    </row>
    <row r="1480" spans="1:16" ht="14.25" customHeight="1" x14ac:dyDescent="0.25">
      <c r="A1480" s="2" t="s">
        <v>1739</v>
      </c>
      <c r="B1480" s="3">
        <v>41738</v>
      </c>
      <c r="C1480" s="10" t="str">
        <f t="shared" si="138"/>
        <v>April</v>
      </c>
      <c r="D1480" s="10" t="str">
        <f t="shared" si="139"/>
        <v>2014</v>
      </c>
      <c r="E1480" s="3">
        <v>41742</v>
      </c>
      <c r="F1480" s="13">
        <f t="shared" si="140"/>
        <v>4</v>
      </c>
      <c r="G1480" s="2" t="s">
        <v>3571</v>
      </c>
      <c r="H1480" s="2" t="s">
        <v>3134</v>
      </c>
      <c r="I1480" s="22" t="str">
        <f t="shared" si="141"/>
        <v>United States</v>
      </c>
      <c r="J1480" s="22" t="str">
        <f t="shared" si="142"/>
        <v>California</v>
      </c>
      <c r="K1480" s="2" t="s">
        <v>45</v>
      </c>
      <c r="L1480" s="2" t="s">
        <v>1534</v>
      </c>
      <c r="M1480" s="4">
        <v>195.76</v>
      </c>
      <c r="N1480" s="4">
        <v>4</v>
      </c>
      <c r="O1480" s="4">
        <v>97.88</v>
      </c>
      <c r="P1480" s="14">
        <f t="shared" si="143"/>
        <v>0.5</v>
      </c>
    </row>
    <row r="1481" spans="1:16" ht="14.25" customHeight="1" x14ac:dyDescent="0.25">
      <c r="A1481" s="2" t="s">
        <v>1740</v>
      </c>
      <c r="B1481" s="3">
        <v>41815</v>
      </c>
      <c r="C1481" s="10" t="str">
        <f t="shared" si="138"/>
        <v>June</v>
      </c>
      <c r="D1481" s="10" t="str">
        <f t="shared" si="139"/>
        <v>2014</v>
      </c>
      <c r="E1481" s="3">
        <v>41817</v>
      </c>
      <c r="F1481" s="13">
        <f t="shared" si="140"/>
        <v>2</v>
      </c>
      <c r="G1481" s="2" t="s">
        <v>3570</v>
      </c>
      <c r="H1481" s="2" t="s">
        <v>3134</v>
      </c>
      <c r="I1481" s="22" t="str">
        <f t="shared" si="141"/>
        <v>United States</v>
      </c>
      <c r="J1481" s="22" t="str">
        <f t="shared" si="142"/>
        <v>California</v>
      </c>
      <c r="K1481" s="2" t="s">
        <v>79</v>
      </c>
      <c r="L1481" s="2" t="s">
        <v>1741</v>
      </c>
      <c r="M1481" s="4">
        <v>2.88</v>
      </c>
      <c r="N1481" s="4">
        <v>1</v>
      </c>
      <c r="O1481" s="4">
        <v>1.3535999999999999</v>
      </c>
      <c r="P1481" s="14">
        <f t="shared" si="143"/>
        <v>0.47</v>
      </c>
    </row>
    <row r="1482" spans="1:16" ht="14.25" customHeight="1" x14ac:dyDescent="0.25">
      <c r="A1482" s="2" t="s">
        <v>1742</v>
      </c>
      <c r="B1482" s="3">
        <v>41284</v>
      </c>
      <c r="C1482" s="10" t="str">
        <f t="shared" si="138"/>
        <v>January</v>
      </c>
      <c r="D1482" s="10" t="str">
        <f t="shared" si="139"/>
        <v>2013</v>
      </c>
      <c r="E1482" s="3">
        <v>41291</v>
      </c>
      <c r="F1482" s="13">
        <f t="shared" si="140"/>
        <v>7</v>
      </c>
      <c r="G1482" s="2" t="s">
        <v>3741</v>
      </c>
      <c r="H1482" s="2" t="s">
        <v>3132</v>
      </c>
      <c r="I1482" s="22" t="str">
        <f t="shared" si="141"/>
        <v>United States</v>
      </c>
      <c r="J1482" s="22" t="str">
        <f t="shared" si="142"/>
        <v>Washington</v>
      </c>
      <c r="K1482" s="2" t="s">
        <v>12</v>
      </c>
      <c r="L1482" s="2" t="s">
        <v>1101</v>
      </c>
      <c r="M1482" s="4">
        <v>79.92</v>
      </c>
      <c r="N1482" s="4">
        <v>4</v>
      </c>
      <c r="O1482" s="4">
        <v>34.365600000000001</v>
      </c>
      <c r="P1482" s="14">
        <f t="shared" si="143"/>
        <v>0.43</v>
      </c>
    </row>
    <row r="1483" spans="1:16" ht="14.25" customHeight="1" x14ac:dyDescent="0.25">
      <c r="A1483" s="2" t="s">
        <v>1742</v>
      </c>
      <c r="B1483" s="3">
        <v>41284</v>
      </c>
      <c r="C1483" s="10" t="str">
        <f t="shared" si="138"/>
        <v>January</v>
      </c>
      <c r="D1483" s="10" t="str">
        <f t="shared" si="139"/>
        <v>2013</v>
      </c>
      <c r="E1483" s="3">
        <v>41291</v>
      </c>
      <c r="F1483" s="13">
        <f t="shared" si="140"/>
        <v>7</v>
      </c>
      <c r="G1483" s="2" t="s">
        <v>3741</v>
      </c>
      <c r="H1483" s="2" t="s">
        <v>3132</v>
      </c>
      <c r="I1483" s="22" t="str">
        <f t="shared" si="141"/>
        <v>United States</v>
      </c>
      <c r="J1483" s="22" t="str">
        <f t="shared" si="142"/>
        <v>Washington</v>
      </c>
      <c r="K1483" s="2" t="s">
        <v>38</v>
      </c>
      <c r="L1483" s="2" t="s">
        <v>1743</v>
      </c>
      <c r="M1483" s="4">
        <v>69.98</v>
      </c>
      <c r="N1483" s="4">
        <v>2</v>
      </c>
      <c r="O1483" s="4">
        <v>13.296200000000001</v>
      </c>
      <c r="P1483" s="14">
        <f t="shared" si="143"/>
        <v>0.19</v>
      </c>
    </row>
    <row r="1484" spans="1:16" ht="14.25" customHeight="1" x14ac:dyDescent="0.25">
      <c r="A1484" s="2" t="s">
        <v>1744</v>
      </c>
      <c r="B1484" s="3">
        <v>40616</v>
      </c>
      <c r="C1484" s="10" t="str">
        <f t="shared" si="138"/>
        <v>March</v>
      </c>
      <c r="D1484" s="10" t="str">
        <f t="shared" si="139"/>
        <v>2011</v>
      </c>
      <c r="E1484" s="3">
        <v>40621</v>
      </c>
      <c r="F1484" s="13">
        <f t="shared" si="140"/>
        <v>5</v>
      </c>
      <c r="G1484" s="2" t="s">
        <v>3629</v>
      </c>
      <c r="H1484" s="2" t="s">
        <v>3258</v>
      </c>
      <c r="I1484" s="22" t="str">
        <f t="shared" si="141"/>
        <v>United States</v>
      </c>
      <c r="J1484" s="22" t="str">
        <f t="shared" si="142"/>
        <v>Utah</v>
      </c>
      <c r="K1484" s="2" t="s">
        <v>18</v>
      </c>
      <c r="L1484" s="2" t="s">
        <v>1382</v>
      </c>
      <c r="M1484" s="4">
        <v>33.088000000000001</v>
      </c>
      <c r="N1484" s="4">
        <v>4</v>
      </c>
      <c r="O1484" s="4">
        <v>11.167199999999999</v>
      </c>
      <c r="P1484" s="14">
        <f t="shared" si="143"/>
        <v>0.33749999999999997</v>
      </c>
    </row>
    <row r="1485" spans="1:16" ht="14.25" customHeight="1" x14ac:dyDescent="0.25">
      <c r="A1485" s="2" t="s">
        <v>1744</v>
      </c>
      <c r="B1485" s="3">
        <v>40616</v>
      </c>
      <c r="C1485" s="10" t="str">
        <f t="shared" si="138"/>
        <v>March</v>
      </c>
      <c r="D1485" s="10" t="str">
        <f t="shared" si="139"/>
        <v>2011</v>
      </c>
      <c r="E1485" s="3">
        <v>40621</v>
      </c>
      <c r="F1485" s="13">
        <f t="shared" si="140"/>
        <v>5</v>
      </c>
      <c r="G1485" s="2" t="s">
        <v>3629</v>
      </c>
      <c r="H1485" s="2" t="s">
        <v>3258</v>
      </c>
      <c r="I1485" s="22" t="str">
        <f t="shared" si="141"/>
        <v>United States</v>
      </c>
      <c r="J1485" s="22" t="str">
        <f t="shared" si="142"/>
        <v>Utah</v>
      </c>
      <c r="K1485" s="2" t="s">
        <v>28</v>
      </c>
      <c r="L1485" s="2" t="s">
        <v>348</v>
      </c>
      <c r="M1485" s="4">
        <v>80.98</v>
      </c>
      <c r="N1485" s="4">
        <v>1</v>
      </c>
      <c r="O1485" s="4">
        <v>3.2391999999999999</v>
      </c>
      <c r="P1485" s="14">
        <f t="shared" si="143"/>
        <v>3.9999999999999994E-2</v>
      </c>
    </row>
    <row r="1486" spans="1:16" ht="14.25" customHeight="1" x14ac:dyDescent="0.25">
      <c r="A1486" s="2" t="s">
        <v>1744</v>
      </c>
      <c r="B1486" s="3">
        <v>40616</v>
      </c>
      <c r="C1486" s="10" t="str">
        <f t="shared" si="138"/>
        <v>March</v>
      </c>
      <c r="D1486" s="10" t="str">
        <f t="shared" si="139"/>
        <v>2011</v>
      </c>
      <c r="E1486" s="3">
        <v>40621</v>
      </c>
      <c r="F1486" s="13">
        <f t="shared" si="140"/>
        <v>5</v>
      </c>
      <c r="G1486" s="2" t="s">
        <v>3629</v>
      </c>
      <c r="H1486" s="2" t="s">
        <v>3258</v>
      </c>
      <c r="I1486" s="22" t="str">
        <f t="shared" si="141"/>
        <v>United States</v>
      </c>
      <c r="J1486" s="22" t="str">
        <f t="shared" si="142"/>
        <v>Utah</v>
      </c>
      <c r="K1486" s="2" t="s">
        <v>38</v>
      </c>
      <c r="L1486" s="2" t="s">
        <v>1745</v>
      </c>
      <c r="M1486" s="4">
        <v>82.8</v>
      </c>
      <c r="N1486" s="4">
        <v>12</v>
      </c>
      <c r="O1486" s="4">
        <v>6.6239999999999997</v>
      </c>
      <c r="P1486" s="14">
        <f t="shared" si="143"/>
        <v>0.08</v>
      </c>
    </row>
    <row r="1487" spans="1:16" ht="14.25" customHeight="1" x14ac:dyDescent="0.25">
      <c r="A1487" s="2" t="s">
        <v>1744</v>
      </c>
      <c r="B1487" s="3">
        <v>40616</v>
      </c>
      <c r="C1487" s="10" t="str">
        <f t="shared" si="138"/>
        <v>March</v>
      </c>
      <c r="D1487" s="10" t="str">
        <f t="shared" si="139"/>
        <v>2011</v>
      </c>
      <c r="E1487" s="3">
        <v>40621</v>
      </c>
      <c r="F1487" s="13">
        <f t="shared" si="140"/>
        <v>5</v>
      </c>
      <c r="G1487" s="2" t="s">
        <v>3629</v>
      </c>
      <c r="H1487" s="2" t="s">
        <v>3258</v>
      </c>
      <c r="I1487" s="22" t="str">
        <f t="shared" si="141"/>
        <v>United States</v>
      </c>
      <c r="J1487" s="22" t="str">
        <f t="shared" si="142"/>
        <v>Utah</v>
      </c>
      <c r="K1487" s="2" t="s">
        <v>28</v>
      </c>
      <c r="L1487" s="2" t="s">
        <v>106</v>
      </c>
      <c r="M1487" s="4">
        <v>21.36</v>
      </c>
      <c r="N1487" s="4">
        <v>2</v>
      </c>
      <c r="O1487" s="4">
        <v>5.7671999999999999</v>
      </c>
      <c r="P1487" s="14">
        <f t="shared" si="143"/>
        <v>0.27</v>
      </c>
    </row>
    <row r="1488" spans="1:16" ht="14.25" customHeight="1" x14ac:dyDescent="0.25">
      <c r="A1488" s="2" t="s">
        <v>1744</v>
      </c>
      <c r="B1488" s="3">
        <v>40616</v>
      </c>
      <c r="C1488" s="10" t="str">
        <f t="shared" si="138"/>
        <v>March</v>
      </c>
      <c r="D1488" s="10" t="str">
        <f t="shared" si="139"/>
        <v>2011</v>
      </c>
      <c r="E1488" s="3">
        <v>40621</v>
      </c>
      <c r="F1488" s="13">
        <f t="shared" si="140"/>
        <v>5</v>
      </c>
      <c r="G1488" s="2" t="s">
        <v>3629</v>
      </c>
      <c r="H1488" s="2" t="s">
        <v>3258</v>
      </c>
      <c r="I1488" s="22" t="str">
        <f t="shared" si="141"/>
        <v>United States</v>
      </c>
      <c r="J1488" s="22" t="str">
        <f t="shared" si="142"/>
        <v>Utah</v>
      </c>
      <c r="K1488" s="2" t="s">
        <v>18</v>
      </c>
      <c r="L1488" s="2" t="s">
        <v>1435</v>
      </c>
      <c r="M1488" s="4">
        <v>62.048000000000002</v>
      </c>
      <c r="N1488" s="4">
        <v>2</v>
      </c>
      <c r="O1488" s="4">
        <v>20.165600000000001</v>
      </c>
      <c r="P1488" s="14">
        <f t="shared" si="143"/>
        <v>0.32500000000000001</v>
      </c>
    </row>
    <row r="1489" spans="1:16" ht="14.25" customHeight="1" x14ac:dyDescent="0.25">
      <c r="A1489" s="2" t="s">
        <v>1746</v>
      </c>
      <c r="B1489" s="3">
        <v>40897</v>
      </c>
      <c r="C1489" s="10" t="str">
        <f t="shared" si="138"/>
        <v>December</v>
      </c>
      <c r="D1489" s="10" t="str">
        <f t="shared" si="139"/>
        <v>2011</v>
      </c>
      <c r="E1489" s="3">
        <v>40899</v>
      </c>
      <c r="F1489" s="13">
        <f t="shared" si="140"/>
        <v>2</v>
      </c>
      <c r="G1489" s="2" t="s">
        <v>3636</v>
      </c>
      <c r="H1489" s="2" t="s">
        <v>3157</v>
      </c>
      <c r="I1489" s="22" t="str">
        <f t="shared" si="141"/>
        <v>United States</v>
      </c>
      <c r="J1489" s="22" t="str">
        <f t="shared" si="142"/>
        <v>Arizona</v>
      </c>
      <c r="K1489" s="2" t="s">
        <v>12</v>
      </c>
      <c r="L1489" s="2" t="s">
        <v>1129</v>
      </c>
      <c r="M1489" s="4">
        <v>51.968000000000004</v>
      </c>
      <c r="N1489" s="4">
        <v>2</v>
      </c>
      <c r="O1489" s="4">
        <v>10.393599999999999</v>
      </c>
      <c r="P1489" s="14">
        <f t="shared" si="143"/>
        <v>0.19999999999999998</v>
      </c>
    </row>
    <row r="1490" spans="1:16" ht="14.25" customHeight="1" x14ac:dyDescent="0.25">
      <c r="A1490" s="2" t="s">
        <v>1746</v>
      </c>
      <c r="B1490" s="3">
        <v>40897</v>
      </c>
      <c r="C1490" s="10" t="str">
        <f t="shared" si="138"/>
        <v>December</v>
      </c>
      <c r="D1490" s="10" t="str">
        <f t="shared" si="139"/>
        <v>2011</v>
      </c>
      <c r="E1490" s="3">
        <v>40899</v>
      </c>
      <c r="F1490" s="13">
        <f t="shared" si="140"/>
        <v>2</v>
      </c>
      <c r="G1490" s="2" t="s">
        <v>3636</v>
      </c>
      <c r="H1490" s="2" t="s">
        <v>3157</v>
      </c>
      <c r="I1490" s="22" t="str">
        <f t="shared" si="141"/>
        <v>United States</v>
      </c>
      <c r="J1490" s="22" t="str">
        <f t="shared" si="142"/>
        <v>Arizona</v>
      </c>
      <c r="K1490" s="2" t="s">
        <v>38</v>
      </c>
      <c r="L1490" s="2" t="s">
        <v>137</v>
      </c>
      <c r="M1490" s="4">
        <v>71.975999999999999</v>
      </c>
      <c r="N1490" s="4">
        <v>3</v>
      </c>
      <c r="O1490" s="4">
        <v>21.5928</v>
      </c>
      <c r="P1490" s="14">
        <f t="shared" si="143"/>
        <v>0.3</v>
      </c>
    </row>
    <row r="1491" spans="1:16" ht="14.25" customHeight="1" x14ac:dyDescent="0.25">
      <c r="A1491" s="2" t="s">
        <v>1746</v>
      </c>
      <c r="B1491" s="3">
        <v>40897</v>
      </c>
      <c r="C1491" s="10" t="str">
        <f t="shared" si="138"/>
        <v>December</v>
      </c>
      <c r="D1491" s="10" t="str">
        <f t="shared" si="139"/>
        <v>2011</v>
      </c>
      <c r="E1491" s="3">
        <v>40899</v>
      </c>
      <c r="F1491" s="13">
        <f t="shared" si="140"/>
        <v>2</v>
      </c>
      <c r="G1491" s="2" t="s">
        <v>3636</v>
      </c>
      <c r="H1491" s="2" t="s">
        <v>3157</v>
      </c>
      <c r="I1491" s="22" t="str">
        <f t="shared" si="141"/>
        <v>United States</v>
      </c>
      <c r="J1491" s="22" t="str">
        <f t="shared" si="142"/>
        <v>Arizona</v>
      </c>
      <c r="K1491" s="2" t="s">
        <v>72</v>
      </c>
      <c r="L1491" s="2" t="s">
        <v>1747</v>
      </c>
      <c r="M1491" s="4">
        <v>242.352</v>
      </c>
      <c r="N1491" s="4">
        <v>3</v>
      </c>
      <c r="O1491" s="4">
        <v>-42.4116</v>
      </c>
      <c r="P1491" s="14">
        <f t="shared" si="143"/>
        <v>-0.17499999999999999</v>
      </c>
    </row>
    <row r="1492" spans="1:16" ht="14.25" customHeight="1" x14ac:dyDescent="0.25">
      <c r="A1492" s="2" t="s">
        <v>1746</v>
      </c>
      <c r="B1492" s="3">
        <v>40897</v>
      </c>
      <c r="C1492" s="10" t="str">
        <f t="shared" si="138"/>
        <v>December</v>
      </c>
      <c r="D1492" s="10" t="str">
        <f t="shared" si="139"/>
        <v>2011</v>
      </c>
      <c r="E1492" s="3">
        <v>40899</v>
      </c>
      <c r="F1492" s="13">
        <f t="shared" si="140"/>
        <v>2</v>
      </c>
      <c r="G1492" s="2" t="s">
        <v>3636</v>
      </c>
      <c r="H1492" s="2" t="s">
        <v>3157</v>
      </c>
      <c r="I1492" s="22" t="str">
        <f t="shared" si="141"/>
        <v>United States</v>
      </c>
      <c r="J1492" s="22" t="str">
        <f t="shared" si="142"/>
        <v>Arizona</v>
      </c>
      <c r="K1492" s="2" t="s">
        <v>45</v>
      </c>
      <c r="L1492" s="2" t="s">
        <v>1115</v>
      </c>
      <c r="M1492" s="4">
        <v>221.92</v>
      </c>
      <c r="N1492" s="4">
        <v>5</v>
      </c>
      <c r="O1492" s="4">
        <v>77.671999999999997</v>
      </c>
      <c r="P1492" s="14">
        <f t="shared" si="143"/>
        <v>0.35000000000000003</v>
      </c>
    </row>
    <row r="1493" spans="1:16" ht="14.25" customHeight="1" x14ac:dyDescent="0.25">
      <c r="A1493" s="2" t="s">
        <v>1746</v>
      </c>
      <c r="B1493" s="3">
        <v>40897</v>
      </c>
      <c r="C1493" s="10" t="str">
        <f t="shared" si="138"/>
        <v>December</v>
      </c>
      <c r="D1493" s="10" t="str">
        <f t="shared" si="139"/>
        <v>2011</v>
      </c>
      <c r="E1493" s="3">
        <v>40899</v>
      </c>
      <c r="F1493" s="13">
        <f t="shared" si="140"/>
        <v>2</v>
      </c>
      <c r="G1493" s="2" t="s">
        <v>3636</v>
      </c>
      <c r="H1493" s="2" t="s">
        <v>3157</v>
      </c>
      <c r="I1493" s="22" t="str">
        <f t="shared" si="141"/>
        <v>United States</v>
      </c>
      <c r="J1493" s="22" t="str">
        <f t="shared" si="142"/>
        <v>Arizona</v>
      </c>
      <c r="K1493" s="2" t="s">
        <v>45</v>
      </c>
      <c r="L1493" s="2" t="s">
        <v>1748</v>
      </c>
      <c r="M1493" s="4">
        <v>8.4480000000000004</v>
      </c>
      <c r="N1493" s="4">
        <v>2</v>
      </c>
      <c r="O1493" s="4">
        <v>2.64</v>
      </c>
      <c r="P1493" s="14">
        <f t="shared" si="143"/>
        <v>0.3125</v>
      </c>
    </row>
    <row r="1494" spans="1:16" ht="14.25" customHeight="1" x14ac:dyDescent="0.25">
      <c r="A1494" s="2" t="s">
        <v>1749</v>
      </c>
      <c r="B1494" s="3">
        <v>41820</v>
      </c>
      <c r="C1494" s="10" t="str">
        <f t="shared" si="138"/>
        <v>June</v>
      </c>
      <c r="D1494" s="10" t="str">
        <f t="shared" si="139"/>
        <v>2014</v>
      </c>
      <c r="E1494" s="3">
        <v>41821</v>
      </c>
      <c r="F1494" s="13">
        <f t="shared" si="140"/>
        <v>1</v>
      </c>
      <c r="G1494" s="2" t="s">
        <v>3574</v>
      </c>
      <c r="H1494" s="2" t="s">
        <v>3131</v>
      </c>
      <c r="I1494" s="22" t="str">
        <f t="shared" si="141"/>
        <v>United States</v>
      </c>
      <c r="J1494" s="22" t="str">
        <f t="shared" si="142"/>
        <v>California</v>
      </c>
      <c r="K1494" s="2" t="s">
        <v>18</v>
      </c>
      <c r="L1494" s="2" t="s">
        <v>917</v>
      </c>
      <c r="M1494" s="4">
        <v>895.92</v>
      </c>
      <c r="N1494" s="4">
        <v>5</v>
      </c>
      <c r="O1494" s="4">
        <v>302.37299999999999</v>
      </c>
      <c r="P1494" s="14">
        <f t="shared" si="143"/>
        <v>0.33750000000000002</v>
      </c>
    </row>
    <row r="1495" spans="1:16" ht="14.25" customHeight="1" x14ac:dyDescent="0.25">
      <c r="A1495" s="2" t="s">
        <v>1749</v>
      </c>
      <c r="B1495" s="3">
        <v>41820</v>
      </c>
      <c r="C1495" s="10" t="str">
        <f t="shared" si="138"/>
        <v>June</v>
      </c>
      <c r="D1495" s="10" t="str">
        <f t="shared" si="139"/>
        <v>2014</v>
      </c>
      <c r="E1495" s="3">
        <v>41821</v>
      </c>
      <c r="F1495" s="13">
        <f t="shared" si="140"/>
        <v>1</v>
      </c>
      <c r="G1495" s="2" t="s">
        <v>3574</v>
      </c>
      <c r="H1495" s="2" t="s">
        <v>3131</v>
      </c>
      <c r="I1495" s="22" t="str">
        <f t="shared" si="141"/>
        <v>United States</v>
      </c>
      <c r="J1495" s="22" t="str">
        <f t="shared" si="142"/>
        <v>California</v>
      </c>
      <c r="K1495" s="2" t="s">
        <v>28</v>
      </c>
      <c r="L1495" s="2" t="s">
        <v>70</v>
      </c>
      <c r="M1495" s="4">
        <v>130.71</v>
      </c>
      <c r="N1495" s="4">
        <v>3</v>
      </c>
      <c r="O1495" s="4">
        <v>39.213000000000001</v>
      </c>
      <c r="P1495" s="14">
        <f t="shared" si="143"/>
        <v>0.3</v>
      </c>
    </row>
    <row r="1496" spans="1:16" ht="14.25" customHeight="1" x14ac:dyDescent="0.25">
      <c r="A1496" s="2" t="s">
        <v>1749</v>
      </c>
      <c r="B1496" s="3">
        <v>41820</v>
      </c>
      <c r="C1496" s="10" t="str">
        <f t="shared" si="138"/>
        <v>June</v>
      </c>
      <c r="D1496" s="10" t="str">
        <f t="shared" si="139"/>
        <v>2014</v>
      </c>
      <c r="E1496" s="3">
        <v>41821</v>
      </c>
      <c r="F1496" s="13">
        <f t="shared" si="140"/>
        <v>1</v>
      </c>
      <c r="G1496" s="2" t="s">
        <v>3574</v>
      </c>
      <c r="H1496" s="2" t="s">
        <v>3131</v>
      </c>
      <c r="I1496" s="22" t="str">
        <f t="shared" si="141"/>
        <v>United States</v>
      </c>
      <c r="J1496" s="22" t="str">
        <f t="shared" si="142"/>
        <v>California</v>
      </c>
      <c r="K1496" s="2" t="s">
        <v>14</v>
      </c>
      <c r="L1496" s="2" t="s">
        <v>1750</v>
      </c>
      <c r="M1496" s="4">
        <v>11.68</v>
      </c>
      <c r="N1496" s="4">
        <v>2</v>
      </c>
      <c r="O1496" s="4">
        <v>3.0367999999999999</v>
      </c>
      <c r="P1496" s="14">
        <f t="shared" si="143"/>
        <v>0.26</v>
      </c>
    </row>
    <row r="1497" spans="1:16" ht="14.25" customHeight="1" x14ac:dyDescent="0.25">
      <c r="A1497" s="2" t="s">
        <v>1749</v>
      </c>
      <c r="B1497" s="3">
        <v>41820</v>
      </c>
      <c r="C1497" s="10" t="str">
        <f t="shared" si="138"/>
        <v>June</v>
      </c>
      <c r="D1497" s="10" t="str">
        <f t="shared" si="139"/>
        <v>2014</v>
      </c>
      <c r="E1497" s="3">
        <v>41821</v>
      </c>
      <c r="F1497" s="13">
        <f t="shared" si="140"/>
        <v>1</v>
      </c>
      <c r="G1497" s="2" t="s">
        <v>3574</v>
      </c>
      <c r="H1497" s="2" t="s">
        <v>3131</v>
      </c>
      <c r="I1497" s="22" t="str">
        <f t="shared" si="141"/>
        <v>United States</v>
      </c>
      <c r="J1497" s="22" t="str">
        <f t="shared" si="142"/>
        <v>California</v>
      </c>
      <c r="K1497" s="2" t="s">
        <v>38</v>
      </c>
      <c r="L1497" s="2" t="s">
        <v>838</v>
      </c>
      <c r="M1497" s="4">
        <v>62.31</v>
      </c>
      <c r="N1497" s="4">
        <v>3</v>
      </c>
      <c r="O1497" s="4">
        <v>22.4316</v>
      </c>
      <c r="P1497" s="14">
        <f t="shared" si="143"/>
        <v>0.36</v>
      </c>
    </row>
    <row r="1498" spans="1:16" ht="14.25" customHeight="1" x14ac:dyDescent="0.25">
      <c r="A1498" s="2" t="s">
        <v>1751</v>
      </c>
      <c r="B1498" s="3">
        <v>41778</v>
      </c>
      <c r="C1498" s="10" t="str">
        <f t="shared" si="138"/>
        <v>May</v>
      </c>
      <c r="D1498" s="10" t="str">
        <f t="shared" si="139"/>
        <v>2014</v>
      </c>
      <c r="E1498" s="3">
        <v>41780</v>
      </c>
      <c r="F1498" s="13">
        <f t="shared" si="140"/>
        <v>2</v>
      </c>
      <c r="G1498" s="2" t="s">
        <v>3484</v>
      </c>
      <c r="H1498" s="2" t="s">
        <v>3137</v>
      </c>
      <c r="I1498" s="22" t="str">
        <f t="shared" si="141"/>
        <v>United States</v>
      </c>
      <c r="J1498" s="22" t="str">
        <f t="shared" si="142"/>
        <v>Oregon</v>
      </c>
      <c r="K1498" s="2" t="s">
        <v>16</v>
      </c>
      <c r="L1498" s="2" t="s">
        <v>1752</v>
      </c>
      <c r="M1498" s="4">
        <v>344.70400000000001</v>
      </c>
      <c r="N1498" s="4">
        <v>2</v>
      </c>
      <c r="O1498" s="4">
        <v>38.779200000000003</v>
      </c>
      <c r="P1498" s="14">
        <f t="shared" si="143"/>
        <v>0.1125</v>
      </c>
    </row>
    <row r="1499" spans="1:16" ht="14.25" customHeight="1" x14ac:dyDescent="0.25">
      <c r="A1499" s="2" t="s">
        <v>1753</v>
      </c>
      <c r="B1499" s="3">
        <v>41041</v>
      </c>
      <c r="C1499" s="10" t="str">
        <f t="shared" si="138"/>
        <v>May</v>
      </c>
      <c r="D1499" s="10" t="str">
        <f t="shared" si="139"/>
        <v>2012</v>
      </c>
      <c r="E1499" s="3">
        <v>41045</v>
      </c>
      <c r="F1499" s="13">
        <f t="shared" si="140"/>
        <v>4</v>
      </c>
      <c r="G1499" s="2" t="s">
        <v>3457</v>
      </c>
      <c r="H1499" s="2" t="s">
        <v>3161</v>
      </c>
      <c r="I1499" s="22" t="str">
        <f t="shared" si="141"/>
        <v>United States</v>
      </c>
      <c r="J1499" s="22" t="str">
        <f t="shared" si="142"/>
        <v>Colorado</v>
      </c>
      <c r="K1499" s="2" t="s">
        <v>16</v>
      </c>
      <c r="L1499" s="2" t="s">
        <v>711</v>
      </c>
      <c r="M1499" s="4">
        <v>201.584</v>
      </c>
      <c r="N1499" s="4">
        <v>2</v>
      </c>
      <c r="O1499" s="4">
        <v>20.1584</v>
      </c>
      <c r="P1499" s="14">
        <f t="shared" si="143"/>
        <v>0.1</v>
      </c>
    </row>
    <row r="1500" spans="1:16" ht="14.25" customHeight="1" x14ac:dyDescent="0.25">
      <c r="A1500" s="2" t="s">
        <v>1754</v>
      </c>
      <c r="B1500" s="3">
        <v>41977</v>
      </c>
      <c r="C1500" s="10" t="str">
        <f t="shared" si="138"/>
        <v>December</v>
      </c>
      <c r="D1500" s="10" t="str">
        <f t="shared" si="139"/>
        <v>2014</v>
      </c>
      <c r="E1500" s="3">
        <v>41981</v>
      </c>
      <c r="F1500" s="13">
        <f t="shared" si="140"/>
        <v>4</v>
      </c>
      <c r="G1500" s="2" t="s">
        <v>3496</v>
      </c>
      <c r="H1500" s="2" t="s">
        <v>3132</v>
      </c>
      <c r="I1500" s="22" t="str">
        <f t="shared" si="141"/>
        <v>United States</v>
      </c>
      <c r="J1500" s="22" t="str">
        <f t="shared" si="142"/>
        <v>Washington</v>
      </c>
      <c r="K1500" s="2" t="s">
        <v>22</v>
      </c>
      <c r="L1500" s="2" t="s">
        <v>1755</v>
      </c>
      <c r="M1500" s="4">
        <v>521.96</v>
      </c>
      <c r="N1500" s="4">
        <v>2</v>
      </c>
      <c r="O1500" s="4">
        <v>88.733199999999997</v>
      </c>
      <c r="P1500" s="14">
        <f t="shared" si="143"/>
        <v>0.16999999999999998</v>
      </c>
    </row>
    <row r="1501" spans="1:16" ht="14.25" customHeight="1" x14ac:dyDescent="0.25">
      <c r="A1501" s="2" t="s">
        <v>1756</v>
      </c>
      <c r="B1501" s="3">
        <v>41192</v>
      </c>
      <c r="C1501" s="10" t="str">
        <f t="shared" si="138"/>
        <v>October</v>
      </c>
      <c r="D1501" s="10" t="str">
        <f t="shared" si="139"/>
        <v>2012</v>
      </c>
      <c r="E1501" s="3">
        <v>41193</v>
      </c>
      <c r="F1501" s="13">
        <f t="shared" si="140"/>
        <v>1</v>
      </c>
      <c r="G1501" s="2" t="s">
        <v>3772</v>
      </c>
      <c r="H1501" s="2" t="s">
        <v>3134</v>
      </c>
      <c r="I1501" s="22" t="str">
        <f t="shared" si="141"/>
        <v>United States</v>
      </c>
      <c r="J1501" s="22" t="str">
        <f t="shared" si="142"/>
        <v>California</v>
      </c>
      <c r="K1501" s="2" t="s">
        <v>45</v>
      </c>
      <c r="L1501" s="2" t="s">
        <v>306</v>
      </c>
      <c r="M1501" s="4">
        <v>45.36</v>
      </c>
      <c r="N1501" s="4">
        <v>7</v>
      </c>
      <c r="O1501" s="4">
        <v>21.7728</v>
      </c>
      <c r="P1501" s="14">
        <f t="shared" si="143"/>
        <v>0.48</v>
      </c>
    </row>
    <row r="1502" spans="1:16" ht="14.25" customHeight="1" x14ac:dyDescent="0.25">
      <c r="A1502" s="2" t="s">
        <v>1757</v>
      </c>
      <c r="B1502" s="3">
        <v>41017</v>
      </c>
      <c r="C1502" s="10" t="str">
        <f t="shared" si="138"/>
        <v>April</v>
      </c>
      <c r="D1502" s="10" t="str">
        <f t="shared" si="139"/>
        <v>2012</v>
      </c>
      <c r="E1502" s="3">
        <v>41019</v>
      </c>
      <c r="F1502" s="13">
        <f t="shared" si="140"/>
        <v>2</v>
      </c>
      <c r="G1502" s="2" t="s">
        <v>3773</v>
      </c>
      <c r="H1502" s="2" t="s">
        <v>3131</v>
      </c>
      <c r="I1502" s="22" t="str">
        <f t="shared" si="141"/>
        <v>United States</v>
      </c>
      <c r="J1502" s="22" t="str">
        <f t="shared" si="142"/>
        <v>California</v>
      </c>
      <c r="K1502" s="2" t="s">
        <v>28</v>
      </c>
      <c r="L1502" s="2" t="s">
        <v>1758</v>
      </c>
      <c r="M1502" s="4">
        <v>947.17</v>
      </c>
      <c r="N1502" s="4">
        <v>7</v>
      </c>
      <c r="O1502" s="4">
        <v>9.4717000000000002</v>
      </c>
      <c r="P1502" s="14">
        <f t="shared" si="143"/>
        <v>0.01</v>
      </c>
    </row>
    <row r="1503" spans="1:16" ht="14.25" customHeight="1" x14ac:dyDescent="0.25">
      <c r="A1503" s="2" t="s">
        <v>1757</v>
      </c>
      <c r="B1503" s="3">
        <v>41017</v>
      </c>
      <c r="C1503" s="10" t="str">
        <f t="shared" si="138"/>
        <v>April</v>
      </c>
      <c r="D1503" s="10" t="str">
        <f t="shared" si="139"/>
        <v>2012</v>
      </c>
      <c r="E1503" s="3">
        <v>41019</v>
      </c>
      <c r="F1503" s="13">
        <f t="shared" si="140"/>
        <v>2</v>
      </c>
      <c r="G1503" s="2" t="s">
        <v>3773</v>
      </c>
      <c r="H1503" s="2" t="s">
        <v>3131</v>
      </c>
      <c r="I1503" s="22" t="str">
        <f t="shared" si="141"/>
        <v>United States</v>
      </c>
      <c r="J1503" s="22" t="str">
        <f t="shared" si="142"/>
        <v>California</v>
      </c>
      <c r="K1503" s="2" t="s">
        <v>45</v>
      </c>
      <c r="L1503" s="2" t="s">
        <v>1759</v>
      </c>
      <c r="M1503" s="4">
        <v>61.96</v>
      </c>
      <c r="N1503" s="4">
        <v>2</v>
      </c>
      <c r="O1503" s="4">
        <v>27.882000000000001</v>
      </c>
      <c r="P1503" s="14">
        <f t="shared" si="143"/>
        <v>0.45</v>
      </c>
    </row>
    <row r="1504" spans="1:16" ht="14.25" customHeight="1" x14ac:dyDescent="0.25">
      <c r="A1504" s="2" t="s">
        <v>1760</v>
      </c>
      <c r="B1504" s="3">
        <v>41884</v>
      </c>
      <c r="C1504" s="10" t="str">
        <f t="shared" si="138"/>
        <v>September</v>
      </c>
      <c r="D1504" s="10" t="str">
        <f t="shared" si="139"/>
        <v>2014</v>
      </c>
      <c r="E1504" s="3">
        <v>41890</v>
      </c>
      <c r="F1504" s="13">
        <f t="shared" si="140"/>
        <v>6</v>
      </c>
      <c r="G1504" s="2" t="s">
        <v>3399</v>
      </c>
      <c r="H1504" s="2" t="s">
        <v>3132</v>
      </c>
      <c r="I1504" s="22" t="str">
        <f t="shared" si="141"/>
        <v>United States</v>
      </c>
      <c r="J1504" s="22" t="str">
        <f t="shared" si="142"/>
        <v>Washington</v>
      </c>
      <c r="K1504" s="2" t="s">
        <v>14</v>
      </c>
      <c r="L1504" s="2" t="s">
        <v>106</v>
      </c>
      <c r="M1504" s="4">
        <v>7.58</v>
      </c>
      <c r="N1504" s="4">
        <v>1</v>
      </c>
      <c r="O1504" s="4">
        <v>2.9561999999999999</v>
      </c>
      <c r="P1504" s="14">
        <f t="shared" si="143"/>
        <v>0.39</v>
      </c>
    </row>
    <row r="1505" spans="1:16" ht="14.25" customHeight="1" x14ac:dyDescent="0.25">
      <c r="A1505" s="2" t="s">
        <v>1761</v>
      </c>
      <c r="B1505" s="3">
        <v>40854</v>
      </c>
      <c r="C1505" s="10" t="str">
        <f t="shared" si="138"/>
        <v>November</v>
      </c>
      <c r="D1505" s="10" t="str">
        <f t="shared" si="139"/>
        <v>2011</v>
      </c>
      <c r="E1505" s="3">
        <v>40859</v>
      </c>
      <c r="F1505" s="13">
        <f t="shared" si="140"/>
        <v>5</v>
      </c>
      <c r="G1505" s="2" t="s">
        <v>3774</v>
      </c>
      <c r="H1505" s="2" t="s">
        <v>3134</v>
      </c>
      <c r="I1505" s="22" t="str">
        <f t="shared" si="141"/>
        <v>United States</v>
      </c>
      <c r="J1505" s="22" t="str">
        <f t="shared" si="142"/>
        <v>California</v>
      </c>
      <c r="K1505" s="2" t="s">
        <v>18</v>
      </c>
      <c r="L1505" s="2" t="s">
        <v>580</v>
      </c>
      <c r="M1505" s="4">
        <v>123.14400000000001</v>
      </c>
      <c r="N1505" s="4">
        <v>7</v>
      </c>
      <c r="O1505" s="4">
        <v>46.179000000000002</v>
      </c>
      <c r="P1505" s="14">
        <f t="shared" si="143"/>
        <v>0.375</v>
      </c>
    </row>
    <row r="1506" spans="1:16" ht="14.25" customHeight="1" x14ac:dyDescent="0.25">
      <c r="A1506" s="2" t="s">
        <v>1762</v>
      </c>
      <c r="B1506" s="3">
        <v>40997</v>
      </c>
      <c r="C1506" s="10" t="str">
        <f t="shared" si="138"/>
        <v>March</v>
      </c>
      <c r="D1506" s="10" t="str">
        <f t="shared" si="139"/>
        <v>2012</v>
      </c>
      <c r="E1506" s="3">
        <v>40999</v>
      </c>
      <c r="F1506" s="13">
        <f t="shared" si="140"/>
        <v>2</v>
      </c>
      <c r="G1506" s="2" t="s">
        <v>3775</v>
      </c>
      <c r="H1506" s="2" t="s">
        <v>3149</v>
      </c>
      <c r="I1506" s="22" t="str">
        <f t="shared" si="141"/>
        <v>United States</v>
      </c>
      <c r="J1506" s="22" t="str">
        <f t="shared" si="142"/>
        <v>California</v>
      </c>
      <c r="K1506" s="2" t="s">
        <v>45</v>
      </c>
      <c r="L1506" s="2" t="s">
        <v>77</v>
      </c>
      <c r="M1506" s="4">
        <v>212.64</v>
      </c>
      <c r="N1506" s="4">
        <v>6</v>
      </c>
      <c r="O1506" s="4">
        <v>99.940799999999996</v>
      </c>
      <c r="P1506" s="14">
        <f t="shared" si="143"/>
        <v>0.47000000000000003</v>
      </c>
    </row>
    <row r="1507" spans="1:16" ht="14.25" customHeight="1" x14ac:dyDescent="0.25">
      <c r="A1507" s="2" t="s">
        <v>1762</v>
      </c>
      <c r="B1507" s="3">
        <v>40997</v>
      </c>
      <c r="C1507" s="10" t="str">
        <f t="shared" si="138"/>
        <v>March</v>
      </c>
      <c r="D1507" s="10" t="str">
        <f t="shared" si="139"/>
        <v>2012</v>
      </c>
      <c r="E1507" s="3">
        <v>40999</v>
      </c>
      <c r="F1507" s="13">
        <f t="shared" si="140"/>
        <v>2</v>
      </c>
      <c r="G1507" s="2" t="s">
        <v>3775</v>
      </c>
      <c r="H1507" s="2" t="s">
        <v>3149</v>
      </c>
      <c r="I1507" s="22" t="str">
        <f t="shared" si="141"/>
        <v>United States</v>
      </c>
      <c r="J1507" s="22" t="str">
        <f t="shared" si="142"/>
        <v>California</v>
      </c>
      <c r="K1507" s="2" t="s">
        <v>45</v>
      </c>
      <c r="L1507" s="2" t="s">
        <v>1763</v>
      </c>
      <c r="M1507" s="4">
        <v>9.8699999999999992</v>
      </c>
      <c r="N1507" s="4">
        <v>3</v>
      </c>
      <c r="O1507" s="4">
        <v>4.5401999999999996</v>
      </c>
      <c r="P1507" s="14">
        <f t="shared" si="143"/>
        <v>0.46</v>
      </c>
    </row>
    <row r="1508" spans="1:16" ht="14.25" customHeight="1" x14ac:dyDescent="0.25">
      <c r="A1508" s="2" t="s">
        <v>1762</v>
      </c>
      <c r="B1508" s="3">
        <v>40997</v>
      </c>
      <c r="C1508" s="10" t="str">
        <f t="shared" si="138"/>
        <v>March</v>
      </c>
      <c r="D1508" s="10" t="str">
        <f t="shared" si="139"/>
        <v>2012</v>
      </c>
      <c r="E1508" s="3">
        <v>40999</v>
      </c>
      <c r="F1508" s="13">
        <f t="shared" si="140"/>
        <v>2</v>
      </c>
      <c r="G1508" s="2" t="s">
        <v>3775</v>
      </c>
      <c r="H1508" s="2" t="s">
        <v>3149</v>
      </c>
      <c r="I1508" s="22" t="str">
        <f t="shared" si="141"/>
        <v>United States</v>
      </c>
      <c r="J1508" s="22" t="str">
        <f t="shared" si="142"/>
        <v>California</v>
      </c>
      <c r="K1508" s="2" t="s">
        <v>38</v>
      </c>
      <c r="L1508" s="2" t="s">
        <v>820</v>
      </c>
      <c r="M1508" s="4">
        <v>53.25</v>
      </c>
      <c r="N1508" s="4">
        <v>3</v>
      </c>
      <c r="O1508" s="4">
        <v>20.767499999999998</v>
      </c>
      <c r="P1508" s="14">
        <f t="shared" si="143"/>
        <v>0.38999999999999996</v>
      </c>
    </row>
    <row r="1509" spans="1:16" ht="14.25" customHeight="1" x14ac:dyDescent="0.25">
      <c r="A1509" s="2" t="s">
        <v>1762</v>
      </c>
      <c r="B1509" s="3">
        <v>40997</v>
      </c>
      <c r="C1509" s="10" t="str">
        <f t="shared" si="138"/>
        <v>March</v>
      </c>
      <c r="D1509" s="10" t="str">
        <f t="shared" si="139"/>
        <v>2012</v>
      </c>
      <c r="E1509" s="3">
        <v>40999</v>
      </c>
      <c r="F1509" s="13">
        <f t="shared" si="140"/>
        <v>2</v>
      </c>
      <c r="G1509" s="2" t="s">
        <v>3775</v>
      </c>
      <c r="H1509" s="2" t="s">
        <v>3149</v>
      </c>
      <c r="I1509" s="22" t="str">
        <f t="shared" si="141"/>
        <v>United States</v>
      </c>
      <c r="J1509" s="22" t="str">
        <f t="shared" si="142"/>
        <v>California</v>
      </c>
      <c r="K1509" s="2" t="s">
        <v>12</v>
      </c>
      <c r="L1509" s="2" t="s">
        <v>1764</v>
      </c>
      <c r="M1509" s="4">
        <v>19.920000000000002</v>
      </c>
      <c r="N1509" s="4">
        <v>3</v>
      </c>
      <c r="O1509" s="4">
        <v>9.5616000000000003</v>
      </c>
      <c r="P1509" s="14">
        <f t="shared" si="143"/>
        <v>0.48</v>
      </c>
    </row>
    <row r="1510" spans="1:16" ht="14.25" customHeight="1" x14ac:dyDescent="0.25">
      <c r="A1510" s="2" t="s">
        <v>1765</v>
      </c>
      <c r="B1510" s="3">
        <v>40957</v>
      </c>
      <c r="C1510" s="10" t="str">
        <f t="shared" si="138"/>
        <v>February</v>
      </c>
      <c r="D1510" s="10" t="str">
        <f t="shared" si="139"/>
        <v>2012</v>
      </c>
      <c r="E1510" s="3">
        <v>40963</v>
      </c>
      <c r="F1510" s="13">
        <f t="shared" si="140"/>
        <v>6</v>
      </c>
      <c r="G1510" s="2" t="s">
        <v>3705</v>
      </c>
      <c r="H1510" s="2" t="s">
        <v>3154</v>
      </c>
      <c r="I1510" s="22" t="str">
        <f t="shared" si="141"/>
        <v>United States</v>
      </c>
      <c r="J1510" s="22" t="str">
        <f t="shared" si="142"/>
        <v>California</v>
      </c>
      <c r="K1510" s="2" t="s">
        <v>9</v>
      </c>
      <c r="L1510" s="2" t="s">
        <v>623</v>
      </c>
      <c r="M1510" s="4">
        <v>61.06</v>
      </c>
      <c r="N1510" s="4">
        <v>2</v>
      </c>
      <c r="O1510" s="4">
        <v>28.087599999999998</v>
      </c>
      <c r="P1510" s="14">
        <f t="shared" si="143"/>
        <v>0.45999999999999996</v>
      </c>
    </row>
    <row r="1511" spans="1:16" ht="14.25" customHeight="1" x14ac:dyDescent="0.25">
      <c r="A1511" s="2" t="s">
        <v>1765</v>
      </c>
      <c r="B1511" s="3">
        <v>40957</v>
      </c>
      <c r="C1511" s="10" t="str">
        <f t="shared" si="138"/>
        <v>February</v>
      </c>
      <c r="D1511" s="10" t="str">
        <f t="shared" si="139"/>
        <v>2012</v>
      </c>
      <c r="E1511" s="3">
        <v>40963</v>
      </c>
      <c r="F1511" s="13">
        <f t="shared" si="140"/>
        <v>6</v>
      </c>
      <c r="G1511" s="2" t="s">
        <v>3705</v>
      </c>
      <c r="H1511" s="2" t="s">
        <v>3154</v>
      </c>
      <c r="I1511" s="22" t="str">
        <f t="shared" si="141"/>
        <v>United States</v>
      </c>
      <c r="J1511" s="22" t="str">
        <f t="shared" si="142"/>
        <v>California</v>
      </c>
      <c r="K1511" s="2" t="s">
        <v>22</v>
      </c>
      <c r="L1511" s="2" t="s">
        <v>1766</v>
      </c>
      <c r="M1511" s="4">
        <v>35.543999999999997</v>
      </c>
      <c r="N1511" s="4">
        <v>1</v>
      </c>
      <c r="O1511" s="4">
        <v>-0.88859999999999995</v>
      </c>
      <c r="P1511" s="14">
        <f t="shared" si="143"/>
        <v>-2.5000000000000001E-2</v>
      </c>
    </row>
    <row r="1512" spans="1:16" ht="14.25" customHeight="1" x14ac:dyDescent="0.25">
      <c r="A1512" s="2" t="s">
        <v>1767</v>
      </c>
      <c r="B1512" s="3">
        <v>41956</v>
      </c>
      <c r="C1512" s="10" t="str">
        <f t="shared" si="138"/>
        <v>November</v>
      </c>
      <c r="D1512" s="10" t="str">
        <f t="shared" si="139"/>
        <v>2014</v>
      </c>
      <c r="E1512" s="3">
        <v>41960</v>
      </c>
      <c r="F1512" s="13">
        <f t="shared" si="140"/>
        <v>4</v>
      </c>
      <c r="G1512" s="2" t="s">
        <v>3776</v>
      </c>
      <c r="H1512" s="2" t="s">
        <v>3132</v>
      </c>
      <c r="I1512" s="22" t="str">
        <f t="shared" si="141"/>
        <v>United States</v>
      </c>
      <c r="J1512" s="22" t="str">
        <f t="shared" si="142"/>
        <v>Washington</v>
      </c>
      <c r="K1512" s="2" t="s">
        <v>9</v>
      </c>
      <c r="L1512" s="2" t="s">
        <v>1768</v>
      </c>
      <c r="M1512" s="4">
        <v>9.9600000000000009</v>
      </c>
      <c r="N1512" s="4">
        <v>2</v>
      </c>
      <c r="O1512" s="4">
        <v>4.5815999999999999</v>
      </c>
      <c r="P1512" s="14">
        <f t="shared" si="143"/>
        <v>0.45999999999999996</v>
      </c>
    </row>
    <row r="1513" spans="1:16" ht="14.25" customHeight="1" x14ac:dyDescent="0.25">
      <c r="A1513" s="2" t="s">
        <v>1767</v>
      </c>
      <c r="B1513" s="3">
        <v>41956</v>
      </c>
      <c r="C1513" s="10" t="str">
        <f t="shared" si="138"/>
        <v>November</v>
      </c>
      <c r="D1513" s="10" t="str">
        <f t="shared" si="139"/>
        <v>2014</v>
      </c>
      <c r="E1513" s="3">
        <v>41960</v>
      </c>
      <c r="F1513" s="13">
        <f t="shared" si="140"/>
        <v>4</v>
      </c>
      <c r="G1513" s="2" t="s">
        <v>3776</v>
      </c>
      <c r="H1513" s="2" t="s">
        <v>3132</v>
      </c>
      <c r="I1513" s="22" t="str">
        <f t="shared" si="141"/>
        <v>United States</v>
      </c>
      <c r="J1513" s="22" t="str">
        <f t="shared" si="142"/>
        <v>Washington</v>
      </c>
      <c r="K1513" s="2" t="s">
        <v>14</v>
      </c>
      <c r="L1513" s="2" t="s">
        <v>1769</v>
      </c>
      <c r="M1513" s="4">
        <v>9.2100000000000009</v>
      </c>
      <c r="N1513" s="4">
        <v>3</v>
      </c>
      <c r="O1513" s="4">
        <v>2.3025000000000002</v>
      </c>
      <c r="P1513" s="14">
        <f t="shared" si="143"/>
        <v>0.25</v>
      </c>
    </row>
    <row r="1514" spans="1:16" ht="14.25" customHeight="1" x14ac:dyDescent="0.25">
      <c r="A1514" s="2" t="s">
        <v>1767</v>
      </c>
      <c r="B1514" s="3">
        <v>41956</v>
      </c>
      <c r="C1514" s="10" t="str">
        <f t="shared" si="138"/>
        <v>November</v>
      </c>
      <c r="D1514" s="10" t="str">
        <f t="shared" si="139"/>
        <v>2014</v>
      </c>
      <c r="E1514" s="3">
        <v>41960</v>
      </c>
      <c r="F1514" s="13">
        <f t="shared" si="140"/>
        <v>4</v>
      </c>
      <c r="G1514" s="2" t="s">
        <v>3776</v>
      </c>
      <c r="H1514" s="2" t="s">
        <v>3132</v>
      </c>
      <c r="I1514" s="22" t="str">
        <f t="shared" si="141"/>
        <v>United States</v>
      </c>
      <c r="J1514" s="22" t="str">
        <f t="shared" si="142"/>
        <v>Washington</v>
      </c>
      <c r="K1514" s="2" t="s">
        <v>82</v>
      </c>
      <c r="L1514" s="2" t="s">
        <v>1770</v>
      </c>
      <c r="M1514" s="4">
        <v>27.93</v>
      </c>
      <c r="N1514" s="4">
        <v>3</v>
      </c>
      <c r="O1514" s="4">
        <v>8.0997000000000003</v>
      </c>
      <c r="P1514" s="14">
        <f t="shared" si="143"/>
        <v>0.29000000000000004</v>
      </c>
    </row>
    <row r="1515" spans="1:16" ht="14.25" customHeight="1" x14ac:dyDescent="0.25">
      <c r="A1515" s="2" t="s">
        <v>1771</v>
      </c>
      <c r="B1515" s="3">
        <v>41337</v>
      </c>
      <c r="C1515" s="10" t="str">
        <f t="shared" si="138"/>
        <v>March</v>
      </c>
      <c r="D1515" s="10" t="str">
        <f t="shared" si="139"/>
        <v>2013</v>
      </c>
      <c r="E1515" s="3">
        <v>41337</v>
      </c>
      <c r="F1515" s="13">
        <f t="shared" si="140"/>
        <v>0</v>
      </c>
      <c r="G1515" s="2" t="s">
        <v>3777</v>
      </c>
      <c r="H1515" s="2" t="s">
        <v>3134</v>
      </c>
      <c r="I1515" s="22" t="str">
        <f t="shared" si="141"/>
        <v>United States</v>
      </c>
      <c r="J1515" s="22" t="str">
        <f t="shared" si="142"/>
        <v>California</v>
      </c>
      <c r="K1515" s="2" t="s">
        <v>82</v>
      </c>
      <c r="L1515" s="2" t="s">
        <v>1440</v>
      </c>
      <c r="M1515" s="4">
        <v>25.35</v>
      </c>
      <c r="N1515" s="4">
        <v>3</v>
      </c>
      <c r="O1515" s="4">
        <v>7.6050000000000004</v>
      </c>
      <c r="P1515" s="14">
        <f t="shared" si="143"/>
        <v>0.3</v>
      </c>
    </row>
    <row r="1516" spans="1:16" ht="14.25" customHeight="1" x14ac:dyDescent="0.25">
      <c r="A1516" s="2" t="s">
        <v>1771</v>
      </c>
      <c r="B1516" s="3">
        <v>41337</v>
      </c>
      <c r="C1516" s="10" t="str">
        <f t="shared" si="138"/>
        <v>March</v>
      </c>
      <c r="D1516" s="10" t="str">
        <f t="shared" si="139"/>
        <v>2013</v>
      </c>
      <c r="E1516" s="3">
        <v>41337</v>
      </c>
      <c r="F1516" s="13">
        <f t="shared" si="140"/>
        <v>0</v>
      </c>
      <c r="G1516" s="2" t="s">
        <v>3777</v>
      </c>
      <c r="H1516" s="2" t="s">
        <v>3134</v>
      </c>
      <c r="I1516" s="22" t="str">
        <f t="shared" si="141"/>
        <v>United States</v>
      </c>
      <c r="J1516" s="22" t="str">
        <f t="shared" si="142"/>
        <v>California</v>
      </c>
      <c r="K1516" s="2" t="s">
        <v>12</v>
      </c>
      <c r="L1516" s="2" t="s">
        <v>1553</v>
      </c>
      <c r="M1516" s="4">
        <v>35.28</v>
      </c>
      <c r="N1516" s="4">
        <v>3</v>
      </c>
      <c r="O1516" s="4">
        <v>11.995200000000001</v>
      </c>
      <c r="P1516" s="14">
        <f t="shared" si="143"/>
        <v>0.34</v>
      </c>
    </row>
    <row r="1517" spans="1:16" ht="14.25" customHeight="1" x14ac:dyDescent="0.25">
      <c r="A1517" s="2" t="s">
        <v>1772</v>
      </c>
      <c r="B1517" s="3">
        <v>41633</v>
      </c>
      <c r="C1517" s="10" t="str">
        <f t="shared" si="138"/>
        <v>December</v>
      </c>
      <c r="D1517" s="10" t="str">
        <f t="shared" si="139"/>
        <v>2013</v>
      </c>
      <c r="E1517" s="3">
        <v>41634</v>
      </c>
      <c r="F1517" s="13">
        <f t="shared" si="140"/>
        <v>1</v>
      </c>
      <c r="G1517" s="2" t="s">
        <v>3778</v>
      </c>
      <c r="H1517" s="2" t="s">
        <v>3132</v>
      </c>
      <c r="I1517" s="22" t="str">
        <f t="shared" si="141"/>
        <v>United States</v>
      </c>
      <c r="J1517" s="22" t="str">
        <f t="shared" si="142"/>
        <v>Washington</v>
      </c>
      <c r="K1517" s="2" t="s">
        <v>45</v>
      </c>
      <c r="L1517" s="2" t="s">
        <v>569</v>
      </c>
      <c r="M1517" s="4">
        <v>33.4</v>
      </c>
      <c r="N1517" s="4">
        <v>5</v>
      </c>
      <c r="O1517" s="4">
        <v>16.032</v>
      </c>
      <c r="P1517" s="14">
        <f t="shared" si="143"/>
        <v>0.48000000000000004</v>
      </c>
    </row>
    <row r="1518" spans="1:16" ht="14.25" customHeight="1" x14ac:dyDescent="0.25">
      <c r="A1518" s="2" t="s">
        <v>1773</v>
      </c>
      <c r="B1518" s="3">
        <v>41555</v>
      </c>
      <c r="C1518" s="10" t="str">
        <f t="shared" si="138"/>
        <v>October</v>
      </c>
      <c r="D1518" s="10" t="str">
        <f t="shared" si="139"/>
        <v>2013</v>
      </c>
      <c r="E1518" s="3">
        <v>41557</v>
      </c>
      <c r="F1518" s="13">
        <f t="shared" si="140"/>
        <v>2</v>
      </c>
      <c r="G1518" s="2" t="s">
        <v>3453</v>
      </c>
      <c r="H1518" s="2" t="s">
        <v>3208</v>
      </c>
      <c r="I1518" s="22" t="str">
        <f t="shared" si="141"/>
        <v>United States</v>
      </c>
      <c r="J1518" s="22" t="str">
        <f t="shared" si="142"/>
        <v>Washington</v>
      </c>
      <c r="K1518" s="2" t="s">
        <v>510</v>
      </c>
      <c r="L1518" s="2" t="s">
        <v>1283</v>
      </c>
      <c r="M1518" s="4">
        <v>837.6</v>
      </c>
      <c r="N1518" s="4">
        <v>3</v>
      </c>
      <c r="O1518" s="4">
        <v>62.82</v>
      </c>
      <c r="P1518" s="14">
        <f t="shared" si="143"/>
        <v>7.4999999999999997E-2</v>
      </c>
    </row>
    <row r="1519" spans="1:16" ht="14.25" customHeight="1" x14ac:dyDescent="0.25">
      <c r="A1519" s="2" t="s">
        <v>1774</v>
      </c>
      <c r="B1519" s="3">
        <v>40803</v>
      </c>
      <c r="C1519" s="10" t="str">
        <f t="shared" si="138"/>
        <v>September</v>
      </c>
      <c r="D1519" s="10" t="str">
        <f t="shared" si="139"/>
        <v>2011</v>
      </c>
      <c r="E1519" s="3">
        <v>40807</v>
      </c>
      <c r="F1519" s="13">
        <f t="shared" si="140"/>
        <v>4</v>
      </c>
      <c r="G1519" s="2" t="s">
        <v>3779</v>
      </c>
      <c r="H1519" s="2" t="s">
        <v>3247</v>
      </c>
      <c r="I1519" s="22" t="str">
        <f t="shared" si="141"/>
        <v>United States</v>
      </c>
      <c r="J1519" s="22" t="str">
        <f t="shared" si="142"/>
        <v>California</v>
      </c>
      <c r="K1519" s="2" t="s">
        <v>87</v>
      </c>
      <c r="L1519" s="2" t="s">
        <v>1775</v>
      </c>
      <c r="M1519" s="4">
        <v>182.94</v>
      </c>
      <c r="N1519" s="4">
        <v>3</v>
      </c>
      <c r="O1519" s="4">
        <v>85.981800000000007</v>
      </c>
      <c r="P1519" s="14">
        <f t="shared" si="143"/>
        <v>0.47000000000000003</v>
      </c>
    </row>
    <row r="1520" spans="1:16" ht="14.25" customHeight="1" x14ac:dyDescent="0.25">
      <c r="A1520" s="2" t="s">
        <v>1776</v>
      </c>
      <c r="B1520" s="3">
        <v>41968</v>
      </c>
      <c r="C1520" s="10" t="str">
        <f t="shared" si="138"/>
        <v>November</v>
      </c>
      <c r="D1520" s="10" t="str">
        <f t="shared" si="139"/>
        <v>2014</v>
      </c>
      <c r="E1520" s="3">
        <v>41971</v>
      </c>
      <c r="F1520" s="13">
        <f t="shared" si="140"/>
        <v>3</v>
      </c>
      <c r="G1520" s="2" t="s">
        <v>3416</v>
      </c>
      <c r="H1520" s="2" t="s">
        <v>3134</v>
      </c>
      <c r="I1520" s="22" t="str">
        <f t="shared" si="141"/>
        <v>United States</v>
      </c>
      <c r="J1520" s="22" t="str">
        <f t="shared" si="142"/>
        <v>California</v>
      </c>
      <c r="K1520" s="2" t="s">
        <v>14</v>
      </c>
      <c r="L1520" s="2" t="s">
        <v>1777</v>
      </c>
      <c r="M1520" s="4">
        <v>27.76</v>
      </c>
      <c r="N1520" s="4">
        <v>4</v>
      </c>
      <c r="O1520" s="4">
        <v>9.9936000000000007</v>
      </c>
      <c r="P1520" s="14">
        <f t="shared" si="143"/>
        <v>0.36</v>
      </c>
    </row>
    <row r="1521" spans="1:16" ht="14.25" customHeight="1" x14ac:dyDescent="0.25">
      <c r="A1521" s="2" t="s">
        <v>1778</v>
      </c>
      <c r="B1521" s="3">
        <v>41537</v>
      </c>
      <c r="C1521" s="10" t="str">
        <f t="shared" si="138"/>
        <v>September</v>
      </c>
      <c r="D1521" s="10" t="str">
        <f t="shared" si="139"/>
        <v>2013</v>
      </c>
      <c r="E1521" s="3">
        <v>41542</v>
      </c>
      <c r="F1521" s="13">
        <f t="shared" si="140"/>
        <v>5</v>
      </c>
      <c r="G1521" s="2" t="s">
        <v>3468</v>
      </c>
      <c r="H1521" s="2" t="s">
        <v>3134</v>
      </c>
      <c r="I1521" s="22" t="str">
        <f t="shared" si="141"/>
        <v>United States</v>
      </c>
      <c r="J1521" s="22" t="str">
        <f t="shared" si="142"/>
        <v>California</v>
      </c>
      <c r="K1521" s="2" t="s">
        <v>18</v>
      </c>
      <c r="L1521" s="2" t="s">
        <v>342</v>
      </c>
      <c r="M1521" s="4">
        <v>11.952</v>
      </c>
      <c r="N1521" s="4">
        <v>3</v>
      </c>
      <c r="O1521" s="4">
        <v>4.1832000000000003</v>
      </c>
      <c r="P1521" s="14">
        <f t="shared" si="143"/>
        <v>0.35000000000000003</v>
      </c>
    </row>
    <row r="1522" spans="1:16" ht="14.25" customHeight="1" x14ac:dyDescent="0.25">
      <c r="A1522" s="2" t="s">
        <v>1778</v>
      </c>
      <c r="B1522" s="3">
        <v>41537</v>
      </c>
      <c r="C1522" s="10" t="str">
        <f t="shared" si="138"/>
        <v>September</v>
      </c>
      <c r="D1522" s="10" t="str">
        <f t="shared" si="139"/>
        <v>2013</v>
      </c>
      <c r="E1522" s="3">
        <v>41542</v>
      </c>
      <c r="F1522" s="13">
        <f t="shared" si="140"/>
        <v>5</v>
      </c>
      <c r="G1522" s="2" t="s">
        <v>3468</v>
      </c>
      <c r="H1522" s="2" t="s">
        <v>3134</v>
      </c>
      <c r="I1522" s="22" t="str">
        <f t="shared" si="141"/>
        <v>United States</v>
      </c>
      <c r="J1522" s="22" t="str">
        <f t="shared" si="142"/>
        <v>California</v>
      </c>
      <c r="K1522" s="2" t="s">
        <v>82</v>
      </c>
      <c r="L1522" s="2" t="s">
        <v>1779</v>
      </c>
      <c r="M1522" s="4">
        <v>6.24</v>
      </c>
      <c r="N1522" s="4">
        <v>3</v>
      </c>
      <c r="O1522" s="4">
        <v>1.8720000000000001</v>
      </c>
      <c r="P1522" s="14">
        <f t="shared" si="143"/>
        <v>0.3</v>
      </c>
    </row>
    <row r="1523" spans="1:16" ht="14.25" customHeight="1" x14ac:dyDescent="0.25">
      <c r="A1523" s="2" t="s">
        <v>1780</v>
      </c>
      <c r="B1523" s="3">
        <v>40847</v>
      </c>
      <c r="C1523" s="10" t="str">
        <f t="shared" si="138"/>
        <v>October</v>
      </c>
      <c r="D1523" s="10" t="str">
        <f t="shared" si="139"/>
        <v>2011</v>
      </c>
      <c r="E1523" s="3">
        <v>40850</v>
      </c>
      <c r="F1523" s="13">
        <f t="shared" si="140"/>
        <v>3</v>
      </c>
      <c r="G1523" s="2" t="s">
        <v>3732</v>
      </c>
      <c r="H1523" s="2" t="s">
        <v>3259</v>
      </c>
      <c r="I1523" s="22" t="str">
        <f t="shared" si="141"/>
        <v>United States</v>
      </c>
      <c r="J1523" s="22" t="str">
        <f t="shared" si="142"/>
        <v>Arizona</v>
      </c>
      <c r="K1523" s="2" t="s">
        <v>16</v>
      </c>
      <c r="L1523" s="2" t="s">
        <v>470</v>
      </c>
      <c r="M1523" s="4">
        <v>742.33600000000001</v>
      </c>
      <c r="N1523" s="4">
        <v>8</v>
      </c>
      <c r="O1523" s="4">
        <v>83.512799999999999</v>
      </c>
      <c r="P1523" s="14">
        <f t="shared" si="143"/>
        <v>0.1125</v>
      </c>
    </row>
    <row r="1524" spans="1:16" ht="14.25" customHeight="1" x14ac:dyDescent="0.25">
      <c r="A1524" s="2" t="s">
        <v>1781</v>
      </c>
      <c r="B1524" s="3">
        <v>41960</v>
      </c>
      <c r="C1524" s="10" t="str">
        <f t="shared" si="138"/>
        <v>November</v>
      </c>
      <c r="D1524" s="10" t="str">
        <f t="shared" si="139"/>
        <v>2014</v>
      </c>
      <c r="E1524" s="3">
        <v>41965</v>
      </c>
      <c r="F1524" s="13">
        <f t="shared" si="140"/>
        <v>5</v>
      </c>
      <c r="G1524" s="2" t="s">
        <v>3736</v>
      </c>
      <c r="H1524" s="2" t="s">
        <v>3189</v>
      </c>
      <c r="I1524" s="22" t="str">
        <f t="shared" si="141"/>
        <v>United States</v>
      </c>
      <c r="J1524" s="22" t="str">
        <f t="shared" si="142"/>
        <v>California</v>
      </c>
      <c r="K1524" s="2" t="s">
        <v>14</v>
      </c>
      <c r="L1524" s="2" t="s">
        <v>1750</v>
      </c>
      <c r="M1524" s="4">
        <v>23.36</v>
      </c>
      <c r="N1524" s="4">
        <v>4</v>
      </c>
      <c r="O1524" s="4">
        <v>6.0735999999999999</v>
      </c>
      <c r="P1524" s="14">
        <f t="shared" si="143"/>
        <v>0.26</v>
      </c>
    </row>
    <row r="1525" spans="1:16" ht="14.25" customHeight="1" x14ac:dyDescent="0.25">
      <c r="A1525" s="2" t="s">
        <v>1782</v>
      </c>
      <c r="B1525" s="3">
        <v>41254</v>
      </c>
      <c r="C1525" s="10" t="str">
        <f t="shared" si="138"/>
        <v>December</v>
      </c>
      <c r="D1525" s="10" t="str">
        <f t="shared" si="139"/>
        <v>2012</v>
      </c>
      <c r="E1525" s="3">
        <v>41259</v>
      </c>
      <c r="F1525" s="13">
        <f t="shared" si="140"/>
        <v>5</v>
      </c>
      <c r="G1525" s="2" t="s">
        <v>3303</v>
      </c>
      <c r="H1525" s="2" t="s">
        <v>3152</v>
      </c>
      <c r="I1525" s="22" t="str">
        <f t="shared" si="141"/>
        <v>United States</v>
      </c>
      <c r="J1525" s="22" t="str">
        <f t="shared" si="142"/>
        <v>Colorado</v>
      </c>
      <c r="K1525" s="2" t="s">
        <v>14</v>
      </c>
      <c r="L1525" s="2" t="s">
        <v>1783</v>
      </c>
      <c r="M1525" s="4">
        <v>13.12</v>
      </c>
      <c r="N1525" s="4">
        <v>5</v>
      </c>
      <c r="O1525" s="4">
        <v>1.1479999999999999</v>
      </c>
      <c r="P1525" s="14">
        <f t="shared" si="143"/>
        <v>8.7499999999999994E-2</v>
      </c>
    </row>
    <row r="1526" spans="1:16" ht="14.25" customHeight="1" x14ac:dyDescent="0.25">
      <c r="A1526" s="2" t="s">
        <v>1782</v>
      </c>
      <c r="B1526" s="3">
        <v>41254</v>
      </c>
      <c r="C1526" s="10" t="str">
        <f t="shared" si="138"/>
        <v>December</v>
      </c>
      <c r="D1526" s="10" t="str">
        <f t="shared" si="139"/>
        <v>2012</v>
      </c>
      <c r="E1526" s="3">
        <v>41259</v>
      </c>
      <c r="F1526" s="13">
        <f t="shared" si="140"/>
        <v>5</v>
      </c>
      <c r="G1526" s="2" t="s">
        <v>3303</v>
      </c>
      <c r="H1526" s="2" t="s">
        <v>3152</v>
      </c>
      <c r="I1526" s="22" t="str">
        <f t="shared" si="141"/>
        <v>United States</v>
      </c>
      <c r="J1526" s="22" t="str">
        <f t="shared" si="142"/>
        <v>Colorado</v>
      </c>
      <c r="K1526" s="2" t="s">
        <v>198</v>
      </c>
      <c r="L1526" s="2" t="s">
        <v>1784</v>
      </c>
      <c r="M1526" s="4">
        <v>69.575999999999993</v>
      </c>
      <c r="N1526" s="4">
        <v>4</v>
      </c>
      <c r="O1526" s="4">
        <v>-143.79040000000001</v>
      </c>
      <c r="P1526" s="14">
        <f t="shared" si="143"/>
        <v>-2.0666666666666669</v>
      </c>
    </row>
    <row r="1527" spans="1:16" ht="14.25" customHeight="1" x14ac:dyDescent="0.25">
      <c r="A1527" s="2" t="s">
        <v>1782</v>
      </c>
      <c r="B1527" s="3">
        <v>41254</v>
      </c>
      <c r="C1527" s="10" t="str">
        <f t="shared" si="138"/>
        <v>December</v>
      </c>
      <c r="D1527" s="10" t="str">
        <f t="shared" si="139"/>
        <v>2012</v>
      </c>
      <c r="E1527" s="3">
        <v>41259</v>
      </c>
      <c r="F1527" s="13">
        <f t="shared" si="140"/>
        <v>5</v>
      </c>
      <c r="G1527" s="2" t="s">
        <v>3303</v>
      </c>
      <c r="H1527" s="2" t="s">
        <v>3152</v>
      </c>
      <c r="I1527" s="22" t="str">
        <f t="shared" si="141"/>
        <v>United States</v>
      </c>
      <c r="J1527" s="22" t="str">
        <f t="shared" si="142"/>
        <v>Colorado</v>
      </c>
      <c r="K1527" s="2" t="s">
        <v>14</v>
      </c>
      <c r="L1527" s="2" t="s">
        <v>497</v>
      </c>
      <c r="M1527" s="4">
        <v>4.2240000000000002</v>
      </c>
      <c r="N1527" s="4">
        <v>3</v>
      </c>
      <c r="O1527" s="4">
        <v>0.47520000000000001</v>
      </c>
      <c r="P1527" s="14">
        <f t="shared" si="143"/>
        <v>0.1125</v>
      </c>
    </row>
    <row r="1528" spans="1:16" ht="14.25" customHeight="1" x14ac:dyDescent="0.25">
      <c r="A1528" s="2" t="s">
        <v>1782</v>
      </c>
      <c r="B1528" s="3">
        <v>41254</v>
      </c>
      <c r="C1528" s="10" t="str">
        <f t="shared" si="138"/>
        <v>December</v>
      </c>
      <c r="D1528" s="10" t="str">
        <f t="shared" si="139"/>
        <v>2012</v>
      </c>
      <c r="E1528" s="3">
        <v>41259</v>
      </c>
      <c r="F1528" s="13">
        <f t="shared" si="140"/>
        <v>5</v>
      </c>
      <c r="G1528" s="2" t="s">
        <v>3303</v>
      </c>
      <c r="H1528" s="2" t="s">
        <v>3152</v>
      </c>
      <c r="I1528" s="22" t="str">
        <f t="shared" si="141"/>
        <v>United States</v>
      </c>
      <c r="J1528" s="22" t="str">
        <f t="shared" si="142"/>
        <v>Colorado</v>
      </c>
      <c r="K1528" s="2" t="s">
        <v>38</v>
      </c>
      <c r="L1528" s="2" t="s">
        <v>1785</v>
      </c>
      <c r="M1528" s="4">
        <v>58.08</v>
      </c>
      <c r="N1528" s="4">
        <v>4</v>
      </c>
      <c r="O1528" s="4">
        <v>-6.5339999999999998</v>
      </c>
      <c r="P1528" s="14">
        <f t="shared" si="143"/>
        <v>-0.1125</v>
      </c>
    </row>
    <row r="1529" spans="1:16" ht="14.25" customHeight="1" x14ac:dyDescent="0.25">
      <c r="A1529" s="2" t="s">
        <v>1782</v>
      </c>
      <c r="B1529" s="3">
        <v>41254</v>
      </c>
      <c r="C1529" s="10" t="str">
        <f t="shared" si="138"/>
        <v>December</v>
      </c>
      <c r="D1529" s="10" t="str">
        <f t="shared" si="139"/>
        <v>2012</v>
      </c>
      <c r="E1529" s="3">
        <v>41259</v>
      </c>
      <c r="F1529" s="13">
        <f t="shared" si="140"/>
        <v>5</v>
      </c>
      <c r="G1529" s="2" t="s">
        <v>3303</v>
      </c>
      <c r="H1529" s="2" t="s">
        <v>3152</v>
      </c>
      <c r="I1529" s="22" t="str">
        <f t="shared" si="141"/>
        <v>United States</v>
      </c>
      <c r="J1529" s="22" t="str">
        <f t="shared" si="142"/>
        <v>Colorado</v>
      </c>
      <c r="K1529" s="2" t="s">
        <v>12</v>
      </c>
      <c r="L1529" s="2" t="s">
        <v>1786</v>
      </c>
      <c r="M1529" s="4">
        <v>52.415999999999997</v>
      </c>
      <c r="N1529" s="4">
        <v>9</v>
      </c>
      <c r="O1529" s="4">
        <v>15.069599999999999</v>
      </c>
      <c r="P1529" s="14">
        <f t="shared" si="143"/>
        <v>0.28750000000000003</v>
      </c>
    </row>
    <row r="1530" spans="1:16" ht="14.25" customHeight="1" x14ac:dyDescent="0.25">
      <c r="A1530" s="2" t="s">
        <v>1782</v>
      </c>
      <c r="B1530" s="3">
        <v>41254</v>
      </c>
      <c r="C1530" s="10" t="str">
        <f t="shared" si="138"/>
        <v>December</v>
      </c>
      <c r="D1530" s="10" t="str">
        <f t="shared" si="139"/>
        <v>2012</v>
      </c>
      <c r="E1530" s="3">
        <v>41259</v>
      </c>
      <c r="F1530" s="13">
        <f t="shared" si="140"/>
        <v>5</v>
      </c>
      <c r="G1530" s="2" t="s">
        <v>3303</v>
      </c>
      <c r="H1530" s="2" t="s">
        <v>3152</v>
      </c>
      <c r="I1530" s="22" t="str">
        <f t="shared" si="141"/>
        <v>United States</v>
      </c>
      <c r="J1530" s="22" t="str">
        <f t="shared" si="142"/>
        <v>Colorado</v>
      </c>
      <c r="K1530" s="2" t="s">
        <v>12</v>
      </c>
      <c r="L1530" s="2" t="s">
        <v>1787</v>
      </c>
      <c r="M1530" s="4">
        <v>54.92</v>
      </c>
      <c r="N1530" s="4">
        <v>5</v>
      </c>
      <c r="O1530" s="4">
        <v>10.984</v>
      </c>
      <c r="P1530" s="14">
        <f t="shared" si="143"/>
        <v>0.19999999999999998</v>
      </c>
    </row>
    <row r="1531" spans="1:16" ht="14.25" customHeight="1" x14ac:dyDescent="0.25">
      <c r="A1531" s="2" t="s">
        <v>1782</v>
      </c>
      <c r="B1531" s="3">
        <v>41254</v>
      </c>
      <c r="C1531" s="10" t="str">
        <f t="shared" si="138"/>
        <v>December</v>
      </c>
      <c r="D1531" s="10" t="str">
        <f t="shared" si="139"/>
        <v>2012</v>
      </c>
      <c r="E1531" s="3">
        <v>41259</v>
      </c>
      <c r="F1531" s="13">
        <f t="shared" si="140"/>
        <v>5</v>
      </c>
      <c r="G1531" s="2" t="s">
        <v>3303</v>
      </c>
      <c r="H1531" s="2" t="s">
        <v>3152</v>
      </c>
      <c r="I1531" s="22" t="str">
        <f t="shared" si="141"/>
        <v>United States</v>
      </c>
      <c r="J1531" s="22" t="str">
        <f t="shared" si="142"/>
        <v>Colorado</v>
      </c>
      <c r="K1531" s="2" t="s">
        <v>22</v>
      </c>
      <c r="L1531" s="2" t="s">
        <v>1044</v>
      </c>
      <c r="M1531" s="4">
        <v>364.95</v>
      </c>
      <c r="N1531" s="4">
        <v>5</v>
      </c>
      <c r="O1531" s="4">
        <v>-248.166</v>
      </c>
      <c r="P1531" s="14">
        <f t="shared" si="143"/>
        <v>-0.68</v>
      </c>
    </row>
    <row r="1532" spans="1:16" ht="14.25" customHeight="1" x14ac:dyDescent="0.25">
      <c r="A1532" s="2" t="s">
        <v>1782</v>
      </c>
      <c r="B1532" s="3">
        <v>41254</v>
      </c>
      <c r="C1532" s="10" t="str">
        <f t="shared" si="138"/>
        <v>December</v>
      </c>
      <c r="D1532" s="10" t="str">
        <f t="shared" si="139"/>
        <v>2012</v>
      </c>
      <c r="E1532" s="3">
        <v>41259</v>
      </c>
      <c r="F1532" s="13">
        <f t="shared" si="140"/>
        <v>5</v>
      </c>
      <c r="G1532" s="2" t="s">
        <v>3303</v>
      </c>
      <c r="H1532" s="2" t="s">
        <v>3152</v>
      </c>
      <c r="I1532" s="22" t="str">
        <f t="shared" si="141"/>
        <v>United States</v>
      </c>
      <c r="J1532" s="22" t="str">
        <f t="shared" si="142"/>
        <v>Colorado</v>
      </c>
      <c r="K1532" s="2" t="s">
        <v>45</v>
      </c>
      <c r="L1532" s="2" t="s">
        <v>1788</v>
      </c>
      <c r="M1532" s="4">
        <v>85.055999999999997</v>
      </c>
      <c r="N1532" s="4">
        <v>3</v>
      </c>
      <c r="O1532" s="4">
        <v>28.706399999999999</v>
      </c>
      <c r="P1532" s="14">
        <f t="shared" si="143"/>
        <v>0.33749999999999997</v>
      </c>
    </row>
    <row r="1533" spans="1:16" ht="14.25" customHeight="1" x14ac:dyDescent="0.25">
      <c r="A1533" s="2" t="s">
        <v>1782</v>
      </c>
      <c r="B1533" s="3">
        <v>41254</v>
      </c>
      <c r="C1533" s="10" t="str">
        <f t="shared" si="138"/>
        <v>December</v>
      </c>
      <c r="D1533" s="10" t="str">
        <f t="shared" si="139"/>
        <v>2012</v>
      </c>
      <c r="E1533" s="3">
        <v>41259</v>
      </c>
      <c r="F1533" s="13">
        <f t="shared" si="140"/>
        <v>5</v>
      </c>
      <c r="G1533" s="2" t="s">
        <v>3303</v>
      </c>
      <c r="H1533" s="2" t="s">
        <v>3152</v>
      </c>
      <c r="I1533" s="22" t="str">
        <f t="shared" si="141"/>
        <v>United States</v>
      </c>
      <c r="J1533" s="22" t="str">
        <f t="shared" si="142"/>
        <v>Colorado</v>
      </c>
      <c r="K1533" s="2" t="s">
        <v>45</v>
      </c>
      <c r="L1533" s="2" t="s">
        <v>1789</v>
      </c>
      <c r="M1533" s="4">
        <v>27.696000000000002</v>
      </c>
      <c r="N1533" s="4">
        <v>3</v>
      </c>
      <c r="O1533" s="4">
        <v>9.6936</v>
      </c>
      <c r="P1533" s="14">
        <f t="shared" si="143"/>
        <v>0.35</v>
      </c>
    </row>
    <row r="1534" spans="1:16" ht="14.25" customHeight="1" x14ac:dyDescent="0.25">
      <c r="A1534" s="2" t="s">
        <v>1790</v>
      </c>
      <c r="B1534" s="3">
        <v>40984</v>
      </c>
      <c r="C1534" s="10" t="str">
        <f t="shared" si="138"/>
        <v>March</v>
      </c>
      <c r="D1534" s="10" t="str">
        <f t="shared" si="139"/>
        <v>2012</v>
      </c>
      <c r="E1534" s="3">
        <v>40991</v>
      </c>
      <c r="F1534" s="13">
        <f t="shared" si="140"/>
        <v>7</v>
      </c>
      <c r="G1534" s="2" t="s">
        <v>3780</v>
      </c>
      <c r="H1534" s="2" t="s">
        <v>3131</v>
      </c>
      <c r="I1534" s="22" t="str">
        <f t="shared" si="141"/>
        <v>United States</v>
      </c>
      <c r="J1534" s="22" t="str">
        <f t="shared" si="142"/>
        <v>California</v>
      </c>
      <c r="K1534" s="2" t="s">
        <v>12</v>
      </c>
      <c r="L1534" s="2" t="s">
        <v>1542</v>
      </c>
      <c r="M1534" s="4">
        <v>43.13</v>
      </c>
      <c r="N1534" s="4">
        <v>1</v>
      </c>
      <c r="O1534" s="4">
        <v>18.114599999999999</v>
      </c>
      <c r="P1534" s="14">
        <f t="shared" si="143"/>
        <v>0.42</v>
      </c>
    </row>
    <row r="1535" spans="1:16" ht="14.25" customHeight="1" x14ac:dyDescent="0.25">
      <c r="A1535" s="2" t="s">
        <v>1791</v>
      </c>
      <c r="B1535" s="3">
        <v>41235</v>
      </c>
      <c r="C1535" s="10" t="str">
        <f t="shared" si="138"/>
        <v>November</v>
      </c>
      <c r="D1535" s="10" t="str">
        <f t="shared" si="139"/>
        <v>2012</v>
      </c>
      <c r="E1535" s="3">
        <v>41238</v>
      </c>
      <c r="F1535" s="13">
        <f t="shared" si="140"/>
        <v>3</v>
      </c>
      <c r="G1535" s="2" t="s">
        <v>3781</v>
      </c>
      <c r="H1535" s="2" t="s">
        <v>3131</v>
      </c>
      <c r="I1535" s="22" t="str">
        <f t="shared" si="141"/>
        <v>United States</v>
      </c>
      <c r="J1535" s="22" t="str">
        <f t="shared" si="142"/>
        <v>California</v>
      </c>
      <c r="K1535" s="2" t="s">
        <v>45</v>
      </c>
      <c r="L1535" s="2" t="s">
        <v>746</v>
      </c>
      <c r="M1535" s="4">
        <v>37.94</v>
      </c>
      <c r="N1535" s="4">
        <v>2</v>
      </c>
      <c r="O1535" s="4">
        <v>18.211200000000002</v>
      </c>
      <c r="P1535" s="14">
        <f t="shared" si="143"/>
        <v>0.48000000000000009</v>
      </c>
    </row>
    <row r="1536" spans="1:16" ht="14.25" customHeight="1" x14ac:dyDescent="0.25">
      <c r="A1536" s="2" t="s">
        <v>1791</v>
      </c>
      <c r="B1536" s="3">
        <v>41235</v>
      </c>
      <c r="C1536" s="10" t="str">
        <f t="shared" si="138"/>
        <v>November</v>
      </c>
      <c r="D1536" s="10" t="str">
        <f t="shared" si="139"/>
        <v>2012</v>
      </c>
      <c r="E1536" s="3">
        <v>41238</v>
      </c>
      <c r="F1536" s="13">
        <f t="shared" si="140"/>
        <v>3</v>
      </c>
      <c r="G1536" s="2" t="s">
        <v>3781</v>
      </c>
      <c r="H1536" s="2" t="s">
        <v>3131</v>
      </c>
      <c r="I1536" s="22" t="str">
        <f t="shared" si="141"/>
        <v>United States</v>
      </c>
      <c r="J1536" s="22" t="str">
        <f t="shared" si="142"/>
        <v>California</v>
      </c>
      <c r="K1536" s="2" t="s">
        <v>45</v>
      </c>
      <c r="L1536" s="2" t="s">
        <v>1299</v>
      </c>
      <c r="M1536" s="4">
        <v>42.8</v>
      </c>
      <c r="N1536" s="4">
        <v>10</v>
      </c>
      <c r="O1536" s="4">
        <v>19.260000000000002</v>
      </c>
      <c r="P1536" s="14">
        <f t="shared" si="143"/>
        <v>0.45000000000000007</v>
      </c>
    </row>
    <row r="1537" spans="1:16" ht="14.25" customHeight="1" x14ac:dyDescent="0.25">
      <c r="A1537" s="2" t="s">
        <v>1791</v>
      </c>
      <c r="B1537" s="3">
        <v>41235</v>
      </c>
      <c r="C1537" s="10" t="str">
        <f t="shared" si="138"/>
        <v>November</v>
      </c>
      <c r="D1537" s="10" t="str">
        <f t="shared" si="139"/>
        <v>2012</v>
      </c>
      <c r="E1537" s="3">
        <v>41238</v>
      </c>
      <c r="F1537" s="13">
        <f t="shared" si="140"/>
        <v>3</v>
      </c>
      <c r="G1537" s="2" t="s">
        <v>3781</v>
      </c>
      <c r="H1537" s="2" t="s">
        <v>3131</v>
      </c>
      <c r="I1537" s="22" t="str">
        <f t="shared" si="141"/>
        <v>United States</v>
      </c>
      <c r="J1537" s="22" t="str">
        <f t="shared" si="142"/>
        <v>California</v>
      </c>
      <c r="K1537" s="2" t="s">
        <v>28</v>
      </c>
      <c r="L1537" s="2" t="s">
        <v>1792</v>
      </c>
      <c r="M1537" s="4">
        <v>33.630000000000003</v>
      </c>
      <c r="N1537" s="4">
        <v>3</v>
      </c>
      <c r="O1537" s="4">
        <v>10.089</v>
      </c>
      <c r="P1537" s="14">
        <f t="shared" si="143"/>
        <v>0.3</v>
      </c>
    </row>
    <row r="1538" spans="1:16" ht="14.25" customHeight="1" x14ac:dyDescent="0.25">
      <c r="A1538" s="2" t="s">
        <v>1793</v>
      </c>
      <c r="B1538" s="3">
        <v>41403</v>
      </c>
      <c r="C1538" s="10" t="str">
        <f t="shared" si="138"/>
        <v>May</v>
      </c>
      <c r="D1538" s="10" t="str">
        <f t="shared" si="139"/>
        <v>2013</v>
      </c>
      <c r="E1538" s="3">
        <v>41405</v>
      </c>
      <c r="F1538" s="13">
        <f t="shared" si="140"/>
        <v>2</v>
      </c>
      <c r="G1538" s="2" t="s">
        <v>3753</v>
      </c>
      <c r="H1538" s="2" t="s">
        <v>3131</v>
      </c>
      <c r="I1538" s="22" t="str">
        <f t="shared" si="141"/>
        <v>United States</v>
      </c>
      <c r="J1538" s="22" t="str">
        <f t="shared" si="142"/>
        <v>California</v>
      </c>
      <c r="K1538" s="2" t="s">
        <v>45</v>
      </c>
      <c r="L1538" s="2" t="s">
        <v>104</v>
      </c>
      <c r="M1538" s="4">
        <v>17.940000000000001</v>
      </c>
      <c r="N1538" s="4">
        <v>3</v>
      </c>
      <c r="O1538" s="4">
        <v>8.0730000000000004</v>
      </c>
      <c r="P1538" s="14">
        <f t="shared" si="143"/>
        <v>0.45</v>
      </c>
    </row>
    <row r="1539" spans="1:16" ht="14.25" customHeight="1" x14ac:dyDescent="0.25">
      <c r="A1539" s="2" t="s">
        <v>1794</v>
      </c>
      <c r="B1539" s="3">
        <v>41466</v>
      </c>
      <c r="C1539" s="10" t="str">
        <f t="shared" ref="C1539:C1602" si="144">TEXT(B1539,"mmmm")</f>
        <v>July</v>
      </c>
      <c r="D1539" s="10" t="str">
        <f t="shared" ref="D1539:D1602" si="145">TEXT(B1539,"yyyy")</f>
        <v>2013</v>
      </c>
      <c r="E1539" s="3">
        <v>41467</v>
      </c>
      <c r="F1539" s="13">
        <f t="shared" ref="F1539:F1602" si="146">E1539-B1539</f>
        <v>1</v>
      </c>
      <c r="G1539" s="2" t="s">
        <v>3407</v>
      </c>
      <c r="H1539" s="2" t="s">
        <v>3260</v>
      </c>
      <c r="I1539" s="22" t="str">
        <f t="shared" ref="I1539:I1602" si="147">LEFT(H1539,FIND(",",H1539)-1)</f>
        <v>United States</v>
      </c>
      <c r="J1539" s="22" t="str">
        <f t="shared" ref="J1539:J1602" si="148">TRIM(RIGHT(H1539,LEN(H1539)-FIND("@",SUBSTITUTE(H1539,",","@",LEN(H1539)-LEN(SUBSTITUTE(H1539,",",""))))))</f>
        <v>Arizona</v>
      </c>
      <c r="K1539" s="2" t="s">
        <v>18</v>
      </c>
      <c r="L1539" s="2" t="s">
        <v>248</v>
      </c>
      <c r="M1539" s="4">
        <v>44.856000000000002</v>
      </c>
      <c r="N1539" s="4">
        <v>6</v>
      </c>
      <c r="O1539" s="4">
        <v>-35.884799999999998</v>
      </c>
      <c r="P1539" s="14">
        <f t="shared" ref="P1539:P1602" si="149">IF(M1539=0,0,O1539/M1539)</f>
        <v>-0.79999999999999993</v>
      </c>
    </row>
    <row r="1540" spans="1:16" ht="14.25" customHeight="1" x14ac:dyDescent="0.25">
      <c r="A1540" s="2" t="s">
        <v>1795</v>
      </c>
      <c r="B1540" s="3">
        <v>41956</v>
      </c>
      <c r="C1540" s="10" t="str">
        <f t="shared" si="144"/>
        <v>November</v>
      </c>
      <c r="D1540" s="10" t="str">
        <f t="shared" si="145"/>
        <v>2014</v>
      </c>
      <c r="E1540" s="3">
        <v>41959</v>
      </c>
      <c r="F1540" s="13">
        <f t="shared" si="146"/>
        <v>3</v>
      </c>
      <c r="G1540" s="2" t="s">
        <v>3782</v>
      </c>
      <c r="H1540" s="2" t="s">
        <v>3131</v>
      </c>
      <c r="I1540" s="22" t="str">
        <f t="shared" si="147"/>
        <v>United States</v>
      </c>
      <c r="J1540" s="22" t="str">
        <f t="shared" si="148"/>
        <v>California</v>
      </c>
      <c r="K1540" s="2" t="s">
        <v>18</v>
      </c>
      <c r="L1540" s="2" t="s">
        <v>1796</v>
      </c>
      <c r="M1540" s="4">
        <v>14.016</v>
      </c>
      <c r="N1540" s="4">
        <v>4</v>
      </c>
      <c r="O1540" s="4">
        <v>4.9055999999999997</v>
      </c>
      <c r="P1540" s="14">
        <f t="shared" si="149"/>
        <v>0.35</v>
      </c>
    </row>
    <row r="1541" spans="1:16" ht="14.25" customHeight="1" x14ac:dyDescent="0.25">
      <c r="A1541" s="2" t="s">
        <v>1797</v>
      </c>
      <c r="B1541" s="3">
        <v>41918</v>
      </c>
      <c r="C1541" s="10" t="str">
        <f t="shared" si="144"/>
        <v>October</v>
      </c>
      <c r="D1541" s="10" t="str">
        <f t="shared" si="145"/>
        <v>2014</v>
      </c>
      <c r="E1541" s="3">
        <v>41923</v>
      </c>
      <c r="F1541" s="13">
        <f t="shared" si="146"/>
        <v>5</v>
      </c>
      <c r="G1541" s="2" t="s">
        <v>3505</v>
      </c>
      <c r="H1541" s="2" t="s">
        <v>3134</v>
      </c>
      <c r="I1541" s="22" t="str">
        <f t="shared" si="147"/>
        <v>United States</v>
      </c>
      <c r="J1541" s="22" t="str">
        <f t="shared" si="148"/>
        <v>California</v>
      </c>
      <c r="K1541" s="2" t="s">
        <v>18</v>
      </c>
      <c r="L1541" s="2" t="s">
        <v>873</v>
      </c>
      <c r="M1541" s="4">
        <v>39.92</v>
      </c>
      <c r="N1541" s="4">
        <v>5</v>
      </c>
      <c r="O1541" s="4">
        <v>13.473000000000001</v>
      </c>
      <c r="P1541" s="14">
        <f t="shared" si="149"/>
        <v>0.33750000000000002</v>
      </c>
    </row>
    <row r="1542" spans="1:16" ht="14.25" customHeight="1" x14ac:dyDescent="0.25">
      <c r="A1542" s="2" t="s">
        <v>1797</v>
      </c>
      <c r="B1542" s="3">
        <v>41918</v>
      </c>
      <c r="C1542" s="10" t="str">
        <f t="shared" si="144"/>
        <v>October</v>
      </c>
      <c r="D1542" s="10" t="str">
        <f t="shared" si="145"/>
        <v>2014</v>
      </c>
      <c r="E1542" s="3">
        <v>41923</v>
      </c>
      <c r="F1542" s="13">
        <f t="shared" si="146"/>
        <v>5</v>
      </c>
      <c r="G1542" s="2" t="s">
        <v>3505</v>
      </c>
      <c r="H1542" s="2" t="s">
        <v>3134</v>
      </c>
      <c r="I1542" s="22" t="str">
        <f t="shared" si="147"/>
        <v>United States</v>
      </c>
      <c r="J1542" s="22" t="str">
        <f t="shared" si="148"/>
        <v>California</v>
      </c>
      <c r="K1542" s="2" t="s">
        <v>45</v>
      </c>
      <c r="L1542" s="2" t="s">
        <v>1187</v>
      </c>
      <c r="M1542" s="4">
        <v>61.96</v>
      </c>
      <c r="N1542" s="4">
        <v>2</v>
      </c>
      <c r="O1542" s="4">
        <v>27.882000000000001</v>
      </c>
      <c r="P1542" s="14">
        <f t="shared" si="149"/>
        <v>0.45</v>
      </c>
    </row>
    <row r="1543" spans="1:16" ht="14.25" customHeight="1" x14ac:dyDescent="0.25">
      <c r="A1543" s="2" t="s">
        <v>1797</v>
      </c>
      <c r="B1543" s="3">
        <v>41918</v>
      </c>
      <c r="C1543" s="10" t="str">
        <f t="shared" si="144"/>
        <v>October</v>
      </c>
      <c r="D1543" s="10" t="str">
        <f t="shared" si="145"/>
        <v>2014</v>
      </c>
      <c r="E1543" s="3">
        <v>41923</v>
      </c>
      <c r="F1543" s="13">
        <f t="shared" si="146"/>
        <v>5</v>
      </c>
      <c r="G1543" s="2" t="s">
        <v>3505</v>
      </c>
      <c r="H1543" s="2" t="s">
        <v>3134</v>
      </c>
      <c r="I1543" s="22" t="str">
        <f t="shared" si="147"/>
        <v>United States</v>
      </c>
      <c r="J1543" s="22" t="str">
        <f t="shared" si="148"/>
        <v>California</v>
      </c>
      <c r="K1543" s="2" t="s">
        <v>18</v>
      </c>
      <c r="L1543" s="2" t="s">
        <v>473</v>
      </c>
      <c r="M1543" s="4">
        <v>19.936</v>
      </c>
      <c r="N1543" s="4">
        <v>4</v>
      </c>
      <c r="O1543" s="4">
        <v>7.2267999999999999</v>
      </c>
      <c r="P1543" s="14">
        <f t="shared" si="149"/>
        <v>0.36249999999999999</v>
      </c>
    </row>
    <row r="1544" spans="1:16" ht="14.25" customHeight="1" x14ac:dyDescent="0.25">
      <c r="A1544" s="2" t="s">
        <v>1798</v>
      </c>
      <c r="B1544" s="3">
        <v>40637</v>
      </c>
      <c r="C1544" s="10" t="str">
        <f t="shared" si="144"/>
        <v>April</v>
      </c>
      <c r="D1544" s="10" t="str">
        <f t="shared" si="145"/>
        <v>2011</v>
      </c>
      <c r="E1544" s="3">
        <v>40638</v>
      </c>
      <c r="F1544" s="13">
        <f t="shared" si="146"/>
        <v>1</v>
      </c>
      <c r="G1544" s="2" t="s">
        <v>3331</v>
      </c>
      <c r="H1544" s="2" t="s">
        <v>3131</v>
      </c>
      <c r="I1544" s="22" t="str">
        <f t="shared" si="147"/>
        <v>United States</v>
      </c>
      <c r="J1544" s="22" t="str">
        <f t="shared" si="148"/>
        <v>California</v>
      </c>
      <c r="K1544" s="2" t="s">
        <v>18</v>
      </c>
      <c r="L1544" s="2" t="s">
        <v>167</v>
      </c>
      <c r="M1544" s="4">
        <v>7.1840000000000002</v>
      </c>
      <c r="N1544" s="4">
        <v>2</v>
      </c>
      <c r="O1544" s="4">
        <v>2.2450000000000001</v>
      </c>
      <c r="P1544" s="14">
        <f t="shared" si="149"/>
        <v>0.3125</v>
      </c>
    </row>
    <row r="1545" spans="1:16" ht="14.25" customHeight="1" x14ac:dyDescent="0.25">
      <c r="A1545" s="2" t="s">
        <v>1799</v>
      </c>
      <c r="B1545" s="3">
        <v>40719</v>
      </c>
      <c r="C1545" s="10" t="str">
        <f t="shared" si="144"/>
        <v>June</v>
      </c>
      <c r="D1545" s="10" t="str">
        <f t="shared" si="145"/>
        <v>2011</v>
      </c>
      <c r="E1545" s="3">
        <v>40721</v>
      </c>
      <c r="F1545" s="13">
        <f t="shared" si="146"/>
        <v>2</v>
      </c>
      <c r="G1545" s="2" t="s">
        <v>3346</v>
      </c>
      <c r="H1545" s="2" t="s">
        <v>3169</v>
      </c>
      <c r="I1545" s="22" t="str">
        <f t="shared" si="147"/>
        <v>United States</v>
      </c>
      <c r="J1545" s="22" t="str">
        <f t="shared" si="148"/>
        <v>Oregon</v>
      </c>
      <c r="K1545" s="2" t="s">
        <v>16</v>
      </c>
      <c r="L1545" s="2" t="s">
        <v>1800</v>
      </c>
      <c r="M1545" s="4">
        <v>263.95999999999998</v>
      </c>
      <c r="N1545" s="4">
        <v>5</v>
      </c>
      <c r="O1545" s="4">
        <v>19.797000000000001</v>
      </c>
      <c r="P1545" s="14">
        <f t="shared" si="149"/>
        <v>7.5000000000000011E-2</v>
      </c>
    </row>
    <row r="1546" spans="1:16" ht="14.25" customHeight="1" x14ac:dyDescent="0.25">
      <c r="A1546" s="2" t="s">
        <v>1799</v>
      </c>
      <c r="B1546" s="3">
        <v>40719</v>
      </c>
      <c r="C1546" s="10" t="str">
        <f t="shared" si="144"/>
        <v>June</v>
      </c>
      <c r="D1546" s="10" t="str">
        <f t="shared" si="145"/>
        <v>2011</v>
      </c>
      <c r="E1546" s="3">
        <v>40721</v>
      </c>
      <c r="F1546" s="13">
        <f t="shared" si="146"/>
        <v>2</v>
      </c>
      <c r="G1546" s="2" t="s">
        <v>3346</v>
      </c>
      <c r="H1546" s="2" t="s">
        <v>3169</v>
      </c>
      <c r="I1546" s="22" t="str">
        <f t="shared" si="147"/>
        <v>United States</v>
      </c>
      <c r="J1546" s="22" t="str">
        <f t="shared" si="148"/>
        <v>Oregon</v>
      </c>
      <c r="K1546" s="2" t="s">
        <v>14</v>
      </c>
      <c r="L1546" s="2" t="s">
        <v>1801</v>
      </c>
      <c r="M1546" s="4">
        <v>71.632000000000005</v>
      </c>
      <c r="N1546" s="4">
        <v>11</v>
      </c>
      <c r="O1546" s="4">
        <v>17.908000000000001</v>
      </c>
      <c r="P1546" s="14">
        <f t="shared" si="149"/>
        <v>0.25</v>
      </c>
    </row>
    <row r="1547" spans="1:16" ht="14.25" customHeight="1" x14ac:dyDescent="0.25">
      <c r="A1547" s="2" t="s">
        <v>1799</v>
      </c>
      <c r="B1547" s="3">
        <v>40719</v>
      </c>
      <c r="C1547" s="10" t="str">
        <f t="shared" si="144"/>
        <v>June</v>
      </c>
      <c r="D1547" s="10" t="str">
        <f t="shared" si="145"/>
        <v>2011</v>
      </c>
      <c r="E1547" s="3">
        <v>40721</v>
      </c>
      <c r="F1547" s="13">
        <f t="shared" si="146"/>
        <v>2</v>
      </c>
      <c r="G1547" s="2" t="s">
        <v>3346</v>
      </c>
      <c r="H1547" s="2" t="s">
        <v>3169</v>
      </c>
      <c r="I1547" s="22" t="str">
        <f t="shared" si="147"/>
        <v>United States</v>
      </c>
      <c r="J1547" s="22" t="str">
        <f t="shared" si="148"/>
        <v>Oregon</v>
      </c>
      <c r="K1547" s="2" t="s">
        <v>14</v>
      </c>
      <c r="L1547" s="2" t="s">
        <v>1802</v>
      </c>
      <c r="M1547" s="4">
        <v>9.3279999999999994</v>
      </c>
      <c r="N1547" s="4">
        <v>1</v>
      </c>
      <c r="O1547" s="4">
        <v>0.81620000000000004</v>
      </c>
      <c r="P1547" s="14">
        <f t="shared" si="149"/>
        <v>8.7500000000000008E-2</v>
      </c>
    </row>
    <row r="1548" spans="1:16" ht="14.25" customHeight="1" x14ac:dyDescent="0.25">
      <c r="A1548" s="2" t="s">
        <v>1803</v>
      </c>
      <c r="B1548" s="3">
        <v>40794</v>
      </c>
      <c r="C1548" s="10" t="str">
        <f t="shared" si="144"/>
        <v>September</v>
      </c>
      <c r="D1548" s="10" t="str">
        <f t="shared" si="145"/>
        <v>2011</v>
      </c>
      <c r="E1548" s="3">
        <v>40800</v>
      </c>
      <c r="F1548" s="13">
        <f t="shared" si="146"/>
        <v>6</v>
      </c>
      <c r="G1548" s="2" t="s">
        <v>3561</v>
      </c>
      <c r="H1548" s="2" t="s">
        <v>3261</v>
      </c>
      <c r="I1548" s="22" t="str">
        <f t="shared" si="147"/>
        <v>United States</v>
      </c>
      <c r="J1548" s="22" t="str">
        <f t="shared" si="148"/>
        <v>Washington</v>
      </c>
      <c r="K1548" s="2" t="s">
        <v>14</v>
      </c>
      <c r="L1548" s="2" t="s">
        <v>777</v>
      </c>
      <c r="M1548" s="4">
        <v>5.88</v>
      </c>
      <c r="N1548" s="4">
        <v>2</v>
      </c>
      <c r="O1548" s="4">
        <v>2.6459999999999999</v>
      </c>
      <c r="P1548" s="14">
        <f t="shared" si="149"/>
        <v>0.45</v>
      </c>
    </row>
    <row r="1549" spans="1:16" ht="14.25" customHeight="1" x14ac:dyDescent="0.25">
      <c r="A1549" s="2" t="s">
        <v>1803</v>
      </c>
      <c r="B1549" s="3">
        <v>40794</v>
      </c>
      <c r="C1549" s="10" t="str">
        <f t="shared" si="144"/>
        <v>September</v>
      </c>
      <c r="D1549" s="10" t="str">
        <f t="shared" si="145"/>
        <v>2011</v>
      </c>
      <c r="E1549" s="3">
        <v>40800</v>
      </c>
      <c r="F1549" s="13">
        <f t="shared" si="146"/>
        <v>6</v>
      </c>
      <c r="G1549" s="2" t="s">
        <v>3561</v>
      </c>
      <c r="H1549" s="2" t="s">
        <v>3261</v>
      </c>
      <c r="I1549" s="22" t="str">
        <f t="shared" si="147"/>
        <v>United States</v>
      </c>
      <c r="J1549" s="22" t="str">
        <f t="shared" si="148"/>
        <v>Washington</v>
      </c>
      <c r="K1549" s="2" t="s">
        <v>72</v>
      </c>
      <c r="L1549" s="2" t="s">
        <v>1804</v>
      </c>
      <c r="M1549" s="4">
        <v>975.92</v>
      </c>
      <c r="N1549" s="4">
        <v>5</v>
      </c>
      <c r="O1549" s="4">
        <v>121.99</v>
      </c>
      <c r="P1549" s="14">
        <f t="shared" si="149"/>
        <v>0.125</v>
      </c>
    </row>
    <row r="1550" spans="1:16" ht="14.25" customHeight="1" x14ac:dyDescent="0.25">
      <c r="A1550" s="2" t="s">
        <v>1803</v>
      </c>
      <c r="B1550" s="3">
        <v>40794</v>
      </c>
      <c r="C1550" s="10" t="str">
        <f t="shared" si="144"/>
        <v>September</v>
      </c>
      <c r="D1550" s="10" t="str">
        <f t="shared" si="145"/>
        <v>2011</v>
      </c>
      <c r="E1550" s="3">
        <v>40800</v>
      </c>
      <c r="F1550" s="13">
        <f t="shared" si="146"/>
        <v>6</v>
      </c>
      <c r="G1550" s="2" t="s">
        <v>3561</v>
      </c>
      <c r="H1550" s="2" t="s">
        <v>3261</v>
      </c>
      <c r="I1550" s="22" t="str">
        <f t="shared" si="147"/>
        <v>United States</v>
      </c>
      <c r="J1550" s="22" t="str">
        <f t="shared" si="148"/>
        <v>Washington</v>
      </c>
      <c r="K1550" s="2" t="s">
        <v>14</v>
      </c>
      <c r="L1550" s="2" t="s">
        <v>1805</v>
      </c>
      <c r="M1550" s="4">
        <v>303.83999999999997</v>
      </c>
      <c r="N1550" s="4">
        <v>8</v>
      </c>
      <c r="O1550" s="4">
        <v>91.152000000000001</v>
      </c>
      <c r="P1550" s="14">
        <f t="shared" si="149"/>
        <v>0.30000000000000004</v>
      </c>
    </row>
    <row r="1551" spans="1:16" ht="14.25" customHeight="1" x14ac:dyDescent="0.25">
      <c r="A1551" s="2" t="s">
        <v>1803</v>
      </c>
      <c r="B1551" s="3">
        <v>40794</v>
      </c>
      <c r="C1551" s="10" t="str">
        <f t="shared" si="144"/>
        <v>September</v>
      </c>
      <c r="D1551" s="10" t="str">
        <f t="shared" si="145"/>
        <v>2011</v>
      </c>
      <c r="E1551" s="3">
        <v>40800</v>
      </c>
      <c r="F1551" s="13">
        <f t="shared" si="146"/>
        <v>6</v>
      </c>
      <c r="G1551" s="2" t="s">
        <v>3561</v>
      </c>
      <c r="H1551" s="2" t="s">
        <v>3261</v>
      </c>
      <c r="I1551" s="22" t="str">
        <f t="shared" si="147"/>
        <v>United States</v>
      </c>
      <c r="J1551" s="22" t="str">
        <f t="shared" si="148"/>
        <v>Washington</v>
      </c>
      <c r="K1551" s="2" t="s">
        <v>28</v>
      </c>
      <c r="L1551" s="2" t="s">
        <v>348</v>
      </c>
      <c r="M1551" s="4">
        <v>485.88</v>
      </c>
      <c r="N1551" s="4">
        <v>6</v>
      </c>
      <c r="O1551" s="4">
        <v>19.435199999999998</v>
      </c>
      <c r="P1551" s="14">
        <f t="shared" si="149"/>
        <v>3.9999999999999994E-2</v>
      </c>
    </row>
    <row r="1552" spans="1:16" ht="14.25" customHeight="1" x14ac:dyDescent="0.25">
      <c r="A1552" s="2" t="s">
        <v>1806</v>
      </c>
      <c r="B1552" s="3">
        <v>40889</v>
      </c>
      <c r="C1552" s="10" t="str">
        <f t="shared" si="144"/>
        <v>December</v>
      </c>
      <c r="D1552" s="10" t="str">
        <f t="shared" si="145"/>
        <v>2011</v>
      </c>
      <c r="E1552" s="3">
        <v>40892</v>
      </c>
      <c r="F1552" s="13">
        <f t="shared" si="146"/>
        <v>3</v>
      </c>
      <c r="G1552" s="2" t="s">
        <v>3336</v>
      </c>
      <c r="H1552" s="2" t="s">
        <v>3185</v>
      </c>
      <c r="I1552" s="22" t="str">
        <f t="shared" si="147"/>
        <v>United States</v>
      </c>
      <c r="J1552" s="22" t="str">
        <f t="shared" si="148"/>
        <v>California</v>
      </c>
      <c r="K1552" s="2" t="s">
        <v>12</v>
      </c>
      <c r="L1552" s="2" t="s">
        <v>661</v>
      </c>
      <c r="M1552" s="4">
        <v>12.54</v>
      </c>
      <c r="N1552" s="4">
        <v>3</v>
      </c>
      <c r="O1552" s="4">
        <v>4.5144000000000002</v>
      </c>
      <c r="P1552" s="14">
        <f t="shared" si="149"/>
        <v>0.36000000000000004</v>
      </c>
    </row>
    <row r="1553" spans="1:16" ht="14.25" customHeight="1" x14ac:dyDescent="0.25">
      <c r="A1553" s="2" t="s">
        <v>1806</v>
      </c>
      <c r="B1553" s="3">
        <v>40889</v>
      </c>
      <c r="C1553" s="10" t="str">
        <f t="shared" si="144"/>
        <v>December</v>
      </c>
      <c r="D1553" s="10" t="str">
        <f t="shared" si="145"/>
        <v>2011</v>
      </c>
      <c r="E1553" s="3">
        <v>40892</v>
      </c>
      <c r="F1553" s="13">
        <f t="shared" si="146"/>
        <v>3</v>
      </c>
      <c r="G1553" s="2" t="s">
        <v>3336</v>
      </c>
      <c r="H1553" s="2" t="s">
        <v>3185</v>
      </c>
      <c r="I1553" s="22" t="str">
        <f t="shared" si="147"/>
        <v>United States</v>
      </c>
      <c r="J1553" s="22" t="str">
        <f t="shared" si="148"/>
        <v>California</v>
      </c>
      <c r="K1553" s="2" t="s">
        <v>28</v>
      </c>
      <c r="L1553" s="2" t="s">
        <v>1807</v>
      </c>
      <c r="M1553" s="4">
        <v>8.94</v>
      </c>
      <c r="N1553" s="4">
        <v>3</v>
      </c>
      <c r="O1553" s="4">
        <v>0.62580000000000002</v>
      </c>
      <c r="P1553" s="14">
        <f t="shared" si="149"/>
        <v>7.0000000000000007E-2</v>
      </c>
    </row>
    <row r="1554" spans="1:16" ht="14.25" customHeight="1" x14ac:dyDescent="0.25">
      <c r="A1554" s="2" t="s">
        <v>1806</v>
      </c>
      <c r="B1554" s="3">
        <v>40889</v>
      </c>
      <c r="C1554" s="10" t="str">
        <f t="shared" si="144"/>
        <v>December</v>
      </c>
      <c r="D1554" s="10" t="str">
        <f t="shared" si="145"/>
        <v>2011</v>
      </c>
      <c r="E1554" s="3">
        <v>40892</v>
      </c>
      <c r="F1554" s="13">
        <f t="shared" si="146"/>
        <v>3</v>
      </c>
      <c r="G1554" s="2" t="s">
        <v>3336</v>
      </c>
      <c r="H1554" s="2" t="s">
        <v>3185</v>
      </c>
      <c r="I1554" s="22" t="str">
        <f t="shared" si="147"/>
        <v>United States</v>
      </c>
      <c r="J1554" s="22" t="str">
        <f t="shared" si="148"/>
        <v>California</v>
      </c>
      <c r="K1554" s="2" t="s">
        <v>12</v>
      </c>
      <c r="L1554" s="2" t="s">
        <v>84</v>
      </c>
      <c r="M1554" s="4">
        <v>9.24</v>
      </c>
      <c r="N1554" s="4">
        <v>3</v>
      </c>
      <c r="O1554" s="4">
        <v>4.4352</v>
      </c>
      <c r="P1554" s="14">
        <f t="shared" si="149"/>
        <v>0.48</v>
      </c>
    </row>
    <row r="1555" spans="1:16" ht="14.25" customHeight="1" x14ac:dyDescent="0.25">
      <c r="A1555" s="2" t="s">
        <v>1808</v>
      </c>
      <c r="B1555" s="3">
        <v>40921</v>
      </c>
      <c r="C1555" s="10" t="str">
        <f t="shared" si="144"/>
        <v>January</v>
      </c>
      <c r="D1555" s="10" t="str">
        <f t="shared" si="145"/>
        <v>2012</v>
      </c>
      <c r="E1555" s="3">
        <v>40925</v>
      </c>
      <c r="F1555" s="13">
        <f t="shared" si="146"/>
        <v>4</v>
      </c>
      <c r="G1555" s="2" t="s">
        <v>3359</v>
      </c>
      <c r="H1555" s="2" t="s">
        <v>3131</v>
      </c>
      <c r="I1555" s="22" t="str">
        <f t="shared" si="147"/>
        <v>United States</v>
      </c>
      <c r="J1555" s="22" t="str">
        <f t="shared" si="148"/>
        <v>California</v>
      </c>
      <c r="K1555" s="2" t="s">
        <v>18</v>
      </c>
      <c r="L1555" s="2" t="s">
        <v>413</v>
      </c>
      <c r="M1555" s="4">
        <v>70.007999999999996</v>
      </c>
      <c r="N1555" s="4">
        <v>3</v>
      </c>
      <c r="O1555" s="4">
        <v>24.502800000000001</v>
      </c>
      <c r="P1555" s="14">
        <f t="shared" si="149"/>
        <v>0.35000000000000003</v>
      </c>
    </row>
    <row r="1556" spans="1:16" ht="14.25" customHeight="1" x14ac:dyDescent="0.25">
      <c r="A1556" s="2" t="s">
        <v>1808</v>
      </c>
      <c r="B1556" s="3">
        <v>40921</v>
      </c>
      <c r="C1556" s="10" t="str">
        <f t="shared" si="144"/>
        <v>January</v>
      </c>
      <c r="D1556" s="10" t="str">
        <f t="shared" si="145"/>
        <v>2012</v>
      </c>
      <c r="E1556" s="3">
        <v>40925</v>
      </c>
      <c r="F1556" s="13">
        <f t="shared" si="146"/>
        <v>4</v>
      </c>
      <c r="G1556" s="2" t="s">
        <v>3359</v>
      </c>
      <c r="H1556" s="2" t="s">
        <v>3131</v>
      </c>
      <c r="I1556" s="22" t="str">
        <f t="shared" si="147"/>
        <v>United States</v>
      </c>
      <c r="J1556" s="22" t="str">
        <f t="shared" si="148"/>
        <v>California</v>
      </c>
      <c r="K1556" s="2" t="s">
        <v>12</v>
      </c>
      <c r="L1556" s="2" t="s">
        <v>889</v>
      </c>
      <c r="M1556" s="4">
        <v>77.599999999999994</v>
      </c>
      <c r="N1556" s="4">
        <v>4</v>
      </c>
      <c r="O1556" s="4">
        <v>38.024000000000001</v>
      </c>
      <c r="P1556" s="14">
        <f t="shared" si="149"/>
        <v>0.49000000000000005</v>
      </c>
    </row>
    <row r="1557" spans="1:16" ht="14.25" customHeight="1" x14ac:dyDescent="0.25">
      <c r="A1557" s="2" t="s">
        <v>1808</v>
      </c>
      <c r="B1557" s="3">
        <v>40921</v>
      </c>
      <c r="C1557" s="10" t="str">
        <f t="shared" si="144"/>
        <v>January</v>
      </c>
      <c r="D1557" s="10" t="str">
        <f t="shared" si="145"/>
        <v>2012</v>
      </c>
      <c r="E1557" s="3">
        <v>40925</v>
      </c>
      <c r="F1557" s="13">
        <f t="shared" si="146"/>
        <v>4</v>
      </c>
      <c r="G1557" s="2" t="s">
        <v>3359</v>
      </c>
      <c r="H1557" s="2" t="s">
        <v>3131</v>
      </c>
      <c r="I1557" s="22" t="str">
        <f t="shared" si="147"/>
        <v>United States</v>
      </c>
      <c r="J1557" s="22" t="str">
        <f t="shared" si="148"/>
        <v>California</v>
      </c>
      <c r="K1557" s="2" t="s">
        <v>12</v>
      </c>
      <c r="L1557" s="2" t="s">
        <v>1809</v>
      </c>
      <c r="M1557" s="4">
        <v>464.85</v>
      </c>
      <c r="N1557" s="4">
        <v>9</v>
      </c>
      <c r="O1557" s="4">
        <v>92.97</v>
      </c>
      <c r="P1557" s="14">
        <f t="shared" si="149"/>
        <v>0.19999999999999998</v>
      </c>
    </row>
    <row r="1558" spans="1:16" ht="14.25" customHeight="1" x14ac:dyDescent="0.25">
      <c r="A1558" s="2" t="s">
        <v>1810</v>
      </c>
      <c r="B1558" s="3">
        <v>41957</v>
      </c>
      <c r="C1558" s="10" t="str">
        <f t="shared" si="144"/>
        <v>November</v>
      </c>
      <c r="D1558" s="10" t="str">
        <f t="shared" si="145"/>
        <v>2014</v>
      </c>
      <c r="E1558" s="3">
        <v>41962</v>
      </c>
      <c r="F1558" s="13">
        <f t="shared" si="146"/>
        <v>5</v>
      </c>
      <c r="G1558" s="2" t="s">
        <v>3326</v>
      </c>
      <c r="H1558" s="2" t="s">
        <v>3132</v>
      </c>
      <c r="I1558" s="22" t="str">
        <f t="shared" si="147"/>
        <v>United States</v>
      </c>
      <c r="J1558" s="22" t="str">
        <f t="shared" si="148"/>
        <v>Washington</v>
      </c>
      <c r="K1558" s="2" t="s">
        <v>72</v>
      </c>
      <c r="L1558" s="2" t="s">
        <v>249</v>
      </c>
      <c r="M1558" s="4">
        <v>2404.7040000000002</v>
      </c>
      <c r="N1558" s="4">
        <v>6</v>
      </c>
      <c r="O1558" s="4">
        <v>150.29400000000001</v>
      </c>
      <c r="P1558" s="14">
        <f t="shared" si="149"/>
        <v>6.25E-2</v>
      </c>
    </row>
    <row r="1559" spans="1:16" ht="14.25" customHeight="1" x14ac:dyDescent="0.25">
      <c r="A1559" s="2" t="s">
        <v>1810</v>
      </c>
      <c r="B1559" s="3">
        <v>41957</v>
      </c>
      <c r="C1559" s="10" t="str">
        <f t="shared" si="144"/>
        <v>November</v>
      </c>
      <c r="D1559" s="10" t="str">
        <f t="shared" si="145"/>
        <v>2014</v>
      </c>
      <c r="E1559" s="3">
        <v>41962</v>
      </c>
      <c r="F1559" s="13">
        <f t="shared" si="146"/>
        <v>5</v>
      </c>
      <c r="G1559" s="2" t="s">
        <v>3326</v>
      </c>
      <c r="H1559" s="2" t="s">
        <v>3132</v>
      </c>
      <c r="I1559" s="22" t="str">
        <f t="shared" si="147"/>
        <v>United States</v>
      </c>
      <c r="J1559" s="22" t="str">
        <f t="shared" si="148"/>
        <v>Washington</v>
      </c>
      <c r="K1559" s="2" t="s">
        <v>18</v>
      </c>
      <c r="L1559" s="2" t="s">
        <v>935</v>
      </c>
      <c r="M1559" s="4">
        <v>563.024</v>
      </c>
      <c r="N1559" s="4">
        <v>11</v>
      </c>
      <c r="O1559" s="4">
        <v>190.0206</v>
      </c>
      <c r="P1559" s="14">
        <f t="shared" si="149"/>
        <v>0.33750000000000002</v>
      </c>
    </row>
    <row r="1560" spans="1:16" ht="14.25" customHeight="1" x14ac:dyDescent="0.25">
      <c r="A1560" s="2" t="s">
        <v>1810</v>
      </c>
      <c r="B1560" s="3">
        <v>41957</v>
      </c>
      <c r="C1560" s="10" t="str">
        <f t="shared" si="144"/>
        <v>November</v>
      </c>
      <c r="D1560" s="10" t="str">
        <f t="shared" si="145"/>
        <v>2014</v>
      </c>
      <c r="E1560" s="3">
        <v>41962</v>
      </c>
      <c r="F1560" s="13">
        <f t="shared" si="146"/>
        <v>5</v>
      </c>
      <c r="G1560" s="2" t="s">
        <v>3326</v>
      </c>
      <c r="H1560" s="2" t="s">
        <v>3132</v>
      </c>
      <c r="I1560" s="22" t="str">
        <f t="shared" si="147"/>
        <v>United States</v>
      </c>
      <c r="J1560" s="22" t="str">
        <f t="shared" si="148"/>
        <v>Washington</v>
      </c>
      <c r="K1560" s="2" t="s">
        <v>28</v>
      </c>
      <c r="L1560" s="2" t="s">
        <v>1811</v>
      </c>
      <c r="M1560" s="4">
        <v>344.91</v>
      </c>
      <c r="N1560" s="4">
        <v>3</v>
      </c>
      <c r="O1560" s="4">
        <v>10.347300000000001</v>
      </c>
      <c r="P1560" s="14">
        <f t="shared" si="149"/>
        <v>0.03</v>
      </c>
    </row>
    <row r="1561" spans="1:16" ht="14.25" customHeight="1" x14ac:dyDescent="0.25">
      <c r="A1561" s="2" t="s">
        <v>1810</v>
      </c>
      <c r="B1561" s="3">
        <v>41957</v>
      </c>
      <c r="C1561" s="10" t="str">
        <f t="shared" si="144"/>
        <v>November</v>
      </c>
      <c r="D1561" s="10" t="str">
        <f t="shared" si="145"/>
        <v>2014</v>
      </c>
      <c r="E1561" s="3">
        <v>41962</v>
      </c>
      <c r="F1561" s="13">
        <f t="shared" si="146"/>
        <v>5</v>
      </c>
      <c r="G1561" s="2" t="s">
        <v>3326</v>
      </c>
      <c r="H1561" s="2" t="s">
        <v>3132</v>
      </c>
      <c r="I1561" s="22" t="str">
        <f t="shared" si="147"/>
        <v>United States</v>
      </c>
      <c r="J1561" s="22" t="str">
        <f t="shared" si="148"/>
        <v>Washington</v>
      </c>
      <c r="K1561" s="2" t="s">
        <v>9</v>
      </c>
      <c r="L1561" s="2" t="s">
        <v>1023</v>
      </c>
      <c r="M1561" s="4">
        <v>8.64</v>
      </c>
      <c r="N1561" s="4">
        <v>3</v>
      </c>
      <c r="O1561" s="4">
        <v>4.2336</v>
      </c>
      <c r="P1561" s="14">
        <f t="shared" si="149"/>
        <v>0.49</v>
      </c>
    </row>
    <row r="1562" spans="1:16" ht="14.25" customHeight="1" x14ac:dyDescent="0.25">
      <c r="A1562" s="2" t="s">
        <v>1812</v>
      </c>
      <c r="B1562" s="3">
        <v>41707</v>
      </c>
      <c r="C1562" s="10" t="str">
        <f t="shared" si="144"/>
        <v>March</v>
      </c>
      <c r="D1562" s="10" t="str">
        <f t="shared" si="145"/>
        <v>2014</v>
      </c>
      <c r="E1562" s="3">
        <v>41714</v>
      </c>
      <c r="F1562" s="13">
        <f t="shared" si="146"/>
        <v>7</v>
      </c>
      <c r="G1562" s="2" t="s">
        <v>3338</v>
      </c>
      <c r="H1562" s="2" t="s">
        <v>3167</v>
      </c>
      <c r="I1562" s="22" t="str">
        <f t="shared" si="147"/>
        <v>United States</v>
      </c>
      <c r="J1562" s="22" t="str">
        <f t="shared" si="148"/>
        <v>California</v>
      </c>
      <c r="K1562" s="2" t="s">
        <v>18</v>
      </c>
      <c r="L1562" s="2" t="s">
        <v>1813</v>
      </c>
      <c r="M1562" s="4">
        <v>171.2</v>
      </c>
      <c r="N1562" s="4">
        <v>5</v>
      </c>
      <c r="O1562" s="4">
        <v>64.2</v>
      </c>
      <c r="P1562" s="14">
        <f t="shared" si="149"/>
        <v>0.37500000000000006</v>
      </c>
    </row>
    <row r="1563" spans="1:16" ht="14.25" customHeight="1" x14ac:dyDescent="0.25">
      <c r="A1563" s="2" t="s">
        <v>1812</v>
      </c>
      <c r="B1563" s="3">
        <v>41707</v>
      </c>
      <c r="C1563" s="10" t="str">
        <f t="shared" si="144"/>
        <v>March</v>
      </c>
      <c r="D1563" s="10" t="str">
        <f t="shared" si="145"/>
        <v>2014</v>
      </c>
      <c r="E1563" s="3">
        <v>41714</v>
      </c>
      <c r="F1563" s="13">
        <f t="shared" si="146"/>
        <v>7</v>
      </c>
      <c r="G1563" s="2" t="s">
        <v>3338</v>
      </c>
      <c r="H1563" s="2" t="s">
        <v>3167</v>
      </c>
      <c r="I1563" s="22" t="str">
        <f t="shared" si="147"/>
        <v>United States</v>
      </c>
      <c r="J1563" s="22" t="str">
        <f t="shared" si="148"/>
        <v>California</v>
      </c>
      <c r="K1563" s="2" t="s">
        <v>14</v>
      </c>
      <c r="L1563" s="2" t="s">
        <v>1814</v>
      </c>
      <c r="M1563" s="4">
        <v>3.36</v>
      </c>
      <c r="N1563" s="4">
        <v>2</v>
      </c>
      <c r="O1563" s="4">
        <v>0.87360000000000004</v>
      </c>
      <c r="P1563" s="14">
        <f t="shared" si="149"/>
        <v>0.26</v>
      </c>
    </row>
    <row r="1564" spans="1:16" ht="14.25" customHeight="1" x14ac:dyDescent="0.25">
      <c r="A1564" s="2" t="s">
        <v>1815</v>
      </c>
      <c r="B1564" s="3">
        <v>41632</v>
      </c>
      <c r="C1564" s="10" t="str">
        <f t="shared" si="144"/>
        <v>December</v>
      </c>
      <c r="D1564" s="10" t="str">
        <f t="shared" si="145"/>
        <v>2013</v>
      </c>
      <c r="E1564" s="3">
        <v>41639</v>
      </c>
      <c r="F1564" s="13">
        <f t="shared" si="146"/>
        <v>7</v>
      </c>
      <c r="G1564" s="2" t="s">
        <v>3783</v>
      </c>
      <c r="H1564" s="2" t="s">
        <v>3132</v>
      </c>
      <c r="I1564" s="22" t="str">
        <f t="shared" si="147"/>
        <v>United States</v>
      </c>
      <c r="J1564" s="22" t="str">
        <f t="shared" si="148"/>
        <v>Washington</v>
      </c>
      <c r="K1564" s="2" t="s">
        <v>14</v>
      </c>
      <c r="L1564" s="2" t="s">
        <v>254</v>
      </c>
      <c r="M1564" s="4">
        <v>8.82</v>
      </c>
      <c r="N1564" s="4">
        <v>3</v>
      </c>
      <c r="O1564" s="4">
        <v>2.5577999999999999</v>
      </c>
      <c r="P1564" s="14">
        <f t="shared" si="149"/>
        <v>0.28999999999999998</v>
      </c>
    </row>
    <row r="1565" spans="1:16" ht="14.25" customHeight="1" x14ac:dyDescent="0.25">
      <c r="A1565" s="2" t="s">
        <v>1815</v>
      </c>
      <c r="B1565" s="3">
        <v>41632</v>
      </c>
      <c r="C1565" s="10" t="str">
        <f t="shared" si="144"/>
        <v>December</v>
      </c>
      <c r="D1565" s="10" t="str">
        <f t="shared" si="145"/>
        <v>2013</v>
      </c>
      <c r="E1565" s="3">
        <v>41639</v>
      </c>
      <c r="F1565" s="13">
        <f t="shared" si="146"/>
        <v>7</v>
      </c>
      <c r="G1565" s="2" t="s">
        <v>3783</v>
      </c>
      <c r="H1565" s="2" t="s">
        <v>3132</v>
      </c>
      <c r="I1565" s="22" t="str">
        <f t="shared" si="147"/>
        <v>United States</v>
      </c>
      <c r="J1565" s="22" t="str">
        <f t="shared" si="148"/>
        <v>Washington</v>
      </c>
      <c r="K1565" s="2" t="s">
        <v>45</v>
      </c>
      <c r="L1565" s="2" t="s">
        <v>891</v>
      </c>
      <c r="M1565" s="4">
        <v>37.94</v>
      </c>
      <c r="N1565" s="4">
        <v>2</v>
      </c>
      <c r="O1565" s="4">
        <v>18.211200000000002</v>
      </c>
      <c r="P1565" s="14">
        <f t="shared" si="149"/>
        <v>0.48000000000000009</v>
      </c>
    </row>
    <row r="1566" spans="1:16" ht="14.25" customHeight="1" x14ac:dyDescent="0.25">
      <c r="A1566" s="2" t="s">
        <v>1815</v>
      </c>
      <c r="B1566" s="3">
        <v>41632</v>
      </c>
      <c r="C1566" s="10" t="str">
        <f t="shared" si="144"/>
        <v>December</v>
      </c>
      <c r="D1566" s="10" t="str">
        <f t="shared" si="145"/>
        <v>2013</v>
      </c>
      <c r="E1566" s="3">
        <v>41639</v>
      </c>
      <c r="F1566" s="13">
        <f t="shared" si="146"/>
        <v>7</v>
      </c>
      <c r="G1566" s="2" t="s">
        <v>3783</v>
      </c>
      <c r="H1566" s="2" t="s">
        <v>3132</v>
      </c>
      <c r="I1566" s="22" t="str">
        <f t="shared" si="147"/>
        <v>United States</v>
      </c>
      <c r="J1566" s="22" t="str">
        <f t="shared" si="148"/>
        <v>Washington</v>
      </c>
      <c r="K1566" s="2" t="s">
        <v>14</v>
      </c>
      <c r="L1566" s="2" t="s">
        <v>1816</v>
      </c>
      <c r="M1566" s="4">
        <v>4.2</v>
      </c>
      <c r="N1566" s="4">
        <v>2</v>
      </c>
      <c r="O1566" s="4">
        <v>1.1759999999999999</v>
      </c>
      <c r="P1566" s="14">
        <f t="shared" si="149"/>
        <v>0.27999999999999997</v>
      </c>
    </row>
    <row r="1567" spans="1:16" ht="14.25" customHeight="1" x14ac:dyDescent="0.25">
      <c r="A1567" s="2" t="s">
        <v>1815</v>
      </c>
      <c r="B1567" s="3">
        <v>41632</v>
      </c>
      <c r="C1567" s="10" t="str">
        <f t="shared" si="144"/>
        <v>December</v>
      </c>
      <c r="D1567" s="10" t="str">
        <f t="shared" si="145"/>
        <v>2013</v>
      </c>
      <c r="E1567" s="3">
        <v>41639</v>
      </c>
      <c r="F1567" s="13">
        <f t="shared" si="146"/>
        <v>7</v>
      </c>
      <c r="G1567" s="2" t="s">
        <v>3783</v>
      </c>
      <c r="H1567" s="2" t="s">
        <v>3132</v>
      </c>
      <c r="I1567" s="22" t="str">
        <f t="shared" si="147"/>
        <v>United States</v>
      </c>
      <c r="J1567" s="22" t="str">
        <f t="shared" si="148"/>
        <v>Washington</v>
      </c>
      <c r="K1567" s="2" t="s">
        <v>28</v>
      </c>
      <c r="L1567" s="2" t="s">
        <v>225</v>
      </c>
      <c r="M1567" s="4">
        <v>227.28</v>
      </c>
      <c r="N1567" s="4">
        <v>2</v>
      </c>
      <c r="O1567" s="4">
        <v>2.2728000000000002</v>
      </c>
      <c r="P1567" s="14">
        <f t="shared" si="149"/>
        <v>0.01</v>
      </c>
    </row>
    <row r="1568" spans="1:16" ht="14.25" customHeight="1" x14ac:dyDescent="0.25">
      <c r="A1568" s="2" t="s">
        <v>1815</v>
      </c>
      <c r="B1568" s="3">
        <v>41632</v>
      </c>
      <c r="C1568" s="10" t="str">
        <f t="shared" si="144"/>
        <v>December</v>
      </c>
      <c r="D1568" s="10" t="str">
        <f t="shared" si="145"/>
        <v>2013</v>
      </c>
      <c r="E1568" s="3">
        <v>41639</v>
      </c>
      <c r="F1568" s="13">
        <f t="shared" si="146"/>
        <v>7</v>
      </c>
      <c r="G1568" s="2" t="s">
        <v>3783</v>
      </c>
      <c r="H1568" s="2" t="s">
        <v>3132</v>
      </c>
      <c r="I1568" s="22" t="str">
        <f t="shared" si="147"/>
        <v>United States</v>
      </c>
      <c r="J1568" s="22" t="str">
        <f t="shared" si="148"/>
        <v>Washington</v>
      </c>
      <c r="K1568" s="2" t="s">
        <v>45</v>
      </c>
      <c r="L1568" s="2" t="s">
        <v>89</v>
      </c>
      <c r="M1568" s="4">
        <v>47.9</v>
      </c>
      <c r="N1568" s="4">
        <v>1</v>
      </c>
      <c r="O1568" s="4">
        <v>22.992000000000001</v>
      </c>
      <c r="P1568" s="14">
        <f t="shared" si="149"/>
        <v>0.48000000000000004</v>
      </c>
    </row>
    <row r="1569" spans="1:16" ht="14.25" customHeight="1" x14ac:dyDescent="0.25">
      <c r="A1569" s="2" t="s">
        <v>1815</v>
      </c>
      <c r="B1569" s="3">
        <v>41632</v>
      </c>
      <c r="C1569" s="10" t="str">
        <f t="shared" si="144"/>
        <v>December</v>
      </c>
      <c r="D1569" s="10" t="str">
        <f t="shared" si="145"/>
        <v>2013</v>
      </c>
      <c r="E1569" s="3">
        <v>41639</v>
      </c>
      <c r="F1569" s="13">
        <f t="shared" si="146"/>
        <v>7</v>
      </c>
      <c r="G1569" s="2" t="s">
        <v>3783</v>
      </c>
      <c r="H1569" s="2" t="s">
        <v>3132</v>
      </c>
      <c r="I1569" s="22" t="str">
        <f t="shared" si="147"/>
        <v>United States</v>
      </c>
      <c r="J1569" s="22" t="str">
        <f t="shared" si="148"/>
        <v>Washington</v>
      </c>
      <c r="K1569" s="2" t="s">
        <v>87</v>
      </c>
      <c r="L1569" s="2" t="s">
        <v>106</v>
      </c>
      <c r="M1569" s="4">
        <v>61.96</v>
      </c>
      <c r="N1569" s="4">
        <v>2</v>
      </c>
      <c r="O1569" s="4">
        <v>30.360399999999998</v>
      </c>
      <c r="P1569" s="14">
        <f t="shared" si="149"/>
        <v>0.49</v>
      </c>
    </row>
    <row r="1570" spans="1:16" ht="14.25" customHeight="1" x14ac:dyDescent="0.25">
      <c r="A1570" s="2" t="s">
        <v>1815</v>
      </c>
      <c r="B1570" s="3">
        <v>41632</v>
      </c>
      <c r="C1570" s="10" t="str">
        <f t="shared" si="144"/>
        <v>December</v>
      </c>
      <c r="D1570" s="10" t="str">
        <f t="shared" si="145"/>
        <v>2013</v>
      </c>
      <c r="E1570" s="3">
        <v>41639</v>
      </c>
      <c r="F1570" s="13">
        <f t="shared" si="146"/>
        <v>7</v>
      </c>
      <c r="G1570" s="2" t="s">
        <v>3783</v>
      </c>
      <c r="H1570" s="2" t="s">
        <v>3132</v>
      </c>
      <c r="I1570" s="22" t="str">
        <f t="shared" si="147"/>
        <v>United States</v>
      </c>
      <c r="J1570" s="22" t="str">
        <f t="shared" si="148"/>
        <v>Washington</v>
      </c>
      <c r="K1570" s="2" t="s">
        <v>28</v>
      </c>
      <c r="L1570" s="2" t="s">
        <v>1817</v>
      </c>
      <c r="M1570" s="4">
        <v>1117.92</v>
      </c>
      <c r="N1570" s="4">
        <v>4</v>
      </c>
      <c r="O1570" s="4">
        <v>55.896000000000001</v>
      </c>
      <c r="P1570" s="14">
        <f t="shared" si="149"/>
        <v>4.9999999999999996E-2</v>
      </c>
    </row>
    <row r="1571" spans="1:16" ht="14.25" customHeight="1" x14ac:dyDescent="0.25">
      <c r="A1571" s="2" t="s">
        <v>1818</v>
      </c>
      <c r="B1571" s="3">
        <v>41509</v>
      </c>
      <c r="C1571" s="10" t="str">
        <f t="shared" si="144"/>
        <v>August</v>
      </c>
      <c r="D1571" s="10" t="str">
        <f t="shared" si="145"/>
        <v>2013</v>
      </c>
      <c r="E1571" s="3">
        <v>41514</v>
      </c>
      <c r="F1571" s="13">
        <f t="shared" si="146"/>
        <v>5</v>
      </c>
      <c r="G1571" s="2" t="s">
        <v>3784</v>
      </c>
      <c r="H1571" s="2" t="s">
        <v>3238</v>
      </c>
      <c r="I1571" s="22" t="str">
        <f t="shared" si="147"/>
        <v>United States</v>
      </c>
      <c r="J1571" s="22" t="str">
        <f t="shared" si="148"/>
        <v>Oregon</v>
      </c>
      <c r="K1571" s="2" t="s">
        <v>18</v>
      </c>
      <c r="L1571" s="2" t="s">
        <v>857</v>
      </c>
      <c r="M1571" s="4">
        <v>26.352</v>
      </c>
      <c r="N1571" s="4">
        <v>8</v>
      </c>
      <c r="O1571" s="4">
        <v>-18.446400000000001</v>
      </c>
      <c r="P1571" s="14">
        <f t="shared" si="149"/>
        <v>-0.70000000000000007</v>
      </c>
    </row>
    <row r="1572" spans="1:16" ht="14.25" customHeight="1" x14ac:dyDescent="0.25">
      <c r="A1572" s="2" t="s">
        <v>1819</v>
      </c>
      <c r="B1572" s="3">
        <v>41991</v>
      </c>
      <c r="C1572" s="10" t="str">
        <f t="shared" si="144"/>
        <v>December</v>
      </c>
      <c r="D1572" s="10" t="str">
        <f t="shared" si="145"/>
        <v>2014</v>
      </c>
      <c r="E1572" s="3">
        <v>41995</v>
      </c>
      <c r="F1572" s="13">
        <f t="shared" si="146"/>
        <v>4</v>
      </c>
      <c r="G1572" s="2" t="s">
        <v>3785</v>
      </c>
      <c r="H1572" s="2" t="s">
        <v>3167</v>
      </c>
      <c r="I1572" s="22" t="str">
        <f t="shared" si="147"/>
        <v>United States</v>
      </c>
      <c r="J1572" s="22" t="str">
        <f t="shared" si="148"/>
        <v>California</v>
      </c>
      <c r="K1572" s="2" t="s">
        <v>28</v>
      </c>
      <c r="L1572" s="2" t="s">
        <v>1820</v>
      </c>
      <c r="M1572" s="4">
        <v>481.32</v>
      </c>
      <c r="N1572" s="4">
        <v>4</v>
      </c>
      <c r="O1572" s="4">
        <v>125.14319999999999</v>
      </c>
      <c r="P1572" s="14">
        <f t="shared" si="149"/>
        <v>0.26</v>
      </c>
    </row>
    <row r="1573" spans="1:16" ht="14.25" customHeight="1" x14ac:dyDescent="0.25">
      <c r="A1573" s="2" t="s">
        <v>1819</v>
      </c>
      <c r="B1573" s="3">
        <v>41991</v>
      </c>
      <c r="C1573" s="10" t="str">
        <f t="shared" si="144"/>
        <v>December</v>
      </c>
      <c r="D1573" s="10" t="str">
        <f t="shared" si="145"/>
        <v>2014</v>
      </c>
      <c r="E1573" s="3">
        <v>41995</v>
      </c>
      <c r="F1573" s="13">
        <f t="shared" si="146"/>
        <v>4</v>
      </c>
      <c r="G1573" s="2" t="s">
        <v>3785</v>
      </c>
      <c r="H1573" s="2" t="s">
        <v>3167</v>
      </c>
      <c r="I1573" s="22" t="str">
        <f t="shared" si="147"/>
        <v>United States</v>
      </c>
      <c r="J1573" s="22" t="str">
        <f t="shared" si="148"/>
        <v>California</v>
      </c>
      <c r="K1573" s="2" t="s">
        <v>82</v>
      </c>
      <c r="L1573" s="2" t="s">
        <v>1821</v>
      </c>
      <c r="M1573" s="4">
        <v>13.98</v>
      </c>
      <c r="N1573" s="4">
        <v>1</v>
      </c>
      <c r="O1573" s="4">
        <v>3.6347999999999998</v>
      </c>
      <c r="P1573" s="14">
        <f t="shared" si="149"/>
        <v>0.25999999999999995</v>
      </c>
    </row>
    <row r="1574" spans="1:16" ht="14.25" customHeight="1" x14ac:dyDescent="0.25">
      <c r="A1574" s="2" t="s">
        <v>1822</v>
      </c>
      <c r="B1574" s="3">
        <v>41176</v>
      </c>
      <c r="C1574" s="10" t="str">
        <f t="shared" si="144"/>
        <v>September</v>
      </c>
      <c r="D1574" s="10" t="str">
        <f t="shared" si="145"/>
        <v>2012</v>
      </c>
      <c r="E1574" s="3">
        <v>41178</v>
      </c>
      <c r="F1574" s="13">
        <f t="shared" si="146"/>
        <v>2</v>
      </c>
      <c r="G1574" s="2" t="s">
        <v>3392</v>
      </c>
      <c r="H1574" s="2" t="s">
        <v>3132</v>
      </c>
      <c r="I1574" s="22" t="str">
        <f t="shared" si="147"/>
        <v>United States</v>
      </c>
      <c r="J1574" s="22" t="str">
        <f t="shared" si="148"/>
        <v>Washington</v>
      </c>
      <c r="K1574" s="2" t="s">
        <v>14</v>
      </c>
      <c r="L1574" s="2" t="s">
        <v>519</v>
      </c>
      <c r="M1574" s="4">
        <v>35.96</v>
      </c>
      <c r="N1574" s="4">
        <v>2</v>
      </c>
      <c r="O1574" s="4">
        <v>10.4284</v>
      </c>
      <c r="P1574" s="14">
        <f t="shared" si="149"/>
        <v>0.28999999999999998</v>
      </c>
    </row>
    <row r="1575" spans="1:16" ht="14.25" customHeight="1" x14ac:dyDescent="0.25">
      <c r="A1575" s="2" t="s">
        <v>1822</v>
      </c>
      <c r="B1575" s="3">
        <v>41176</v>
      </c>
      <c r="C1575" s="10" t="str">
        <f t="shared" si="144"/>
        <v>September</v>
      </c>
      <c r="D1575" s="10" t="str">
        <f t="shared" si="145"/>
        <v>2012</v>
      </c>
      <c r="E1575" s="3">
        <v>41178</v>
      </c>
      <c r="F1575" s="13">
        <f t="shared" si="146"/>
        <v>2</v>
      </c>
      <c r="G1575" s="2" t="s">
        <v>3392</v>
      </c>
      <c r="H1575" s="2" t="s">
        <v>3132</v>
      </c>
      <c r="I1575" s="22" t="str">
        <f t="shared" si="147"/>
        <v>United States</v>
      </c>
      <c r="J1575" s="22" t="str">
        <f t="shared" si="148"/>
        <v>Washington</v>
      </c>
      <c r="K1575" s="2" t="s">
        <v>18</v>
      </c>
      <c r="L1575" s="2" t="s">
        <v>473</v>
      </c>
      <c r="M1575" s="4">
        <v>14.952</v>
      </c>
      <c r="N1575" s="4">
        <v>3</v>
      </c>
      <c r="O1575" s="4">
        <v>5.4200999999999997</v>
      </c>
      <c r="P1575" s="14">
        <f t="shared" si="149"/>
        <v>0.36249999999999999</v>
      </c>
    </row>
    <row r="1576" spans="1:16" ht="14.25" customHeight="1" x14ac:dyDescent="0.25">
      <c r="A1576" s="2" t="s">
        <v>1823</v>
      </c>
      <c r="B1576" s="3">
        <v>41724</v>
      </c>
      <c r="C1576" s="10" t="str">
        <f t="shared" si="144"/>
        <v>March</v>
      </c>
      <c r="D1576" s="10" t="str">
        <f t="shared" si="145"/>
        <v>2014</v>
      </c>
      <c r="E1576" s="3">
        <v>41729</v>
      </c>
      <c r="F1576" s="13">
        <f t="shared" si="146"/>
        <v>5</v>
      </c>
      <c r="G1576" s="2" t="s">
        <v>3543</v>
      </c>
      <c r="H1576" s="2" t="s">
        <v>3132</v>
      </c>
      <c r="I1576" s="22" t="str">
        <f t="shared" si="147"/>
        <v>United States</v>
      </c>
      <c r="J1576" s="22" t="str">
        <f t="shared" si="148"/>
        <v>Washington</v>
      </c>
      <c r="K1576" s="2" t="s">
        <v>14</v>
      </c>
      <c r="L1576" s="2" t="s">
        <v>1824</v>
      </c>
      <c r="M1576" s="4">
        <v>23.1</v>
      </c>
      <c r="N1576" s="4">
        <v>2</v>
      </c>
      <c r="O1576" s="4">
        <v>6.93</v>
      </c>
      <c r="P1576" s="14">
        <f t="shared" si="149"/>
        <v>0.3</v>
      </c>
    </row>
    <row r="1577" spans="1:16" ht="14.25" customHeight="1" x14ac:dyDescent="0.25">
      <c r="A1577" s="2" t="s">
        <v>1825</v>
      </c>
      <c r="B1577" s="3">
        <v>41180</v>
      </c>
      <c r="C1577" s="10" t="str">
        <f t="shared" si="144"/>
        <v>September</v>
      </c>
      <c r="D1577" s="10" t="str">
        <f t="shared" si="145"/>
        <v>2012</v>
      </c>
      <c r="E1577" s="3">
        <v>41186</v>
      </c>
      <c r="F1577" s="13">
        <f t="shared" si="146"/>
        <v>6</v>
      </c>
      <c r="G1577" s="2" t="s">
        <v>3387</v>
      </c>
      <c r="H1577" s="2" t="s">
        <v>3138</v>
      </c>
      <c r="I1577" s="22" t="str">
        <f t="shared" si="147"/>
        <v>United States</v>
      </c>
      <c r="J1577" s="22" t="str">
        <f t="shared" si="148"/>
        <v>Colorado</v>
      </c>
      <c r="K1577" s="2" t="s">
        <v>87</v>
      </c>
      <c r="L1577" s="2" t="s">
        <v>1297</v>
      </c>
      <c r="M1577" s="4">
        <v>12.536</v>
      </c>
      <c r="N1577" s="4">
        <v>1</v>
      </c>
      <c r="O1577" s="4">
        <v>4.2309000000000001</v>
      </c>
      <c r="P1577" s="14">
        <f t="shared" si="149"/>
        <v>0.33750000000000002</v>
      </c>
    </row>
    <row r="1578" spans="1:16" ht="14.25" customHeight="1" x14ac:dyDescent="0.25">
      <c r="A1578" s="2" t="s">
        <v>1825</v>
      </c>
      <c r="B1578" s="3">
        <v>41180</v>
      </c>
      <c r="C1578" s="10" t="str">
        <f t="shared" si="144"/>
        <v>September</v>
      </c>
      <c r="D1578" s="10" t="str">
        <f t="shared" si="145"/>
        <v>2012</v>
      </c>
      <c r="E1578" s="3">
        <v>41186</v>
      </c>
      <c r="F1578" s="13">
        <f t="shared" si="146"/>
        <v>6</v>
      </c>
      <c r="G1578" s="2" t="s">
        <v>3387</v>
      </c>
      <c r="H1578" s="2" t="s">
        <v>3138</v>
      </c>
      <c r="I1578" s="22" t="str">
        <f t="shared" si="147"/>
        <v>United States</v>
      </c>
      <c r="J1578" s="22" t="str">
        <f t="shared" si="148"/>
        <v>Colorado</v>
      </c>
      <c r="K1578" s="2" t="s">
        <v>18</v>
      </c>
      <c r="L1578" s="2" t="s">
        <v>441</v>
      </c>
      <c r="M1578" s="4">
        <v>1.08</v>
      </c>
      <c r="N1578" s="4">
        <v>2</v>
      </c>
      <c r="O1578" s="4">
        <v>-0.79200000000000004</v>
      </c>
      <c r="P1578" s="14">
        <f t="shared" si="149"/>
        <v>-0.73333333333333328</v>
      </c>
    </row>
    <row r="1579" spans="1:16" ht="14.25" customHeight="1" x14ac:dyDescent="0.25">
      <c r="A1579" s="2" t="s">
        <v>1825</v>
      </c>
      <c r="B1579" s="3">
        <v>41180</v>
      </c>
      <c r="C1579" s="10" t="str">
        <f t="shared" si="144"/>
        <v>September</v>
      </c>
      <c r="D1579" s="10" t="str">
        <f t="shared" si="145"/>
        <v>2012</v>
      </c>
      <c r="E1579" s="3">
        <v>41186</v>
      </c>
      <c r="F1579" s="13">
        <f t="shared" si="146"/>
        <v>6</v>
      </c>
      <c r="G1579" s="2" t="s">
        <v>3387</v>
      </c>
      <c r="H1579" s="2" t="s">
        <v>3138</v>
      </c>
      <c r="I1579" s="22" t="str">
        <f t="shared" si="147"/>
        <v>United States</v>
      </c>
      <c r="J1579" s="22" t="str">
        <f t="shared" si="148"/>
        <v>Colorado</v>
      </c>
      <c r="K1579" s="2" t="s">
        <v>79</v>
      </c>
      <c r="L1579" s="2" t="s">
        <v>106</v>
      </c>
      <c r="M1579" s="4">
        <v>4.5119999999999996</v>
      </c>
      <c r="N1579" s="4">
        <v>3</v>
      </c>
      <c r="O1579" s="4">
        <v>0.84599999999999997</v>
      </c>
      <c r="P1579" s="14">
        <f t="shared" si="149"/>
        <v>0.1875</v>
      </c>
    </row>
    <row r="1580" spans="1:16" ht="14.25" customHeight="1" x14ac:dyDescent="0.25">
      <c r="A1580" s="2" t="s">
        <v>1826</v>
      </c>
      <c r="B1580" s="3">
        <v>40983</v>
      </c>
      <c r="C1580" s="10" t="str">
        <f t="shared" si="144"/>
        <v>March</v>
      </c>
      <c r="D1580" s="10" t="str">
        <f t="shared" si="145"/>
        <v>2012</v>
      </c>
      <c r="E1580" s="3">
        <v>40989</v>
      </c>
      <c r="F1580" s="13">
        <f t="shared" si="146"/>
        <v>6</v>
      </c>
      <c r="G1580" s="2" t="s">
        <v>3786</v>
      </c>
      <c r="H1580" s="2" t="s">
        <v>3262</v>
      </c>
      <c r="I1580" s="22" t="str">
        <f t="shared" si="147"/>
        <v>United States</v>
      </c>
      <c r="J1580" s="22" t="str">
        <f t="shared" si="148"/>
        <v>Utah</v>
      </c>
      <c r="K1580" s="2" t="s">
        <v>16</v>
      </c>
      <c r="L1580" s="2" t="s">
        <v>1827</v>
      </c>
      <c r="M1580" s="4">
        <v>16.776</v>
      </c>
      <c r="N1580" s="4">
        <v>3</v>
      </c>
      <c r="O1580" s="4">
        <v>1.6776</v>
      </c>
      <c r="P1580" s="14">
        <f t="shared" si="149"/>
        <v>0.1</v>
      </c>
    </row>
    <row r="1581" spans="1:16" ht="14.25" customHeight="1" x14ac:dyDescent="0.25">
      <c r="A1581" s="2" t="s">
        <v>1828</v>
      </c>
      <c r="B1581" s="3">
        <v>40557</v>
      </c>
      <c r="C1581" s="10" t="str">
        <f t="shared" si="144"/>
        <v>January</v>
      </c>
      <c r="D1581" s="10" t="str">
        <f t="shared" si="145"/>
        <v>2011</v>
      </c>
      <c r="E1581" s="3">
        <v>40562</v>
      </c>
      <c r="F1581" s="13">
        <f t="shared" si="146"/>
        <v>5</v>
      </c>
      <c r="G1581" s="2" t="s">
        <v>3787</v>
      </c>
      <c r="H1581" s="2" t="s">
        <v>3134</v>
      </c>
      <c r="I1581" s="22" t="str">
        <f t="shared" si="147"/>
        <v>United States</v>
      </c>
      <c r="J1581" s="22" t="str">
        <f t="shared" si="148"/>
        <v>California</v>
      </c>
      <c r="K1581" s="2" t="s">
        <v>28</v>
      </c>
      <c r="L1581" s="2" t="s">
        <v>902</v>
      </c>
      <c r="M1581" s="4">
        <v>1325.85</v>
      </c>
      <c r="N1581" s="4">
        <v>5</v>
      </c>
      <c r="O1581" s="4">
        <v>238.65299999999999</v>
      </c>
      <c r="P1581" s="14">
        <f t="shared" si="149"/>
        <v>0.18</v>
      </c>
    </row>
    <row r="1582" spans="1:16" ht="14.25" customHeight="1" x14ac:dyDescent="0.25">
      <c r="A1582" s="2" t="s">
        <v>1828</v>
      </c>
      <c r="B1582" s="3">
        <v>40557</v>
      </c>
      <c r="C1582" s="10" t="str">
        <f t="shared" si="144"/>
        <v>January</v>
      </c>
      <c r="D1582" s="10" t="str">
        <f t="shared" si="145"/>
        <v>2011</v>
      </c>
      <c r="E1582" s="3">
        <v>40562</v>
      </c>
      <c r="F1582" s="13">
        <f t="shared" si="146"/>
        <v>5</v>
      </c>
      <c r="G1582" s="2" t="s">
        <v>3787</v>
      </c>
      <c r="H1582" s="2" t="s">
        <v>3134</v>
      </c>
      <c r="I1582" s="22" t="str">
        <f t="shared" si="147"/>
        <v>United States</v>
      </c>
      <c r="J1582" s="22" t="str">
        <f t="shared" si="148"/>
        <v>California</v>
      </c>
      <c r="K1582" s="2" t="s">
        <v>198</v>
      </c>
      <c r="L1582" s="2" t="s">
        <v>1544</v>
      </c>
      <c r="M1582" s="4">
        <v>333.99900000000002</v>
      </c>
      <c r="N1582" s="4">
        <v>3</v>
      </c>
      <c r="O1582" s="4">
        <v>3.9293999999999998</v>
      </c>
      <c r="P1582" s="14">
        <f t="shared" si="149"/>
        <v>1.1764705882352939E-2</v>
      </c>
    </row>
    <row r="1583" spans="1:16" ht="14.25" customHeight="1" x14ac:dyDescent="0.25">
      <c r="A1583" s="2" t="s">
        <v>1828</v>
      </c>
      <c r="B1583" s="3">
        <v>40557</v>
      </c>
      <c r="C1583" s="10" t="str">
        <f t="shared" si="144"/>
        <v>January</v>
      </c>
      <c r="D1583" s="10" t="str">
        <f t="shared" si="145"/>
        <v>2011</v>
      </c>
      <c r="E1583" s="3">
        <v>40562</v>
      </c>
      <c r="F1583" s="13">
        <f t="shared" si="146"/>
        <v>5</v>
      </c>
      <c r="G1583" s="2" t="s">
        <v>3787</v>
      </c>
      <c r="H1583" s="2" t="s">
        <v>3134</v>
      </c>
      <c r="I1583" s="22" t="str">
        <f t="shared" si="147"/>
        <v>United States</v>
      </c>
      <c r="J1583" s="22" t="str">
        <f t="shared" si="148"/>
        <v>California</v>
      </c>
      <c r="K1583" s="2" t="s">
        <v>14</v>
      </c>
      <c r="L1583" s="2" t="s">
        <v>664</v>
      </c>
      <c r="M1583" s="4">
        <v>19.899999999999999</v>
      </c>
      <c r="N1583" s="4">
        <v>5</v>
      </c>
      <c r="O1583" s="4">
        <v>6.5670000000000002</v>
      </c>
      <c r="P1583" s="14">
        <f t="shared" si="149"/>
        <v>0.33</v>
      </c>
    </row>
    <row r="1584" spans="1:16" ht="14.25" customHeight="1" x14ac:dyDescent="0.25">
      <c r="A1584" s="2" t="s">
        <v>1829</v>
      </c>
      <c r="B1584" s="3">
        <v>41523</v>
      </c>
      <c r="C1584" s="10" t="str">
        <f t="shared" si="144"/>
        <v>September</v>
      </c>
      <c r="D1584" s="10" t="str">
        <f t="shared" si="145"/>
        <v>2013</v>
      </c>
      <c r="E1584" s="3">
        <v>41524</v>
      </c>
      <c r="F1584" s="13">
        <f t="shared" si="146"/>
        <v>1</v>
      </c>
      <c r="G1584" s="2" t="s">
        <v>3363</v>
      </c>
      <c r="H1584" s="2" t="s">
        <v>3236</v>
      </c>
      <c r="I1584" s="22" t="str">
        <f t="shared" si="147"/>
        <v>United States</v>
      </c>
      <c r="J1584" s="22" t="str">
        <f t="shared" si="148"/>
        <v>California</v>
      </c>
      <c r="K1584" s="2" t="s">
        <v>45</v>
      </c>
      <c r="L1584" s="2" t="s">
        <v>1830</v>
      </c>
      <c r="M1584" s="4">
        <v>96.08</v>
      </c>
      <c r="N1584" s="4">
        <v>2</v>
      </c>
      <c r="O1584" s="4">
        <v>46.118400000000001</v>
      </c>
      <c r="P1584" s="14">
        <f t="shared" si="149"/>
        <v>0.48000000000000004</v>
      </c>
    </row>
    <row r="1585" spans="1:16" ht="14.25" customHeight="1" x14ac:dyDescent="0.25">
      <c r="A1585" s="2" t="s">
        <v>1829</v>
      </c>
      <c r="B1585" s="3">
        <v>41523</v>
      </c>
      <c r="C1585" s="10" t="str">
        <f t="shared" si="144"/>
        <v>September</v>
      </c>
      <c r="D1585" s="10" t="str">
        <f t="shared" si="145"/>
        <v>2013</v>
      </c>
      <c r="E1585" s="3">
        <v>41524</v>
      </c>
      <c r="F1585" s="13">
        <f t="shared" si="146"/>
        <v>1</v>
      </c>
      <c r="G1585" s="2" t="s">
        <v>3363</v>
      </c>
      <c r="H1585" s="2" t="s">
        <v>3236</v>
      </c>
      <c r="I1585" s="22" t="str">
        <f t="shared" si="147"/>
        <v>United States</v>
      </c>
      <c r="J1585" s="22" t="str">
        <f t="shared" si="148"/>
        <v>California</v>
      </c>
      <c r="K1585" s="2" t="s">
        <v>18</v>
      </c>
      <c r="L1585" s="2" t="s">
        <v>706</v>
      </c>
      <c r="M1585" s="4">
        <v>11.68</v>
      </c>
      <c r="N1585" s="4">
        <v>2</v>
      </c>
      <c r="O1585" s="4">
        <v>3.9420000000000002</v>
      </c>
      <c r="P1585" s="14">
        <f t="shared" si="149"/>
        <v>0.33750000000000002</v>
      </c>
    </row>
    <row r="1586" spans="1:16" ht="14.25" customHeight="1" x14ac:dyDescent="0.25">
      <c r="A1586" s="2" t="s">
        <v>1829</v>
      </c>
      <c r="B1586" s="3">
        <v>41523</v>
      </c>
      <c r="C1586" s="10" t="str">
        <f t="shared" si="144"/>
        <v>September</v>
      </c>
      <c r="D1586" s="10" t="str">
        <f t="shared" si="145"/>
        <v>2013</v>
      </c>
      <c r="E1586" s="3">
        <v>41524</v>
      </c>
      <c r="F1586" s="13">
        <f t="shared" si="146"/>
        <v>1</v>
      </c>
      <c r="G1586" s="2" t="s">
        <v>3363</v>
      </c>
      <c r="H1586" s="2" t="s">
        <v>3236</v>
      </c>
      <c r="I1586" s="22" t="str">
        <f t="shared" si="147"/>
        <v>United States</v>
      </c>
      <c r="J1586" s="22" t="str">
        <f t="shared" si="148"/>
        <v>California</v>
      </c>
      <c r="K1586" s="2" t="s">
        <v>79</v>
      </c>
      <c r="L1586" s="2" t="s">
        <v>1831</v>
      </c>
      <c r="M1586" s="4">
        <v>4.3600000000000003</v>
      </c>
      <c r="N1586" s="4">
        <v>2</v>
      </c>
      <c r="O1586" s="4">
        <v>1.7876000000000001</v>
      </c>
      <c r="P1586" s="14">
        <f t="shared" si="149"/>
        <v>0.41</v>
      </c>
    </row>
    <row r="1587" spans="1:16" ht="14.25" customHeight="1" x14ac:dyDescent="0.25">
      <c r="A1587" s="2" t="s">
        <v>1832</v>
      </c>
      <c r="B1587" s="3">
        <v>40820</v>
      </c>
      <c r="C1587" s="10" t="str">
        <f t="shared" si="144"/>
        <v>October</v>
      </c>
      <c r="D1587" s="10" t="str">
        <f t="shared" si="145"/>
        <v>2011</v>
      </c>
      <c r="E1587" s="3">
        <v>40825</v>
      </c>
      <c r="F1587" s="13">
        <f t="shared" si="146"/>
        <v>5</v>
      </c>
      <c r="G1587" s="2" t="s">
        <v>3788</v>
      </c>
      <c r="H1587" s="2" t="s">
        <v>3132</v>
      </c>
      <c r="I1587" s="22" t="str">
        <f t="shared" si="147"/>
        <v>United States</v>
      </c>
      <c r="J1587" s="22" t="str">
        <f t="shared" si="148"/>
        <v>Washington</v>
      </c>
      <c r="K1587" s="2" t="s">
        <v>9</v>
      </c>
      <c r="L1587" s="2" t="s">
        <v>1833</v>
      </c>
      <c r="M1587" s="4">
        <v>29.24</v>
      </c>
      <c r="N1587" s="4">
        <v>4</v>
      </c>
      <c r="O1587" s="4">
        <v>13.742800000000001</v>
      </c>
      <c r="P1587" s="14">
        <f t="shared" si="149"/>
        <v>0.47000000000000003</v>
      </c>
    </row>
    <row r="1588" spans="1:16" ht="14.25" customHeight="1" x14ac:dyDescent="0.25">
      <c r="A1588" s="2" t="s">
        <v>1834</v>
      </c>
      <c r="B1588" s="3">
        <v>41971</v>
      </c>
      <c r="C1588" s="10" t="str">
        <f t="shared" si="144"/>
        <v>November</v>
      </c>
      <c r="D1588" s="10" t="str">
        <f t="shared" si="145"/>
        <v>2014</v>
      </c>
      <c r="E1588" s="3">
        <v>41976</v>
      </c>
      <c r="F1588" s="13">
        <f t="shared" si="146"/>
        <v>5</v>
      </c>
      <c r="G1588" s="2" t="s">
        <v>3376</v>
      </c>
      <c r="H1588" s="2" t="s">
        <v>3131</v>
      </c>
      <c r="I1588" s="22" t="str">
        <f t="shared" si="147"/>
        <v>United States</v>
      </c>
      <c r="J1588" s="22" t="str">
        <f t="shared" si="148"/>
        <v>California</v>
      </c>
      <c r="K1588" s="2" t="s">
        <v>18</v>
      </c>
      <c r="L1588" s="2" t="s">
        <v>320</v>
      </c>
      <c r="M1588" s="4">
        <v>117.488</v>
      </c>
      <c r="N1588" s="4">
        <v>7</v>
      </c>
      <c r="O1588" s="4">
        <v>41.120800000000003</v>
      </c>
      <c r="P1588" s="14">
        <f t="shared" si="149"/>
        <v>0.35000000000000003</v>
      </c>
    </row>
    <row r="1589" spans="1:16" ht="14.25" customHeight="1" x14ac:dyDescent="0.25">
      <c r="A1589" s="2" t="s">
        <v>1834</v>
      </c>
      <c r="B1589" s="3">
        <v>41971</v>
      </c>
      <c r="C1589" s="10" t="str">
        <f t="shared" si="144"/>
        <v>November</v>
      </c>
      <c r="D1589" s="10" t="str">
        <f t="shared" si="145"/>
        <v>2014</v>
      </c>
      <c r="E1589" s="3">
        <v>41976</v>
      </c>
      <c r="F1589" s="13">
        <f t="shared" si="146"/>
        <v>5</v>
      </c>
      <c r="G1589" s="2" t="s">
        <v>3376</v>
      </c>
      <c r="H1589" s="2" t="s">
        <v>3131</v>
      </c>
      <c r="I1589" s="22" t="str">
        <f t="shared" si="147"/>
        <v>United States</v>
      </c>
      <c r="J1589" s="22" t="str">
        <f t="shared" si="148"/>
        <v>California</v>
      </c>
      <c r="K1589" s="2" t="s">
        <v>12</v>
      </c>
      <c r="L1589" s="2" t="s">
        <v>1655</v>
      </c>
      <c r="M1589" s="4">
        <v>18.84</v>
      </c>
      <c r="N1589" s="4">
        <v>3</v>
      </c>
      <c r="O1589" s="4">
        <v>6.0288000000000004</v>
      </c>
      <c r="P1589" s="14">
        <f t="shared" si="149"/>
        <v>0.32</v>
      </c>
    </row>
    <row r="1590" spans="1:16" ht="14.25" customHeight="1" x14ac:dyDescent="0.25">
      <c r="A1590" s="2" t="s">
        <v>1835</v>
      </c>
      <c r="B1590" s="3">
        <v>41982</v>
      </c>
      <c r="C1590" s="10" t="str">
        <f t="shared" si="144"/>
        <v>December</v>
      </c>
      <c r="D1590" s="10" t="str">
        <f t="shared" si="145"/>
        <v>2014</v>
      </c>
      <c r="E1590" s="3">
        <v>41986</v>
      </c>
      <c r="F1590" s="13">
        <f t="shared" si="146"/>
        <v>4</v>
      </c>
      <c r="G1590" s="2" t="s">
        <v>3631</v>
      </c>
      <c r="H1590" s="2" t="s">
        <v>3134</v>
      </c>
      <c r="I1590" s="22" t="str">
        <f t="shared" si="147"/>
        <v>United States</v>
      </c>
      <c r="J1590" s="22" t="str">
        <f t="shared" si="148"/>
        <v>California</v>
      </c>
      <c r="K1590" s="2" t="s">
        <v>20</v>
      </c>
      <c r="L1590" s="2" t="s">
        <v>1836</v>
      </c>
      <c r="M1590" s="4">
        <v>69.48</v>
      </c>
      <c r="N1590" s="4">
        <v>1</v>
      </c>
      <c r="O1590" s="4">
        <v>20.844000000000001</v>
      </c>
      <c r="P1590" s="14">
        <f t="shared" si="149"/>
        <v>0.3</v>
      </c>
    </row>
    <row r="1591" spans="1:16" ht="14.25" customHeight="1" x14ac:dyDescent="0.25">
      <c r="A1591" s="2" t="s">
        <v>1837</v>
      </c>
      <c r="B1591" s="3">
        <v>40703</v>
      </c>
      <c r="C1591" s="10" t="str">
        <f t="shared" si="144"/>
        <v>June</v>
      </c>
      <c r="D1591" s="10" t="str">
        <f t="shared" si="145"/>
        <v>2011</v>
      </c>
      <c r="E1591" s="3">
        <v>40707</v>
      </c>
      <c r="F1591" s="13">
        <f t="shared" si="146"/>
        <v>4</v>
      </c>
      <c r="G1591" s="2" t="s">
        <v>3683</v>
      </c>
      <c r="H1591" s="2" t="s">
        <v>3199</v>
      </c>
      <c r="I1591" s="22" t="str">
        <f t="shared" si="147"/>
        <v>United States</v>
      </c>
      <c r="J1591" s="22" t="str">
        <f t="shared" si="148"/>
        <v>Nevada</v>
      </c>
      <c r="K1591" s="2" t="s">
        <v>14</v>
      </c>
      <c r="L1591" s="2" t="s">
        <v>399</v>
      </c>
      <c r="M1591" s="4">
        <v>18.059999999999999</v>
      </c>
      <c r="N1591" s="4">
        <v>7</v>
      </c>
      <c r="O1591" s="4">
        <v>4.6955999999999998</v>
      </c>
      <c r="P1591" s="14">
        <f t="shared" si="149"/>
        <v>0.26</v>
      </c>
    </row>
    <row r="1592" spans="1:16" ht="14.25" customHeight="1" x14ac:dyDescent="0.25">
      <c r="A1592" s="2" t="s">
        <v>1837</v>
      </c>
      <c r="B1592" s="3">
        <v>40703</v>
      </c>
      <c r="C1592" s="10" t="str">
        <f t="shared" si="144"/>
        <v>June</v>
      </c>
      <c r="D1592" s="10" t="str">
        <f t="shared" si="145"/>
        <v>2011</v>
      </c>
      <c r="E1592" s="3">
        <v>40707</v>
      </c>
      <c r="F1592" s="13">
        <f t="shared" si="146"/>
        <v>4</v>
      </c>
      <c r="G1592" s="2" t="s">
        <v>3683</v>
      </c>
      <c r="H1592" s="2" t="s">
        <v>3199</v>
      </c>
      <c r="I1592" s="22" t="str">
        <f t="shared" si="147"/>
        <v>United States</v>
      </c>
      <c r="J1592" s="22" t="str">
        <f t="shared" si="148"/>
        <v>Nevada</v>
      </c>
      <c r="K1592" s="2" t="s">
        <v>45</v>
      </c>
      <c r="L1592" s="2" t="s">
        <v>1838</v>
      </c>
      <c r="M1592" s="4">
        <v>79.14</v>
      </c>
      <c r="N1592" s="4">
        <v>3</v>
      </c>
      <c r="O1592" s="4">
        <v>36.404400000000003</v>
      </c>
      <c r="P1592" s="14">
        <f t="shared" si="149"/>
        <v>0.46</v>
      </c>
    </row>
    <row r="1593" spans="1:16" ht="14.25" customHeight="1" x14ac:dyDescent="0.25">
      <c r="A1593" s="2" t="s">
        <v>1837</v>
      </c>
      <c r="B1593" s="3">
        <v>40703</v>
      </c>
      <c r="C1593" s="10" t="str">
        <f t="shared" si="144"/>
        <v>June</v>
      </c>
      <c r="D1593" s="10" t="str">
        <f t="shared" si="145"/>
        <v>2011</v>
      </c>
      <c r="E1593" s="3">
        <v>40707</v>
      </c>
      <c r="F1593" s="13">
        <f t="shared" si="146"/>
        <v>4</v>
      </c>
      <c r="G1593" s="2" t="s">
        <v>3683</v>
      </c>
      <c r="H1593" s="2" t="s">
        <v>3199</v>
      </c>
      <c r="I1593" s="22" t="str">
        <f t="shared" si="147"/>
        <v>United States</v>
      </c>
      <c r="J1593" s="22" t="str">
        <f t="shared" si="148"/>
        <v>Nevada</v>
      </c>
      <c r="K1593" s="2" t="s">
        <v>12</v>
      </c>
      <c r="L1593" s="2" t="s">
        <v>1215</v>
      </c>
      <c r="M1593" s="4">
        <v>37.4</v>
      </c>
      <c r="N1593" s="4">
        <v>2</v>
      </c>
      <c r="O1593" s="4">
        <v>14.212</v>
      </c>
      <c r="P1593" s="14">
        <f t="shared" si="149"/>
        <v>0.38</v>
      </c>
    </row>
    <row r="1594" spans="1:16" ht="14.25" customHeight="1" x14ac:dyDescent="0.25">
      <c r="A1594" s="2" t="s">
        <v>1839</v>
      </c>
      <c r="B1594" s="3">
        <v>41597</v>
      </c>
      <c r="C1594" s="10" t="str">
        <f t="shared" si="144"/>
        <v>November</v>
      </c>
      <c r="D1594" s="10" t="str">
        <f t="shared" si="145"/>
        <v>2013</v>
      </c>
      <c r="E1594" s="3">
        <v>41601</v>
      </c>
      <c r="F1594" s="13">
        <f t="shared" si="146"/>
        <v>4</v>
      </c>
      <c r="G1594" s="2" t="s">
        <v>3789</v>
      </c>
      <c r="H1594" s="2" t="s">
        <v>3131</v>
      </c>
      <c r="I1594" s="22" t="str">
        <f t="shared" si="147"/>
        <v>United States</v>
      </c>
      <c r="J1594" s="22" t="str">
        <f t="shared" si="148"/>
        <v>California</v>
      </c>
      <c r="K1594" s="2" t="s">
        <v>16</v>
      </c>
      <c r="L1594" s="2" t="s">
        <v>1840</v>
      </c>
      <c r="M1594" s="4">
        <v>61.192</v>
      </c>
      <c r="N1594" s="4">
        <v>1</v>
      </c>
      <c r="O1594" s="4">
        <v>6.1192000000000002</v>
      </c>
      <c r="P1594" s="14">
        <f t="shared" si="149"/>
        <v>0.1</v>
      </c>
    </row>
    <row r="1595" spans="1:16" ht="14.25" customHeight="1" x14ac:dyDescent="0.25">
      <c r="A1595" s="2" t="s">
        <v>1839</v>
      </c>
      <c r="B1595" s="3">
        <v>41597</v>
      </c>
      <c r="C1595" s="10" t="str">
        <f t="shared" si="144"/>
        <v>November</v>
      </c>
      <c r="D1595" s="10" t="str">
        <f t="shared" si="145"/>
        <v>2013</v>
      </c>
      <c r="E1595" s="3">
        <v>41601</v>
      </c>
      <c r="F1595" s="13">
        <f t="shared" si="146"/>
        <v>4</v>
      </c>
      <c r="G1595" s="2" t="s">
        <v>3789</v>
      </c>
      <c r="H1595" s="2" t="s">
        <v>3131</v>
      </c>
      <c r="I1595" s="22" t="str">
        <f t="shared" si="147"/>
        <v>United States</v>
      </c>
      <c r="J1595" s="22" t="str">
        <f t="shared" si="148"/>
        <v>California</v>
      </c>
      <c r="K1595" s="2" t="s">
        <v>20</v>
      </c>
      <c r="L1595" s="2" t="s">
        <v>1353</v>
      </c>
      <c r="M1595" s="4">
        <v>67.84</v>
      </c>
      <c r="N1595" s="4">
        <v>1</v>
      </c>
      <c r="O1595" s="4">
        <v>18.316800000000001</v>
      </c>
      <c r="P1595" s="14">
        <f t="shared" si="149"/>
        <v>0.27</v>
      </c>
    </row>
    <row r="1596" spans="1:16" ht="14.25" customHeight="1" x14ac:dyDescent="0.25">
      <c r="A1596" s="2" t="s">
        <v>1841</v>
      </c>
      <c r="B1596" s="3">
        <v>40609</v>
      </c>
      <c r="C1596" s="10" t="str">
        <f t="shared" si="144"/>
        <v>March</v>
      </c>
      <c r="D1596" s="10" t="str">
        <f t="shared" si="145"/>
        <v>2011</v>
      </c>
      <c r="E1596" s="3">
        <v>40610</v>
      </c>
      <c r="F1596" s="13">
        <f t="shared" si="146"/>
        <v>1</v>
      </c>
      <c r="G1596" s="2" t="s">
        <v>3790</v>
      </c>
      <c r="H1596" s="2" t="s">
        <v>3132</v>
      </c>
      <c r="I1596" s="22" t="str">
        <f t="shared" si="147"/>
        <v>United States</v>
      </c>
      <c r="J1596" s="22" t="str">
        <f t="shared" si="148"/>
        <v>Washington</v>
      </c>
      <c r="K1596" s="2" t="s">
        <v>72</v>
      </c>
      <c r="L1596" s="2" t="s">
        <v>1842</v>
      </c>
      <c r="M1596" s="4">
        <v>48.712000000000003</v>
      </c>
      <c r="N1596" s="4">
        <v>1</v>
      </c>
      <c r="O1596" s="4">
        <v>5.4801000000000002</v>
      </c>
      <c r="P1596" s="14">
        <f t="shared" si="149"/>
        <v>0.1125</v>
      </c>
    </row>
    <row r="1597" spans="1:16" ht="14.25" customHeight="1" x14ac:dyDescent="0.25">
      <c r="A1597" s="2" t="s">
        <v>1841</v>
      </c>
      <c r="B1597" s="3">
        <v>40609</v>
      </c>
      <c r="C1597" s="10" t="str">
        <f t="shared" si="144"/>
        <v>March</v>
      </c>
      <c r="D1597" s="10" t="str">
        <f t="shared" si="145"/>
        <v>2011</v>
      </c>
      <c r="E1597" s="3">
        <v>40610</v>
      </c>
      <c r="F1597" s="13">
        <f t="shared" si="146"/>
        <v>1</v>
      </c>
      <c r="G1597" s="2" t="s">
        <v>3790</v>
      </c>
      <c r="H1597" s="2" t="s">
        <v>3132</v>
      </c>
      <c r="I1597" s="22" t="str">
        <f t="shared" si="147"/>
        <v>United States</v>
      </c>
      <c r="J1597" s="22" t="str">
        <f t="shared" si="148"/>
        <v>Washington</v>
      </c>
      <c r="K1597" s="2" t="s">
        <v>14</v>
      </c>
      <c r="L1597" s="2" t="s">
        <v>142</v>
      </c>
      <c r="M1597" s="4">
        <v>17.940000000000001</v>
      </c>
      <c r="N1597" s="4">
        <v>3</v>
      </c>
      <c r="O1597" s="4">
        <v>4.6643999999999997</v>
      </c>
      <c r="P1597" s="14">
        <f t="shared" si="149"/>
        <v>0.25999999999999995</v>
      </c>
    </row>
    <row r="1598" spans="1:16" ht="14.25" customHeight="1" x14ac:dyDescent="0.25">
      <c r="A1598" s="2" t="s">
        <v>1841</v>
      </c>
      <c r="B1598" s="3">
        <v>40609</v>
      </c>
      <c r="C1598" s="10" t="str">
        <f t="shared" si="144"/>
        <v>March</v>
      </c>
      <c r="D1598" s="10" t="str">
        <f t="shared" si="145"/>
        <v>2011</v>
      </c>
      <c r="E1598" s="3">
        <v>40610</v>
      </c>
      <c r="F1598" s="13">
        <f t="shared" si="146"/>
        <v>1</v>
      </c>
      <c r="G1598" s="2" t="s">
        <v>3790</v>
      </c>
      <c r="H1598" s="2" t="s">
        <v>3132</v>
      </c>
      <c r="I1598" s="22" t="str">
        <f t="shared" si="147"/>
        <v>United States</v>
      </c>
      <c r="J1598" s="22" t="str">
        <f t="shared" si="148"/>
        <v>Washington</v>
      </c>
      <c r="K1598" s="2" t="s">
        <v>28</v>
      </c>
      <c r="L1598" s="2" t="s">
        <v>526</v>
      </c>
      <c r="M1598" s="4">
        <v>242.94</v>
      </c>
      <c r="N1598" s="4">
        <v>3</v>
      </c>
      <c r="O1598" s="4">
        <v>4.8587999999999996</v>
      </c>
      <c r="P1598" s="14">
        <f t="shared" si="149"/>
        <v>1.9999999999999997E-2</v>
      </c>
    </row>
    <row r="1599" spans="1:16" ht="14.25" customHeight="1" x14ac:dyDescent="0.25">
      <c r="A1599" s="2" t="s">
        <v>1843</v>
      </c>
      <c r="B1599" s="3">
        <v>41586</v>
      </c>
      <c r="C1599" s="10" t="str">
        <f t="shared" si="144"/>
        <v>November</v>
      </c>
      <c r="D1599" s="10" t="str">
        <f t="shared" si="145"/>
        <v>2013</v>
      </c>
      <c r="E1599" s="3">
        <v>41591</v>
      </c>
      <c r="F1599" s="13">
        <f t="shared" si="146"/>
        <v>5</v>
      </c>
      <c r="G1599" s="2" t="s">
        <v>3685</v>
      </c>
      <c r="H1599" s="2" t="s">
        <v>3182</v>
      </c>
      <c r="I1599" s="22" t="str">
        <f t="shared" si="147"/>
        <v>United States</v>
      </c>
      <c r="J1599" s="22" t="str">
        <f t="shared" si="148"/>
        <v>California</v>
      </c>
      <c r="K1599" s="2" t="s">
        <v>45</v>
      </c>
      <c r="L1599" s="2" t="s">
        <v>1121</v>
      </c>
      <c r="M1599" s="4">
        <v>12.9</v>
      </c>
      <c r="N1599" s="4">
        <v>2</v>
      </c>
      <c r="O1599" s="4">
        <v>6.3209999999999997</v>
      </c>
      <c r="P1599" s="14">
        <f t="shared" si="149"/>
        <v>0.49</v>
      </c>
    </row>
    <row r="1600" spans="1:16" ht="14.25" customHeight="1" x14ac:dyDescent="0.25">
      <c r="A1600" s="2" t="s">
        <v>1844</v>
      </c>
      <c r="B1600" s="3">
        <v>40863</v>
      </c>
      <c r="C1600" s="10" t="str">
        <f t="shared" si="144"/>
        <v>November</v>
      </c>
      <c r="D1600" s="10" t="str">
        <f t="shared" si="145"/>
        <v>2011</v>
      </c>
      <c r="E1600" s="3">
        <v>40869</v>
      </c>
      <c r="F1600" s="13">
        <f t="shared" si="146"/>
        <v>6</v>
      </c>
      <c r="G1600" s="2" t="s">
        <v>3545</v>
      </c>
      <c r="H1600" s="2" t="s">
        <v>3160</v>
      </c>
      <c r="I1600" s="22" t="str">
        <f t="shared" si="147"/>
        <v>United States</v>
      </c>
      <c r="J1600" s="22" t="str">
        <f t="shared" si="148"/>
        <v>California</v>
      </c>
      <c r="K1600" s="2" t="s">
        <v>9</v>
      </c>
      <c r="L1600" s="2" t="s">
        <v>1845</v>
      </c>
      <c r="M1600" s="4">
        <v>5.22</v>
      </c>
      <c r="N1600" s="4">
        <v>2</v>
      </c>
      <c r="O1600" s="4">
        <v>2.4011999999999998</v>
      </c>
      <c r="P1600" s="14">
        <f t="shared" si="149"/>
        <v>0.45999999999999996</v>
      </c>
    </row>
    <row r="1601" spans="1:16" ht="14.25" customHeight="1" x14ac:dyDescent="0.25">
      <c r="A1601" s="2" t="s">
        <v>1846</v>
      </c>
      <c r="B1601" s="3">
        <v>41585</v>
      </c>
      <c r="C1601" s="10" t="str">
        <f t="shared" si="144"/>
        <v>November</v>
      </c>
      <c r="D1601" s="10" t="str">
        <f t="shared" si="145"/>
        <v>2013</v>
      </c>
      <c r="E1601" s="3">
        <v>41589</v>
      </c>
      <c r="F1601" s="13">
        <f t="shared" si="146"/>
        <v>4</v>
      </c>
      <c r="G1601" s="2" t="s">
        <v>3303</v>
      </c>
      <c r="H1601" s="2" t="s">
        <v>3149</v>
      </c>
      <c r="I1601" s="22" t="str">
        <f t="shared" si="147"/>
        <v>United States</v>
      </c>
      <c r="J1601" s="22" t="str">
        <f t="shared" si="148"/>
        <v>California</v>
      </c>
      <c r="K1601" s="2" t="s">
        <v>28</v>
      </c>
      <c r="L1601" s="2" t="s">
        <v>732</v>
      </c>
      <c r="M1601" s="4">
        <v>84.84</v>
      </c>
      <c r="N1601" s="4">
        <v>3</v>
      </c>
      <c r="O1601" s="4">
        <v>22.9068</v>
      </c>
      <c r="P1601" s="14">
        <f t="shared" si="149"/>
        <v>0.27</v>
      </c>
    </row>
    <row r="1602" spans="1:16" ht="14.25" customHeight="1" x14ac:dyDescent="0.25">
      <c r="A1602" s="2" t="s">
        <v>1847</v>
      </c>
      <c r="B1602" s="3">
        <v>41389</v>
      </c>
      <c r="C1602" s="10" t="str">
        <f t="shared" si="144"/>
        <v>April</v>
      </c>
      <c r="D1602" s="10" t="str">
        <f t="shared" si="145"/>
        <v>2013</v>
      </c>
      <c r="E1602" s="3">
        <v>41393</v>
      </c>
      <c r="F1602" s="13">
        <f t="shared" si="146"/>
        <v>4</v>
      </c>
      <c r="G1602" s="2" t="s">
        <v>3791</v>
      </c>
      <c r="H1602" s="2" t="s">
        <v>3152</v>
      </c>
      <c r="I1602" s="22" t="str">
        <f t="shared" si="147"/>
        <v>United States</v>
      </c>
      <c r="J1602" s="22" t="str">
        <f t="shared" si="148"/>
        <v>Colorado</v>
      </c>
      <c r="K1602" s="2" t="s">
        <v>45</v>
      </c>
      <c r="L1602" s="2" t="s">
        <v>278</v>
      </c>
      <c r="M1602" s="4">
        <v>15.552</v>
      </c>
      <c r="N1602" s="4">
        <v>3</v>
      </c>
      <c r="O1602" s="4">
        <v>5.4432</v>
      </c>
      <c r="P1602" s="14">
        <f t="shared" si="149"/>
        <v>0.35000000000000003</v>
      </c>
    </row>
    <row r="1603" spans="1:16" ht="14.25" customHeight="1" x14ac:dyDescent="0.25">
      <c r="A1603" s="2" t="s">
        <v>1847</v>
      </c>
      <c r="B1603" s="3">
        <v>41389</v>
      </c>
      <c r="C1603" s="10" t="str">
        <f t="shared" ref="C1603:C1666" si="150">TEXT(B1603,"mmmm")</f>
        <v>April</v>
      </c>
      <c r="D1603" s="10" t="str">
        <f t="shared" ref="D1603:D1666" si="151">TEXT(B1603,"yyyy")</f>
        <v>2013</v>
      </c>
      <c r="E1603" s="3">
        <v>41393</v>
      </c>
      <c r="F1603" s="13">
        <f t="shared" ref="F1603:F1666" si="152">E1603-B1603</f>
        <v>4</v>
      </c>
      <c r="G1603" s="2" t="s">
        <v>3791</v>
      </c>
      <c r="H1603" s="2" t="s">
        <v>3152</v>
      </c>
      <c r="I1603" s="22" t="str">
        <f t="shared" ref="I1603:I1666" si="153">LEFT(H1603,FIND(",",H1603)-1)</f>
        <v>United States</v>
      </c>
      <c r="J1603" s="22" t="str">
        <f t="shared" ref="J1603:J1666" si="154">TRIM(RIGHT(H1603,LEN(H1603)-FIND("@",SUBSTITUTE(H1603,",","@",LEN(H1603)-LEN(SUBSTITUTE(H1603,",",""))))))</f>
        <v>Colorado</v>
      </c>
      <c r="K1603" s="2" t="s">
        <v>72</v>
      </c>
      <c r="L1603" s="2" t="s">
        <v>844</v>
      </c>
      <c r="M1603" s="4">
        <v>1325.76</v>
      </c>
      <c r="N1603" s="4">
        <v>6</v>
      </c>
      <c r="O1603" s="4">
        <v>149.148</v>
      </c>
      <c r="P1603" s="14">
        <f t="shared" ref="P1603:P1666" si="155">IF(M1603=0,0,O1603/M1603)</f>
        <v>0.1125</v>
      </c>
    </row>
    <row r="1604" spans="1:16" ht="14.25" customHeight="1" x14ac:dyDescent="0.25">
      <c r="A1604" s="2" t="s">
        <v>1847</v>
      </c>
      <c r="B1604" s="3">
        <v>41389</v>
      </c>
      <c r="C1604" s="10" t="str">
        <f t="shared" si="150"/>
        <v>April</v>
      </c>
      <c r="D1604" s="10" t="str">
        <f t="shared" si="151"/>
        <v>2013</v>
      </c>
      <c r="E1604" s="3">
        <v>41393</v>
      </c>
      <c r="F1604" s="13">
        <f t="shared" si="152"/>
        <v>4</v>
      </c>
      <c r="G1604" s="2" t="s">
        <v>3791</v>
      </c>
      <c r="H1604" s="2" t="s">
        <v>3152</v>
      </c>
      <c r="I1604" s="22" t="str">
        <f t="shared" si="153"/>
        <v>United States</v>
      </c>
      <c r="J1604" s="22" t="str">
        <f t="shared" si="154"/>
        <v>Colorado</v>
      </c>
      <c r="K1604" s="2" t="s">
        <v>18</v>
      </c>
      <c r="L1604" s="2" t="s">
        <v>1848</v>
      </c>
      <c r="M1604" s="4">
        <v>3.1080000000000001</v>
      </c>
      <c r="N1604" s="4">
        <v>2</v>
      </c>
      <c r="O1604" s="4">
        <v>-2.1756000000000002</v>
      </c>
      <c r="P1604" s="14">
        <f t="shared" si="155"/>
        <v>-0.70000000000000007</v>
      </c>
    </row>
    <row r="1605" spans="1:16" ht="14.25" customHeight="1" x14ac:dyDescent="0.25">
      <c r="A1605" s="2" t="s">
        <v>1849</v>
      </c>
      <c r="B1605" s="3">
        <v>41883</v>
      </c>
      <c r="C1605" s="10" t="str">
        <f t="shared" si="150"/>
        <v>September</v>
      </c>
      <c r="D1605" s="10" t="str">
        <f t="shared" si="151"/>
        <v>2014</v>
      </c>
      <c r="E1605" s="3">
        <v>41887</v>
      </c>
      <c r="F1605" s="13">
        <f t="shared" si="152"/>
        <v>4</v>
      </c>
      <c r="G1605" s="2" t="s">
        <v>3792</v>
      </c>
      <c r="H1605" s="2" t="s">
        <v>3134</v>
      </c>
      <c r="I1605" s="22" t="str">
        <f t="shared" si="153"/>
        <v>United States</v>
      </c>
      <c r="J1605" s="22" t="str">
        <f t="shared" si="154"/>
        <v>California</v>
      </c>
      <c r="K1605" s="2" t="s">
        <v>18</v>
      </c>
      <c r="L1605" s="2" t="s">
        <v>1850</v>
      </c>
      <c r="M1605" s="4">
        <v>6.6719999999999997</v>
      </c>
      <c r="N1605" s="4">
        <v>3</v>
      </c>
      <c r="O1605" s="4">
        <v>2.1684000000000001</v>
      </c>
      <c r="P1605" s="14">
        <f t="shared" si="155"/>
        <v>0.32500000000000001</v>
      </c>
    </row>
    <row r="1606" spans="1:16" ht="14.25" customHeight="1" x14ac:dyDescent="0.25">
      <c r="A1606" s="2" t="s">
        <v>1849</v>
      </c>
      <c r="B1606" s="3">
        <v>41883</v>
      </c>
      <c r="C1606" s="10" t="str">
        <f t="shared" si="150"/>
        <v>September</v>
      </c>
      <c r="D1606" s="10" t="str">
        <f t="shared" si="151"/>
        <v>2014</v>
      </c>
      <c r="E1606" s="3">
        <v>41887</v>
      </c>
      <c r="F1606" s="13">
        <f t="shared" si="152"/>
        <v>4</v>
      </c>
      <c r="G1606" s="2" t="s">
        <v>3792</v>
      </c>
      <c r="H1606" s="2" t="s">
        <v>3134</v>
      </c>
      <c r="I1606" s="22" t="str">
        <f t="shared" si="153"/>
        <v>United States</v>
      </c>
      <c r="J1606" s="22" t="str">
        <f t="shared" si="154"/>
        <v>California</v>
      </c>
      <c r="K1606" s="2" t="s">
        <v>16</v>
      </c>
      <c r="L1606" s="2" t="s">
        <v>1752</v>
      </c>
      <c r="M1606" s="4">
        <v>689.40800000000002</v>
      </c>
      <c r="N1606" s="4">
        <v>4</v>
      </c>
      <c r="O1606" s="4">
        <v>77.558400000000006</v>
      </c>
      <c r="P1606" s="14">
        <f t="shared" si="155"/>
        <v>0.1125</v>
      </c>
    </row>
    <row r="1607" spans="1:16" ht="14.25" customHeight="1" x14ac:dyDescent="0.25">
      <c r="A1607" s="2" t="s">
        <v>1851</v>
      </c>
      <c r="B1607" s="3">
        <v>41305</v>
      </c>
      <c r="C1607" s="10" t="str">
        <f t="shared" si="150"/>
        <v>January</v>
      </c>
      <c r="D1607" s="10" t="str">
        <f t="shared" si="151"/>
        <v>2013</v>
      </c>
      <c r="E1607" s="3">
        <v>41309</v>
      </c>
      <c r="F1607" s="13">
        <f t="shared" si="152"/>
        <v>4</v>
      </c>
      <c r="G1607" s="2" t="s">
        <v>3793</v>
      </c>
      <c r="H1607" s="2" t="s">
        <v>3131</v>
      </c>
      <c r="I1607" s="22" t="str">
        <f t="shared" si="153"/>
        <v>United States</v>
      </c>
      <c r="J1607" s="22" t="str">
        <f t="shared" si="154"/>
        <v>California</v>
      </c>
      <c r="K1607" s="2" t="s">
        <v>16</v>
      </c>
      <c r="L1607" s="2" t="s">
        <v>1852</v>
      </c>
      <c r="M1607" s="4">
        <v>109.592</v>
      </c>
      <c r="N1607" s="4">
        <v>1</v>
      </c>
      <c r="O1607" s="4">
        <v>8.2194000000000003</v>
      </c>
      <c r="P1607" s="14">
        <f t="shared" si="155"/>
        <v>7.4999999999999997E-2</v>
      </c>
    </row>
    <row r="1608" spans="1:16" ht="14.25" customHeight="1" x14ac:dyDescent="0.25">
      <c r="A1608" s="2" t="s">
        <v>1851</v>
      </c>
      <c r="B1608" s="3">
        <v>41305</v>
      </c>
      <c r="C1608" s="10" t="str">
        <f t="shared" si="150"/>
        <v>January</v>
      </c>
      <c r="D1608" s="10" t="str">
        <f t="shared" si="151"/>
        <v>2013</v>
      </c>
      <c r="E1608" s="3">
        <v>41309</v>
      </c>
      <c r="F1608" s="13">
        <f t="shared" si="152"/>
        <v>4</v>
      </c>
      <c r="G1608" s="2" t="s">
        <v>3793</v>
      </c>
      <c r="H1608" s="2" t="s">
        <v>3131</v>
      </c>
      <c r="I1608" s="22" t="str">
        <f t="shared" si="153"/>
        <v>United States</v>
      </c>
      <c r="J1608" s="22" t="str">
        <f t="shared" si="154"/>
        <v>California</v>
      </c>
      <c r="K1608" s="2" t="s">
        <v>45</v>
      </c>
      <c r="L1608" s="2" t="s">
        <v>106</v>
      </c>
      <c r="M1608" s="4">
        <v>56.7</v>
      </c>
      <c r="N1608" s="4">
        <v>5</v>
      </c>
      <c r="O1608" s="4">
        <v>27.783000000000001</v>
      </c>
      <c r="P1608" s="14">
        <f t="shared" si="155"/>
        <v>0.49</v>
      </c>
    </row>
    <row r="1609" spans="1:16" ht="14.25" customHeight="1" x14ac:dyDescent="0.25">
      <c r="A1609" s="2" t="s">
        <v>1853</v>
      </c>
      <c r="B1609" s="3">
        <v>41767</v>
      </c>
      <c r="C1609" s="10" t="str">
        <f t="shared" si="150"/>
        <v>May</v>
      </c>
      <c r="D1609" s="10" t="str">
        <f t="shared" si="151"/>
        <v>2014</v>
      </c>
      <c r="E1609" s="3">
        <v>41772</v>
      </c>
      <c r="F1609" s="13">
        <f t="shared" si="152"/>
        <v>5</v>
      </c>
      <c r="G1609" s="2" t="s">
        <v>3794</v>
      </c>
      <c r="H1609" s="2" t="s">
        <v>3131</v>
      </c>
      <c r="I1609" s="22" t="str">
        <f t="shared" si="153"/>
        <v>United States</v>
      </c>
      <c r="J1609" s="22" t="str">
        <f t="shared" si="154"/>
        <v>California</v>
      </c>
      <c r="K1609" s="2" t="s">
        <v>38</v>
      </c>
      <c r="L1609" s="2" t="s">
        <v>1854</v>
      </c>
      <c r="M1609" s="4">
        <v>79.989999999999995</v>
      </c>
      <c r="N1609" s="4">
        <v>1</v>
      </c>
      <c r="O1609" s="4">
        <v>28.796399999999998</v>
      </c>
      <c r="P1609" s="14">
        <f t="shared" si="155"/>
        <v>0.36</v>
      </c>
    </row>
    <row r="1610" spans="1:16" ht="14.25" customHeight="1" x14ac:dyDescent="0.25">
      <c r="A1610" s="2" t="s">
        <v>1855</v>
      </c>
      <c r="B1610" s="3">
        <v>41555</v>
      </c>
      <c r="C1610" s="10" t="str">
        <f t="shared" si="150"/>
        <v>October</v>
      </c>
      <c r="D1610" s="10" t="str">
        <f t="shared" si="151"/>
        <v>2013</v>
      </c>
      <c r="E1610" s="3">
        <v>41560</v>
      </c>
      <c r="F1610" s="13">
        <f t="shared" si="152"/>
        <v>5</v>
      </c>
      <c r="G1610" s="2" t="s">
        <v>3795</v>
      </c>
      <c r="H1610" s="2" t="s">
        <v>3131</v>
      </c>
      <c r="I1610" s="22" t="str">
        <f t="shared" si="153"/>
        <v>United States</v>
      </c>
      <c r="J1610" s="22" t="str">
        <f t="shared" si="154"/>
        <v>California</v>
      </c>
      <c r="K1610" s="2" t="s">
        <v>45</v>
      </c>
      <c r="L1610" s="2" t="s">
        <v>1856</v>
      </c>
      <c r="M1610" s="4">
        <v>10.56</v>
      </c>
      <c r="N1610" s="4">
        <v>2</v>
      </c>
      <c r="O1610" s="4">
        <v>5.0688000000000004</v>
      </c>
      <c r="P1610" s="14">
        <f t="shared" si="155"/>
        <v>0.48000000000000004</v>
      </c>
    </row>
    <row r="1611" spans="1:16" ht="14.25" customHeight="1" x14ac:dyDescent="0.25">
      <c r="A1611" s="2" t="s">
        <v>1857</v>
      </c>
      <c r="B1611" s="3">
        <v>41771</v>
      </c>
      <c r="C1611" s="10" t="str">
        <f t="shared" si="150"/>
        <v>May</v>
      </c>
      <c r="D1611" s="10" t="str">
        <f t="shared" si="151"/>
        <v>2014</v>
      </c>
      <c r="E1611" s="3">
        <v>41773</v>
      </c>
      <c r="F1611" s="13">
        <f t="shared" si="152"/>
        <v>2</v>
      </c>
      <c r="G1611" s="2" t="s">
        <v>3718</v>
      </c>
      <c r="H1611" s="2" t="s">
        <v>3139</v>
      </c>
      <c r="I1611" s="22" t="str">
        <f t="shared" si="153"/>
        <v>United States</v>
      </c>
      <c r="J1611" s="22" t="str">
        <f t="shared" si="154"/>
        <v>Arizona</v>
      </c>
      <c r="K1611" s="2" t="s">
        <v>198</v>
      </c>
      <c r="L1611" s="2" t="s">
        <v>550</v>
      </c>
      <c r="M1611" s="4">
        <v>209.97900000000001</v>
      </c>
      <c r="N1611" s="4">
        <v>7</v>
      </c>
      <c r="O1611" s="4">
        <v>-356.96429999999998</v>
      </c>
      <c r="P1611" s="14">
        <f t="shared" si="155"/>
        <v>-1.6999999999999997</v>
      </c>
    </row>
    <row r="1612" spans="1:16" ht="14.25" customHeight="1" x14ac:dyDescent="0.25">
      <c r="A1612" s="2" t="s">
        <v>1858</v>
      </c>
      <c r="B1612" s="3">
        <v>40862</v>
      </c>
      <c r="C1612" s="10" t="str">
        <f t="shared" si="150"/>
        <v>November</v>
      </c>
      <c r="D1612" s="10" t="str">
        <f t="shared" si="151"/>
        <v>2011</v>
      </c>
      <c r="E1612" s="3">
        <v>40865</v>
      </c>
      <c r="F1612" s="13">
        <f t="shared" si="152"/>
        <v>3</v>
      </c>
      <c r="G1612" s="2" t="s">
        <v>3796</v>
      </c>
      <c r="H1612" s="2" t="s">
        <v>3131</v>
      </c>
      <c r="I1612" s="22" t="str">
        <f t="shared" si="153"/>
        <v>United States</v>
      </c>
      <c r="J1612" s="22" t="str">
        <f t="shared" si="154"/>
        <v>California</v>
      </c>
      <c r="K1612" s="2" t="s">
        <v>12</v>
      </c>
      <c r="L1612" s="2" t="s">
        <v>1859</v>
      </c>
      <c r="M1612" s="4">
        <v>10.11</v>
      </c>
      <c r="N1612" s="4">
        <v>3</v>
      </c>
      <c r="O1612" s="4">
        <v>3.2351999999999999</v>
      </c>
      <c r="P1612" s="14">
        <f t="shared" si="155"/>
        <v>0.32</v>
      </c>
    </row>
    <row r="1613" spans="1:16" ht="14.25" customHeight="1" x14ac:dyDescent="0.25">
      <c r="A1613" s="2" t="s">
        <v>1858</v>
      </c>
      <c r="B1613" s="3">
        <v>40862</v>
      </c>
      <c r="C1613" s="10" t="str">
        <f t="shared" si="150"/>
        <v>November</v>
      </c>
      <c r="D1613" s="10" t="str">
        <f t="shared" si="151"/>
        <v>2011</v>
      </c>
      <c r="E1613" s="3">
        <v>40865</v>
      </c>
      <c r="F1613" s="13">
        <f t="shared" si="152"/>
        <v>3</v>
      </c>
      <c r="G1613" s="2" t="s">
        <v>3796</v>
      </c>
      <c r="H1613" s="2" t="s">
        <v>3131</v>
      </c>
      <c r="I1613" s="22" t="str">
        <f t="shared" si="153"/>
        <v>United States</v>
      </c>
      <c r="J1613" s="22" t="str">
        <f t="shared" si="154"/>
        <v>California</v>
      </c>
      <c r="K1613" s="2" t="s">
        <v>38</v>
      </c>
      <c r="L1613" s="2" t="s">
        <v>131</v>
      </c>
      <c r="M1613" s="4">
        <v>772.47</v>
      </c>
      <c r="N1613" s="4">
        <v>3</v>
      </c>
      <c r="O1613" s="4">
        <v>146.76929999999999</v>
      </c>
      <c r="P1613" s="14">
        <f t="shared" si="155"/>
        <v>0.18999999999999997</v>
      </c>
    </row>
    <row r="1614" spans="1:16" ht="14.25" customHeight="1" x14ac:dyDescent="0.25">
      <c r="A1614" s="2" t="s">
        <v>1858</v>
      </c>
      <c r="B1614" s="3">
        <v>40862</v>
      </c>
      <c r="C1614" s="10" t="str">
        <f t="shared" si="150"/>
        <v>November</v>
      </c>
      <c r="D1614" s="10" t="str">
        <f t="shared" si="151"/>
        <v>2011</v>
      </c>
      <c r="E1614" s="3">
        <v>40865</v>
      </c>
      <c r="F1614" s="13">
        <f t="shared" si="152"/>
        <v>3</v>
      </c>
      <c r="G1614" s="2" t="s">
        <v>3796</v>
      </c>
      <c r="H1614" s="2" t="s">
        <v>3131</v>
      </c>
      <c r="I1614" s="22" t="str">
        <f t="shared" si="153"/>
        <v>United States</v>
      </c>
      <c r="J1614" s="22" t="str">
        <f t="shared" si="154"/>
        <v>California</v>
      </c>
      <c r="K1614" s="2" t="s">
        <v>82</v>
      </c>
      <c r="L1614" s="2" t="s">
        <v>1860</v>
      </c>
      <c r="M1614" s="4">
        <v>20.46</v>
      </c>
      <c r="N1614" s="4">
        <v>2</v>
      </c>
      <c r="O1614" s="4">
        <v>5.3196000000000003</v>
      </c>
      <c r="P1614" s="14">
        <f t="shared" si="155"/>
        <v>0.26</v>
      </c>
    </row>
    <row r="1615" spans="1:16" ht="14.25" customHeight="1" x14ac:dyDescent="0.25">
      <c r="A1615" s="2" t="s">
        <v>1861</v>
      </c>
      <c r="B1615" s="3">
        <v>41627</v>
      </c>
      <c r="C1615" s="10" t="str">
        <f t="shared" si="150"/>
        <v>December</v>
      </c>
      <c r="D1615" s="10" t="str">
        <f t="shared" si="151"/>
        <v>2013</v>
      </c>
      <c r="E1615" s="3">
        <v>41633</v>
      </c>
      <c r="F1615" s="13">
        <f t="shared" si="152"/>
        <v>6</v>
      </c>
      <c r="G1615" s="2" t="s">
        <v>3508</v>
      </c>
      <c r="H1615" s="2" t="s">
        <v>3149</v>
      </c>
      <c r="I1615" s="22" t="str">
        <f t="shared" si="153"/>
        <v>United States</v>
      </c>
      <c r="J1615" s="22" t="str">
        <f t="shared" si="154"/>
        <v>California</v>
      </c>
      <c r="K1615" s="2" t="s">
        <v>38</v>
      </c>
      <c r="L1615" s="2" t="s">
        <v>783</v>
      </c>
      <c r="M1615" s="4">
        <v>72.64</v>
      </c>
      <c r="N1615" s="4">
        <v>2</v>
      </c>
      <c r="O1615" s="4">
        <v>21.792000000000002</v>
      </c>
      <c r="P1615" s="14">
        <f t="shared" si="155"/>
        <v>0.30000000000000004</v>
      </c>
    </row>
    <row r="1616" spans="1:16" ht="14.25" customHeight="1" x14ac:dyDescent="0.25">
      <c r="A1616" s="2" t="s">
        <v>1861</v>
      </c>
      <c r="B1616" s="3">
        <v>41627</v>
      </c>
      <c r="C1616" s="10" t="str">
        <f t="shared" si="150"/>
        <v>December</v>
      </c>
      <c r="D1616" s="10" t="str">
        <f t="shared" si="151"/>
        <v>2013</v>
      </c>
      <c r="E1616" s="3">
        <v>41633</v>
      </c>
      <c r="F1616" s="13">
        <f t="shared" si="152"/>
        <v>6</v>
      </c>
      <c r="G1616" s="2" t="s">
        <v>3508</v>
      </c>
      <c r="H1616" s="2" t="s">
        <v>3149</v>
      </c>
      <c r="I1616" s="22" t="str">
        <f t="shared" si="153"/>
        <v>United States</v>
      </c>
      <c r="J1616" s="22" t="str">
        <f t="shared" si="154"/>
        <v>California</v>
      </c>
      <c r="K1616" s="2" t="s">
        <v>38</v>
      </c>
      <c r="L1616" s="2" t="s">
        <v>131</v>
      </c>
      <c r="M1616" s="4">
        <v>772.47</v>
      </c>
      <c r="N1616" s="4">
        <v>3</v>
      </c>
      <c r="O1616" s="4">
        <v>146.76929999999999</v>
      </c>
      <c r="P1616" s="14">
        <f t="shared" si="155"/>
        <v>0.18999999999999997</v>
      </c>
    </row>
    <row r="1617" spans="1:16" ht="14.25" customHeight="1" x14ac:dyDescent="0.25">
      <c r="A1617" s="2" t="s">
        <v>1861</v>
      </c>
      <c r="B1617" s="3">
        <v>41627</v>
      </c>
      <c r="C1617" s="10" t="str">
        <f t="shared" si="150"/>
        <v>December</v>
      </c>
      <c r="D1617" s="10" t="str">
        <f t="shared" si="151"/>
        <v>2013</v>
      </c>
      <c r="E1617" s="3">
        <v>41633</v>
      </c>
      <c r="F1617" s="13">
        <f t="shared" si="152"/>
        <v>6</v>
      </c>
      <c r="G1617" s="2" t="s">
        <v>3508</v>
      </c>
      <c r="H1617" s="2" t="s">
        <v>3149</v>
      </c>
      <c r="I1617" s="22" t="str">
        <f t="shared" si="153"/>
        <v>United States</v>
      </c>
      <c r="J1617" s="22" t="str">
        <f t="shared" si="154"/>
        <v>California</v>
      </c>
      <c r="K1617" s="2" t="s">
        <v>12</v>
      </c>
      <c r="L1617" s="2" t="s">
        <v>1862</v>
      </c>
      <c r="M1617" s="4">
        <v>39.92</v>
      </c>
      <c r="N1617" s="4">
        <v>4</v>
      </c>
      <c r="O1617" s="4">
        <v>11.1776</v>
      </c>
      <c r="P1617" s="14">
        <f t="shared" si="155"/>
        <v>0.27999999999999997</v>
      </c>
    </row>
    <row r="1618" spans="1:16" ht="14.25" customHeight="1" x14ac:dyDescent="0.25">
      <c r="A1618" s="2" t="s">
        <v>1863</v>
      </c>
      <c r="B1618" s="3">
        <v>41669</v>
      </c>
      <c r="C1618" s="10" t="str">
        <f t="shared" si="150"/>
        <v>January</v>
      </c>
      <c r="D1618" s="10" t="str">
        <f t="shared" si="151"/>
        <v>2014</v>
      </c>
      <c r="E1618" s="3">
        <v>41673</v>
      </c>
      <c r="F1618" s="13">
        <f t="shared" si="152"/>
        <v>4</v>
      </c>
      <c r="G1618" s="2" t="s">
        <v>3437</v>
      </c>
      <c r="H1618" s="2" t="s">
        <v>3134</v>
      </c>
      <c r="I1618" s="22" t="str">
        <f t="shared" si="153"/>
        <v>United States</v>
      </c>
      <c r="J1618" s="22" t="str">
        <f t="shared" si="154"/>
        <v>California</v>
      </c>
      <c r="K1618" s="2" t="s">
        <v>14</v>
      </c>
      <c r="L1618" s="2" t="s">
        <v>1864</v>
      </c>
      <c r="M1618" s="4">
        <v>8.34</v>
      </c>
      <c r="N1618" s="4">
        <v>3</v>
      </c>
      <c r="O1618" s="4">
        <v>2.1684000000000001</v>
      </c>
      <c r="P1618" s="14">
        <f t="shared" si="155"/>
        <v>0.26</v>
      </c>
    </row>
    <row r="1619" spans="1:16" ht="14.25" customHeight="1" x14ac:dyDescent="0.25">
      <c r="A1619" s="2" t="s">
        <v>1863</v>
      </c>
      <c r="B1619" s="3">
        <v>41669</v>
      </c>
      <c r="C1619" s="10" t="str">
        <f t="shared" si="150"/>
        <v>January</v>
      </c>
      <c r="D1619" s="10" t="str">
        <f t="shared" si="151"/>
        <v>2014</v>
      </c>
      <c r="E1619" s="3">
        <v>41673</v>
      </c>
      <c r="F1619" s="13">
        <f t="shared" si="152"/>
        <v>4</v>
      </c>
      <c r="G1619" s="2" t="s">
        <v>3437</v>
      </c>
      <c r="H1619" s="2" t="s">
        <v>3134</v>
      </c>
      <c r="I1619" s="22" t="str">
        <f t="shared" si="153"/>
        <v>United States</v>
      </c>
      <c r="J1619" s="22" t="str">
        <f t="shared" si="154"/>
        <v>California</v>
      </c>
      <c r="K1619" s="2" t="s">
        <v>82</v>
      </c>
      <c r="L1619" s="2" t="s">
        <v>1865</v>
      </c>
      <c r="M1619" s="4">
        <v>8.57</v>
      </c>
      <c r="N1619" s="4">
        <v>1</v>
      </c>
      <c r="O1619" s="4">
        <v>2.2282000000000002</v>
      </c>
      <c r="P1619" s="14">
        <f t="shared" si="155"/>
        <v>0.26</v>
      </c>
    </row>
    <row r="1620" spans="1:16" ht="14.25" customHeight="1" x14ac:dyDescent="0.25">
      <c r="A1620" s="2" t="s">
        <v>1863</v>
      </c>
      <c r="B1620" s="3">
        <v>41669</v>
      </c>
      <c r="C1620" s="10" t="str">
        <f t="shared" si="150"/>
        <v>January</v>
      </c>
      <c r="D1620" s="10" t="str">
        <f t="shared" si="151"/>
        <v>2014</v>
      </c>
      <c r="E1620" s="3">
        <v>41673</v>
      </c>
      <c r="F1620" s="13">
        <f t="shared" si="152"/>
        <v>4</v>
      </c>
      <c r="G1620" s="2" t="s">
        <v>3437</v>
      </c>
      <c r="H1620" s="2" t="s">
        <v>3134</v>
      </c>
      <c r="I1620" s="22" t="str">
        <f t="shared" si="153"/>
        <v>United States</v>
      </c>
      <c r="J1620" s="22" t="str">
        <f t="shared" si="154"/>
        <v>California</v>
      </c>
      <c r="K1620" s="2" t="s">
        <v>18</v>
      </c>
      <c r="L1620" s="2" t="s">
        <v>242</v>
      </c>
      <c r="M1620" s="4">
        <v>119.616</v>
      </c>
      <c r="N1620" s="4">
        <v>8</v>
      </c>
      <c r="O1620" s="4">
        <v>40.370399999999997</v>
      </c>
      <c r="P1620" s="14">
        <f t="shared" si="155"/>
        <v>0.33749999999999997</v>
      </c>
    </row>
    <row r="1621" spans="1:16" ht="14.25" customHeight="1" x14ac:dyDescent="0.25">
      <c r="A1621" s="2" t="s">
        <v>1866</v>
      </c>
      <c r="B1621" s="3">
        <v>40639</v>
      </c>
      <c r="C1621" s="10" t="str">
        <f t="shared" si="150"/>
        <v>April</v>
      </c>
      <c r="D1621" s="10" t="str">
        <f t="shared" si="151"/>
        <v>2011</v>
      </c>
      <c r="E1621" s="3">
        <v>40645</v>
      </c>
      <c r="F1621" s="13">
        <f t="shared" si="152"/>
        <v>6</v>
      </c>
      <c r="G1621" s="2" t="s">
        <v>3601</v>
      </c>
      <c r="H1621" s="2" t="s">
        <v>3132</v>
      </c>
      <c r="I1621" s="22" t="str">
        <f t="shared" si="153"/>
        <v>United States</v>
      </c>
      <c r="J1621" s="22" t="str">
        <f t="shared" si="154"/>
        <v>Washington</v>
      </c>
      <c r="K1621" s="2" t="s">
        <v>22</v>
      </c>
      <c r="L1621" s="2" t="s">
        <v>1607</v>
      </c>
      <c r="M1621" s="4">
        <v>653.54999999999995</v>
      </c>
      <c r="N1621" s="4">
        <v>3</v>
      </c>
      <c r="O1621" s="4">
        <v>111.1035</v>
      </c>
      <c r="P1621" s="14">
        <f t="shared" si="155"/>
        <v>0.17</v>
      </c>
    </row>
    <row r="1622" spans="1:16" ht="14.25" customHeight="1" x14ac:dyDescent="0.25">
      <c r="A1622" s="2" t="s">
        <v>1866</v>
      </c>
      <c r="B1622" s="3">
        <v>40639</v>
      </c>
      <c r="C1622" s="10" t="str">
        <f t="shared" si="150"/>
        <v>April</v>
      </c>
      <c r="D1622" s="10" t="str">
        <f t="shared" si="151"/>
        <v>2011</v>
      </c>
      <c r="E1622" s="3">
        <v>40645</v>
      </c>
      <c r="F1622" s="13">
        <f t="shared" si="152"/>
        <v>6</v>
      </c>
      <c r="G1622" s="2" t="s">
        <v>3601</v>
      </c>
      <c r="H1622" s="2" t="s">
        <v>3132</v>
      </c>
      <c r="I1622" s="22" t="str">
        <f t="shared" si="153"/>
        <v>United States</v>
      </c>
      <c r="J1622" s="22" t="str">
        <f t="shared" si="154"/>
        <v>Washington</v>
      </c>
      <c r="K1622" s="2" t="s">
        <v>38</v>
      </c>
      <c r="L1622" s="2" t="s">
        <v>391</v>
      </c>
      <c r="M1622" s="4">
        <v>33.9</v>
      </c>
      <c r="N1622" s="4">
        <v>2</v>
      </c>
      <c r="O1622" s="4">
        <v>2.0339999999999998</v>
      </c>
      <c r="P1622" s="14">
        <f t="shared" si="155"/>
        <v>0.06</v>
      </c>
    </row>
    <row r="1623" spans="1:16" ht="14.25" customHeight="1" x14ac:dyDescent="0.25">
      <c r="A1623" s="2" t="s">
        <v>1867</v>
      </c>
      <c r="B1623" s="3">
        <v>41589</v>
      </c>
      <c r="C1623" s="10" t="str">
        <f t="shared" si="150"/>
        <v>November</v>
      </c>
      <c r="D1623" s="10" t="str">
        <f t="shared" si="151"/>
        <v>2013</v>
      </c>
      <c r="E1623" s="3">
        <v>41592</v>
      </c>
      <c r="F1623" s="13">
        <f t="shared" si="152"/>
        <v>3</v>
      </c>
      <c r="G1623" s="2" t="s">
        <v>3797</v>
      </c>
      <c r="H1623" s="2" t="s">
        <v>3131</v>
      </c>
      <c r="I1623" s="22" t="str">
        <f t="shared" si="153"/>
        <v>United States</v>
      </c>
      <c r="J1623" s="22" t="str">
        <f t="shared" si="154"/>
        <v>California</v>
      </c>
      <c r="K1623" s="2" t="s">
        <v>45</v>
      </c>
      <c r="L1623" s="2" t="s">
        <v>1868</v>
      </c>
      <c r="M1623" s="4">
        <v>67.709999999999994</v>
      </c>
      <c r="N1623" s="4">
        <v>3</v>
      </c>
      <c r="O1623" s="4">
        <v>32.500799999999998</v>
      </c>
      <c r="P1623" s="14">
        <f t="shared" si="155"/>
        <v>0.48000000000000004</v>
      </c>
    </row>
    <row r="1624" spans="1:16" ht="14.25" customHeight="1" x14ac:dyDescent="0.25">
      <c r="A1624" s="2" t="s">
        <v>1867</v>
      </c>
      <c r="B1624" s="3">
        <v>41589</v>
      </c>
      <c r="C1624" s="10" t="str">
        <f t="shared" si="150"/>
        <v>November</v>
      </c>
      <c r="D1624" s="10" t="str">
        <f t="shared" si="151"/>
        <v>2013</v>
      </c>
      <c r="E1624" s="3">
        <v>41592</v>
      </c>
      <c r="F1624" s="13">
        <f t="shared" si="152"/>
        <v>3</v>
      </c>
      <c r="G1624" s="2" t="s">
        <v>3797</v>
      </c>
      <c r="H1624" s="2" t="s">
        <v>3131</v>
      </c>
      <c r="I1624" s="22" t="str">
        <f t="shared" si="153"/>
        <v>United States</v>
      </c>
      <c r="J1624" s="22" t="str">
        <f t="shared" si="154"/>
        <v>California</v>
      </c>
      <c r="K1624" s="2" t="s">
        <v>20</v>
      </c>
      <c r="L1624" s="2" t="s">
        <v>1869</v>
      </c>
      <c r="M1624" s="4">
        <v>129.91999999999999</v>
      </c>
      <c r="N1624" s="4">
        <v>4</v>
      </c>
      <c r="O1624" s="4">
        <v>38.975999999999999</v>
      </c>
      <c r="P1624" s="14">
        <f t="shared" si="155"/>
        <v>0.30000000000000004</v>
      </c>
    </row>
    <row r="1625" spans="1:16" ht="14.25" customHeight="1" x14ac:dyDescent="0.25">
      <c r="A1625" s="2" t="s">
        <v>1867</v>
      </c>
      <c r="B1625" s="3">
        <v>41589</v>
      </c>
      <c r="C1625" s="10" t="str">
        <f t="shared" si="150"/>
        <v>November</v>
      </c>
      <c r="D1625" s="10" t="str">
        <f t="shared" si="151"/>
        <v>2013</v>
      </c>
      <c r="E1625" s="3">
        <v>41592</v>
      </c>
      <c r="F1625" s="13">
        <f t="shared" si="152"/>
        <v>3</v>
      </c>
      <c r="G1625" s="2" t="s">
        <v>3797</v>
      </c>
      <c r="H1625" s="2" t="s">
        <v>3131</v>
      </c>
      <c r="I1625" s="22" t="str">
        <f t="shared" si="153"/>
        <v>United States</v>
      </c>
      <c r="J1625" s="22" t="str">
        <f t="shared" si="154"/>
        <v>California</v>
      </c>
      <c r="K1625" s="2" t="s">
        <v>12</v>
      </c>
      <c r="L1625" s="2" t="s">
        <v>1870</v>
      </c>
      <c r="M1625" s="4">
        <v>467.46</v>
      </c>
      <c r="N1625" s="4">
        <v>9</v>
      </c>
      <c r="O1625" s="4">
        <v>191.65860000000001</v>
      </c>
      <c r="P1625" s="14">
        <f t="shared" si="155"/>
        <v>0.41000000000000003</v>
      </c>
    </row>
    <row r="1626" spans="1:16" ht="14.25" customHeight="1" x14ac:dyDescent="0.25">
      <c r="A1626" s="2" t="s">
        <v>1867</v>
      </c>
      <c r="B1626" s="3">
        <v>41589</v>
      </c>
      <c r="C1626" s="10" t="str">
        <f t="shared" si="150"/>
        <v>November</v>
      </c>
      <c r="D1626" s="10" t="str">
        <f t="shared" si="151"/>
        <v>2013</v>
      </c>
      <c r="E1626" s="3">
        <v>41592</v>
      </c>
      <c r="F1626" s="13">
        <f t="shared" si="152"/>
        <v>3</v>
      </c>
      <c r="G1626" s="2" t="s">
        <v>3797</v>
      </c>
      <c r="H1626" s="2" t="s">
        <v>3131</v>
      </c>
      <c r="I1626" s="22" t="str">
        <f t="shared" si="153"/>
        <v>United States</v>
      </c>
      <c r="J1626" s="22" t="str">
        <f t="shared" si="154"/>
        <v>California</v>
      </c>
      <c r="K1626" s="2" t="s">
        <v>45</v>
      </c>
      <c r="L1626" s="2" t="s">
        <v>1871</v>
      </c>
      <c r="M1626" s="4">
        <v>61.4</v>
      </c>
      <c r="N1626" s="4">
        <v>5</v>
      </c>
      <c r="O1626" s="4">
        <v>28.858000000000001</v>
      </c>
      <c r="P1626" s="14">
        <f t="shared" si="155"/>
        <v>0.47000000000000003</v>
      </c>
    </row>
    <row r="1627" spans="1:16" ht="14.25" customHeight="1" x14ac:dyDescent="0.25">
      <c r="A1627" s="2" t="s">
        <v>1867</v>
      </c>
      <c r="B1627" s="3">
        <v>41589</v>
      </c>
      <c r="C1627" s="10" t="str">
        <f t="shared" si="150"/>
        <v>November</v>
      </c>
      <c r="D1627" s="10" t="str">
        <f t="shared" si="151"/>
        <v>2013</v>
      </c>
      <c r="E1627" s="3">
        <v>41592</v>
      </c>
      <c r="F1627" s="13">
        <f t="shared" si="152"/>
        <v>3</v>
      </c>
      <c r="G1627" s="2" t="s">
        <v>3797</v>
      </c>
      <c r="H1627" s="2" t="s">
        <v>3131</v>
      </c>
      <c r="I1627" s="22" t="str">
        <f t="shared" si="153"/>
        <v>United States</v>
      </c>
      <c r="J1627" s="22" t="str">
        <f t="shared" si="154"/>
        <v>California</v>
      </c>
      <c r="K1627" s="2" t="s">
        <v>28</v>
      </c>
      <c r="L1627" s="2" t="s">
        <v>427</v>
      </c>
      <c r="M1627" s="4">
        <v>720.76</v>
      </c>
      <c r="N1627" s="4">
        <v>4</v>
      </c>
      <c r="O1627" s="4">
        <v>187.39760000000001</v>
      </c>
      <c r="P1627" s="14">
        <f t="shared" si="155"/>
        <v>0.26</v>
      </c>
    </row>
    <row r="1628" spans="1:16" ht="14.25" customHeight="1" x14ac:dyDescent="0.25">
      <c r="A1628" s="2" t="s">
        <v>1867</v>
      </c>
      <c r="B1628" s="3">
        <v>41589</v>
      </c>
      <c r="C1628" s="10" t="str">
        <f t="shared" si="150"/>
        <v>November</v>
      </c>
      <c r="D1628" s="10" t="str">
        <f t="shared" si="151"/>
        <v>2013</v>
      </c>
      <c r="E1628" s="3">
        <v>41592</v>
      </c>
      <c r="F1628" s="13">
        <f t="shared" si="152"/>
        <v>3</v>
      </c>
      <c r="G1628" s="2" t="s">
        <v>3797</v>
      </c>
      <c r="H1628" s="2" t="s">
        <v>3131</v>
      </c>
      <c r="I1628" s="22" t="str">
        <f t="shared" si="153"/>
        <v>United States</v>
      </c>
      <c r="J1628" s="22" t="str">
        <f t="shared" si="154"/>
        <v>California</v>
      </c>
      <c r="K1628" s="2" t="s">
        <v>18</v>
      </c>
      <c r="L1628" s="2" t="s">
        <v>525</v>
      </c>
      <c r="M1628" s="4">
        <v>5.1840000000000002</v>
      </c>
      <c r="N1628" s="4">
        <v>3</v>
      </c>
      <c r="O1628" s="4">
        <v>1.8144</v>
      </c>
      <c r="P1628" s="14">
        <f t="shared" si="155"/>
        <v>0.35</v>
      </c>
    </row>
    <row r="1629" spans="1:16" ht="14.25" customHeight="1" x14ac:dyDescent="0.25">
      <c r="A1629" s="2" t="s">
        <v>1867</v>
      </c>
      <c r="B1629" s="3">
        <v>41589</v>
      </c>
      <c r="C1629" s="10" t="str">
        <f t="shared" si="150"/>
        <v>November</v>
      </c>
      <c r="D1629" s="10" t="str">
        <f t="shared" si="151"/>
        <v>2013</v>
      </c>
      <c r="E1629" s="3">
        <v>41592</v>
      </c>
      <c r="F1629" s="13">
        <f t="shared" si="152"/>
        <v>3</v>
      </c>
      <c r="G1629" s="2" t="s">
        <v>3797</v>
      </c>
      <c r="H1629" s="2" t="s">
        <v>3131</v>
      </c>
      <c r="I1629" s="22" t="str">
        <f t="shared" si="153"/>
        <v>United States</v>
      </c>
      <c r="J1629" s="22" t="str">
        <f t="shared" si="154"/>
        <v>California</v>
      </c>
      <c r="K1629" s="2" t="s">
        <v>14</v>
      </c>
      <c r="L1629" s="2" t="s">
        <v>1574</v>
      </c>
      <c r="M1629" s="4">
        <v>14.7</v>
      </c>
      <c r="N1629" s="4">
        <v>5</v>
      </c>
      <c r="O1629" s="4">
        <v>3.9689999999999999</v>
      </c>
      <c r="P1629" s="14">
        <f t="shared" si="155"/>
        <v>0.27</v>
      </c>
    </row>
    <row r="1630" spans="1:16" ht="14.25" customHeight="1" x14ac:dyDescent="0.25">
      <c r="A1630" s="2" t="s">
        <v>1872</v>
      </c>
      <c r="B1630" s="3">
        <v>41170</v>
      </c>
      <c r="C1630" s="10" t="str">
        <f t="shared" si="150"/>
        <v>September</v>
      </c>
      <c r="D1630" s="10" t="str">
        <f t="shared" si="151"/>
        <v>2012</v>
      </c>
      <c r="E1630" s="3">
        <v>41176</v>
      </c>
      <c r="F1630" s="13">
        <f t="shared" si="152"/>
        <v>6</v>
      </c>
      <c r="G1630" s="2" t="s">
        <v>3794</v>
      </c>
      <c r="H1630" s="2" t="s">
        <v>3158</v>
      </c>
      <c r="I1630" s="22" t="str">
        <f t="shared" si="153"/>
        <v>United States</v>
      </c>
      <c r="J1630" s="22" t="str">
        <f t="shared" si="154"/>
        <v>Washington</v>
      </c>
      <c r="K1630" s="2" t="s">
        <v>45</v>
      </c>
      <c r="L1630" s="2" t="s">
        <v>975</v>
      </c>
      <c r="M1630" s="4">
        <v>18.54</v>
      </c>
      <c r="N1630" s="4">
        <v>2</v>
      </c>
      <c r="O1630" s="4">
        <v>8.7138000000000009</v>
      </c>
      <c r="P1630" s="14">
        <f t="shared" si="155"/>
        <v>0.47000000000000008</v>
      </c>
    </row>
    <row r="1631" spans="1:16" ht="14.25" customHeight="1" x14ac:dyDescent="0.25">
      <c r="A1631" s="2" t="s">
        <v>1873</v>
      </c>
      <c r="B1631" s="3">
        <v>41160</v>
      </c>
      <c r="C1631" s="10" t="str">
        <f t="shared" si="150"/>
        <v>September</v>
      </c>
      <c r="D1631" s="10" t="str">
        <f t="shared" si="151"/>
        <v>2012</v>
      </c>
      <c r="E1631" s="3">
        <v>41163</v>
      </c>
      <c r="F1631" s="13">
        <f t="shared" si="152"/>
        <v>3</v>
      </c>
      <c r="G1631" s="2" t="s">
        <v>3452</v>
      </c>
      <c r="H1631" s="2" t="s">
        <v>3263</v>
      </c>
      <c r="I1631" s="22" t="str">
        <f t="shared" si="153"/>
        <v>United States</v>
      </c>
      <c r="J1631" s="22" t="str">
        <f t="shared" si="154"/>
        <v>California</v>
      </c>
      <c r="K1631" s="2" t="s">
        <v>45</v>
      </c>
      <c r="L1631" s="2" t="s">
        <v>1874</v>
      </c>
      <c r="M1631" s="4">
        <v>26.4</v>
      </c>
      <c r="N1631" s="4">
        <v>5</v>
      </c>
      <c r="O1631" s="4">
        <v>11.88</v>
      </c>
      <c r="P1631" s="14">
        <f t="shared" si="155"/>
        <v>0.45000000000000007</v>
      </c>
    </row>
    <row r="1632" spans="1:16" ht="14.25" customHeight="1" x14ac:dyDescent="0.25">
      <c r="A1632" s="2" t="s">
        <v>1873</v>
      </c>
      <c r="B1632" s="3">
        <v>41160</v>
      </c>
      <c r="C1632" s="10" t="str">
        <f t="shared" si="150"/>
        <v>September</v>
      </c>
      <c r="D1632" s="10" t="str">
        <f t="shared" si="151"/>
        <v>2012</v>
      </c>
      <c r="E1632" s="3">
        <v>41163</v>
      </c>
      <c r="F1632" s="13">
        <f t="shared" si="152"/>
        <v>3</v>
      </c>
      <c r="G1632" s="2" t="s">
        <v>3452</v>
      </c>
      <c r="H1632" s="2" t="s">
        <v>3263</v>
      </c>
      <c r="I1632" s="22" t="str">
        <f t="shared" si="153"/>
        <v>United States</v>
      </c>
      <c r="J1632" s="22" t="str">
        <f t="shared" si="154"/>
        <v>California</v>
      </c>
      <c r="K1632" s="2" t="s">
        <v>28</v>
      </c>
      <c r="L1632" s="2" t="s">
        <v>408</v>
      </c>
      <c r="M1632" s="4">
        <v>41.88</v>
      </c>
      <c r="N1632" s="4">
        <v>6</v>
      </c>
      <c r="O1632" s="4">
        <v>0.83760000000000001</v>
      </c>
      <c r="P1632" s="14">
        <f t="shared" si="155"/>
        <v>0.02</v>
      </c>
    </row>
    <row r="1633" spans="1:16" ht="14.25" customHeight="1" x14ac:dyDescent="0.25">
      <c r="A1633" s="2" t="s">
        <v>1875</v>
      </c>
      <c r="B1633" s="3">
        <v>41655</v>
      </c>
      <c r="C1633" s="10" t="str">
        <f t="shared" si="150"/>
        <v>January</v>
      </c>
      <c r="D1633" s="10" t="str">
        <f t="shared" si="151"/>
        <v>2014</v>
      </c>
      <c r="E1633" s="3">
        <v>41659</v>
      </c>
      <c r="F1633" s="13">
        <f t="shared" si="152"/>
        <v>4</v>
      </c>
      <c r="G1633" s="2" t="s">
        <v>3798</v>
      </c>
      <c r="H1633" s="2" t="s">
        <v>3131</v>
      </c>
      <c r="I1633" s="22" t="str">
        <f t="shared" si="153"/>
        <v>United States</v>
      </c>
      <c r="J1633" s="22" t="str">
        <f t="shared" si="154"/>
        <v>California</v>
      </c>
      <c r="K1633" s="2" t="s">
        <v>14</v>
      </c>
      <c r="L1633" s="2" t="s">
        <v>1876</v>
      </c>
      <c r="M1633" s="4">
        <v>21.4</v>
      </c>
      <c r="N1633" s="4">
        <v>5</v>
      </c>
      <c r="O1633" s="4">
        <v>6.2060000000000004</v>
      </c>
      <c r="P1633" s="14">
        <f t="shared" si="155"/>
        <v>0.29000000000000004</v>
      </c>
    </row>
    <row r="1634" spans="1:16" ht="14.25" customHeight="1" x14ac:dyDescent="0.25">
      <c r="A1634" s="2" t="s">
        <v>1877</v>
      </c>
      <c r="B1634" s="3">
        <v>41218</v>
      </c>
      <c r="C1634" s="10" t="str">
        <f t="shared" si="150"/>
        <v>November</v>
      </c>
      <c r="D1634" s="10" t="str">
        <f t="shared" si="151"/>
        <v>2012</v>
      </c>
      <c r="E1634" s="3">
        <v>41218</v>
      </c>
      <c r="F1634" s="13">
        <f t="shared" si="152"/>
        <v>0</v>
      </c>
      <c r="G1634" s="2" t="s">
        <v>3589</v>
      </c>
      <c r="H1634" s="2" t="s">
        <v>3134</v>
      </c>
      <c r="I1634" s="22" t="str">
        <f t="shared" si="153"/>
        <v>United States</v>
      </c>
      <c r="J1634" s="22" t="str">
        <f t="shared" si="154"/>
        <v>California</v>
      </c>
      <c r="K1634" s="2" t="s">
        <v>28</v>
      </c>
      <c r="L1634" s="2" t="s">
        <v>899</v>
      </c>
      <c r="M1634" s="4">
        <v>62.8</v>
      </c>
      <c r="N1634" s="4">
        <v>4</v>
      </c>
      <c r="O1634" s="4">
        <v>15.7</v>
      </c>
      <c r="P1634" s="14">
        <f t="shared" si="155"/>
        <v>0.25</v>
      </c>
    </row>
    <row r="1635" spans="1:16" ht="14.25" customHeight="1" x14ac:dyDescent="0.25">
      <c r="A1635" s="2" t="s">
        <v>1878</v>
      </c>
      <c r="B1635" s="3">
        <v>41755</v>
      </c>
      <c r="C1635" s="10" t="str">
        <f t="shared" si="150"/>
        <v>April</v>
      </c>
      <c r="D1635" s="10" t="str">
        <f t="shared" si="151"/>
        <v>2014</v>
      </c>
      <c r="E1635" s="3">
        <v>41759</v>
      </c>
      <c r="F1635" s="13">
        <f t="shared" si="152"/>
        <v>4</v>
      </c>
      <c r="G1635" s="2" t="s">
        <v>3799</v>
      </c>
      <c r="H1635" s="2" t="s">
        <v>3131</v>
      </c>
      <c r="I1635" s="22" t="str">
        <f t="shared" si="153"/>
        <v>United States</v>
      </c>
      <c r="J1635" s="22" t="str">
        <f t="shared" si="154"/>
        <v>California</v>
      </c>
      <c r="K1635" s="2" t="s">
        <v>18</v>
      </c>
      <c r="L1635" s="2" t="s">
        <v>565</v>
      </c>
      <c r="M1635" s="4">
        <v>13.904</v>
      </c>
      <c r="N1635" s="4">
        <v>2</v>
      </c>
      <c r="O1635" s="4">
        <v>4.5187999999999997</v>
      </c>
      <c r="P1635" s="14">
        <f t="shared" si="155"/>
        <v>0.32499999999999996</v>
      </c>
    </row>
    <row r="1636" spans="1:16" ht="14.25" customHeight="1" x14ac:dyDescent="0.25">
      <c r="A1636" s="2" t="s">
        <v>1879</v>
      </c>
      <c r="B1636" s="3">
        <v>41969</v>
      </c>
      <c r="C1636" s="10" t="str">
        <f t="shared" si="150"/>
        <v>November</v>
      </c>
      <c r="D1636" s="10" t="str">
        <f t="shared" si="151"/>
        <v>2014</v>
      </c>
      <c r="E1636" s="3">
        <v>41973</v>
      </c>
      <c r="F1636" s="13">
        <f t="shared" si="152"/>
        <v>4</v>
      </c>
      <c r="G1636" s="2" t="s">
        <v>3800</v>
      </c>
      <c r="H1636" s="2" t="s">
        <v>3134</v>
      </c>
      <c r="I1636" s="22" t="str">
        <f t="shared" si="153"/>
        <v>United States</v>
      </c>
      <c r="J1636" s="22" t="str">
        <f t="shared" si="154"/>
        <v>California</v>
      </c>
      <c r="K1636" s="2" t="s">
        <v>198</v>
      </c>
      <c r="L1636" s="2" t="s">
        <v>1172</v>
      </c>
      <c r="M1636" s="4">
        <v>359.49900000000002</v>
      </c>
      <c r="N1636" s="4">
        <v>3</v>
      </c>
      <c r="O1636" s="4">
        <v>-29.605799999999999</v>
      </c>
      <c r="P1636" s="14">
        <f t="shared" si="155"/>
        <v>-8.2352941176470573E-2</v>
      </c>
    </row>
    <row r="1637" spans="1:16" ht="14.25" customHeight="1" x14ac:dyDescent="0.25">
      <c r="A1637" s="2" t="s">
        <v>1879</v>
      </c>
      <c r="B1637" s="3">
        <v>41969</v>
      </c>
      <c r="C1637" s="10" t="str">
        <f t="shared" si="150"/>
        <v>November</v>
      </c>
      <c r="D1637" s="10" t="str">
        <f t="shared" si="151"/>
        <v>2014</v>
      </c>
      <c r="E1637" s="3">
        <v>41973</v>
      </c>
      <c r="F1637" s="13">
        <f t="shared" si="152"/>
        <v>4</v>
      </c>
      <c r="G1637" s="2" t="s">
        <v>3800</v>
      </c>
      <c r="H1637" s="2" t="s">
        <v>3134</v>
      </c>
      <c r="I1637" s="22" t="str">
        <f t="shared" si="153"/>
        <v>United States</v>
      </c>
      <c r="J1637" s="22" t="str">
        <f t="shared" si="154"/>
        <v>California</v>
      </c>
      <c r="K1637" s="2" t="s">
        <v>28</v>
      </c>
      <c r="L1637" s="2" t="s">
        <v>268</v>
      </c>
      <c r="M1637" s="4">
        <v>10.48</v>
      </c>
      <c r="N1637" s="4">
        <v>1</v>
      </c>
      <c r="O1637" s="4">
        <v>2.8296000000000001</v>
      </c>
      <c r="P1637" s="14">
        <f t="shared" si="155"/>
        <v>0.27</v>
      </c>
    </row>
    <row r="1638" spans="1:16" ht="14.25" customHeight="1" x14ac:dyDescent="0.25">
      <c r="A1638" s="2" t="s">
        <v>1880</v>
      </c>
      <c r="B1638" s="3">
        <v>41856</v>
      </c>
      <c r="C1638" s="10" t="str">
        <f t="shared" si="150"/>
        <v>August</v>
      </c>
      <c r="D1638" s="10" t="str">
        <f t="shared" si="151"/>
        <v>2014</v>
      </c>
      <c r="E1638" s="3">
        <v>41859</v>
      </c>
      <c r="F1638" s="13">
        <f t="shared" si="152"/>
        <v>3</v>
      </c>
      <c r="G1638" s="2" t="s">
        <v>3614</v>
      </c>
      <c r="H1638" s="2" t="s">
        <v>3264</v>
      </c>
      <c r="I1638" s="22" t="str">
        <f t="shared" si="153"/>
        <v>United States</v>
      </c>
      <c r="J1638" s="22" t="str">
        <f t="shared" si="154"/>
        <v>Colorado</v>
      </c>
      <c r="K1638" s="2" t="s">
        <v>45</v>
      </c>
      <c r="L1638" s="2" t="s">
        <v>1881</v>
      </c>
      <c r="M1638" s="4">
        <v>7.968</v>
      </c>
      <c r="N1638" s="4">
        <v>2</v>
      </c>
      <c r="O1638" s="4">
        <v>2.8883999999999999</v>
      </c>
      <c r="P1638" s="14">
        <f t="shared" si="155"/>
        <v>0.36249999999999999</v>
      </c>
    </row>
    <row r="1639" spans="1:16" ht="14.25" customHeight="1" x14ac:dyDescent="0.25">
      <c r="A1639" s="2" t="s">
        <v>1880</v>
      </c>
      <c r="B1639" s="3">
        <v>41856</v>
      </c>
      <c r="C1639" s="10" t="str">
        <f t="shared" si="150"/>
        <v>August</v>
      </c>
      <c r="D1639" s="10" t="str">
        <f t="shared" si="151"/>
        <v>2014</v>
      </c>
      <c r="E1639" s="3">
        <v>41859</v>
      </c>
      <c r="F1639" s="13">
        <f t="shared" si="152"/>
        <v>3</v>
      </c>
      <c r="G1639" s="2" t="s">
        <v>3614</v>
      </c>
      <c r="H1639" s="2" t="s">
        <v>3264</v>
      </c>
      <c r="I1639" s="22" t="str">
        <f t="shared" si="153"/>
        <v>United States</v>
      </c>
      <c r="J1639" s="22" t="str">
        <f t="shared" si="154"/>
        <v>Colorado</v>
      </c>
      <c r="K1639" s="2" t="s">
        <v>87</v>
      </c>
      <c r="L1639" s="2" t="s">
        <v>1452</v>
      </c>
      <c r="M1639" s="4">
        <v>8.7840000000000007</v>
      </c>
      <c r="N1639" s="4">
        <v>1</v>
      </c>
      <c r="O1639" s="4">
        <v>3.1842000000000001</v>
      </c>
      <c r="P1639" s="14">
        <f t="shared" si="155"/>
        <v>0.36249999999999999</v>
      </c>
    </row>
    <row r="1640" spans="1:16" ht="14.25" customHeight="1" x14ac:dyDescent="0.25">
      <c r="A1640" s="2" t="s">
        <v>1882</v>
      </c>
      <c r="B1640" s="3">
        <v>42004</v>
      </c>
      <c r="C1640" s="10" t="str">
        <f t="shared" si="150"/>
        <v>December</v>
      </c>
      <c r="D1640" s="10" t="str">
        <f t="shared" si="151"/>
        <v>2014</v>
      </c>
      <c r="E1640" s="3">
        <v>42008</v>
      </c>
      <c r="F1640" s="13">
        <f t="shared" si="152"/>
        <v>4</v>
      </c>
      <c r="G1640" s="2" t="s">
        <v>3801</v>
      </c>
      <c r="H1640" s="2" t="s">
        <v>3264</v>
      </c>
      <c r="I1640" s="22" t="str">
        <f t="shared" si="153"/>
        <v>United States</v>
      </c>
      <c r="J1640" s="22" t="str">
        <f t="shared" si="154"/>
        <v>Colorado</v>
      </c>
      <c r="K1640" s="2" t="s">
        <v>79</v>
      </c>
      <c r="L1640" s="2" t="s">
        <v>1883</v>
      </c>
      <c r="M1640" s="4">
        <v>3.024</v>
      </c>
      <c r="N1640" s="4">
        <v>3</v>
      </c>
      <c r="O1640" s="4">
        <v>-0.6048</v>
      </c>
      <c r="P1640" s="14">
        <f t="shared" si="155"/>
        <v>-0.2</v>
      </c>
    </row>
    <row r="1641" spans="1:16" ht="14.25" customHeight="1" x14ac:dyDescent="0.25">
      <c r="A1641" s="2" t="s">
        <v>1884</v>
      </c>
      <c r="B1641" s="3">
        <v>41128</v>
      </c>
      <c r="C1641" s="10" t="str">
        <f t="shared" si="150"/>
        <v>August</v>
      </c>
      <c r="D1641" s="10" t="str">
        <f t="shared" si="151"/>
        <v>2012</v>
      </c>
      <c r="E1641" s="3">
        <v>41133</v>
      </c>
      <c r="F1641" s="13">
        <f t="shared" si="152"/>
        <v>5</v>
      </c>
      <c r="G1641" s="2" t="s">
        <v>3802</v>
      </c>
      <c r="H1641" s="2" t="s">
        <v>3235</v>
      </c>
      <c r="I1641" s="22" t="str">
        <f t="shared" si="153"/>
        <v>United States</v>
      </c>
      <c r="J1641" s="22" t="str">
        <f t="shared" si="154"/>
        <v>California</v>
      </c>
      <c r="K1641" s="2" t="s">
        <v>18</v>
      </c>
      <c r="L1641" s="2" t="s">
        <v>1885</v>
      </c>
      <c r="M1641" s="4">
        <v>19.152000000000001</v>
      </c>
      <c r="N1641" s="4">
        <v>3</v>
      </c>
      <c r="O1641" s="4">
        <v>6.4638</v>
      </c>
      <c r="P1641" s="14">
        <f t="shared" si="155"/>
        <v>0.33749999999999997</v>
      </c>
    </row>
    <row r="1642" spans="1:16" ht="14.25" customHeight="1" x14ac:dyDescent="0.25">
      <c r="A1642" s="2" t="s">
        <v>1886</v>
      </c>
      <c r="B1642" s="3">
        <v>41596</v>
      </c>
      <c r="C1642" s="10" t="str">
        <f t="shared" si="150"/>
        <v>November</v>
      </c>
      <c r="D1642" s="10" t="str">
        <f t="shared" si="151"/>
        <v>2013</v>
      </c>
      <c r="E1642" s="3">
        <v>41601</v>
      </c>
      <c r="F1642" s="13">
        <f t="shared" si="152"/>
        <v>5</v>
      </c>
      <c r="G1642" s="2" t="s">
        <v>3567</v>
      </c>
      <c r="H1642" s="2" t="s">
        <v>3144</v>
      </c>
      <c r="I1642" s="22" t="str">
        <f t="shared" si="153"/>
        <v>United States</v>
      </c>
      <c r="J1642" s="22" t="str">
        <f t="shared" si="154"/>
        <v>New Mexico</v>
      </c>
      <c r="K1642" s="2" t="s">
        <v>18</v>
      </c>
      <c r="L1642" s="2" t="s">
        <v>167</v>
      </c>
      <c r="M1642" s="4">
        <v>10.776</v>
      </c>
      <c r="N1642" s="4">
        <v>3</v>
      </c>
      <c r="O1642" s="4">
        <v>3.3675000000000002</v>
      </c>
      <c r="P1642" s="14">
        <f t="shared" si="155"/>
        <v>0.3125</v>
      </c>
    </row>
    <row r="1643" spans="1:16" ht="14.25" customHeight="1" x14ac:dyDescent="0.25">
      <c r="A1643" s="2" t="s">
        <v>1887</v>
      </c>
      <c r="B1643" s="3">
        <v>42003</v>
      </c>
      <c r="C1643" s="10" t="str">
        <f t="shared" si="150"/>
        <v>December</v>
      </c>
      <c r="D1643" s="10" t="str">
        <f t="shared" si="151"/>
        <v>2014</v>
      </c>
      <c r="E1643" s="3">
        <v>42010</v>
      </c>
      <c r="F1643" s="13">
        <f t="shared" si="152"/>
        <v>7</v>
      </c>
      <c r="G1643" s="2" t="s">
        <v>3344</v>
      </c>
      <c r="H1643" s="2" t="s">
        <v>3167</v>
      </c>
      <c r="I1643" s="22" t="str">
        <f t="shared" si="153"/>
        <v>United States</v>
      </c>
      <c r="J1643" s="22" t="str">
        <f t="shared" si="154"/>
        <v>California</v>
      </c>
      <c r="K1643" s="2" t="s">
        <v>12</v>
      </c>
      <c r="L1643" s="2" t="s">
        <v>1888</v>
      </c>
      <c r="M1643" s="4">
        <v>101.12</v>
      </c>
      <c r="N1643" s="4">
        <v>8</v>
      </c>
      <c r="O1643" s="4">
        <v>37.414400000000001</v>
      </c>
      <c r="P1643" s="14">
        <f t="shared" si="155"/>
        <v>0.37</v>
      </c>
    </row>
    <row r="1644" spans="1:16" ht="14.25" customHeight="1" x14ac:dyDescent="0.25">
      <c r="A1644" s="2" t="s">
        <v>1889</v>
      </c>
      <c r="B1644" s="3">
        <v>41571</v>
      </c>
      <c r="C1644" s="10" t="str">
        <f t="shared" si="150"/>
        <v>October</v>
      </c>
      <c r="D1644" s="10" t="str">
        <f t="shared" si="151"/>
        <v>2013</v>
      </c>
      <c r="E1644" s="3">
        <v>41576</v>
      </c>
      <c r="F1644" s="13">
        <f t="shared" si="152"/>
        <v>5</v>
      </c>
      <c r="G1644" s="2" t="s">
        <v>3638</v>
      </c>
      <c r="H1644" s="2" t="s">
        <v>3132</v>
      </c>
      <c r="I1644" s="22" t="str">
        <f t="shared" si="153"/>
        <v>United States</v>
      </c>
      <c r="J1644" s="22" t="str">
        <f t="shared" si="154"/>
        <v>Washington</v>
      </c>
      <c r="K1644" s="2" t="s">
        <v>79</v>
      </c>
      <c r="L1644" s="2" t="s">
        <v>447</v>
      </c>
      <c r="M1644" s="4">
        <v>17.05</v>
      </c>
      <c r="N1644" s="4">
        <v>5</v>
      </c>
      <c r="O1644" s="4">
        <v>8.1839999999999993</v>
      </c>
      <c r="P1644" s="14">
        <f t="shared" si="155"/>
        <v>0.47999999999999993</v>
      </c>
    </row>
    <row r="1645" spans="1:16" ht="14.25" customHeight="1" x14ac:dyDescent="0.25">
      <c r="A1645" s="2" t="s">
        <v>1890</v>
      </c>
      <c r="B1645" s="3">
        <v>41257</v>
      </c>
      <c r="C1645" s="10" t="str">
        <f t="shared" si="150"/>
        <v>December</v>
      </c>
      <c r="D1645" s="10" t="str">
        <f t="shared" si="151"/>
        <v>2012</v>
      </c>
      <c r="E1645" s="3">
        <v>41262</v>
      </c>
      <c r="F1645" s="13">
        <f t="shared" si="152"/>
        <v>5</v>
      </c>
      <c r="G1645" s="2" t="s">
        <v>3513</v>
      </c>
      <c r="H1645" s="2" t="s">
        <v>3149</v>
      </c>
      <c r="I1645" s="22" t="str">
        <f t="shared" si="153"/>
        <v>United States</v>
      </c>
      <c r="J1645" s="22" t="str">
        <f t="shared" si="154"/>
        <v>California</v>
      </c>
      <c r="K1645" s="2" t="s">
        <v>18</v>
      </c>
      <c r="L1645" s="2" t="s">
        <v>1891</v>
      </c>
      <c r="M1645" s="4">
        <v>8.0960000000000001</v>
      </c>
      <c r="N1645" s="4">
        <v>2</v>
      </c>
      <c r="O1645" s="4">
        <v>2.7324000000000002</v>
      </c>
      <c r="P1645" s="14">
        <f t="shared" si="155"/>
        <v>0.33750000000000002</v>
      </c>
    </row>
    <row r="1646" spans="1:16" ht="14.25" customHeight="1" x14ac:dyDescent="0.25">
      <c r="A1646" s="2" t="s">
        <v>1892</v>
      </c>
      <c r="B1646" s="3">
        <v>41221</v>
      </c>
      <c r="C1646" s="10" t="str">
        <f t="shared" si="150"/>
        <v>November</v>
      </c>
      <c r="D1646" s="10" t="str">
        <f t="shared" si="151"/>
        <v>2012</v>
      </c>
      <c r="E1646" s="3">
        <v>41225</v>
      </c>
      <c r="F1646" s="13">
        <f t="shared" si="152"/>
        <v>4</v>
      </c>
      <c r="G1646" s="2" t="s">
        <v>3803</v>
      </c>
      <c r="H1646" s="2" t="s">
        <v>3134</v>
      </c>
      <c r="I1646" s="22" t="str">
        <f t="shared" si="153"/>
        <v>United States</v>
      </c>
      <c r="J1646" s="22" t="str">
        <f t="shared" si="154"/>
        <v>California</v>
      </c>
      <c r="K1646" s="2" t="s">
        <v>38</v>
      </c>
      <c r="L1646" s="2" t="s">
        <v>146</v>
      </c>
      <c r="M1646" s="4">
        <v>119.9</v>
      </c>
      <c r="N1646" s="4">
        <v>2</v>
      </c>
      <c r="O1646" s="4">
        <v>43.164000000000001</v>
      </c>
      <c r="P1646" s="14">
        <f t="shared" si="155"/>
        <v>0.36</v>
      </c>
    </row>
    <row r="1647" spans="1:16" ht="14.25" customHeight="1" x14ac:dyDescent="0.25">
      <c r="A1647" s="2" t="s">
        <v>1893</v>
      </c>
      <c r="B1647" s="3">
        <v>41673</v>
      </c>
      <c r="C1647" s="10" t="str">
        <f t="shared" si="150"/>
        <v>February</v>
      </c>
      <c r="D1647" s="10" t="str">
        <f t="shared" si="151"/>
        <v>2014</v>
      </c>
      <c r="E1647" s="3">
        <v>41678</v>
      </c>
      <c r="F1647" s="13">
        <f t="shared" si="152"/>
        <v>5</v>
      </c>
      <c r="G1647" s="2" t="s">
        <v>3394</v>
      </c>
      <c r="H1647" s="2" t="s">
        <v>3131</v>
      </c>
      <c r="I1647" s="22" t="str">
        <f t="shared" si="153"/>
        <v>United States</v>
      </c>
      <c r="J1647" s="22" t="str">
        <f t="shared" si="154"/>
        <v>California</v>
      </c>
      <c r="K1647" s="2" t="s">
        <v>12</v>
      </c>
      <c r="L1647" s="2" t="s">
        <v>779</v>
      </c>
      <c r="M1647" s="4">
        <v>86.26</v>
      </c>
      <c r="N1647" s="4">
        <v>2</v>
      </c>
      <c r="O1647" s="4">
        <v>29.328399999999998</v>
      </c>
      <c r="P1647" s="14">
        <f t="shared" si="155"/>
        <v>0.33999999999999997</v>
      </c>
    </row>
    <row r="1648" spans="1:16" ht="14.25" customHeight="1" x14ac:dyDescent="0.25">
      <c r="A1648" s="2" t="s">
        <v>1893</v>
      </c>
      <c r="B1648" s="3">
        <v>41673</v>
      </c>
      <c r="C1648" s="10" t="str">
        <f t="shared" si="150"/>
        <v>February</v>
      </c>
      <c r="D1648" s="10" t="str">
        <f t="shared" si="151"/>
        <v>2014</v>
      </c>
      <c r="E1648" s="3">
        <v>41678</v>
      </c>
      <c r="F1648" s="13">
        <f t="shared" si="152"/>
        <v>5</v>
      </c>
      <c r="G1648" s="2" t="s">
        <v>3394</v>
      </c>
      <c r="H1648" s="2" t="s">
        <v>3131</v>
      </c>
      <c r="I1648" s="22" t="str">
        <f t="shared" si="153"/>
        <v>United States</v>
      </c>
      <c r="J1648" s="22" t="str">
        <f t="shared" si="154"/>
        <v>California</v>
      </c>
      <c r="K1648" s="2" t="s">
        <v>28</v>
      </c>
      <c r="L1648" s="2" t="s">
        <v>1430</v>
      </c>
      <c r="M1648" s="4">
        <v>139.04</v>
      </c>
      <c r="N1648" s="4">
        <v>4</v>
      </c>
      <c r="O1648" s="4">
        <v>38.931199999999997</v>
      </c>
      <c r="P1648" s="14">
        <f t="shared" si="155"/>
        <v>0.27999999999999997</v>
      </c>
    </row>
    <row r="1649" spans="1:16" ht="14.25" customHeight="1" x14ac:dyDescent="0.25">
      <c r="A1649" s="2" t="s">
        <v>1893</v>
      </c>
      <c r="B1649" s="3">
        <v>41673</v>
      </c>
      <c r="C1649" s="10" t="str">
        <f t="shared" si="150"/>
        <v>February</v>
      </c>
      <c r="D1649" s="10" t="str">
        <f t="shared" si="151"/>
        <v>2014</v>
      </c>
      <c r="E1649" s="3">
        <v>41678</v>
      </c>
      <c r="F1649" s="13">
        <f t="shared" si="152"/>
        <v>5</v>
      </c>
      <c r="G1649" s="2" t="s">
        <v>3394</v>
      </c>
      <c r="H1649" s="2" t="s">
        <v>3131</v>
      </c>
      <c r="I1649" s="22" t="str">
        <f t="shared" si="153"/>
        <v>United States</v>
      </c>
      <c r="J1649" s="22" t="str">
        <f t="shared" si="154"/>
        <v>California</v>
      </c>
      <c r="K1649" s="2" t="s">
        <v>20</v>
      </c>
      <c r="L1649" s="2" t="s">
        <v>938</v>
      </c>
      <c r="M1649" s="4">
        <v>46.8</v>
      </c>
      <c r="N1649" s="4">
        <v>4</v>
      </c>
      <c r="O1649" s="4">
        <v>16.38</v>
      </c>
      <c r="P1649" s="14">
        <f t="shared" si="155"/>
        <v>0.35</v>
      </c>
    </row>
    <row r="1650" spans="1:16" ht="14.25" customHeight="1" x14ac:dyDescent="0.25">
      <c r="A1650" s="2" t="s">
        <v>1894</v>
      </c>
      <c r="B1650" s="3">
        <v>41998</v>
      </c>
      <c r="C1650" s="10" t="str">
        <f t="shared" si="150"/>
        <v>December</v>
      </c>
      <c r="D1650" s="10" t="str">
        <f t="shared" si="151"/>
        <v>2014</v>
      </c>
      <c r="E1650" s="3">
        <v>42005</v>
      </c>
      <c r="F1650" s="13">
        <f t="shared" si="152"/>
        <v>7</v>
      </c>
      <c r="G1650" s="2" t="s">
        <v>3804</v>
      </c>
      <c r="H1650" s="2" t="s">
        <v>3265</v>
      </c>
      <c r="I1650" s="22" t="str">
        <f t="shared" si="153"/>
        <v>United States</v>
      </c>
      <c r="J1650" s="22" t="str">
        <f t="shared" si="154"/>
        <v>Arizona</v>
      </c>
      <c r="K1650" s="2" t="s">
        <v>12</v>
      </c>
      <c r="L1650" s="2" t="s">
        <v>1895</v>
      </c>
      <c r="M1650" s="4">
        <v>8.5440000000000005</v>
      </c>
      <c r="N1650" s="4">
        <v>4</v>
      </c>
      <c r="O1650" s="4">
        <v>1.9224000000000001</v>
      </c>
      <c r="P1650" s="14">
        <f t="shared" si="155"/>
        <v>0.22500000000000001</v>
      </c>
    </row>
    <row r="1651" spans="1:16" ht="14.25" customHeight="1" x14ac:dyDescent="0.25">
      <c r="A1651" s="2" t="s">
        <v>1894</v>
      </c>
      <c r="B1651" s="3">
        <v>41998</v>
      </c>
      <c r="C1651" s="10" t="str">
        <f t="shared" si="150"/>
        <v>December</v>
      </c>
      <c r="D1651" s="10" t="str">
        <f t="shared" si="151"/>
        <v>2014</v>
      </c>
      <c r="E1651" s="3">
        <v>42005</v>
      </c>
      <c r="F1651" s="13">
        <f t="shared" si="152"/>
        <v>7</v>
      </c>
      <c r="G1651" s="2" t="s">
        <v>3804</v>
      </c>
      <c r="H1651" s="2" t="s">
        <v>3265</v>
      </c>
      <c r="I1651" s="22" t="str">
        <f t="shared" si="153"/>
        <v>United States</v>
      </c>
      <c r="J1651" s="22" t="str">
        <f t="shared" si="154"/>
        <v>Arizona</v>
      </c>
      <c r="K1651" s="2" t="s">
        <v>72</v>
      </c>
      <c r="L1651" s="2" t="s">
        <v>996</v>
      </c>
      <c r="M1651" s="4">
        <v>842.37599999999998</v>
      </c>
      <c r="N1651" s="4">
        <v>3</v>
      </c>
      <c r="O1651" s="4">
        <v>105.297</v>
      </c>
      <c r="P1651" s="14">
        <f t="shared" si="155"/>
        <v>0.125</v>
      </c>
    </row>
    <row r="1652" spans="1:16" ht="14.25" customHeight="1" x14ac:dyDescent="0.25">
      <c r="A1652" s="2" t="s">
        <v>1896</v>
      </c>
      <c r="B1652" s="3">
        <v>41705</v>
      </c>
      <c r="C1652" s="10" t="str">
        <f t="shared" si="150"/>
        <v>March</v>
      </c>
      <c r="D1652" s="10" t="str">
        <f t="shared" si="151"/>
        <v>2014</v>
      </c>
      <c r="E1652" s="3">
        <v>41709</v>
      </c>
      <c r="F1652" s="13">
        <f t="shared" si="152"/>
        <v>4</v>
      </c>
      <c r="G1652" s="2" t="s">
        <v>3320</v>
      </c>
      <c r="H1652" s="2" t="s">
        <v>3134</v>
      </c>
      <c r="I1652" s="22" t="str">
        <f t="shared" si="153"/>
        <v>United States</v>
      </c>
      <c r="J1652" s="22" t="str">
        <f t="shared" si="154"/>
        <v>California</v>
      </c>
      <c r="K1652" s="2" t="s">
        <v>28</v>
      </c>
      <c r="L1652" s="2" t="s">
        <v>1214</v>
      </c>
      <c r="M1652" s="4">
        <v>67.78</v>
      </c>
      <c r="N1652" s="4">
        <v>2</v>
      </c>
      <c r="O1652" s="4">
        <v>16.945</v>
      </c>
      <c r="P1652" s="14">
        <f t="shared" si="155"/>
        <v>0.25</v>
      </c>
    </row>
    <row r="1653" spans="1:16" ht="14.25" customHeight="1" x14ac:dyDescent="0.25">
      <c r="A1653" s="2" t="s">
        <v>1897</v>
      </c>
      <c r="B1653" s="3">
        <v>41908</v>
      </c>
      <c r="C1653" s="10" t="str">
        <f t="shared" si="150"/>
        <v>September</v>
      </c>
      <c r="D1653" s="10" t="str">
        <f t="shared" si="151"/>
        <v>2014</v>
      </c>
      <c r="E1653" s="3">
        <v>41911</v>
      </c>
      <c r="F1653" s="13">
        <f t="shared" si="152"/>
        <v>3</v>
      </c>
      <c r="G1653" s="2" t="s">
        <v>3805</v>
      </c>
      <c r="H1653" s="2" t="s">
        <v>3266</v>
      </c>
      <c r="I1653" s="22" t="str">
        <f t="shared" si="153"/>
        <v>United States</v>
      </c>
      <c r="J1653" s="22" t="str">
        <f t="shared" si="154"/>
        <v>Montana</v>
      </c>
      <c r="K1653" s="2" t="s">
        <v>28</v>
      </c>
      <c r="L1653" s="2" t="s">
        <v>1577</v>
      </c>
      <c r="M1653" s="4">
        <v>39.9</v>
      </c>
      <c r="N1653" s="4">
        <v>5</v>
      </c>
      <c r="O1653" s="4">
        <v>10.374000000000001</v>
      </c>
      <c r="P1653" s="14">
        <f t="shared" si="155"/>
        <v>0.26</v>
      </c>
    </row>
    <row r="1654" spans="1:16" ht="14.25" customHeight="1" x14ac:dyDescent="0.25">
      <c r="A1654" s="2" t="s">
        <v>1898</v>
      </c>
      <c r="B1654" s="3">
        <v>41208</v>
      </c>
      <c r="C1654" s="10" t="str">
        <f t="shared" si="150"/>
        <v>October</v>
      </c>
      <c r="D1654" s="10" t="str">
        <f t="shared" si="151"/>
        <v>2012</v>
      </c>
      <c r="E1654" s="3">
        <v>41212</v>
      </c>
      <c r="F1654" s="13">
        <f t="shared" si="152"/>
        <v>4</v>
      </c>
      <c r="G1654" s="2" t="s">
        <v>3743</v>
      </c>
      <c r="H1654" s="2" t="s">
        <v>3215</v>
      </c>
      <c r="I1654" s="22" t="str">
        <f t="shared" si="153"/>
        <v>United States</v>
      </c>
      <c r="J1654" s="22" t="str">
        <f t="shared" si="154"/>
        <v>Arizona</v>
      </c>
      <c r="K1654" s="2" t="s">
        <v>16</v>
      </c>
      <c r="L1654" s="2" t="s">
        <v>1899</v>
      </c>
      <c r="M1654" s="4">
        <v>105.584</v>
      </c>
      <c r="N1654" s="4">
        <v>2</v>
      </c>
      <c r="O1654" s="4">
        <v>9.2385999999999999</v>
      </c>
      <c r="P1654" s="14">
        <f t="shared" si="155"/>
        <v>8.7499999999999994E-2</v>
      </c>
    </row>
    <row r="1655" spans="1:16" ht="14.25" customHeight="1" x14ac:dyDescent="0.25">
      <c r="A1655" s="2" t="s">
        <v>1898</v>
      </c>
      <c r="B1655" s="3">
        <v>41208</v>
      </c>
      <c r="C1655" s="10" t="str">
        <f t="shared" si="150"/>
        <v>October</v>
      </c>
      <c r="D1655" s="10" t="str">
        <f t="shared" si="151"/>
        <v>2012</v>
      </c>
      <c r="E1655" s="3">
        <v>41212</v>
      </c>
      <c r="F1655" s="13">
        <f t="shared" si="152"/>
        <v>4</v>
      </c>
      <c r="G1655" s="2" t="s">
        <v>3743</v>
      </c>
      <c r="H1655" s="2" t="s">
        <v>3215</v>
      </c>
      <c r="I1655" s="22" t="str">
        <f t="shared" si="153"/>
        <v>United States</v>
      </c>
      <c r="J1655" s="22" t="str">
        <f t="shared" si="154"/>
        <v>Arizona</v>
      </c>
      <c r="K1655" s="2" t="s">
        <v>16</v>
      </c>
      <c r="L1655" s="2" t="s">
        <v>1900</v>
      </c>
      <c r="M1655" s="4">
        <v>68.72</v>
      </c>
      <c r="N1655" s="4">
        <v>2</v>
      </c>
      <c r="O1655" s="4">
        <v>-14.603</v>
      </c>
      <c r="P1655" s="14">
        <f t="shared" si="155"/>
        <v>-0.21249999999999999</v>
      </c>
    </row>
    <row r="1656" spans="1:16" ht="14.25" customHeight="1" x14ac:dyDescent="0.25">
      <c r="A1656" s="2" t="s">
        <v>1901</v>
      </c>
      <c r="B1656" s="3">
        <v>40754</v>
      </c>
      <c r="C1656" s="10" t="str">
        <f t="shared" si="150"/>
        <v>July</v>
      </c>
      <c r="D1656" s="10" t="str">
        <f t="shared" si="151"/>
        <v>2011</v>
      </c>
      <c r="E1656" s="3">
        <v>40760</v>
      </c>
      <c r="F1656" s="13">
        <f t="shared" si="152"/>
        <v>6</v>
      </c>
      <c r="G1656" s="2" t="s">
        <v>3765</v>
      </c>
      <c r="H1656" s="2" t="s">
        <v>3132</v>
      </c>
      <c r="I1656" s="22" t="str">
        <f t="shared" si="153"/>
        <v>United States</v>
      </c>
      <c r="J1656" s="22" t="str">
        <f t="shared" si="154"/>
        <v>Washington</v>
      </c>
      <c r="K1656" s="2" t="s">
        <v>198</v>
      </c>
      <c r="L1656" s="2" t="s">
        <v>1359</v>
      </c>
      <c r="M1656" s="4">
        <v>1367.84</v>
      </c>
      <c r="N1656" s="4">
        <v>8</v>
      </c>
      <c r="O1656" s="4">
        <v>259.88959999999997</v>
      </c>
      <c r="P1656" s="14">
        <f t="shared" si="155"/>
        <v>0.19</v>
      </c>
    </row>
    <row r="1657" spans="1:16" ht="14.25" customHeight="1" x14ac:dyDescent="0.25">
      <c r="A1657" s="2" t="s">
        <v>1902</v>
      </c>
      <c r="B1657" s="3">
        <v>41096</v>
      </c>
      <c r="C1657" s="10" t="str">
        <f t="shared" si="150"/>
        <v>July</v>
      </c>
      <c r="D1657" s="10" t="str">
        <f t="shared" si="151"/>
        <v>2012</v>
      </c>
      <c r="E1657" s="3">
        <v>41101</v>
      </c>
      <c r="F1657" s="13">
        <f t="shared" si="152"/>
        <v>5</v>
      </c>
      <c r="G1657" s="2" t="s">
        <v>3684</v>
      </c>
      <c r="H1657" s="2" t="s">
        <v>3141</v>
      </c>
      <c r="I1657" s="22" t="str">
        <f t="shared" si="153"/>
        <v>United States</v>
      </c>
      <c r="J1657" s="22" t="str">
        <f t="shared" si="154"/>
        <v>California</v>
      </c>
      <c r="K1657" s="2" t="s">
        <v>72</v>
      </c>
      <c r="L1657" s="2" t="s">
        <v>1903</v>
      </c>
      <c r="M1657" s="4">
        <v>170.352</v>
      </c>
      <c r="N1657" s="4">
        <v>3</v>
      </c>
      <c r="O1657" s="4">
        <v>-17.0352</v>
      </c>
      <c r="P1657" s="14">
        <f t="shared" si="155"/>
        <v>-9.9999999999999992E-2</v>
      </c>
    </row>
    <row r="1658" spans="1:16" ht="14.25" customHeight="1" x14ac:dyDescent="0.25">
      <c r="A1658" s="2" t="s">
        <v>1904</v>
      </c>
      <c r="B1658" s="3">
        <v>40976</v>
      </c>
      <c r="C1658" s="10" t="str">
        <f t="shared" si="150"/>
        <v>March</v>
      </c>
      <c r="D1658" s="10" t="str">
        <f t="shared" si="151"/>
        <v>2012</v>
      </c>
      <c r="E1658" s="3">
        <v>40978</v>
      </c>
      <c r="F1658" s="13">
        <f t="shared" si="152"/>
        <v>2</v>
      </c>
      <c r="G1658" s="2" t="s">
        <v>3806</v>
      </c>
      <c r="H1658" s="2" t="s">
        <v>3191</v>
      </c>
      <c r="I1658" s="22" t="str">
        <f t="shared" si="153"/>
        <v>United States</v>
      </c>
      <c r="J1658" s="22" t="str">
        <f t="shared" si="154"/>
        <v>Colorado</v>
      </c>
      <c r="K1658" s="2" t="s">
        <v>14</v>
      </c>
      <c r="L1658" s="2" t="s">
        <v>1190</v>
      </c>
      <c r="M1658" s="4">
        <v>3.4079999999999999</v>
      </c>
      <c r="N1658" s="4">
        <v>1</v>
      </c>
      <c r="O1658" s="4">
        <v>0.89459999999999995</v>
      </c>
      <c r="P1658" s="14">
        <f t="shared" si="155"/>
        <v>0.26250000000000001</v>
      </c>
    </row>
    <row r="1659" spans="1:16" ht="14.25" customHeight="1" x14ac:dyDescent="0.25">
      <c r="A1659" s="2" t="s">
        <v>1905</v>
      </c>
      <c r="B1659" s="3">
        <v>41584</v>
      </c>
      <c r="C1659" s="10" t="str">
        <f t="shared" si="150"/>
        <v>November</v>
      </c>
      <c r="D1659" s="10" t="str">
        <f t="shared" si="151"/>
        <v>2013</v>
      </c>
      <c r="E1659" s="3">
        <v>41587</v>
      </c>
      <c r="F1659" s="13">
        <f t="shared" si="152"/>
        <v>3</v>
      </c>
      <c r="G1659" s="2" t="s">
        <v>3363</v>
      </c>
      <c r="H1659" s="2" t="s">
        <v>3134</v>
      </c>
      <c r="I1659" s="22" t="str">
        <f t="shared" si="153"/>
        <v>United States</v>
      </c>
      <c r="J1659" s="22" t="str">
        <f t="shared" si="154"/>
        <v>California</v>
      </c>
      <c r="K1659" s="2" t="s">
        <v>18</v>
      </c>
      <c r="L1659" s="2" t="s">
        <v>842</v>
      </c>
      <c r="M1659" s="4">
        <v>53.247999999999998</v>
      </c>
      <c r="N1659" s="4">
        <v>2</v>
      </c>
      <c r="O1659" s="4">
        <v>19.968</v>
      </c>
      <c r="P1659" s="14">
        <f t="shared" si="155"/>
        <v>0.375</v>
      </c>
    </row>
    <row r="1660" spans="1:16" ht="14.25" customHeight="1" x14ac:dyDescent="0.25">
      <c r="A1660" s="2" t="s">
        <v>1906</v>
      </c>
      <c r="B1660" s="3">
        <v>41012</v>
      </c>
      <c r="C1660" s="10" t="str">
        <f t="shared" si="150"/>
        <v>April</v>
      </c>
      <c r="D1660" s="10" t="str">
        <f t="shared" si="151"/>
        <v>2012</v>
      </c>
      <c r="E1660" s="3">
        <v>41018</v>
      </c>
      <c r="F1660" s="13">
        <f t="shared" si="152"/>
        <v>6</v>
      </c>
      <c r="G1660" s="2" t="s">
        <v>3620</v>
      </c>
      <c r="H1660" s="2" t="s">
        <v>3131</v>
      </c>
      <c r="I1660" s="22" t="str">
        <f t="shared" si="153"/>
        <v>United States</v>
      </c>
      <c r="J1660" s="22" t="str">
        <f t="shared" si="154"/>
        <v>California</v>
      </c>
      <c r="K1660" s="2" t="s">
        <v>12</v>
      </c>
      <c r="L1660" s="2" t="s">
        <v>868</v>
      </c>
      <c r="M1660" s="4">
        <v>37.68</v>
      </c>
      <c r="N1660" s="4">
        <v>2</v>
      </c>
      <c r="O1660" s="4">
        <v>15.8256</v>
      </c>
      <c r="P1660" s="14">
        <f t="shared" si="155"/>
        <v>0.42</v>
      </c>
    </row>
    <row r="1661" spans="1:16" ht="14.25" customHeight="1" x14ac:dyDescent="0.25">
      <c r="A1661" s="2" t="s">
        <v>1906</v>
      </c>
      <c r="B1661" s="3">
        <v>41012</v>
      </c>
      <c r="C1661" s="10" t="str">
        <f t="shared" si="150"/>
        <v>April</v>
      </c>
      <c r="D1661" s="10" t="str">
        <f t="shared" si="151"/>
        <v>2012</v>
      </c>
      <c r="E1661" s="3">
        <v>41018</v>
      </c>
      <c r="F1661" s="13">
        <f t="shared" si="152"/>
        <v>6</v>
      </c>
      <c r="G1661" s="2" t="s">
        <v>3620</v>
      </c>
      <c r="H1661" s="2" t="s">
        <v>3131</v>
      </c>
      <c r="I1661" s="22" t="str">
        <f t="shared" si="153"/>
        <v>United States</v>
      </c>
      <c r="J1661" s="22" t="str">
        <f t="shared" si="154"/>
        <v>California</v>
      </c>
      <c r="K1661" s="2" t="s">
        <v>16</v>
      </c>
      <c r="L1661" s="2" t="s">
        <v>1907</v>
      </c>
      <c r="M1661" s="4">
        <v>258.57600000000002</v>
      </c>
      <c r="N1661" s="4">
        <v>2</v>
      </c>
      <c r="O1661" s="4">
        <v>19.3932</v>
      </c>
      <c r="P1661" s="14">
        <f t="shared" si="155"/>
        <v>7.4999999999999997E-2</v>
      </c>
    </row>
    <row r="1662" spans="1:16" ht="14.25" customHeight="1" x14ac:dyDescent="0.25">
      <c r="A1662" s="2" t="s">
        <v>1906</v>
      </c>
      <c r="B1662" s="3">
        <v>41012</v>
      </c>
      <c r="C1662" s="10" t="str">
        <f t="shared" si="150"/>
        <v>April</v>
      </c>
      <c r="D1662" s="10" t="str">
        <f t="shared" si="151"/>
        <v>2012</v>
      </c>
      <c r="E1662" s="3">
        <v>41018</v>
      </c>
      <c r="F1662" s="13">
        <f t="shared" si="152"/>
        <v>6</v>
      </c>
      <c r="G1662" s="2" t="s">
        <v>3620</v>
      </c>
      <c r="H1662" s="2" t="s">
        <v>3131</v>
      </c>
      <c r="I1662" s="22" t="str">
        <f t="shared" si="153"/>
        <v>United States</v>
      </c>
      <c r="J1662" s="22" t="str">
        <f t="shared" si="154"/>
        <v>California</v>
      </c>
      <c r="K1662" s="2" t="s">
        <v>20</v>
      </c>
      <c r="L1662" s="2" t="s">
        <v>617</v>
      </c>
      <c r="M1662" s="4">
        <v>75.84</v>
      </c>
      <c r="N1662" s="4">
        <v>2</v>
      </c>
      <c r="O1662" s="4">
        <v>29.5776</v>
      </c>
      <c r="P1662" s="14">
        <f t="shared" si="155"/>
        <v>0.39</v>
      </c>
    </row>
    <row r="1663" spans="1:16" ht="14.25" customHeight="1" x14ac:dyDescent="0.25">
      <c r="A1663" s="2" t="s">
        <v>1908</v>
      </c>
      <c r="B1663" s="3">
        <v>41765</v>
      </c>
      <c r="C1663" s="10" t="str">
        <f t="shared" si="150"/>
        <v>May</v>
      </c>
      <c r="D1663" s="10" t="str">
        <f t="shared" si="151"/>
        <v>2014</v>
      </c>
      <c r="E1663" s="3">
        <v>41769</v>
      </c>
      <c r="F1663" s="13">
        <f t="shared" si="152"/>
        <v>4</v>
      </c>
      <c r="G1663" s="2" t="s">
        <v>3807</v>
      </c>
      <c r="H1663" s="2" t="s">
        <v>3134</v>
      </c>
      <c r="I1663" s="22" t="str">
        <f t="shared" si="153"/>
        <v>United States</v>
      </c>
      <c r="J1663" s="22" t="str">
        <f t="shared" si="154"/>
        <v>California</v>
      </c>
      <c r="K1663" s="2" t="s">
        <v>87</v>
      </c>
      <c r="L1663" s="2" t="s">
        <v>1909</v>
      </c>
      <c r="M1663" s="4">
        <v>23.16</v>
      </c>
      <c r="N1663" s="4">
        <v>2</v>
      </c>
      <c r="O1663" s="4">
        <v>11.58</v>
      </c>
      <c r="P1663" s="14">
        <f t="shared" si="155"/>
        <v>0.5</v>
      </c>
    </row>
    <row r="1664" spans="1:16" ht="14.25" customHeight="1" x14ac:dyDescent="0.25">
      <c r="A1664" s="2" t="s">
        <v>1910</v>
      </c>
      <c r="B1664" s="3">
        <v>40673</v>
      </c>
      <c r="C1664" s="10" t="str">
        <f t="shared" si="150"/>
        <v>May</v>
      </c>
      <c r="D1664" s="10" t="str">
        <f t="shared" si="151"/>
        <v>2011</v>
      </c>
      <c r="E1664" s="3">
        <v>40678</v>
      </c>
      <c r="F1664" s="13">
        <f t="shared" si="152"/>
        <v>5</v>
      </c>
      <c r="G1664" s="2" t="s">
        <v>3797</v>
      </c>
      <c r="H1664" s="2" t="s">
        <v>3203</v>
      </c>
      <c r="I1664" s="22" t="str">
        <f t="shared" si="153"/>
        <v>United States</v>
      </c>
      <c r="J1664" s="22" t="str">
        <f t="shared" si="154"/>
        <v>Washington</v>
      </c>
      <c r="K1664" s="2" t="s">
        <v>87</v>
      </c>
      <c r="L1664" s="2" t="s">
        <v>1911</v>
      </c>
      <c r="M1664" s="4">
        <v>158.13</v>
      </c>
      <c r="N1664" s="4">
        <v>3</v>
      </c>
      <c r="O1664" s="4">
        <v>77.483699999999999</v>
      </c>
      <c r="P1664" s="14">
        <f t="shared" si="155"/>
        <v>0.49</v>
      </c>
    </row>
    <row r="1665" spans="1:16" ht="14.25" customHeight="1" x14ac:dyDescent="0.25">
      <c r="A1665" s="2" t="s">
        <v>1910</v>
      </c>
      <c r="B1665" s="3">
        <v>40673</v>
      </c>
      <c r="C1665" s="10" t="str">
        <f t="shared" si="150"/>
        <v>May</v>
      </c>
      <c r="D1665" s="10" t="str">
        <f t="shared" si="151"/>
        <v>2011</v>
      </c>
      <c r="E1665" s="3">
        <v>40678</v>
      </c>
      <c r="F1665" s="13">
        <f t="shared" si="152"/>
        <v>5</v>
      </c>
      <c r="G1665" s="2" t="s">
        <v>3797</v>
      </c>
      <c r="H1665" s="2" t="s">
        <v>3203</v>
      </c>
      <c r="I1665" s="22" t="str">
        <f t="shared" si="153"/>
        <v>United States</v>
      </c>
      <c r="J1665" s="22" t="str">
        <f t="shared" si="154"/>
        <v>Washington</v>
      </c>
      <c r="K1665" s="2" t="s">
        <v>16</v>
      </c>
      <c r="L1665" s="2" t="s">
        <v>1912</v>
      </c>
      <c r="M1665" s="4">
        <v>43.6</v>
      </c>
      <c r="N1665" s="4">
        <v>5</v>
      </c>
      <c r="O1665" s="4">
        <v>4.3600000000000003</v>
      </c>
      <c r="P1665" s="14">
        <f t="shared" si="155"/>
        <v>0.1</v>
      </c>
    </row>
    <row r="1666" spans="1:16" ht="14.25" customHeight="1" x14ac:dyDescent="0.25">
      <c r="A1666" s="2" t="s">
        <v>1913</v>
      </c>
      <c r="B1666" s="3">
        <v>41136</v>
      </c>
      <c r="C1666" s="10" t="str">
        <f t="shared" si="150"/>
        <v>August</v>
      </c>
      <c r="D1666" s="10" t="str">
        <f t="shared" si="151"/>
        <v>2012</v>
      </c>
      <c r="E1666" s="3">
        <v>41140</v>
      </c>
      <c r="F1666" s="13">
        <f t="shared" si="152"/>
        <v>4</v>
      </c>
      <c r="G1666" s="2" t="s">
        <v>3808</v>
      </c>
      <c r="H1666" s="2" t="s">
        <v>3185</v>
      </c>
      <c r="I1666" s="22" t="str">
        <f t="shared" si="153"/>
        <v>United States</v>
      </c>
      <c r="J1666" s="22" t="str">
        <f t="shared" si="154"/>
        <v>California</v>
      </c>
      <c r="K1666" s="2" t="s">
        <v>12</v>
      </c>
      <c r="L1666" s="2" t="s">
        <v>1486</v>
      </c>
      <c r="M1666" s="4">
        <v>104.23</v>
      </c>
      <c r="N1666" s="4">
        <v>7</v>
      </c>
      <c r="O1666" s="4">
        <v>28.142099999999999</v>
      </c>
      <c r="P1666" s="14">
        <f t="shared" si="155"/>
        <v>0.26999999999999996</v>
      </c>
    </row>
    <row r="1667" spans="1:16" ht="14.25" customHeight="1" x14ac:dyDescent="0.25">
      <c r="A1667" s="2" t="s">
        <v>1913</v>
      </c>
      <c r="B1667" s="3">
        <v>41136</v>
      </c>
      <c r="C1667" s="10" t="str">
        <f t="shared" ref="C1667:C1730" si="156">TEXT(B1667,"mmmm")</f>
        <v>August</v>
      </c>
      <c r="D1667" s="10" t="str">
        <f t="shared" ref="D1667:D1730" si="157">TEXT(B1667,"yyyy")</f>
        <v>2012</v>
      </c>
      <c r="E1667" s="3">
        <v>41140</v>
      </c>
      <c r="F1667" s="13">
        <f t="shared" ref="F1667:F1730" si="158">E1667-B1667</f>
        <v>4</v>
      </c>
      <c r="G1667" s="2" t="s">
        <v>3808</v>
      </c>
      <c r="H1667" s="2" t="s">
        <v>3185</v>
      </c>
      <c r="I1667" s="22" t="str">
        <f t="shared" ref="I1667:I1730" si="159">LEFT(H1667,FIND(",",H1667)-1)</f>
        <v>United States</v>
      </c>
      <c r="J1667" s="22" t="str">
        <f t="shared" ref="J1667:J1730" si="160">TRIM(RIGHT(H1667,LEN(H1667)-FIND("@",SUBSTITUTE(H1667,",","@",LEN(H1667)-LEN(SUBSTITUTE(H1667,",",""))))))</f>
        <v>California</v>
      </c>
      <c r="K1667" s="2" t="s">
        <v>28</v>
      </c>
      <c r="L1667" s="2" t="s">
        <v>912</v>
      </c>
      <c r="M1667" s="4">
        <v>70.260000000000005</v>
      </c>
      <c r="N1667" s="4">
        <v>3</v>
      </c>
      <c r="O1667" s="4">
        <v>18.970199999999998</v>
      </c>
      <c r="P1667" s="14">
        <f t="shared" ref="P1667:P1730" si="161">IF(M1667=0,0,O1667/M1667)</f>
        <v>0.26999999999999996</v>
      </c>
    </row>
    <row r="1668" spans="1:16" ht="14.25" customHeight="1" x14ac:dyDescent="0.25">
      <c r="A1668" s="2" t="s">
        <v>1914</v>
      </c>
      <c r="B1668" s="3">
        <v>41544</v>
      </c>
      <c r="C1668" s="10" t="str">
        <f t="shared" si="156"/>
        <v>September</v>
      </c>
      <c r="D1668" s="10" t="str">
        <f t="shared" si="157"/>
        <v>2013</v>
      </c>
      <c r="E1668" s="3">
        <v>41544</v>
      </c>
      <c r="F1668" s="13">
        <f t="shared" si="158"/>
        <v>0</v>
      </c>
      <c r="G1668" s="2" t="s">
        <v>3419</v>
      </c>
      <c r="H1668" s="2" t="s">
        <v>3145</v>
      </c>
      <c r="I1668" s="22" t="str">
        <f t="shared" si="159"/>
        <v>United States</v>
      </c>
      <c r="J1668" s="22" t="str">
        <f t="shared" si="160"/>
        <v>California</v>
      </c>
      <c r="K1668" s="2" t="s">
        <v>28</v>
      </c>
      <c r="L1668" s="2" t="s">
        <v>257</v>
      </c>
      <c r="M1668" s="4">
        <v>51.45</v>
      </c>
      <c r="N1668" s="4">
        <v>3</v>
      </c>
      <c r="O1668" s="4">
        <v>13.891500000000001</v>
      </c>
      <c r="P1668" s="14">
        <f t="shared" si="161"/>
        <v>0.27</v>
      </c>
    </row>
    <row r="1669" spans="1:16" ht="14.25" customHeight="1" x14ac:dyDescent="0.25">
      <c r="A1669" s="2" t="s">
        <v>1914</v>
      </c>
      <c r="B1669" s="3">
        <v>41544</v>
      </c>
      <c r="C1669" s="10" t="str">
        <f t="shared" si="156"/>
        <v>September</v>
      </c>
      <c r="D1669" s="10" t="str">
        <f t="shared" si="157"/>
        <v>2013</v>
      </c>
      <c r="E1669" s="3">
        <v>41544</v>
      </c>
      <c r="F1669" s="13">
        <f t="shared" si="158"/>
        <v>0</v>
      </c>
      <c r="G1669" s="2" t="s">
        <v>3419</v>
      </c>
      <c r="H1669" s="2" t="s">
        <v>3145</v>
      </c>
      <c r="I1669" s="22" t="str">
        <f t="shared" si="159"/>
        <v>United States</v>
      </c>
      <c r="J1669" s="22" t="str">
        <f t="shared" si="160"/>
        <v>California</v>
      </c>
      <c r="K1669" s="2" t="s">
        <v>9</v>
      </c>
      <c r="L1669" s="2" t="s">
        <v>767</v>
      </c>
      <c r="M1669" s="4">
        <v>7.83</v>
      </c>
      <c r="N1669" s="4">
        <v>3</v>
      </c>
      <c r="O1669" s="4">
        <v>3.6017999999999999</v>
      </c>
      <c r="P1669" s="14">
        <f t="shared" si="161"/>
        <v>0.45999999999999996</v>
      </c>
    </row>
    <row r="1670" spans="1:16" ht="14.25" customHeight="1" x14ac:dyDescent="0.25">
      <c r="A1670" s="2" t="s">
        <v>1914</v>
      </c>
      <c r="B1670" s="3">
        <v>41544</v>
      </c>
      <c r="C1670" s="10" t="str">
        <f t="shared" si="156"/>
        <v>September</v>
      </c>
      <c r="D1670" s="10" t="str">
        <f t="shared" si="157"/>
        <v>2013</v>
      </c>
      <c r="E1670" s="3">
        <v>41544</v>
      </c>
      <c r="F1670" s="13">
        <f t="shared" si="158"/>
        <v>0</v>
      </c>
      <c r="G1670" s="2" t="s">
        <v>3419</v>
      </c>
      <c r="H1670" s="2" t="s">
        <v>3145</v>
      </c>
      <c r="I1670" s="22" t="str">
        <f t="shared" si="159"/>
        <v>United States</v>
      </c>
      <c r="J1670" s="22" t="str">
        <f t="shared" si="160"/>
        <v>California</v>
      </c>
      <c r="K1670" s="2" t="s">
        <v>14</v>
      </c>
      <c r="L1670" s="2" t="s">
        <v>1648</v>
      </c>
      <c r="M1670" s="4">
        <v>35.4</v>
      </c>
      <c r="N1670" s="4">
        <v>5</v>
      </c>
      <c r="O1670" s="4">
        <v>13.452</v>
      </c>
      <c r="P1670" s="14">
        <f t="shared" si="161"/>
        <v>0.38</v>
      </c>
    </row>
    <row r="1671" spans="1:16" ht="14.25" customHeight="1" x14ac:dyDescent="0.25">
      <c r="A1671" s="2" t="s">
        <v>1914</v>
      </c>
      <c r="B1671" s="3">
        <v>41544</v>
      </c>
      <c r="C1671" s="10" t="str">
        <f t="shared" si="156"/>
        <v>September</v>
      </c>
      <c r="D1671" s="10" t="str">
        <f t="shared" si="157"/>
        <v>2013</v>
      </c>
      <c r="E1671" s="3">
        <v>41544</v>
      </c>
      <c r="F1671" s="13">
        <f t="shared" si="158"/>
        <v>0</v>
      </c>
      <c r="G1671" s="2" t="s">
        <v>3419</v>
      </c>
      <c r="H1671" s="2" t="s">
        <v>3145</v>
      </c>
      <c r="I1671" s="22" t="str">
        <f t="shared" si="159"/>
        <v>United States</v>
      </c>
      <c r="J1671" s="22" t="str">
        <f t="shared" si="160"/>
        <v>California</v>
      </c>
      <c r="K1671" s="2" t="s">
        <v>45</v>
      </c>
      <c r="L1671" s="2" t="s">
        <v>258</v>
      </c>
      <c r="M1671" s="4">
        <v>29.9</v>
      </c>
      <c r="N1671" s="4">
        <v>5</v>
      </c>
      <c r="O1671" s="4">
        <v>13.455</v>
      </c>
      <c r="P1671" s="14">
        <f t="shared" si="161"/>
        <v>0.45</v>
      </c>
    </row>
    <row r="1672" spans="1:16" ht="14.25" customHeight="1" x14ac:dyDescent="0.25">
      <c r="A1672" s="2" t="s">
        <v>1915</v>
      </c>
      <c r="B1672" s="3">
        <v>41745</v>
      </c>
      <c r="C1672" s="10" t="str">
        <f t="shared" si="156"/>
        <v>April</v>
      </c>
      <c r="D1672" s="10" t="str">
        <f t="shared" si="157"/>
        <v>2014</v>
      </c>
      <c r="E1672" s="3">
        <v>41747</v>
      </c>
      <c r="F1672" s="13">
        <f t="shared" si="158"/>
        <v>2</v>
      </c>
      <c r="G1672" s="2" t="s">
        <v>3450</v>
      </c>
      <c r="H1672" s="2" t="s">
        <v>3131</v>
      </c>
      <c r="I1672" s="22" t="str">
        <f t="shared" si="159"/>
        <v>United States</v>
      </c>
      <c r="J1672" s="22" t="str">
        <f t="shared" si="160"/>
        <v>California</v>
      </c>
      <c r="K1672" s="2" t="s">
        <v>45</v>
      </c>
      <c r="L1672" s="2" t="s">
        <v>97</v>
      </c>
      <c r="M1672" s="4">
        <v>79.14</v>
      </c>
      <c r="N1672" s="4">
        <v>3</v>
      </c>
      <c r="O1672" s="4">
        <v>36.404400000000003</v>
      </c>
      <c r="P1672" s="14">
        <f t="shared" si="161"/>
        <v>0.46</v>
      </c>
    </row>
    <row r="1673" spans="1:16" ht="14.25" customHeight="1" x14ac:dyDescent="0.25">
      <c r="A1673" s="2" t="s">
        <v>1916</v>
      </c>
      <c r="B1673" s="3">
        <v>41895</v>
      </c>
      <c r="C1673" s="10" t="str">
        <f t="shared" si="156"/>
        <v>September</v>
      </c>
      <c r="D1673" s="10" t="str">
        <f t="shared" si="157"/>
        <v>2014</v>
      </c>
      <c r="E1673" s="3">
        <v>41900</v>
      </c>
      <c r="F1673" s="13">
        <f t="shared" si="158"/>
        <v>5</v>
      </c>
      <c r="G1673" s="2" t="s">
        <v>3624</v>
      </c>
      <c r="H1673" s="2" t="s">
        <v>3131</v>
      </c>
      <c r="I1673" s="22" t="str">
        <f t="shared" si="159"/>
        <v>United States</v>
      </c>
      <c r="J1673" s="22" t="str">
        <f t="shared" si="160"/>
        <v>California</v>
      </c>
      <c r="K1673" s="2" t="s">
        <v>45</v>
      </c>
      <c r="L1673" s="2" t="s">
        <v>829</v>
      </c>
      <c r="M1673" s="4">
        <v>166.44</v>
      </c>
      <c r="N1673" s="4">
        <v>3</v>
      </c>
      <c r="O1673" s="4">
        <v>79.891199999999998</v>
      </c>
      <c r="P1673" s="14">
        <f t="shared" si="161"/>
        <v>0.48</v>
      </c>
    </row>
    <row r="1674" spans="1:16" ht="14.25" customHeight="1" x14ac:dyDescent="0.25">
      <c r="A1674" s="2" t="s">
        <v>1917</v>
      </c>
      <c r="B1674" s="3">
        <v>40873</v>
      </c>
      <c r="C1674" s="10" t="str">
        <f t="shared" si="156"/>
        <v>November</v>
      </c>
      <c r="D1674" s="10" t="str">
        <f t="shared" si="157"/>
        <v>2011</v>
      </c>
      <c r="E1674" s="3">
        <v>40878</v>
      </c>
      <c r="F1674" s="13">
        <f t="shared" si="158"/>
        <v>5</v>
      </c>
      <c r="G1674" s="2" t="s">
        <v>3318</v>
      </c>
      <c r="H1674" s="2" t="s">
        <v>3134</v>
      </c>
      <c r="I1674" s="22" t="str">
        <f t="shared" si="159"/>
        <v>United States</v>
      </c>
      <c r="J1674" s="22" t="str">
        <f t="shared" si="160"/>
        <v>California</v>
      </c>
      <c r="K1674" s="2" t="s">
        <v>45</v>
      </c>
      <c r="L1674" s="2" t="s">
        <v>1918</v>
      </c>
      <c r="M1674" s="4">
        <v>81.98</v>
      </c>
      <c r="N1674" s="4">
        <v>2</v>
      </c>
      <c r="O1674" s="4">
        <v>40.170200000000001</v>
      </c>
      <c r="P1674" s="14">
        <f t="shared" si="161"/>
        <v>0.49</v>
      </c>
    </row>
    <row r="1675" spans="1:16" ht="14.25" customHeight="1" x14ac:dyDescent="0.25">
      <c r="A1675" s="2" t="s">
        <v>1919</v>
      </c>
      <c r="B1675" s="3">
        <v>41718</v>
      </c>
      <c r="C1675" s="10" t="str">
        <f t="shared" si="156"/>
        <v>March</v>
      </c>
      <c r="D1675" s="10" t="str">
        <f t="shared" si="157"/>
        <v>2014</v>
      </c>
      <c r="E1675" s="3">
        <v>41721</v>
      </c>
      <c r="F1675" s="13">
        <f t="shared" si="158"/>
        <v>3</v>
      </c>
      <c r="G1675" s="2" t="s">
        <v>3540</v>
      </c>
      <c r="H1675" s="2" t="s">
        <v>3190</v>
      </c>
      <c r="I1675" s="22" t="str">
        <f t="shared" si="159"/>
        <v>United States</v>
      </c>
      <c r="J1675" s="22" t="str">
        <f t="shared" si="160"/>
        <v>California</v>
      </c>
      <c r="K1675" s="2" t="s">
        <v>18</v>
      </c>
      <c r="L1675" s="2" t="s">
        <v>1920</v>
      </c>
      <c r="M1675" s="4">
        <v>14.624000000000001</v>
      </c>
      <c r="N1675" s="4">
        <v>2</v>
      </c>
      <c r="O1675" s="4">
        <v>5.1184000000000003</v>
      </c>
      <c r="P1675" s="14">
        <f t="shared" si="161"/>
        <v>0.35000000000000003</v>
      </c>
    </row>
    <row r="1676" spans="1:16" ht="14.25" customHeight="1" x14ac:dyDescent="0.25">
      <c r="A1676" s="2" t="s">
        <v>1919</v>
      </c>
      <c r="B1676" s="3">
        <v>41718</v>
      </c>
      <c r="C1676" s="10" t="str">
        <f t="shared" si="156"/>
        <v>March</v>
      </c>
      <c r="D1676" s="10" t="str">
        <f t="shared" si="157"/>
        <v>2014</v>
      </c>
      <c r="E1676" s="3">
        <v>41721</v>
      </c>
      <c r="F1676" s="13">
        <f t="shared" si="158"/>
        <v>3</v>
      </c>
      <c r="G1676" s="2" t="s">
        <v>3540</v>
      </c>
      <c r="H1676" s="2" t="s">
        <v>3190</v>
      </c>
      <c r="I1676" s="22" t="str">
        <f t="shared" si="159"/>
        <v>United States</v>
      </c>
      <c r="J1676" s="22" t="str">
        <f t="shared" si="160"/>
        <v>California</v>
      </c>
      <c r="K1676" s="2" t="s">
        <v>22</v>
      </c>
      <c r="L1676" s="2" t="s">
        <v>1673</v>
      </c>
      <c r="M1676" s="4">
        <v>697.16</v>
      </c>
      <c r="N1676" s="4">
        <v>5</v>
      </c>
      <c r="O1676" s="4">
        <v>8.7144999999999992</v>
      </c>
      <c r="P1676" s="14">
        <f t="shared" si="161"/>
        <v>1.2499999999999999E-2</v>
      </c>
    </row>
    <row r="1677" spans="1:16" ht="14.25" customHeight="1" x14ac:dyDescent="0.25">
      <c r="A1677" s="2" t="s">
        <v>1919</v>
      </c>
      <c r="B1677" s="3">
        <v>41718</v>
      </c>
      <c r="C1677" s="10" t="str">
        <f t="shared" si="156"/>
        <v>March</v>
      </c>
      <c r="D1677" s="10" t="str">
        <f t="shared" si="157"/>
        <v>2014</v>
      </c>
      <c r="E1677" s="3">
        <v>41721</v>
      </c>
      <c r="F1677" s="13">
        <f t="shared" si="158"/>
        <v>3</v>
      </c>
      <c r="G1677" s="2" t="s">
        <v>3540</v>
      </c>
      <c r="H1677" s="2" t="s">
        <v>3190</v>
      </c>
      <c r="I1677" s="22" t="str">
        <f t="shared" si="159"/>
        <v>United States</v>
      </c>
      <c r="J1677" s="22" t="str">
        <f t="shared" si="160"/>
        <v>California</v>
      </c>
      <c r="K1677" s="2" t="s">
        <v>12</v>
      </c>
      <c r="L1677" s="2" t="s">
        <v>1921</v>
      </c>
      <c r="M1677" s="4">
        <v>30.93</v>
      </c>
      <c r="N1677" s="4">
        <v>1</v>
      </c>
      <c r="O1677" s="4">
        <v>12.6813</v>
      </c>
      <c r="P1677" s="14">
        <f t="shared" si="161"/>
        <v>0.41000000000000003</v>
      </c>
    </row>
    <row r="1678" spans="1:16" ht="14.25" customHeight="1" x14ac:dyDescent="0.25">
      <c r="A1678" s="2" t="s">
        <v>1919</v>
      </c>
      <c r="B1678" s="3">
        <v>41718</v>
      </c>
      <c r="C1678" s="10" t="str">
        <f t="shared" si="156"/>
        <v>March</v>
      </c>
      <c r="D1678" s="10" t="str">
        <f t="shared" si="157"/>
        <v>2014</v>
      </c>
      <c r="E1678" s="3">
        <v>41721</v>
      </c>
      <c r="F1678" s="13">
        <f t="shared" si="158"/>
        <v>3</v>
      </c>
      <c r="G1678" s="2" t="s">
        <v>3540</v>
      </c>
      <c r="H1678" s="2" t="s">
        <v>3190</v>
      </c>
      <c r="I1678" s="22" t="str">
        <f t="shared" si="159"/>
        <v>United States</v>
      </c>
      <c r="J1678" s="22" t="str">
        <f t="shared" si="160"/>
        <v>California</v>
      </c>
      <c r="K1678" s="2" t="s">
        <v>18</v>
      </c>
      <c r="L1678" s="2" t="s">
        <v>1562</v>
      </c>
      <c r="M1678" s="4">
        <v>27.495999999999999</v>
      </c>
      <c r="N1678" s="4">
        <v>7</v>
      </c>
      <c r="O1678" s="4">
        <v>9.2798999999999996</v>
      </c>
      <c r="P1678" s="14">
        <f t="shared" si="161"/>
        <v>0.33750000000000002</v>
      </c>
    </row>
    <row r="1679" spans="1:16" ht="14.25" customHeight="1" x14ac:dyDescent="0.25">
      <c r="A1679" s="2" t="s">
        <v>1922</v>
      </c>
      <c r="B1679" s="3">
        <v>41874</v>
      </c>
      <c r="C1679" s="10" t="str">
        <f t="shared" si="156"/>
        <v>August</v>
      </c>
      <c r="D1679" s="10" t="str">
        <f t="shared" si="157"/>
        <v>2014</v>
      </c>
      <c r="E1679" s="3">
        <v>41875</v>
      </c>
      <c r="F1679" s="13">
        <f t="shared" si="158"/>
        <v>1</v>
      </c>
      <c r="G1679" s="2" t="s">
        <v>3809</v>
      </c>
      <c r="H1679" s="2" t="s">
        <v>3134</v>
      </c>
      <c r="I1679" s="22" t="str">
        <f t="shared" si="159"/>
        <v>United States</v>
      </c>
      <c r="J1679" s="22" t="str">
        <f t="shared" si="160"/>
        <v>California</v>
      </c>
      <c r="K1679" s="2" t="s">
        <v>22</v>
      </c>
      <c r="L1679" s="2" t="s">
        <v>67</v>
      </c>
      <c r="M1679" s="4">
        <v>210.00800000000001</v>
      </c>
      <c r="N1679" s="4">
        <v>1</v>
      </c>
      <c r="O1679" s="4">
        <v>2.6251000000000002</v>
      </c>
      <c r="P1679" s="14">
        <f t="shared" si="161"/>
        <v>1.2500000000000001E-2</v>
      </c>
    </row>
    <row r="1680" spans="1:16" ht="14.25" customHeight="1" x14ac:dyDescent="0.25">
      <c r="A1680" s="2" t="s">
        <v>1923</v>
      </c>
      <c r="B1680" s="3">
        <v>41529</v>
      </c>
      <c r="C1680" s="10" t="str">
        <f t="shared" si="156"/>
        <v>September</v>
      </c>
      <c r="D1680" s="10" t="str">
        <f t="shared" si="157"/>
        <v>2013</v>
      </c>
      <c r="E1680" s="3">
        <v>41535</v>
      </c>
      <c r="F1680" s="13">
        <f t="shared" si="158"/>
        <v>6</v>
      </c>
      <c r="G1680" s="2" t="s">
        <v>3810</v>
      </c>
      <c r="H1680" s="2" t="s">
        <v>3143</v>
      </c>
      <c r="I1680" s="22" t="str">
        <f t="shared" si="159"/>
        <v>United States</v>
      </c>
      <c r="J1680" s="22" t="str">
        <f t="shared" si="160"/>
        <v>California</v>
      </c>
      <c r="K1680" s="2" t="s">
        <v>28</v>
      </c>
      <c r="L1680" s="2" t="s">
        <v>1924</v>
      </c>
      <c r="M1680" s="4">
        <v>332.94</v>
      </c>
      <c r="N1680" s="4">
        <v>3</v>
      </c>
      <c r="O1680" s="4">
        <v>6.6588000000000003</v>
      </c>
      <c r="P1680" s="14">
        <f t="shared" si="161"/>
        <v>0.02</v>
      </c>
    </row>
    <row r="1681" spans="1:16" ht="14.25" customHeight="1" x14ac:dyDescent="0.25">
      <c r="A1681" s="2" t="s">
        <v>1923</v>
      </c>
      <c r="B1681" s="3">
        <v>41529</v>
      </c>
      <c r="C1681" s="10" t="str">
        <f t="shared" si="156"/>
        <v>September</v>
      </c>
      <c r="D1681" s="10" t="str">
        <f t="shared" si="157"/>
        <v>2013</v>
      </c>
      <c r="E1681" s="3">
        <v>41535</v>
      </c>
      <c r="F1681" s="13">
        <f t="shared" si="158"/>
        <v>6</v>
      </c>
      <c r="G1681" s="2" t="s">
        <v>3810</v>
      </c>
      <c r="H1681" s="2" t="s">
        <v>3143</v>
      </c>
      <c r="I1681" s="22" t="str">
        <f t="shared" si="159"/>
        <v>United States</v>
      </c>
      <c r="J1681" s="22" t="str">
        <f t="shared" si="160"/>
        <v>California</v>
      </c>
      <c r="K1681" s="2" t="s">
        <v>18</v>
      </c>
      <c r="L1681" s="2" t="s">
        <v>248</v>
      </c>
      <c r="M1681" s="4">
        <v>39.872</v>
      </c>
      <c r="N1681" s="4">
        <v>2</v>
      </c>
      <c r="O1681" s="4">
        <v>12.958399999999999</v>
      </c>
      <c r="P1681" s="14">
        <f t="shared" si="161"/>
        <v>0.32499999999999996</v>
      </c>
    </row>
    <row r="1682" spans="1:16" ht="14.25" customHeight="1" x14ac:dyDescent="0.25">
      <c r="A1682" s="2" t="s">
        <v>1925</v>
      </c>
      <c r="B1682" s="3">
        <v>41541</v>
      </c>
      <c r="C1682" s="10" t="str">
        <f t="shared" si="156"/>
        <v>September</v>
      </c>
      <c r="D1682" s="10" t="str">
        <f t="shared" si="157"/>
        <v>2013</v>
      </c>
      <c r="E1682" s="3">
        <v>41544</v>
      </c>
      <c r="F1682" s="13">
        <f t="shared" si="158"/>
        <v>3</v>
      </c>
      <c r="G1682" s="2" t="s">
        <v>3811</v>
      </c>
      <c r="H1682" s="2" t="s">
        <v>3132</v>
      </c>
      <c r="I1682" s="22" t="str">
        <f t="shared" si="159"/>
        <v>United States</v>
      </c>
      <c r="J1682" s="22" t="str">
        <f t="shared" si="160"/>
        <v>Washington</v>
      </c>
      <c r="K1682" s="2" t="s">
        <v>82</v>
      </c>
      <c r="L1682" s="2" t="s">
        <v>1926</v>
      </c>
      <c r="M1682" s="4">
        <v>13.68</v>
      </c>
      <c r="N1682" s="4">
        <v>2</v>
      </c>
      <c r="O1682" s="4">
        <v>3.6936</v>
      </c>
      <c r="P1682" s="14">
        <f t="shared" si="161"/>
        <v>0.27</v>
      </c>
    </row>
    <row r="1683" spans="1:16" ht="14.25" customHeight="1" x14ac:dyDescent="0.25">
      <c r="A1683" s="2" t="s">
        <v>1927</v>
      </c>
      <c r="B1683" s="3">
        <v>41489</v>
      </c>
      <c r="C1683" s="10" t="str">
        <f t="shared" si="156"/>
        <v>August</v>
      </c>
      <c r="D1683" s="10" t="str">
        <f t="shared" si="157"/>
        <v>2013</v>
      </c>
      <c r="E1683" s="3">
        <v>41491</v>
      </c>
      <c r="F1683" s="13">
        <f t="shared" si="158"/>
        <v>2</v>
      </c>
      <c r="G1683" s="2" t="s">
        <v>3812</v>
      </c>
      <c r="H1683" s="2" t="s">
        <v>3131</v>
      </c>
      <c r="I1683" s="22" t="str">
        <f t="shared" si="159"/>
        <v>United States</v>
      </c>
      <c r="J1683" s="22" t="str">
        <f t="shared" si="160"/>
        <v>California</v>
      </c>
      <c r="K1683" s="2" t="s">
        <v>22</v>
      </c>
      <c r="L1683" s="2" t="s">
        <v>1928</v>
      </c>
      <c r="M1683" s="4">
        <v>136.464</v>
      </c>
      <c r="N1683" s="4">
        <v>2</v>
      </c>
      <c r="O1683" s="4">
        <v>15.3522</v>
      </c>
      <c r="P1683" s="14">
        <f t="shared" si="161"/>
        <v>0.1125</v>
      </c>
    </row>
    <row r="1684" spans="1:16" ht="14.25" customHeight="1" x14ac:dyDescent="0.25">
      <c r="A1684" s="2" t="s">
        <v>1927</v>
      </c>
      <c r="B1684" s="3">
        <v>41489</v>
      </c>
      <c r="C1684" s="10" t="str">
        <f t="shared" si="156"/>
        <v>August</v>
      </c>
      <c r="D1684" s="10" t="str">
        <f t="shared" si="157"/>
        <v>2013</v>
      </c>
      <c r="E1684" s="3">
        <v>41491</v>
      </c>
      <c r="F1684" s="13">
        <f t="shared" si="158"/>
        <v>2</v>
      </c>
      <c r="G1684" s="2" t="s">
        <v>3812</v>
      </c>
      <c r="H1684" s="2" t="s">
        <v>3131</v>
      </c>
      <c r="I1684" s="22" t="str">
        <f t="shared" si="159"/>
        <v>United States</v>
      </c>
      <c r="J1684" s="22" t="str">
        <f t="shared" si="160"/>
        <v>California</v>
      </c>
      <c r="K1684" s="2" t="s">
        <v>16</v>
      </c>
      <c r="L1684" s="2" t="s">
        <v>121</v>
      </c>
      <c r="M1684" s="4">
        <v>333.57600000000002</v>
      </c>
      <c r="N1684" s="4">
        <v>3</v>
      </c>
      <c r="O1684" s="4">
        <v>33.357599999999998</v>
      </c>
      <c r="P1684" s="14">
        <f t="shared" si="161"/>
        <v>9.9999999999999992E-2</v>
      </c>
    </row>
    <row r="1685" spans="1:16" ht="14.25" customHeight="1" x14ac:dyDescent="0.25">
      <c r="A1685" s="2" t="s">
        <v>1927</v>
      </c>
      <c r="B1685" s="3">
        <v>41489</v>
      </c>
      <c r="C1685" s="10" t="str">
        <f t="shared" si="156"/>
        <v>August</v>
      </c>
      <c r="D1685" s="10" t="str">
        <f t="shared" si="157"/>
        <v>2013</v>
      </c>
      <c r="E1685" s="3">
        <v>41491</v>
      </c>
      <c r="F1685" s="13">
        <f t="shared" si="158"/>
        <v>2</v>
      </c>
      <c r="G1685" s="2" t="s">
        <v>3812</v>
      </c>
      <c r="H1685" s="2" t="s">
        <v>3131</v>
      </c>
      <c r="I1685" s="22" t="str">
        <f t="shared" si="159"/>
        <v>United States</v>
      </c>
      <c r="J1685" s="22" t="str">
        <f t="shared" si="160"/>
        <v>California</v>
      </c>
      <c r="K1685" s="2" t="s">
        <v>18</v>
      </c>
      <c r="L1685" s="2" t="s">
        <v>1929</v>
      </c>
      <c r="M1685" s="4">
        <v>12.544</v>
      </c>
      <c r="N1685" s="4">
        <v>2</v>
      </c>
      <c r="O1685" s="4">
        <v>4.7039999999999997</v>
      </c>
      <c r="P1685" s="14">
        <f t="shared" si="161"/>
        <v>0.37499999999999994</v>
      </c>
    </row>
    <row r="1686" spans="1:16" ht="14.25" customHeight="1" x14ac:dyDescent="0.25">
      <c r="A1686" s="2" t="s">
        <v>1930</v>
      </c>
      <c r="B1686" s="3">
        <v>41947</v>
      </c>
      <c r="C1686" s="10" t="str">
        <f t="shared" si="156"/>
        <v>November</v>
      </c>
      <c r="D1686" s="10" t="str">
        <f t="shared" si="157"/>
        <v>2014</v>
      </c>
      <c r="E1686" s="3">
        <v>41949</v>
      </c>
      <c r="F1686" s="13">
        <f t="shared" si="158"/>
        <v>2</v>
      </c>
      <c r="G1686" s="2" t="s">
        <v>3813</v>
      </c>
      <c r="H1686" s="2" t="s">
        <v>3132</v>
      </c>
      <c r="I1686" s="22" t="str">
        <f t="shared" si="159"/>
        <v>United States</v>
      </c>
      <c r="J1686" s="22" t="str">
        <f t="shared" si="160"/>
        <v>Washington</v>
      </c>
      <c r="K1686" s="2" t="s">
        <v>38</v>
      </c>
      <c r="L1686" s="2" t="s">
        <v>1398</v>
      </c>
      <c r="M1686" s="4">
        <v>43.5</v>
      </c>
      <c r="N1686" s="4">
        <v>3</v>
      </c>
      <c r="O1686" s="4">
        <v>10.875</v>
      </c>
      <c r="P1686" s="14">
        <f t="shared" si="161"/>
        <v>0.25</v>
      </c>
    </row>
    <row r="1687" spans="1:16" ht="14.25" customHeight="1" x14ac:dyDescent="0.25">
      <c r="A1687" s="2" t="s">
        <v>1931</v>
      </c>
      <c r="B1687" s="3">
        <v>40609</v>
      </c>
      <c r="C1687" s="10" t="str">
        <f t="shared" si="156"/>
        <v>March</v>
      </c>
      <c r="D1687" s="10" t="str">
        <f t="shared" si="157"/>
        <v>2011</v>
      </c>
      <c r="E1687" s="3">
        <v>40613</v>
      </c>
      <c r="F1687" s="13">
        <f t="shared" si="158"/>
        <v>4</v>
      </c>
      <c r="G1687" s="2" t="s">
        <v>3554</v>
      </c>
      <c r="H1687" s="2" t="s">
        <v>3158</v>
      </c>
      <c r="I1687" s="22" t="str">
        <f t="shared" si="159"/>
        <v>United States</v>
      </c>
      <c r="J1687" s="22" t="str">
        <f t="shared" si="160"/>
        <v>Washington</v>
      </c>
      <c r="K1687" s="2" t="s">
        <v>18</v>
      </c>
      <c r="L1687" s="2" t="s">
        <v>1932</v>
      </c>
      <c r="M1687" s="4">
        <v>107.648</v>
      </c>
      <c r="N1687" s="4">
        <v>2</v>
      </c>
      <c r="O1687" s="4">
        <v>33.64</v>
      </c>
      <c r="P1687" s="14">
        <f t="shared" si="161"/>
        <v>0.3125</v>
      </c>
    </row>
    <row r="1688" spans="1:16" ht="14.25" customHeight="1" x14ac:dyDescent="0.25">
      <c r="A1688" s="2" t="s">
        <v>1933</v>
      </c>
      <c r="B1688" s="3">
        <v>41643</v>
      </c>
      <c r="C1688" s="10" t="str">
        <f t="shared" si="156"/>
        <v>January</v>
      </c>
      <c r="D1688" s="10" t="str">
        <f t="shared" si="157"/>
        <v>2014</v>
      </c>
      <c r="E1688" s="3">
        <v>41648</v>
      </c>
      <c r="F1688" s="13">
        <f t="shared" si="158"/>
        <v>5</v>
      </c>
      <c r="G1688" s="2" t="s">
        <v>3814</v>
      </c>
      <c r="H1688" s="2" t="s">
        <v>3217</v>
      </c>
      <c r="I1688" s="22" t="str">
        <f t="shared" si="159"/>
        <v>United States</v>
      </c>
      <c r="J1688" s="22" t="str">
        <f t="shared" si="160"/>
        <v>California</v>
      </c>
      <c r="K1688" s="2" t="s">
        <v>45</v>
      </c>
      <c r="L1688" s="2" t="s">
        <v>1408</v>
      </c>
      <c r="M1688" s="4">
        <v>38.880000000000003</v>
      </c>
      <c r="N1688" s="4">
        <v>6</v>
      </c>
      <c r="O1688" s="4">
        <v>18.662400000000002</v>
      </c>
      <c r="P1688" s="14">
        <f t="shared" si="161"/>
        <v>0.48000000000000004</v>
      </c>
    </row>
    <row r="1689" spans="1:16" ht="14.25" customHeight="1" x14ac:dyDescent="0.25">
      <c r="A1689" s="2" t="s">
        <v>1934</v>
      </c>
      <c r="B1689" s="3">
        <v>41922</v>
      </c>
      <c r="C1689" s="10" t="str">
        <f t="shared" si="156"/>
        <v>October</v>
      </c>
      <c r="D1689" s="10" t="str">
        <f t="shared" si="157"/>
        <v>2014</v>
      </c>
      <c r="E1689" s="3">
        <v>41924</v>
      </c>
      <c r="F1689" s="13">
        <f t="shared" si="158"/>
        <v>2</v>
      </c>
      <c r="G1689" s="2" t="s">
        <v>3366</v>
      </c>
      <c r="H1689" s="2" t="s">
        <v>3131</v>
      </c>
      <c r="I1689" s="22" t="str">
        <f t="shared" si="159"/>
        <v>United States</v>
      </c>
      <c r="J1689" s="22" t="str">
        <f t="shared" si="160"/>
        <v>California</v>
      </c>
      <c r="K1689" s="2" t="s">
        <v>45</v>
      </c>
      <c r="L1689" s="2" t="s">
        <v>1935</v>
      </c>
      <c r="M1689" s="4">
        <v>35.200000000000003</v>
      </c>
      <c r="N1689" s="4">
        <v>5</v>
      </c>
      <c r="O1689" s="4">
        <v>16.544</v>
      </c>
      <c r="P1689" s="14">
        <f t="shared" si="161"/>
        <v>0.47</v>
      </c>
    </row>
    <row r="1690" spans="1:16" ht="14.25" customHeight="1" x14ac:dyDescent="0.25">
      <c r="A1690" s="2" t="s">
        <v>1936</v>
      </c>
      <c r="B1690" s="3">
        <v>41913</v>
      </c>
      <c r="C1690" s="10" t="str">
        <f t="shared" si="156"/>
        <v>October</v>
      </c>
      <c r="D1690" s="10" t="str">
        <f t="shared" si="157"/>
        <v>2014</v>
      </c>
      <c r="E1690" s="3">
        <v>41916</v>
      </c>
      <c r="F1690" s="13">
        <f t="shared" si="158"/>
        <v>3</v>
      </c>
      <c r="G1690" s="2" t="s">
        <v>3677</v>
      </c>
      <c r="H1690" s="2" t="s">
        <v>3132</v>
      </c>
      <c r="I1690" s="22" t="str">
        <f t="shared" si="159"/>
        <v>United States</v>
      </c>
      <c r="J1690" s="22" t="str">
        <f t="shared" si="160"/>
        <v>Washington</v>
      </c>
      <c r="K1690" s="2" t="s">
        <v>45</v>
      </c>
      <c r="L1690" s="2" t="s">
        <v>1319</v>
      </c>
      <c r="M1690" s="4">
        <v>11.76</v>
      </c>
      <c r="N1690" s="4">
        <v>2</v>
      </c>
      <c r="O1690" s="4">
        <v>5.7624000000000004</v>
      </c>
      <c r="P1690" s="14">
        <f t="shared" si="161"/>
        <v>0.49000000000000005</v>
      </c>
    </row>
    <row r="1691" spans="1:16" ht="14.25" customHeight="1" x14ac:dyDescent="0.25">
      <c r="A1691" s="2" t="s">
        <v>1936</v>
      </c>
      <c r="B1691" s="3">
        <v>41913</v>
      </c>
      <c r="C1691" s="10" t="str">
        <f t="shared" si="156"/>
        <v>October</v>
      </c>
      <c r="D1691" s="10" t="str">
        <f t="shared" si="157"/>
        <v>2014</v>
      </c>
      <c r="E1691" s="3">
        <v>41916</v>
      </c>
      <c r="F1691" s="13">
        <f t="shared" si="158"/>
        <v>3</v>
      </c>
      <c r="G1691" s="2" t="s">
        <v>3677</v>
      </c>
      <c r="H1691" s="2" t="s">
        <v>3132</v>
      </c>
      <c r="I1691" s="22" t="str">
        <f t="shared" si="159"/>
        <v>United States</v>
      </c>
      <c r="J1691" s="22" t="str">
        <f t="shared" si="160"/>
        <v>Washington</v>
      </c>
      <c r="K1691" s="2" t="s">
        <v>45</v>
      </c>
      <c r="L1691" s="2" t="s">
        <v>1937</v>
      </c>
      <c r="M1691" s="4">
        <v>167.94</v>
      </c>
      <c r="N1691" s="4">
        <v>3</v>
      </c>
      <c r="O1691" s="4">
        <v>82.290599999999998</v>
      </c>
      <c r="P1691" s="14">
        <f t="shared" si="161"/>
        <v>0.49</v>
      </c>
    </row>
    <row r="1692" spans="1:16" ht="14.25" customHeight="1" x14ac:dyDescent="0.25">
      <c r="A1692" s="2" t="s">
        <v>1936</v>
      </c>
      <c r="B1692" s="3">
        <v>41913</v>
      </c>
      <c r="C1692" s="10" t="str">
        <f t="shared" si="156"/>
        <v>October</v>
      </c>
      <c r="D1692" s="10" t="str">
        <f t="shared" si="157"/>
        <v>2014</v>
      </c>
      <c r="E1692" s="3">
        <v>41916</v>
      </c>
      <c r="F1692" s="13">
        <f t="shared" si="158"/>
        <v>3</v>
      </c>
      <c r="G1692" s="2" t="s">
        <v>3677</v>
      </c>
      <c r="H1692" s="2" t="s">
        <v>3132</v>
      </c>
      <c r="I1692" s="22" t="str">
        <f t="shared" si="159"/>
        <v>United States</v>
      </c>
      <c r="J1692" s="22" t="str">
        <f t="shared" si="160"/>
        <v>Washington</v>
      </c>
      <c r="K1692" s="2" t="s">
        <v>20</v>
      </c>
      <c r="L1692" s="2" t="s">
        <v>1938</v>
      </c>
      <c r="M1692" s="4">
        <v>3.89</v>
      </c>
      <c r="N1692" s="4">
        <v>1</v>
      </c>
      <c r="O1692" s="4">
        <v>1.0114000000000001</v>
      </c>
      <c r="P1692" s="14">
        <f t="shared" si="161"/>
        <v>0.26</v>
      </c>
    </row>
    <row r="1693" spans="1:16" ht="14.25" customHeight="1" x14ac:dyDescent="0.25">
      <c r="A1693" s="2" t="s">
        <v>1939</v>
      </c>
      <c r="B1693" s="3">
        <v>41894</v>
      </c>
      <c r="C1693" s="10" t="str">
        <f t="shared" si="156"/>
        <v>September</v>
      </c>
      <c r="D1693" s="10" t="str">
        <f t="shared" si="157"/>
        <v>2014</v>
      </c>
      <c r="E1693" s="3">
        <v>41894</v>
      </c>
      <c r="F1693" s="13">
        <f t="shared" si="158"/>
        <v>0</v>
      </c>
      <c r="G1693" s="2" t="s">
        <v>3815</v>
      </c>
      <c r="H1693" s="2" t="s">
        <v>3134</v>
      </c>
      <c r="I1693" s="22" t="str">
        <f t="shared" si="159"/>
        <v>United States</v>
      </c>
      <c r="J1693" s="22" t="str">
        <f t="shared" si="160"/>
        <v>California</v>
      </c>
      <c r="K1693" s="2" t="s">
        <v>12</v>
      </c>
      <c r="L1693" s="2" t="s">
        <v>1940</v>
      </c>
      <c r="M1693" s="4">
        <v>32.36</v>
      </c>
      <c r="N1693" s="4">
        <v>4</v>
      </c>
      <c r="O1693" s="4">
        <v>11.6496</v>
      </c>
      <c r="P1693" s="14">
        <f t="shared" si="161"/>
        <v>0.36</v>
      </c>
    </row>
    <row r="1694" spans="1:16" ht="14.25" customHeight="1" x14ac:dyDescent="0.25">
      <c r="A1694" s="2" t="s">
        <v>1939</v>
      </c>
      <c r="B1694" s="3">
        <v>41894</v>
      </c>
      <c r="C1694" s="10" t="str">
        <f t="shared" si="156"/>
        <v>September</v>
      </c>
      <c r="D1694" s="10" t="str">
        <f t="shared" si="157"/>
        <v>2014</v>
      </c>
      <c r="E1694" s="3">
        <v>41894</v>
      </c>
      <c r="F1694" s="13">
        <f t="shared" si="158"/>
        <v>0</v>
      </c>
      <c r="G1694" s="2" t="s">
        <v>3815</v>
      </c>
      <c r="H1694" s="2" t="s">
        <v>3134</v>
      </c>
      <c r="I1694" s="22" t="str">
        <f t="shared" si="159"/>
        <v>United States</v>
      </c>
      <c r="J1694" s="22" t="str">
        <f t="shared" si="160"/>
        <v>California</v>
      </c>
      <c r="K1694" s="2" t="s">
        <v>20</v>
      </c>
      <c r="L1694" s="2" t="s">
        <v>563</v>
      </c>
      <c r="M1694" s="4">
        <v>406.6</v>
      </c>
      <c r="N1694" s="4">
        <v>5</v>
      </c>
      <c r="O1694" s="4">
        <v>113.848</v>
      </c>
      <c r="P1694" s="14">
        <f t="shared" si="161"/>
        <v>0.27999999999999997</v>
      </c>
    </row>
    <row r="1695" spans="1:16" ht="14.25" customHeight="1" x14ac:dyDescent="0.25">
      <c r="A1695" s="2" t="s">
        <v>1941</v>
      </c>
      <c r="B1695" s="3">
        <v>41656</v>
      </c>
      <c r="C1695" s="10" t="str">
        <f t="shared" si="156"/>
        <v>January</v>
      </c>
      <c r="D1695" s="10" t="str">
        <f t="shared" si="157"/>
        <v>2014</v>
      </c>
      <c r="E1695" s="3">
        <v>41656</v>
      </c>
      <c r="F1695" s="13">
        <f t="shared" si="158"/>
        <v>0</v>
      </c>
      <c r="G1695" s="2" t="s">
        <v>3728</v>
      </c>
      <c r="H1695" s="2" t="s">
        <v>3131</v>
      </c>
      <c r="I1695" s="22" t="str">
        <f t="shared" si="159"/>
        <v>United States</v>
      </c>
      <c r="J1695" s="22" t="str">
        <f t="shared" si="160"/>
        <v>California</v>
      </c>
      <c r="K1695" s="2" t="s">
        <v>12</v>
      </c>
      <c r="L1695" s="2" t="s">
        <v>13</v>
      </c>
      <c r="M1695" s="4">
        <v>27.92</v>
      </c>
      <c r="N1695" s="4">
        <v>4</v>
      </c>
      <c r="O1695" s="4">
        <v>8.0968</v>
      </c>
      <c r="P1695" s="14">
        <f t="shared" si="161"/>
        <v>0.28999999999999998</v>
      </c>
    </row>
    <row r="1696" spans="1:16" ht="14.25" customHeight="1" x14ac:dyDescent="0.25">
      <c r="A1696" s="2" t="s">
        <v>1941</v>
      </c>
      <c r="B1696" s="3">
        <v>41656</v>
      </c>
      <c r="C1696" s="10" t="str">
        <f t="shared" si="156"/>
        <v>January</v>
      </c>
      <c r="D1696" s="10" t="str">
        <f t="shared" si="157"/>
        <v>2014</v>
      </c>
      <c r="E1696" s="3">
        <v>41656</v>
      </c>
      <c r="F1696" s="13">
        <f t="shared" si="158"/>
        <v>0</v>
      </c>
      <c r="G1696" s="2" t="s">
        <v>3728</v>
      </c>
      <c r="H1696" s="2" t="s">
        <v>3131</v>
      </c>
      <c r="I1696" s="22" t="str">
        <f t="shared" si="159"/>
        <v>United States</v>
      </c>
      <c r="J1696" s="22" t="str">
        <f t="shared" si="160"/>
        <v>California</v>
      </c>
      <c r="K1696" s="2" t="s">
        <v>22</v>
      </c>
      <c r="L1696" s="2" t="s">
        <v>1259</v>
      </c>
      <c r="M1696" s="4">
        <v>399.67200000000003</v>
      </c>
      <c r="N1696" s="4">
        <v>7</v>
      </c>
      <c r="O1696" s="4">
        <v>-14.9877</v>
      </c>
      <c r="P1696" s="14">
        <f t="shared" si="161"/>
        <v>-3.7499999999999999E-2</v>
      </c>
    </row>
    <row r="1697" spans="1:16" ht="14.25" customHeight="1" x14ac:dyDescent="0.25">
      <c r="A1697" s="2" t="s">
        <v>1942</v>
      </c>
      <c r="B1697" s="3">
        <v>40632</v>
      </c>
      <c r="C1697" s="10" t="str">
        <f t="shared" si="156"/>
        <v>March</v>
      </c>
      <c r="D1697" s="10" t="str">
        <f t="shared" si="157"/>
        <v>2011</v>
      </c>
      <c r="E1697" s="3">
        <v>40637</v>
      </c>
      <c r="F1697" s="13">
        <f t="shared" si="158"/>
        <v>5</v>
      </c>
      <c r="G1697" s="2" t="s">
        <v>3398</v>
      </c>
      <c r="H1697" s="2" t="s">
        <v>3132</v>
      </c>
      <c r="I1697" s="22" t="str">
        <f t="shared" si="159"/>
        <v>United States</v>
      </c>
      <c r="J1697" s="22" t="str">
        <f t="shared" si="160"/>
        <v>Washington</v>
      </c>
      <c r="K1697" s="2" t="s">
        <v>28</v>
      </c>
      <c r="L1697" s="2" t="s">
        <v>1493</v>
      </c>
      <c r="M1697" s="4">
        <v>15.84</v>
      </c>
      <c r="N1697" s="4">
        <v>3</v>
      </c>
      <c r="O1697" s="4">
        <v>0</v>
      </c>
      <c r="P1697" s="14">
        <f t="shared" si="161"/>
        <v>0</v>
      </c>
    </row>
    <row r="1698" spans="1:16" ht="14.25" customHeight="1" x14ac:dyDescent="0.25">
      <c r="A1698" s="2" t="s">
        <v>1942</v>
      </c>
      <c r="B1698" s="3">
        <v>40632</v>
      </c>
      <c r="C1698" s="10" t="str">
        <f t="shared" si="156"/>
        <v>March</v>
      </c>
      <c r="D1698" s="10" t="str">
        <f t="shared" si="157"/>
        <v>2011</v>
      </c>
      <c r="E1698" s="3">
        <v>40637</v>
      </c>
      <c r="F1698" s="13">
        <f t="shared" si="158"/>
        <v>5</v>
      </c>
      <c r="G1698" s="2" t="s">
        <v>3398</v>
      </c>
      <c r="H1698" s="2" t="s">
        <v>3132</v>
      </c>
      <c r="I1698" s="22" t="str">
        <f t="shared" si="159"/>
        <v>United States</v>
      </c>
      <c r="J1698" s="22" t="str">
        <f t="shared" si="160"/>
        <v>Washington</v>
      </c>
      <c r="K1698" s="2" t="s">
        <v>9</v>
      </c>
      <c r="L1698" s="2" t="s">
        <v>599</v>
      </c>
      <c r="M1698" s="4">
        <v>44.4</v>
      </c>
      <c r="N1698" s="4">
        <v>3</v>
      </c>
      <c r="O1698" s="4">
        <v>22.2</v>
      </c>
      <c r="P1698" s="14">
        <f t="shared" si="161"/>
        <v>0.5</v>
      </c>
    </row>
    <row r="1699" spans="1:16" ht="14.25" customHeight="1" x14ac:dyDescent="0.25">
      <c r="A1699" s="2" t="s">
        <v>1943</v>
      </c>
      <c r="B1699" s="3">
        <v>41765</v>
      </c>
      <c r="C1699" s="10" t="str">
        <f t="shared" si="156"/>
        <v>May</v>
      </c>
      <c r="D1699" s="10" t="str">
        <f t="shared" si="157"/>
        <v>2014</v>
      </c>
      <c r="E1699" s="3">
        <v>41766</v>
      </c>
      <c r="F1699" s="13">
        <f t="shared" si="158"/>
        <v>1</v>
      </c>
      <c r="G1699" s="2" t="s">
        <v>3664</v>
      </c>
      <c r="H1699" s="2" t="s">
        <v>3161</v>
      </c>
      <c r="I1699" s="22" t="str">
        <f t="shared" si="159"/>
        <v>United States</v>
      </c>
      <c r="J1699" s="22" t="str">
        <f t="shared" si="160"/>
        <v>Colorado</v>
      </c>
      <c r="K1699" s="2" t="s">
        <v>87</v>
      </c>
      <c r="L1699" s="2" t="s">
        <v>454</v>
      </c>
      <c r="M1699" s="4">
        <v>21.24</v>
      </c>
      <c r="N1699" s="4">
        <v>9</v>
      </c>
      <c r="O1699" s="4">
        <v>7.4340000000000002</v>
      </c>
      <c r="P1699" s="14">
        <f t="shared" si="161"/>
        <v>0.35000000000000003</v>
      </c>
    </row>
    <row r="1700" spans="1:16" ht="14.25" customHeight="1" x14ac:dyDescent="0.25">
      <c r="A1700" s="2" t="s">
        <v>1943</v>
      </c>
      <c r="B1700" s="3">
        <v>41765</v>
      </c>
      <c r="C1700" s="10" t="str">
        <f t="shared" si="156"/>
        <v>May</v>
      </c>
      <c r="D1700" s="10" t="str">
        <f t="shared" si="157"/>
        <v>2014</v>
      </c>
      <c r="E1700" s="3">
        <v>41766</v>
      </c>
      <c r="F1700" s="13">
        <f t="shared" si="158"/>
        <v>1</v>
      </c>
      <c r="G1700" s="2" t="s">
        <v>3664</v>
      </c>
      <c r="H1700" s="2" t="s">
        <v>3161</v>
      </c>
      <c r="I1700" s="22" t="str">
        <f t="shared" si="159"/>
        <v>United States</v>
      </c>
      <c r="J1700" s="22" t="str">
        <f t="shared" si="160"/>
        <v>Colorado</v>
      </c>
      <c r="K1700" s="2" t="s">
        <v>18</v>
      </c>
      <c r="L1700" s="2" t="s">
        <v>69</v>
      </c>
      <c r="M1700" s="4">
        <v>9.5519999999999996</v>
      </c>
      <c r="N1700" s="4">
        <v>8</v>
      </c>
      <c r="O1700" s="4">
        <v>-7.3231999999999999</v>
      </c>
      <c r="P1700" s="14">
        <f t="shared" si="161"/>
        <v>-0.76666666666666672</v>
      </c>
    </row>
    <row r="1701" spans="1:16" ht="14.25" customHeight="1" x14ac:dyDescent="0.25">
      <c r="A1701" s="2" t="s">
        <v>1943</v>
      </c>
      <c r="B1701" s="3">
        <v>41765</v>
      </c>
      <c r="C1701" s="10" t="str">
        <f t="shared" si="156"/>
        <v>May</v>
      </c>
      <c r="D1701" s="10" t="str">
        <f t="shared" si="157"/>
        <v>2014</v>
      </c>
      <c r="E1701" s="3">
        <v>41766</v>
      </c>
      <c r="F1701" s="13">
        <f t="shared" si="158"/>
        <v>1</v>
      </c>
      <c r="G1701" s="2" t="s">
        <v>3664</v>
      </c>
      <c r="H1701" s="2" t="s">
        <v>3161</v>
      </c>
      <c r="I1701" s="22" t="str">
        <f t="shared" si="159"/>
        <v>United States</v>
      </c>
      <c r="J1701" s="22" t="str">
        <f t="shared" si="160"/>
        <v>Colorado</v>
      </c>
      <c r="K1701" s="2" t="s">
        <v>198</v>
      </c>
      <c r="L1701" s="2" t="s">
        <v>550</v>
      </c>
      <c r="M1701" s="4">
        <v>89.991</v>
      </c>
      <c r="N1701" s="4">
        <v>3</v>
      </c>
      <c r="O1701" s="4">
        <v>-152.9847</v>
      </c>
      <c r="P1701" s="14">
        <f t="shared" si="161"/>
        <v>-1.7</v>
      </c>
    </row>
    <row r="1702" spans="1:16" ht="14.25" customHeight="1" x14ac:dyDescent="0.25">
      <c r="A1702" s="2" t="s">
        <v>1944</v>
      </c>
      <c r="B1702" s="3">
        <v>41760</v>
      </c>
      <c r="C1702" s="10" t="str">
        <f t="shared" si="156"/>
        <v>May</v>
      </c>
      <c r="D1702" s="10" t="str">
        <f t="shared" si="157"/>
        <v>2014</v>
      </c>
      <c r="E1702" s="3">
        <v>41765</v>
      </c>
      <c r="F1702" s="13">
        <f t="shared" si="158"/>
        <v>5</v>
      </c>
      <c r="G1702" s="2" t="s">
        <v>3371</v>
      </c>
      <c r="H1702" s="2" t="s">
        <v>3134</v>
      </c>
      <c r="I1702" s="22" t="str">
        <f t="shared" si="159"/>
        <v>United States</v>
      </c>
      <c r="J1702" s="22" t="str">
        <f t="shared" si="160"/>
        <v>California</v>
      </c>
      <c r="K1702" s="2" t="s">
        <v>45</v>
      </c>
      <c r="L1702" s="2" t="s">
        <v>776</v>
      </c>
      <c r="M1702" s="4">
        <v>163.96</v>
      </c>
      <c r="N1702" s="4">
        <v>4</v>
      </c>
      <c r="O1702" s="4">
        <v>80.340400000000002</v>
      </c>
      <c r="P1702" s="14">
        <f t="shared" si="161"/>
        <v>0.49</v>
      </c>
    </row>
    <row r="1703" spans="1:16" ht="14.25" customHeight="1" x14ac:dyDescent="0.25">
      <c r="A1703" s="2" t="s">
        <v>1945</v>
      </c>
      <c r="B1703" s="3">
        <v>41541</v>
      </c>
      <c r="C1703" s="10" t="str">
        <f t="shared" si="156"/>
        <v>September</v>
      </c>
      <c r="D1703" s="10" t="str">
        <f t="shared" si="157"/>
        <v>2013</v>
      </c>
      <c r="E1703" s="3">
        <v>41544</v>
      </c>
      <c r="F1703" s="13">
        <f t="shared" si="158"/>
        <v>3</v>
      </c>
      <c r="G1703" s="2" t="s">
        <v>3301</v>
      </c>
      <c r="H1703" s="2" t="s">
        <v>3149</v>
      </c>
      <c r="I1703" s="22" t="str">
        <f t="shared" si="159"/>
        <v>United States</v>
      </c>
      <c r="J1703" s="22" t="str">
        <f t="shared" si="160"/>
        <v>California</v>
      </c>
      <c r="K1703" s="2" t="s">
        <v>87</v>
      </c>
      <c r="L1703" s="2" t="s">
        <v>116</v>
      </c>
      <c r="M1703" s="4">
        <v>4.08</v>
      </c>
      <c r="N1703" s="4">
        <v>2</v>
      </c>
      <c r="O1703" s="4">
        <v>1.9176</v>
      </c>
      <c r="P1703" s="14">
        <f t="shared" si="161"/>
        <v>0.47</v>
      </c>
    </row>
    <row r="1704" spans="1:16" ht="14.25" customHeight="1" x14ac:dyDescent="0.25">
      <c r="A1704" s="2" t="s">
        <v>1945</v>
      </c>
      <c r="B1704" s="3">
        <v>41541</v>
      </c>
      <c r="C1704" s="10" t="str">
        <f t="shared" si="156"/>
        <v>September</v>
      </c>
      <c r="D1704" s="10" t="str">
        <f t="shared" si="157"/>
        <v>2013</v>
      </c>
      <c r="E1704" s="3">
        <v>41544</v>
      </c>
      <c r="F1704" s="13">
        <f t="shared" si="158"/>
        <v>3</v>
      </c>
      <c r="G1704" s="2" t="s">
        <v>3301</v>
      </c>
      <c r="H1704" s="2" t="s">
        <v>3149</v>
      </c>
      <c r="I1704" s="22" t="str">
        <f t="shared" si="159"/>
        <v>United States</v>
      </c>
      <c r="J1704" s="22" t="str">
        <f t="shared" si="160"/>
        <v>California</v>
      </c>
      <c r="K1704" s="2" t="s">
        <v>9</v>
      </c>
      <c r="L1704" s="2" t="s">
        <v>1946</v>
      </c>
      <c r="M1704" s="4">
        <v>18.899999999999999</v>
      </c>
      <c r="N1704" s="4">
        <v>3</v>
      </c>
      <c r="O1704" s="4">
        <v>8.6940000000000008</v>
      </c>
      <c r="P1704" s="14">
        <f t="shared" si="161"/>
        <v>0.46000000000000008</v>
      </c>
    </row>
    <row r="1705" spans="1:16" ht="14.25" customHeight="1" x14ac:dyDescent="0.25">
      <c r="A1705" s="2" t="s">
        <v>1947</v>
      </c>
      <c r="B1705" s="3">
        <v>41760</v>
      </c>
      <c r="C1705" s="10" t="str">
        <f t="shared" si="156"/>
        <v>May</v>
      </c>
      <c r="D1705" s="10" t="str">
        <f t="shared" si="157"/>
        <v>2014</v>
      </c>
      <c r="E1705" s="3">
        <v>41765</v>
      </c>
      <c r="F1705" s="13">
        <f t="shared" si="158"/>
        <v>5</v>
      </c>
      <c r="G1705" s="2" t="s">
        <v>3655</v>
      </c>
      <c r="H1705" s="2" t="s">
        <v>3134</v>
      </c>
      <c r="I1705" s="22" t="str">
        <f t="shared" si="159"/>
        <v>United States</v>
      </c>
      <c r="J1705" s="22" t="str">
        <f t="shared" si="160"/>
        <v>California</v>
      </c>
      <c r="K1705" s="2" t="s">
        <v>12</v>
      </c>
      <c r="L1705" s="2" t="s">
        <v>1948</v>
      </c>
      <c r="M1705" s="4">
        <v>64.959999999999994</v>
      </c>
      <c r="N1705" s="4">
        <v>2</v>
      </c>
      <c r="O1705" s="4">
        <v>21.436800000000002</v>
      </c>
      <c r="P1705" s="14">
        <f t="shared" si="161"/>
        <v>0.33000000000000007</v>
      </c>
    </row>
    <row r="1706" spans="1:16" ht="14.25" customHeight="1" x14ac:dyDescent="0.25">
      <c r="A1706" s="2" t="s">
        <v>1947</v>
      </c>
      <c r="B1706" s="3">
        <v>41760</v>
      </c>
      <c r="C1706" s="10" t="str">
        <f t="shared" si="156"/>
        <v>May</v>
      </c>
      <c r="D1706" s="10" t="str">
        <f t="shared" si="157"/>
        <v>2014</v>
      </c>
      <c r="E1706" s="3">
        <v>41765</v>
      </c>
      <c r="F1706" s="13">
        <f t="shared" si="158"/>
        <v>5</v>
      </c>
      <c r="G1706" s="2" t="s">
        <v>3655</v>
      </c>
      <c r="H1706" s="2" t="s">
        <v>3134</v>
      </c>
      <c r="I1706" s="22" t="str">
        <f t="shared" si="159"/>
        <v>United States</v>
      </c>
      <c r="J1706" s="22" t="str">
        <f t="shared" si="160"/>
        <v>California</v>
      </c>
      <c r="K1706" s="2" t="s">
        <v>87</v>
      </c>
      <c r="L1706" s="2" t="s">
        <v>541</v>
      </c>
      <c r="M1706" s="4">
        <v>30.56</v>
      </c>
      <c r="N1706" s="4">
        <v>4</v>
      </c>
      <c r="O1706" s="4">
        <v>14.974399999999999</v>
      </c>
      <c r="P1706" s="14">
        <f t="shared" si="161"/>
        <v>0.49</v>
      </c>
    </row>
    <row r="1707" spans="1:16" ht="14.25" customHeight="1" x14ac:dyDescent="0.25">
      <c r="A1707" s="2" t="s">
        <v>1949</v>
      </c>
      <c r="B1707" s="3">
        <v>41247</v>
      </c>
      <c r="C1707" s="10" t="str">
        <f t="shared" si="156"/>
        <v>December</v>
      </c>
      <c r="D1707" s="10" t="str">
        <f t="shared" si="157"/>
        <v>2012</v>
      </c>
      <c r="E1707" s="3">
        <v>41252</v>
      </c>
      <c r="F1707" s="13">
        <f t="shared" si="158"/>
        <v>5</v>
      </c>
      <c r="G1707" s="2" t="s">
        <v>3433</v>
      </c>
      <c r="H1707" s="2" t="s">
        <v>3249</v>
      </c>
      <c r="I1707" s="22" t="str">
        <f t="shared" si="159"/>
        <v>United States</v>
      </c>
      <c r="J1707" s="22" t="str">
        <f t="shared" si="160"/>
        <v>California</v>
      </c>
      <c r="K1707" s="2" t="s">
        <v>14</v>
      </c>
      <c r="L1707" s="2" t="s">
        <v>812</v>
      </c>
      <c r="M1707" s="4">
        <v>16.899999999999999</v>
      </c>
      <c r="N1707" s="4">
        <v>5</v>
      </c>
      <c r="O1707" s="4">
        <v>6.2530000000000001</v>
      </c>
      <c r="P1707" s="14">
        <f t="shared" si="161"/>
        <v>0.37000000000000005</v>
      </c>
    </row>
    <row r="1708" spans="1:16" ht="14.25" customHeight="1" x14ac:dyDescent="0.25">
      <c r="A1708" s="2" t="s">
        <v>1949</v>
      </c>
      <c r="B1708" s="3">
        <v>41247</v>
      </c>
      <c r="C1708" s="10" t="str">
        <f t="shared" si="156"/>
        <v>December</v>
      </c>
      <c r="D1708" s="10" t="str">
        <f t="shared" si="157"/>
        <v>2012</v>
      </c>
      <c r="E1708" s="3">
        <v>41252</v>
      </c>
      <c r="F1708" s="13">
        <f t="shared" si="158"/>
        <v>5</v>
      </c>
      <c r="G1708" s="2" t="s">
        <v>3433</v>
      </c>
      <c r="H1708" s="2" t="s">
        <v>3249</v>
      </c>
      <c r="I1708" s="22" t="str">
        <f t="shared" si="159"/>
        <v>United States</v>
      </c>
      <c r="J1708" s="22" t="str">
        <f t="shared" si="160"/>
        <v>California</v>
      </c>
      <c r="K1708" s="2" t="s">
        <v>12</v>
      </c>
      <c r="L1708" s="2" t="s">
        <v>661</v>
      </c>
      <c r="M1708" s="4">
        <v>25.08</v>
      </c>
      <c r="N1708" s="4">
        <v>6</v>
      </c>
      <c r="O1708" s="4">
        <v>9.0288000000000004</v>
      </c>
      <c r="P1708" s="14">
        <f t="shared" si="161"/>
        <v>0.36000000000000004</v>
      </c>
    </row>
    <row r="1709" spans="1:16" ht="14.25" customHeight="1" x14ac:dyDescent="0.25">
      <c r="A1709" s="2" t="s">
        <v>1950</v>
      </c>
      <c r="B1709" s="3">
        <v>40550</v>
      </c>
      <c r="C1709" s="10" t="str">
        <f t="shared" si="156"/>
        <v>January</v>
      </c>
      <c r="D1709" s="10" t="str">
        <f t="shared" si="157"/>
        <v>2011</v>
      </c>
      <c r="E1709" s="3">
        <v>40552</v>
      </c>
      <c r="F1709" s="13">
        <f t="shared" si="158"/>
        <v>2</v>
      </c>
      <c r="G1709" s="2" t="s">
        <v>3816</v>
      </c>
      <c r="H1709" s="2" t="s">
        <v>3131</v>
      </c>
      <c r="I1709" s="22" t="str">
        <f t="shared" si="159"/>
        <v>United States</v>
      </c>
      <c r="J1709" s="22" t="str">
        <f t="shared" si="160"/>
        <v>California</v>
      </c>
      <c r="K1709" s="2" t="s">
        <v>45</v>
      </c>
      <c r="L1709" s="2" t="s">
        <v>305</v>
      </c>
      <c r="M1709" s="4">
        <v>19.440000000000001</v>
      </c>
      <c r="N1709" s="4">
        <v>3</v>
      </c>
      <c r="O1709" s="4">
        <v>9.3312000000000008</v>
      </c>
      <c r="P1709" s="14">
        <f t="shared" si="161"/>
        <v>0.48000000000000004</v>
      </c>
    </row>
    <row r="1710" spans="1:16" ht="14.25" customHeight="1" x14ac:dyDescent="0.25">
      <c r="A1710" s="2" t="s">
        <v>1951</v>
      </c>
      <c r="B1710" s="3">
        <v>41050</v>
      </c>
      <c r="C1710" s="10" t="str">
        <f t="shared" si="156"/>
        <v>May</v>
      </c>
      <c r="D1710" s="10" t="str">
        <f t="shared" si="157"/>
        <v>2012</v>
      </c>
      <c r="E1710" s="3">
        <v>41054</v>
      </c>
      <c r="F1710" s="13">
        <f t="shared" si="158"/>
        <v>4</v>
      </c>
      <c r="G1710" s="2" t="s">
        <v>3546</v>
      </c>
      <c r="H1710" s="2" t="s">
        <v>3132</v>
      </c>
      <c r="I1710" s="22" t="str">
        <f t="shared" si="159"/>
        <v>United States</v>
      </c>
      <c r="J1710" s="22" t="str">
        <f t="shared" si="160"/>
        <v>Washington</v>
      </c>
      <c r="K1710" s="2" t="s">
        <v>18</v>
      </c>
      <c r="L1710" s="2" t="s">
        <v>395</v>
      </c>
      <c r="M1710" s="4">
        <v>26.975999999999999</v>
      </c>
      <c r="N1710" s="4">
        <v>4</v>
      </c>
      <c r="O1710" s="4">
        <v>8.7672000000000008</v>
      </c>
      <c r="P1710" s="14">
        <f t="shared" si="161"/>
        <v>0.32500000000000007</v>
      </c>
    </row>
    <row r="1711" spans="1:16" ht="14.25" customHeight="1" x14ac:dyDescent="0.25">
      <c r="A1711" s="2" t="s">
        <v>1952</v>
      </c>
      <c r="B1711" s="3">
        <v>41929</v>
      </c>
      <c r="C1711" s="10" t="str">
        <f t="shared" si="156"/>
        <v>October</v>
      </c>
      <c r="D1711" s="10" t="str">
        <f t="shared" si="157"/>
        <v>2014</v>
      </c>
      <c r="E1711" s="3">
        <v>41934</v>
      </c>
      <c r="F1711" s="13">
        <f t="shared" si="158"/>
        <v>5</v>
      </c>
      <c r="G1711" s="2" t="s">
        <v>3817</v>
      </c>
      <c r="H1711" s="2" t="s">
        <v>3142</v>
      </c>
      <c r="I1711" s="22" t="str">
        <f t="shared" si="159"/>
        <v>United States</v>
      </c>
      <c r="J1711" s="22" t="str">
        <f t="shared" si="160"/>
        <v>Arizona</v>
      </c>
      <c r="K1711" s="2" t="s">
        <v>45</v>
      </c>
      <c r="L1711" s="2" t="s">
        <v>1106</v>
      </c>
      <c r="M1711" s="4">
        <v>307.77600000000001</v>
      </c>
      <c r="N1711" s="4">
        <v>7</v>
      </c>
      <c r="O1711" s="4">
        <v>111.5688</v>
      </c>
      <c r="P1711" s="14">
        <f t="shared" si="161"/>
        <v>0.36249999999999999</v>
      </c>
    </row>
    <row r="1712" spans="1:16" ht="14.25" customHeight="1" x14ac:dyDescent="0.25">
      <c r="A1712" s="2" t="s">
        <v>1953</v>
      </c>
      <c r="B1712" s="3">
        <v>41720</v>
      </c>
      <c r="C1712" s="10" t="str">
        <f t="shared" si="156"/>
        <v>March</v>
      </c>
      <c r="D1712" s="10" t="str">
        <f t="shared" si="157"/>
        <v>2014</v>
      </c>
      <c r="E1712" s="3">
        <v>41722</v>
      </c>
      <c r="F1712" s="13">
        <f t="shared" si="158"/>
        <v>2</v>
      </c>
      <c r="G1712" s="2" t="s">
        <v>3528</v>
      </c>
      <c r="H1712" s="2" t="s">
        <v>3131</v>
      </c>
      <c r="I1712" s="22" t="str">
        <f t="shared" si="159"/>
        <v>United States</v>
      </c>
      <c r="J1712" s="22" t="str">
        <f t="shared" si="160"/>
        <v>California</v>
      </c>
      <c r="K1712" s="2" t="s">
        <v>28</v>
      </c>
      <c r="L1712" s="2" t="s">
        <v>135</v>
      </c>
      <c r="M1712" s="4">
        <v>725.84</v>
      </c>
      <c r="N1712" s="4">
        <v>4</v>
      </c>
      <c r="O1712" s="4">
        <v>210.49359999999999</v>
      </c>
      <c r="P1712" s="14">
        <f t="shared" si="161"/>
        <v>0.28999999999999998</v>
      </c>
    </row>
    <row r="1713" spans="1:16" ht="14.25" customHeight="1" x14ac:dyDescent="0.25">
      <c r="A1713" s="2" t="s">
        <v>1953</v>
      </c>
      <c r="B1713" s="3">
        <v>41720</v>
      </c>
      <c r="C1713" s="10" t="str">
        <f t="shared" si="156"/>
        <v>March</v>
      </c>
      <c r="D1713" s="10" t="str">
        <f t="shared" si="157"/>
        <v>2014</v>
      </c>
      <c r="E1713" s="3">
        <v>41722</v>
      </c>
      <c r="F1713" s="13">
        <f t="shared" si="158"/>
        <v>2</v>
      </c>
      <c r="G1713" s="2" t="s">
        <v>3528</v>
      </c>
      <c r="H1713" s="2" t="s">
        <v>3131</v>
      </c>
      <c r="I1713" s="22" t="str">
        <f t="shared" si="159"/>
        <v>United States</v>
      </c>
      <c r="J1713" s="22" t="str">
        <f t="shared" si="160"/>
        <v>California</v>
      </c>
      <c r="K1713" s="2" t="s">
        <v>18</v>
      </c>
      <c r="L1713" s="2" t="s">
        <v>653</v>
      </c>
      <c r="M1713" s="4">
        <v>10.896000000000001</v>
      </c>
      <c r="N1713" s="4">
        <v>3</v>
      </c>
      <c r="O1713" s="4">
        <v>3.9498000000000002</v>
      </c>
      <c r="P1713" s="14">
        <f t="shared" si="161"/>
        <v>0.36249999999999999</v>
      </c>
    </row>
    <row r="1714" spans="1:16" ht="14.25" customHeight="1" x14ac:dyDescent="0.25">
      <c r="A1714" s="2" t="s">
        <v>1953</v>
      </c>
      <c r="B1714" s="3">
        <v>41720</v>
      </c>
      <c r="C1714" s="10" t="str">
        <f t="shared" si="156"/>
        <v>March</v>
      </c>
      <c r="D1714" s="10" t="str">
        <f t="shared" si="157"/>
        <v>2014</v>
      </c>
      <c r="E1714" s="3">
        <v>41722</v>
      </c>
      <c r="F1714" s="13">
        <f t="shared" si="158"/>
        <v>2</v>
      </c>
      <c r="G1714" s="2" t="s">
        <v>3528</v>
      </c>
      <c r="H1714" s="2" t="s">
        <v>3131</v>
      </c>
      <c r="I1714" s="22" t="str">
        <f t="shared" si="159"/>
        <v>United States</v>
      </c>
      <c r="J1714" s="22" t="str">
        <f t="shared" si="160"/>
        <v>California</v>
      </c>
      <c r="K1714" s="2" t="s">
        <v>18</v>
      </c>
      <c r="L1714" s="2" t="s">
        <v>1954</v>
      </c>
      <c r="M1714" s="4">
        <v>8.5440000000000005</v>
      </c>
      <c r="N1714" s="4">
        <v>2</v>
      </c>
      <c r="O1714" s="4">
        <v>2.8835999999999999</v>
      </c>
      <c r="P1714" s="14">
        <f t="shared" si="161"/>
        <v>0.33749999999999997</v>
      </c>
    </row>
    <row r="1715" spans="1:16" ht="14.25" customHeight="1" x14ac:dyDescent="0.25">
      <c r="A1715" s="2" t="s">
        <v>1955</v>
      </c>
      <c r="B1715" s="3">
        <v>40676</v>
      </c>
      <c r="C1715" s="10" t="str">
        <f t="shared" si="156"/>
        <v>May</v>
      </c>
      <c r="D1715" s="10" t="str">
        <f t="shared" si="157"/>
        <v>2011</v>
      </c>
      <c r="E1715" s="3">
        <v>40682</v>
      </c>
      <c r="F1715" s="13">
        <f t="shared" si="158"/>
        <v>6</v>
      </c>
      <c r="G1715" s="2" t="s">
        <v>3818</v>
      </c>
      <c r="H1715" s="2" t="s">
        <v>3131</v>
      </c>
      <c r="I1715" s="22" t="str">
        <f t="shared" si="159"/>
        <v>United States</v>
      </c>
      <c r="J1715" s="22" t="str">
        <f t="shared" si="160"/>
        <v>California</v>
      </c>
      <c r="K1715" s="2" t="s">
        <v>72</v>
      </c>
      <c r="L1715" s="2" t="s">
        <v>1956</v>
      </c>
      <c r="M1715" s="4">
        <v>279.45600000000002</v>
      </c>
      <c r="N1715" s="4">
        <v>6</v>
      </c>
      <c r="O1715" s="4">
        <v>20.959199999999999</v>
      </c>
      <c r="P1715" s="14">
        <f t="shared" si="161"/>
        <v>7.4999999999999997E-2</v>
      </c>
    </row>
    <row r="1716" spans="1:16" ht="14.25" customHeight="1" x14ac:dyDescent="0.25">
      <c r="A1716" s="2" t="s">
        <v>1955</v>
      </c>
      <c r="B1716" s="3">
        <v>40676</v>
      </c>
      <c r="C1716" s="10" t="str">
        <f t="shared" si="156"/>
        <v>May</v>
      </c>
      <c r="D1716" s="10" t="str">
        <f t="shared" si="157"/>
        <v>2011</v>
      </c>
      <c r="E1716" s="3">
        <v>40682</v>
      </c>
      <c r="F1716" s="13">
        <f t="shared" si="158"/>
        <v>6</v>
      </c>
      <c r="G1716" s="2" t="s">
        <v>3818</v>
      </c>
      <c r="H1716" s="2" t="s">
        <v>3131</v>
      </c>
      <c r="I1716" s="22" t="str">
        <f t="shared" si="159"/>
        <v>United States</v>
      </c>
      <c r="J1716" s="22" t="str">
        <f t="shared" si="160"/>
        <v>California</v>
      </c>
      <c r="K1716" s="2" t="s">
        <v>45</v>
      </c>
      <c r="L1716" s="2" t="s">
        <v>1957</v>
      </c>
      <c r="M1716" s="4">
        <v>8</v>
      </c>
      <c r="N1716" s="4">
        <v>2</v>
      </c>
      <c r="O1716" s="4">
        <v>3.84</v>
      </c>
      <c r="P1716" s="14">
        <f t="shared" si="161"/>
        <v>0.48</v>
      </c>
    </row>
    <row r="1717" spans="1:16" ht="14.25" customHeight="1" x14ac:dyDescent="0.25">
      <c r="A1717" s="2" t="s">
        <v>1958</v>
      </c>
      <c r="B1717" s="3">
        <v>41547</v>
      </c>
      <c r="C1717" s="10" t="str">
        <f t="shared" si="156"/>
        <v>September</v>
      </c>
      <c r="D1717" s="10" t="str">
        <f t="shared" si="157"/>
        <v>2013</v>
      </c>
      <c r="E1717" s="3">
        <v>41551</v>
      </c>
      <c r="F1717" s="13">
        <f t="shared" si="158"/>
        <v>4</v>
      </c>
      <c r="G1717" s="2" t="s">
        <v>3819</v>
      </c>
      <c r="H1717" s="2" t="s">
        <v>3134</v>
      </c>
      <c r="I1717" s="22" t="str">
        <f t="shared" si="159"/>
        <v>United States</v>
      </c>
      <c r="J1717" s="22" t="str">
        <f t="shared" si="160"/>
        <v>California</v>
      </c>
      <c r="K1717" s="2" t="s">
        <v>18</v>
      </c>
      <c r="L1717" s="2" t="s">
        <v>960</v>
      </c>
      <c r="M1717" s="4">
        <v>27.24</v>
      </c>
      <c r="N1717" s="4">
        <v>5</v>
      </c>
      <c r="O1717" s="4">
        <v>9.5340000000000007</v>
      </c>
      <c r="P1717" s="14">
        <f t="shared" si="161"/>
        <v>0.35000000000000003</v>
      </c>
    </row>
    <row r="1718" spans="1:16" ht="14.25" customHeight="1" x14ac:dyDescent="0.25">
      <c r="A1718" s="2" t="s">
        <v>1959</v>
      </c>
      <c r="B1718" s="3">
        <v>40760</v>
      </c>
      <c r="C1718" s="10" t="str">
        <f t="shared" si="156"/>
        <v>August</v>
      </c>
      <c r="D1718" s="10" t="str">
        <f t="shared" si="157"/>
        <v>2011</v>
      </c>
      <c r="E1718" s="3">
        <v>40766</v>
      </c>
      <c r="F1718" s="13">
        <f t="shared" si="158"/>
        <v>6</v>
      </c>
      <c r="G1718" s="2" t="s">
        <v>3368</v>
      </c>
      <c r="H1718" s="2" t="s">
        <v>3134</v>
      </c>
      <c r="I1718" s="22" t="str">
        <f t="shared" si="159"/>
        <v>United States</v>
      </c>
      <c r="J1718" s="22" t="str">
        <f t="shared" si="160"/>
        <v>California</v>
      </c>
      <c r="K1718" s="2" t="s">
        <v>38</v>
      </c>
      <c r="L1718" s="2" t="s">
        <v>1325</v>
      </c>
      <c r="M1718" s="4">
        <v>16.36</v>
      </c>
      <c r="N1718" s="4">
        <v>1</v>
      </c>
      <c r="O1718" s="4">
        <v>1.6359999999999999</v>
      </c>
      <c r="P1718" s="14">
        <f t="shared" si="161"/>
        <v>9.9999999999999992E-2</v>
      </c>
    </row>
    <row r="1719" spans="1:16" ht="14.25" customHeight="1" x14ac:dyDescent="0.25">
      <c r="A1719" s="2" t="s">
        <v>1959</v>
      </c>
      <c r="B1719" s="3">
        <v>40760</v>
      </c>
      <c r="C1719" s="10" t="str">
        <f t="shared" si="156"/>
        <v>August</v>
      </c>
      <c r="D1719" s="10" t="str">
        <f t="shared" si="157"/>
        <v>2011</v>
      </c>
      <c r="E1719" s="3">
        <v>40766</v>
      </c>
      <c r="F1719" s="13">
        <f t="shared" si="158"/>
        <v>6</v>
      </c>
      <c r="G1719" s="2" t="s">
        <v>3368</v>
      </c>
      <c r="H1719" s="2" t="s">
        <v>3134</v>
      </c>
      <c r="I1719" s="22" t="str">
        <f t="shared" si="159"/>
        <v>United States</v>
      </c>
      <c r="J1719" s="22" t="str">
        <f t="shared" si="160"/>
        <v>California</v>
      </c>
      <c r="K1719" s="2" t="s">
        <v>28</v>
      </c>
      <c r="L1719" s="2" t="s">
        <v>1960</v>
      </c>
      <c r="M1719" s="4">
        <v>15.78</v>
      </c>
      <c r="N1719" s="4">
        <v>2</v>
      </c>
      <c r="O1719" s="4">
        <v>0.63119999999999998</v>
      </c>
      <c r="P1719" s="14">
        <f t="shared" si="161"/>
        <v>0.04</v>
      </c>
    </row>
    <row r="1720" spans="1:16" ht="14.25" customHeight="1" x14ac:dyDescent="0.25">
      <c r="A1720" s="2" t="s">
        <v>1959</v>
      </c>
      <c r="B1720" s="3">
        <v>40760</v>
      </c>
      <c r="C1720" s="10" t="str">
        <f t="shared" si="156"/>
        <v>August</v>
      </c>
      <c r="D1720" s="10" t="str">
        <f t="shared" si="157"/>
        <v>2011</v>
      </c>
      <c r="E1720" s="3">
        <v>40766</v>
      </c>
      <c r="F1720" s="13">
        <f t="shared" si="158"/>
        <v>6</v>
      </c>
      <c r="G1720" s="2" t="s">
        <v>3368</v>
      </c>
      <c r="H1720" s="2" t="s">
        <v>3134</v>
      </c>
      <c r="I1720" s="22" t="str">
        <f t="shared" si="159"/>
        <v>United States</v>
      </c>
      <c r="J1720" s="22" t="str">
        <f t="shared" si="160"/>
        <v>California</v>
      </c>
      <c r="K1720" s="2" t="s">
        <v>14</v>
      </c>
      <c r="L1720" s="2" t="s">
        <v>1961</v>
      </c>
      <c r="M1720" s="4">
        <v>45.98</v>
      </c>
      <c r="N1720" s="4">
        <v>2</v>
      </c>
      <c r="O1720" s="4">
        <v>12.8744</v>
      </c>
      <c r="P1720" s="14">
        <f t="shared" si="161"/>
        <v>0.28000000000000003</v>
      </c>
    </row>
    <row r="1721" spans="1:16" ht="14.25" customHeight="1" x14ac:dyDescent="0.25">
      <c r="A1721" s="2" t="s">
        <v>1962</v>
      </c>
      <c r="B1721" s="3">
        <v>40562</v>
      </c>
      <c r="C1721" s="10" t="str">
        <f t="shared" si="156"/>
        <v>January</v>
      </c>
      <c r="D1721" s="10" t="str">
        <f t="shared" si="157"/>
        <v>2011</v>
      </c>
      <c r="E1721" s="3">
        <v>40565</v>
      </c>
      <c r="F1721" s="13">
        <f t="shared" si="158"/>
        <v>3</v>
      </c>
      <c r="G1721" s="2" t="s">
        <v>3745</v>
      </c>
      <c r="H1721" s="2" t="s">
        <v>3211</v>
      </c>
      <c r="I1721" s="22" t="str">
        <f t="shared" si="159"/>
        <v>United States</v>
      </c>
      <c r="J1721" s="22" t="str">
        <f t="shared" si="160"/>
        <v>Oregon</v>
      </c>
      <c r="K1721" s="2" t="s">
        <v>20</v>
      </c>
      <c r="L1721" s="2" t="s">
        <v>933</v>
      </c>
      <c r="M1721" s="4">
        <v>64.864000000000004</v>
      </c>
      <c r="N1721" s="4">
        <v>4</v>
      </c>
      <c r="O1721" s="4">
        <v>6.4863999999999997</v>
      </c>
      <c r="P1721" s="14">
        <f t="shared" si="161"/>
        <v>9.9999999999999992E-2</v>
      </c>
    </row>
    <row r="1722" spans="1:16" ht="14.25" customHeight="1" x14ac:dyDescent="0.25">
      <c r="A1722" s="2" t="s">
        <v>1963</v>
      </c>
      <c r="B1722" s="3">
        <v>41801</v>
      </c>
      <c r="C1722" s="10" t="str">
        <f t="shared" si="156"/>
        <v>June</v>
      </c>
      <c r="D1722" s="10" t="str">
        <f t="shared" si="157"/>
        <v>2014</v>
      </c>
      <c r="E1722" s="3">
        <v>41806</v>
      </c>
      <c r="F1722" s="13">
        <f t="shared" si="158"/>
        <v>5</v>
      </c>
      <c r="G1722" s="2" t="s">
        <v>3376</v>
      </c>
      <c r="H1722" s="2" t="s">
        <v>3132</v>
      </c>
      <c r="I1722" s="22" t="str">
        <f t="shared" si="159"/>
        <v>United States</v>
      </c>
      <c r="J1722" s="22" t="str">
        <f t="shared" si="160"/>
        <v>Washington</v>
      </c>
      <c r="K1722" s="2" t="s">
        <v>16</v>
      </c>
      <c r="L1722" s="2" t="s">
        <v>432</v>
      </c>
      <c r="M1722" s="4">
        <v>88.775999999999996</v>
      </c>
      <c r="N1722" s="4">
        <v>3</v>
      </c>
      <c r="O1722" s="4">
        <v>7.7679</v>
      </c>
      <c r="P1722" s="14">
        <f t="shared" si="161"/>
        <v>8.7500000000000008E-2</v>
      </c>
    </row>
    <row r="1723" spans="1:16" ht="14.25" customHeight="1" x14ac:dyDescent="0.25">
      <c r="A1723" s="2" t="s">
        <v>1963</v>
      </c>
      <c r="B1723" s="3">
        <v>41801</v>
      </c>
      <c r="C1723" s="10" t="str">
        <f t="shared" si="156"/>
        <v>June</v>
      </c>
      <c r="D1723" s="10" t="str">
        <f t="shared" si="157"/>
        <v>2014</v>
      </c>
      <c r="E1723" s="3">
        <v>41806</v>
      </c>
      <c r="F1723" s="13">
        <f t="shared" si="158"/>
        <v>5</v>
      </c>
      <c r="G1723" s="2" t="s">
        <v>3376</v>
      </c>
      <c r="H1723" s="2" t="s">
        <v>3132</v>
      </c>
      <c r="I1723" s="22" t="str">
        <f t="shared" si="159"/>
        <v>United States</v>
      </c>
      <c r="J1723" s="22" t="str">
        <f t="shared" si="160"/>
        <v>Washington</v>
      </c>
      <c r="K1723" s="2" t="s">
        <v>9</v>
      </c>
      <c r="L1723" s="2" t="s">
        <v>1135</v>
      </c>
      <c r="M1723" s="4">
        <v>11.56</v>
      </c>
      <c r="N1723" s="4">
        <v>4</v>
      </c>
      <c r="O1723" s="4">
        <v>5.4332000000000003</v>
      </c>
      <c r="P1723" s="14">
        <f t="shared" si="161"/>
        <v>0.47000000000000003</v>
      </c>
    </row>
    <row r="1724" spans="1:16" ht="14.25" customHeight="1" x14ac:dyDescent="0.25">
      <c r="A1724" s="2" t="s">
        <v>1963</v>
      </c>
      <c r="B1724" s="3">
        <v>41801</v>
      </c>
      <c r="C1724" s="10" t="str">
        <f t="shared" si="156"/>
        <v>June</v>
      </c>
      <c r="D1724" s="10" t="str">
        <f t="shared" si="157"/>
        <v>2014</v>
      </c>
      <c r="E1724" s="3">
        <v>41806</v>
      </c>
      <c r="F1724" s="13">
        <f t="shared" si="158"/>
        <v>5</v>
      </c>
      <c r="G1724" s="2" t="s">
        <v>3376</v>
      </c>
      <c r="H1724" s="2" t="s">
        <v>3132</v>
      </c>
      <c r="I1724" s="22" t="str">
        <f t="shared" si="159"/>
        <v>United States</v>
      </c>
      <c r="J1724" s="22" t="str">
        <f t="shared" si="160"/>
        <v>Washington</v>
      </c>
      <c r="K1724" s="2" t="s">
        <v>28</v>
      </c>
      <c r="L1724" s="2" t="s">
        <v>1964</v>
      </c>
      <c r="M1724" s="4">
        <v>15.58</v>
      </c>
      <c r="N1724" s="4">
        <v>1</v>
      </c>
      <c r="O1724" s="4">
        <v>3.895</v>
      </c>
      <c r="P1724" s="14">
        <f t="shared" si="161"/>
        <v>0.25</v>
      </c>
    </row>
    <row r="1725" spans="1:16" ht="14.25" customHeight="1" x14ac:dyDescent="0.25">
      <c r="A1725" s="2" t="s">
        <v>1965</v>
      </c>
      <c r="B1725" s="3">
        <v>41787</v>
      </c>
      <c r="C1725" s="10" t="str">
        <f t="shared" si="156"/>
        <v>May</v>
      </c>
      <c r="D1725" s="10" t="str">
        <f t="shared" si="157"/>
        <v>2014</v>
      </c>
      <c r="E1725" s="3">
        <v>41791</v>
      </c>
      <c r="F1725" s="13">
        <f t="shared" si="158"/>
        <v>4</v>
      </c>
      <c r="G1725" s="2" t="s">
        <v>3820</v>
      </c>
      <c r="H1725" s="2" t="s">
        <v>3132</v>
      </c>
      <c r="I1725" s="22" t="str">
        <f t="shared" si="159"/>
        <v>United States</v>
      </c>
      <c r="J1725" s="22" t="str">
        <f t="shared" si="160"/>
        <v>Washington</v>
      </c>
      <c r="K1725" s="2" t="s">
        <v>38</v>
      </c>
      <c r="L1725" s="2" t="s">
        <v>1325</v>
      </c>
      <c r="M1725" s="4">
        <v>98.16</v>
      </c>
      <c r="N1725" s="4">
        <v>6</v>
      </c>
      <c r="O1725" s="4">
        <v>9.8160000000000007</v>
      </c>
      <c r="P1725" s="14">
        <f t="shared" si="161"/>
        <v>0.1</v>
      </c>
    </row>
    <row r="1726" spans="1:16" ht="14.25" customHeight="1" x14ac:dyDescent="0.25">
      <c r="A1726" s="2" t="s">
        <v>1965</v>
      </c>
      <c r="B1726" s="3">
        <v>41787</v>
      </c>
      <c r="C1726" s="10" t="str">
        <f t="shared" si="156"/>
        <v>May</v>
      </c>
      <c r="D1726" s="10" t="str">
        <f t="shared" si="157"/>
        <v>2014</v>
      </c>
      <c r="E1726" s="3">
        <v>41791</v>
      </c>
      <c r="F1726" s="13">
        <f t="shared" si="158"/>
        <v>4</v>
      </c>
      <c r="G1726" s="2" t="s">
        <v>3820</v>
      </c>
      <c r="H1726" s="2" t="s">
        <v>3132</v>
      </c>
      <c r="I1726" s="22" t="str">
        <f t="shared" si="159"/>
        <v>United States</v>
      </c>
      <c r="J1726" s="22" t="str">
        <f t="shared" si="160"/>
        <v>Washington</v>
      </c>
      <c r="K1726" s="2" t="s">
        <v>14</v>
      </c>
      <c r="L1726" s="2" t="s">
        <v>106</v>
      </c>
      <c r="M1726" s="4">
        <v>31.44</v>
      </c>
      <c r="N1726" s="4">
        <v>3</v>
      </c>
      <c r="O1726" s="4">
        <v>7.86</v>
      </c>
      <c r="P1726" s="14">
        <f t="shared" si="161"/>
        <v>0.25</v>
      </c>
    </row>
    <row r="1727" spans="1:16" ht="14.25" customHeight="1" x14ac:dyDescent="0.25">
      <c r="A1727" s="2" t="s">
        <v>1966</v>
      </c>
      <c r="B1727" s="3">
        <v>41501</v>
      </c>
      <c r="C1727" s="10" t="str">
        <f t="shared" si="156"/>
        <v>August</v>
      </c>
      <c r="D1727" s="10" t="str">
        <f t="shared" si="157"/>
        <v>2013</v>
      </c>
      <c r="E1727" s="3">
        <v>41505</v>
      </c>
      <c r="F1727" s="13">
        <f t="shared" si="158"/>
        <v>4</v>
      </c>
      <c r="G1727" s="2" t="s">
        <v>3801</v>
      </c>
      <c r="H1727" s="2" t="s">
        <v>3131</v>
      </c>
      <c r="I1727" s="22" t="str">
        <f t="shared" si="159"/>
        <v>United States</v>
      </c>
      <c r="J1727" s="22" t="str">
        <f t="shared" si="160"/>
        <v>California</v>
      </c>
      <c r="K1727" s="2" t="s">
        <v>45</v>
      </c>
      <c r="L1727" s="2" t="s">
        <v>1967</v>
      </c>
      <c r="M1727" s="4">
        <v>15.54</v>
      </c>
      <c r="N1727" s="4">
        <v>3</v>
      </c>
      <c r="O1727" s="4">
        <v>7.6146000000000003</v>
      </c>
      <c r="P1727" s="14">
        <f t="shared" si="161"/>
        <v>0.49000000000000005</v>
      </c>
    </row>
    <row r="1728" spans="1:16" ht="14.25" customHeight="1" x14ac:dyDescent="0.25">
      <c r="A1728" s="2" t="s">
        <v>1966</v>
      </c>
      <c r="B1728" s="3">
        <v>41501</v>
      </c>
      <c r="C1728" s="10" t="str">
        <f t="shared" si="156"/>
        <v>August</v>
      </c>
      <c r="D1728" s="10" t="str">
        <f t="shared" si="157"/>
        <v>2013</v>
      </c>
      <c r="E1728" s="3">
        <v>41505</v>
      </c>
      <c r="F1728" s="13">
        <f t="shared" si="158"/>
        <v>4</v>
      </c>
      <c r="G1728" s="2" t="s">
        <v>3801</v>
      </c>
      <c r="H1728" s="2" t="s">
        <v>3131</v>
      </c>
      <c r="I1728" s="22" t="str">
        <f t="shared" si="159"/>
        <v>United States</v>
      </c>
      <c r="J1728" s="22" t="str">
        <f t="shared" si="160"/>
        <v>California</v>
      </c>
      <c r="K1728" s="2" t="s">
        <v>510</v>
      </c>
      <c r="L1728" s="2" t="s">
        <v>1968</v>
      </c>
      <c r="M1728" s="4">
        <v>105.55200000000001</v>
      </c>
      <c r="N1728" s="4">
        <v>6</v>
      </c>
      <c r="O1728" s="4">
        <v>35.623800000000003</v>
      </c>
      <c r="P1728" s="14">
        <f t="shared" si="161"/>
        <v>0.33750000000000002</v>
      </c>
    </row>
    <row r="1729" spans="1:16" ht="14.25" customHeight="1" x14ac:dyDescent="0.25">
      <c r="A1729" s="2" t="s">
        <v>1969</v>
      </c>
      <c r="B1729" s="3">
        <v>41689</v>
      </c>
      <c r="C1729" s="10" t="str">
        <f t="shared" si="156"/>
        <v>February</v>
      </c>
      <c r="D1729" s="10" t="str">
        <f t="shared" si="157"/>
        <v>2014</v>
      </c>
      <c r="E1729" s="3">
        <v>41692</v>
      </c>
      <c r="F1729" s="13">
        <f t="shared" si="158"/>
        <v>3</v>
      </c>
      <c r="G1729" s="2" t="s">
        <v>3431</v>
      </c>
      <c r="H1729" s="2" t="s">
        <v>3131</v>
      </c>
      <c r="I1729" s="22" t="str">
        <f t="shared" si="159"/>
        <v>United States</v>
      </c>
      <c r="J1729" s="22" t="str">
        <f t="shared" si="160"/>
        <v>California</v>
      </c>
      <c r="K1729" s="2" t="s">
        <v>16</v>
      </c>
      <c r="L1729" s="2" t="s">
        <v>238</v>
      </c>
      <c r="M1729" s="4">
        <v>167.976</v>
      </c>
      <c r="N1729" s="4">
        <v>3</v>
      </c>
      <c r="O1729" s="4">
        <v>10.4985</v>
      </c>
      <c r="P1729" s="14">
        <f t="shared" si="161"/>
        <v>6.25E-2</v>
      </c>
    </row>
    <row r="1730" spans="1:16" ht="14.25" customHeight="1" x14ac:dyDescent="0.25">
      <c r="A1730" s="2" t="s">
        <v>1969</v>
      </c>
      <c r="B1730" s="3">
        <v>41689</v>
      </c>
      <c r="C1730" s="10" t="str">
        <f t="shared" si="156"/>
        <v>February</v>
      </c>
      <c r="D1730" s="10" t="str">
        <f t="shared" si="157"/>
        <v>2014</v>
      </c>
      <c r="E1730" s="3">
        <v>41692</v>
      </c>
      <c r="F1730" s="13">
        <f t="shared" si="158"/>
        <v>3</v>
      </c>
      <c r="G1730" s="2" t="s">
        <v>3431</v>
      </c>
      <c r="H1730" s="2" t="s">
        <v>3131</v>
      </c>
      <c r="I1730" s="22" t="str">
        <f t="shared" si="159"/>
        <v>United States</v>
      </c>
      <c r="J1730" s="22" t="str">
        <f t="shared" si="160"/>
        <v>California</v>
      </c>
      <c r="K1730" s="2" t="s">
        <v>38</v>
      </c>
      <c r="L1730" s="2" t="s">
        <v>1009</v>
      </c>
      <c r="M1730" s="4">
        <v>109.53</v>
      </c>
      <c r="N1730" s="4">
        <v>3</v>
      </c>
      <c r="O1730" s="4">
        <v>47.097900000000003</v>
      </c>
      <c r="P1730" s="14">
        <f t="shared" si="161"/>
        <v>0.43</v>
      </c>
    </row>
    <row r="1731" spans="1:16" ht="14.25" customHeight="1" x14ac:dyDescent="0.25">
      <c r="A1731" s="2" t="s">
        <v>1969</v>
      </c>
      <c r="B1731" s="3">
        <v>41689</v>
      </c>
      <c r="C1731" s="10" t="str">
        <f t="shared" ref="C1731:C1794" si="162">TEXT(B1731,"mmmm")</f>
        <v>February</v>
      </c>
      <c r="D1731" s="10" t="str">
        <f t="shared" ref="D1731:D1794" si="163">TEXT(B1731,"yyyy")</f>
        <v>2014</v>
      </c>
      <c r="E1731" s="3">
        <v>41692</v>
      </c>
      <c r="F1731" s="13">
        <f t="shared" ref="F1731:F1794" si="164">E1731-B1731</f>
        <v>3</v>
      </c>
      <c r="G1731" s="2" t="s">
        <v>3431</v>
      </c>
      <c r="H1731" s="2" t="s">
        <v>3131</v>
      </c>
      <c r="I1731" s="22" t="str">
        <f t="shared" ref="I1731:I1794" si="165">LEFT(H1731,FIND(",",H1731)-1)</f>
        <v>United States</v>
      </c>
      <c r="J1731" s="22" t="str">
        <f t="shared" ref="J1731:J1794" si="166">TRIM(RIGHT(H1731,LEN(H1731)-FIND("@",SUBSTITUTE(H1731,",","@",LEN(H1731)-LEN(SUBSTITUTE(H1731,",",""))))))</f>
        <v>California</v>
      </c>
      <c r="K1731" s="2" t="s">
        <v>9</v>
      </c>
      <c r="L1731" s="2" t="s">
        <v>1970</v>
      </c>
      <c r="M1731" s="4">
        <v>9.82</v>
      </c>
      <c r="N1731" s="4">
        <v>2</v>
      </c>
      <c r="O1731" s="4">
        <v>4.8117999999999999</v>
      </c>
      <c r="P1731" s="14">
        <f t="shared" ref="P1731:P1794" si="167">IF(M1731=0,0,O1731/M1731)</f>
        <v>0.49</v>
      </c>
    </row>
    <row r="1732" spans="1:16" ht="14.25" customHeight="1" x14ac:dyDescent="0.25">
      <c r="A1732" s="2" t="s">
        <v>1971</v>
      </c>
      <c r="B1732" s="3">
        <v>41954</v>
      </c>
      <c r="C1732" s="10" t="str">
        <f t="shared" si="162"/>
        <v>November</v>
      </c>
      <c r="D1732" s="10" t="str">
        <f t="shared" si="163"/>
        <v>2014</v>
      </c>
      <c r="E1732" s="3">
        <v>41956</v>
      </c>
      <c r="F1732" s="13">
        <f t="shared" si="164"/>
        <v>2</v>
      </c>
      <c r="G1732" s="2" t="s">
        <v>3738</v>
      </c>
      <c r="H1732" s="2" t="s">
        <v>3132</v>
      </c>
      <c r="I1732" s="22" t="str">
        <f t="shared" si="165"/>
        <v>United States</v>
      </c>
      <c r="J1732" s="22" t="str">
        <f t="shared" si="166"/>
        <v>Washington</v>
      </c>
      <c r="K1732" s="2" t="s">
        <v>18</v>
      </c>
      <c r="L1732" s="2" t="s">
        <v>857</v>
      </c>
      <c r="M1732" s="4">
        <v>26.352</v>
      </c>
      <c r="N1732" s="4">
        <v>3</v>
      </c>
      <c r="O1732" s="4">
        <v>9.5526</v>
      </c>
      <c r="P1732" s="14">
        <f t="shared" si="167"/>
        <v>0.36249999999999999</v>
      </c>
    </row>
    <row r="1733" spans="1:16" ht="14.25" customHeight="1" x14ac:dyDescent="0.25">
      <c r="A1733" s="2" t="s">
        <v>1972</v>
      </c>
      <c r="B1733" s="3">
        <v>40865</v>
      </c>
      <c r="C1733" s="10" t="str">
        <f t="shared" si="162"/>
        <v>November</v>
      </c>
      <c r="D1733" s="10" t="str">
        <f t="shared" si="163"/>
        <v>2011</v>
      </c>
      <c r="E1733" s="3">
        <v>40868</v>
      </c>
      <c r="F1733" s="13">
        <f t="shared" si="164"/>
        <v>3</v>
      </c>
      <c r="G1733" s="2" t="s">
        <v>3821</v>
      </c>
      <c r="H1733" s="2" t="s">
        <v>3194</v>
      </c>
      <c r="I1733" s="22" t="str">
        <f t="shared" si="165"/>
        <v>United States</v>
      </c>
      <c r="J1733" s="22" t="str">
        <f t="shared" si="166"/>
        <v>Utah</v>
      </c>
      <c r="K1733" s="2" t="s">
        <v>45</v>
      </c>
      <c r="L1733" s="2" t="s">
        <v>1119</v>
      </c>
      <c r="M1733" s="4">
        <v>21.98</v>
      </c>
      <c r="N1733" s="4">
        <v>7</v>
      </c>
      <c r="O1733" s="4">
        <v>9.891</v>
      </c>
      <c r="P1733" s="14">
        <f t="shared" si="167"/>
        <v>0.45</v>
      </c>
    </row>
    <row r="1734" spans="1:16" ht="14.25" customHeight="1" x14ac:dyDescent="0.25">
      <c r="A1734" s="2" t="s">
        <v>1973</v>
      </c>
      <c r="B1734" s="3">
        <v>41542</v>
      </c>
      <c r="C1734" s="10" t="str">
        <f t="shared" si="162"/>
        <v>September</v>
      </c>
      <c r="D1734" s="10" t="str">
        <f t="shared" si="163"/>
        <v>2013</v>
      </c>
      <c r="E1734" s="3">
        <v>41542</v>
      </c>
      <c r="F1734" s="13">
        <f t="shared" si="164"/>
        <v>0</v>
      </c>
      <c r="G1734" s="2" t="s">
        <v>3509</v>
      </c>
      <c r="H1734" s="2" t="s">
        <v>3134</v>
      </c>
      <c r="I1734" s="22" t="str">
        <f t="shared" si="165"/>
        <v>United States</v>
      </c>
      <c r="J1734" s="22" t="str">
        <f t="shared" si="166"/>
        <v>California</v>
      </c>
      <c r="K1734" s="2" t="s">
        <v>12</v>
      </c>
      <c r="L1734" s="2" t="s">
        <v>1888</v>
      </c>
      <c r="M1734" s="4">
        <v>63.2</v>
      </c>
      <c r="N1734" s="4">
        <v>5</v>
      </c>
      <c r="O1734" s="4">
        <v>23.384</v>
      </c>
      <c r="P1734" s="14">
        <f t="shared" si="167"/>
        <v>0.37</v>
      </c>
    </row>
    <row r="1735" spans="1:16" ht="14.25" customHeight="1" x14ac:dyDescent="0.25">
      <c r="A1735" s="2" t="s">
        <v>1974</v>
      </c>
      <c r="B1735" s="3">
        <v>41599</v>
      </c>
      <c r="C1735" s="10" t="str">
        <f t="shared" si="162"/>
        <v>November</v>
      </c>
      <c r="D1735" s="10" t="str">
        <f t="shared" si="163"/>
        <v>2013</v>
      </c>
      <c r="E1735" s="3">
        <v>41606</v>
      </c>
      <c r="F1735" s="13">
        <f t="shared" si="164"/>
        <v>7</v>
      </c>
      <c r="G1735" s="2" t="s">
        <v>3822</v>
      </c>
      <c r="H1735" s="2" t="s">
        <v>3131</v>
      </c>
      <c r="I1735" s="22" t="str">
        <f t="shared" si="165"/>
        <v>United States</v>
      </c>
      <c r="J1735" s="22" t="str">
        <f t="shared" si="166"/>
        <v>California</v>
      </c>
      <c r="K1735" s="2" t="s">
        <v>20</v>
      </c>
      <c r="L1735" s="2" t="s">
        <v>119</v>
      </c>
      <c r="M1735" s="4">
        <v>39</v>
      </c>
      <c r="N1735" s="4">
        <v>12</v>
      </c>
      <c r="O1735" s="4">
        <v>11.31</v>
      </c>
      <c r="P1735" s="14">
        <f t="shared" si="167"/>
        <v>0.29000000000000004</v>
      </c>
    </row>
    <row r="1736" spans="1:16" ht="14.25" customHeight="1" x14ac:dyDescent="0.25">
      <c r="A1736" s="2" t="s">
        <v>1975</v>
      </c>
      <c r="B1736" s="3">
        <v>41374</v>
      </c>
      <c r="C1736" s="10" t="str">
        <f t="shared" si="162"/>
        <v>April</v>
      </c>
      <c r="D1736" s="10" t="str">
        <f t="shared" si="163"/>
        <v>2013</v>
      </c>
      <c r="E1736" s="3">
        <v>41379</v>
      </c>
      <c r="F1736" s="13">
        <f t="shared" si="164"/>
        <v>5</v>
      </c>
      <c r="G1736" s="2" t="s">
        <v>3644</v>
      </c>
      <c r="H1736" s="2" t="s">
        <v>3131</v>
      </c>
      <c r="I1736" s="22" t="str">
        <f t="shared" si="165"/>
        <v>United States</v>
      </c>
      <c r="J1736" s="22" t="str">
        <f t="shared" si="166"/>
        <v>California</v>
      </c>
      <c r="K1736" s="2" t="s">
        <v>198</v>
      </c>
      <c r="L1736" s="2" t="s">
        <v>1976</v>
      </c>
      <c r="M1736" s="4">
        <v>556.66499999999996</v>
      </c>
      <c r="N1736" s="4">
        <v>5</v>
      </c>
      <c r="O1736" s="4">
        <v>6.5490000000000004</v>
      </c>
      <c r="P1736" s="14">
        <f t="shared" si="167"/>
        <v>1.1764705882352943E-2</v>
      </c>
    </row>
    <row r="1737" spans="1:16" ht="14.25" customHeight="1" x14ac:dyDescent="0.25">
      <c r="A1737" s="2" t="s">
        <v>1977</v>
      </c>
      <c r="B1737" s="3">
        <v>41904</v>
      </c>
      <c r="C1737" s="10" t="str">
        <f t="shared" si="162"/>
        <v>September</v>
      </c>
      <c r="D1737" s="10" t="str">
        <f t="shared" si="163"/>
        <v>2014</v>
      </c>
      <c r="E1737" s="3">
        <v>41906</v>
      </c>
      <c r="F1737" s="13">
        <f t="shared" si="164"/>
        <v>2</v>
      </c>
      <c r="G1737" s="2" t="s">
        <v>3823</v>
      </c>
      <c r="H1737" s="2" t="s">
        <v>3132</v>
      </c>
      <c r="I1737" s="22" t="str">
        <f t="shared" si="165"/>
        <v>United States</v>
      </c>
      <c r="J1737" s="22" t="str">
        <f t="shared" si="166"/>
        <v>Washington</v>
      </c>
      <c r="K1737" s="2" t="s">
        <v>38</v>
      </c>
      <c r="L1737" s="2" t="s">
        <v>191</v>
      </c>
      <c r="M1737" s="4">
        <v>71.98</v>
      </c>
      <c r="N1737" s="4">
        <v>2</v>
      </c>
      <c r="O1737" s="4">
        <v>15.1158</v>
      </c>
      <c r="P1737" s="14">
        <f t="shared" si="167"/>
        <v>0.21</v>
      </c>
    </row>
    <row r="1738" spans="1:16" ht="14.25" customHeight="1" x14ac:dyDescent="0.25">
      <c r="A1738" s="2" t="s">
        <v>1977</v>
      </c>
      <c r="B1738" s="3">
        <v>41904</v>
      </c>
      <c r="C1738" s="10" t="str">
        <f t="shared" si="162"/>
        <v>September</v>
      </c>
      <c r="D1738" s="10" t="str">
        <f t="shared" si="163"/>
        <v>2014</v>
      </c>
      <c r="E1738" s="3">
        <v>41906</v>
      </c>
      <c r="F1738" s="13">
        <f t="shared" si="164"/>
        <v>2</v>
      </c>
      <c r="G1738" s="2" t="s">
        <v>3823</v>
      </c>
      <c r="H1738" s="2" t="s">
        <v>3132</v>
      </c>
      <c r="I1738" s="22" t="str">
        <f t="shared" si="165"/>
        <v>United States</v>
      </c>
      <c r="J1738" s="22" t="str">
        <f t="shared" si="166"/>
        <v>Washington</v>
      </c>
      <c r="K1738" s="2" t="s">
        <v>38</v>
      </c>
      <c r="L1738" s="2" t="s">
        <v>1978</v>
      </c>
      <c r="M1738" s="4">
        <v>79.98</v>
      </c>
      <c r="N1738" s="4">
        <v>2</v>
      </c>
      <c r="O1738" s="4">
        <v>26.3934</v>
      </c>
      <c r="P1738" s="14">
        <f t="shared" si="167"/>
        <v>0.32999999999999996</v>
      </c>
    </row>
    <row r="1739" spans="1:16" ht="14.25" customHeight="1" x14ac:dyDescent="0.25">
      <c r="A1739" s="2" t="s">
        <v>1979</v>
      </c>
      <c r="B1739" s="3">
        <v>41327</v>
      </c>
      <c r="C1739" s="10" t="str">
        <f t="shared" si="162"/>
        <v>February</v>
      </c>
      <c r="D1739" s="10" t="str">
        <f t="shared" si="163"/>
        <v>2013</v>
      </c>
      <c r="E1739" s="3">
        <v>41331</v>
      </c>
      <c r="F1739" s="13">
        <f t="shared" si="164"/>
        <v>4</v>
      </c>
      <c r="G1739" s="2" t="s">
        <v>3433</v>
      </c>
      <c r="H1739" s="2" t="s">
        <v>3131</v>
      </c>
      <c r="I1739" s="22" t="str">
        <f t="shared" si="165"/>
        <v>United States</v>
      </c>
      <c r="J1739" s="22" t="str">
        <f t="shared" si="166"/>
        <v>California</v>
      </c>
      <c r="K1739" s="2" t="s">
        <v>16</v>
      </c>
      <c r="L1739" s="2" t="s">
        <v>309</v>
      </c>
      <c r="M1739" s="4">
        <v>445.96</v>
      </c>
      <c r="N1739" s="4">
        <v>5</v>
      </c>
      <c r="O1739" s="4">
        <v>55.744999999999997</v>
      </c>
      <c r="P1739" s="14">
        <f t="shared" si="167"/>
        <v>0.125</v>
      </c>
    </row>
    <row r="1740" spans="1:16" ht="14.25" customHeight="1" x14ac:dyDescent="0.25">
      <c r="A1740" s="2" t="s">
        <v>1979</v>
      </c>
      <c r="B1740" s="3">
        <v>41327</v>
      </c>
      <c r="C1740" s="10" t="str">
        <f t="shared" si="162"/>
        <v>February</v>
      </c>
      <c r="D1740" s="10" t="str">
        <f t="shared" si="163"/>
        <v>2013</v>
      </c>
      <c r="E1740" s="3">
        <v>41331</v>
      </c>
      <c r="F1740" s="13">
        <f t="shared" si="164"/>
        <v>4</v>
      </c>
      <c r="G1740" s="2" t="s">
        <v>3433</v>
      </c>
      <c r="H1740" s="2" t="s">
        <v>3131</v>
      </c>
      <c r="I1740" s="22" t="str">
        <f t="shared" si="165"/>
        <v>United States</v>
      </c>
      <c r="J1740" s="22" t="str">
        <f t="shared" si="166"/>
        <v>California</v>
      </c>
      <c r="K1740" s="2" t="s">
        <v>38</v>
      </c>
      <c r="L1740" s="2" t="s">
        <v>1340</v>
      </c>
      <c r="M1740" s="4">
        <v>36.24</v>
      </c>
      <c r="N1740" s="4">
        <v>1</v>
      </c>
      <c r="O1740" s="4">
        <v>15.220800000000001</v>
      </c>
      <c r="P1740" s="14">
        <f t="shared" si="167"/>
        <v>0.42</v>
      </c>
    </row>
    <row r="1741" spans="1:16" ht="14.25" customHeight="1" x14ac:dyDescent="0.25">
      <c r="A1741" s="2" t="s">
        <v>1979</v>
      </c>
      <c r="B1741" s="3">
        <v>41327</v>
      </c>
      <c r="C1741" s="10" t="str">
        <f t="shared" si="162"/>
        <v>February</v>
      </c>
      <c r="D1741" s="10" t="str">
        <f t="shared" si="163"/>
        <v>2013</v>
      </c>
      <c r="E1741" s="3">
        <v>41331</v>
      </c>
      <c r="F1741" s="13">
        <f t="shared" si="164"/>
        <v>4</v>
      </c>
      <c r="G1741" s="2" t="s">
        <v>3433</v>
      </c>
      <c r="H1741" s="2" t="s">
        <v>3131</v>
      </c>
      <c r="I1741" s="22" t="str">
        <f t="shared" si="165"/>
        <v>United States</v>
      </c>
      <c r="J1741" s="22" t="str">
        <f t="shared" si="166"/>
        <v>California</v>
      </c>
      <c r="K1741" s="2" t="s">
        <v>79</v>
      </c>
      <c r="L1741" s="2" t="s">
        <v>1980</v>
      </c>
      <c r="M1741" s="4">
        <v>10.65</v>
      </c>
      <c r="N1741" s="4">
        <v>3</v>
      </c>
      <c r="O1741" s="4">
        <v>5.0054999999999996</v>
      </c>
      <c r="P1741" s="14">
        <f t="shared" si="167"/>
        <v>0.47</v>
      </c>
    </row>
    <row r="1742" spans="1:16" ht="14.25" customHeight="1" x14ac:dyDescent="0.25">
      <c r="A1742" s="2" t="s">
        <v>1981</v>
      </c>
      <c r="B1742" s="3">
        <v>41982</v>
      </c>
      <c r="C1742" s="10" t="str">
        <f t="shared" si="162"/>
        <v>December</v>
      </c>
      <c r="D1742" s="10" t="str">
        <f t="shared" si="163"/>
        <v>2014</v>
      </c>
      <c r="E1742" s="3">
        <v>41988</v>
      </c>
      <c r="F1742" s="13">
        <f t="shared" si="164"/>
        <v>6</v>
      </c>
      <c r="G1742" s="2" t="s">
        <v>3824</v>
      </c>
      <c r="H1742" s="2" t="s">
        <v>3134</v>
      </c>
      <c r="I1742" s="22" t="str">
        <f t="shared" si="165"/>
        <v>United States</v>
      </c>
      <c r="J1742" s="22" t="str">
        <f t="shared" si="166"/>
        <v>California</v>
      </c>
      <c r="K1742" s="2" t="s">
        <v>45</v>
      </c>
      <c r="L1742" s="2" t="s">
        <v>1982</v>
      </c>
      <c r="M1742" s="4">
        <v>87.92</v>
      </c>
      <c r="N1742" s="4">
        <v>4</v>
      </c>
      <c r="O1742" s="4">
        <v>40.443199999999997</v>
      </c>
      <c r="P1742" s="14">
        <f t="shared" si="167"/>
        <v>0.45999999999999996</v>
      </c>
    </row>
    <row r="1743" spans="1:16" ht="14.25" customHeight="1" x14ac:dyDescent="0.25">
      <c r="A1743" s="2" t="s">
        <v>1981</v>
      </c>
      <c r="B1743" s="3">
        <v>41982</v>
      </c>
      <c r="C1743" s="10" t="str">
        <f t="shared" si="162"/>
        <v>December</v>
      </c>
      <c r="D1743" s="10" t="str">
        <f t="shared" si="163"/>
        <v>2014</v>
      </c>
      <c r="E1743" s="3">
        <v>41988</v>
      </c>
      <c r="F1743" s="13">
        <f t="shared" si="164"/>
        <v>6</v>
      </c>
      <c r="G1743" s="2" t="s">
        <v>3824</v>
      </c>
      <c r="H1743" s="2" t="s">
        <v>3134</v>
      </c>
      <c r="I1743" s="22" t="str">
        <f t="shared" si="165"/>
        <v>United States</v>
      </c>
      <c r="J1743" s="22" t="str">
        <f t="shared" si="166"/>
        <v>California</v>
      </c>
      <c r="K1743" s="2" t="s">
        <v>18</v>
      </c>
      <c r="L1743" s="2" t="s">
        <v>1571</v>
      </c>
      <c r="M1743" s="4">
        <v>22.423999999999999</v>
      </c>
      <c r="N1743" s="4">
        <v>1</v>
      </c>
      <c r="O1743" s="4">
        <v>8.4090000000000007</v>
      </c>
      <c r="P1743" s="14">
        <f t="shared" si="167"/>
        <v>0.37500000000000006</v>
      </c>
    </row>
    <row r="1744" spans="1:16" ht="14.25" customHeight="1" x14ac:dyDescent="0.25">
      <c r="A1744" s="2" t="s">
        <v>1981</v>
      </c>
      <c r="B1744" s="3">
        <v>41982</v>
      </c>
      <c r="C1744" s="10" t="str">
        <f t="shared" si="162"/>
        <v>December</v>
      </c>
      <c r="D1744" s="10" t="str">
        <f t="shared" si="163"/>
        <v>2014</v>
      </c>
      <c r="E1744" s="3">
        <v>41988</v>
      </c>
      <c r="F1744" s="13">
        <f t="shared" si="164"/>
        <v>6</v>
      </c>
      <c r="G1744" s="2" t="s">
        <v>3824</v>
      </c>
      <c r="H1744" s="2" t="s">
        <v>3134</v>
      </c>
      <c r="I1744" s="22" t="str">
        <f t="shared" si="165"/>
        <v>United States</v>
      </c>
      <c r="J1744" s="22" t="str">
        <f t="shared" si="166"/>
        <v>California</v>
      </c>
      <c r="K1744" s="2" t="s">
        <v>18</v>
      </c>
      <c r="L1744" s="2" t="s">
        <v>247</v>
      </c>
      <c r="M1744" s="4">
        <v>90.48</v>
      </c>
      <c r="N1744" s="4">
        <v>3</v>
      </c>
      <c r="O1744" s="4">
        <v>33.93</v>
      </c>
      <c r="P1744" s="14">
        <f t="shared" si="167"/>
        <v>0.375</v>
      </c>
    </row>
    <row r="1745" spans="1:16" ht="14.25" customHeight="1" x14ac:dyDescent="0.25">
      <c r="A1745" s="2" t="s">
        <v>1981</v>
      </c>
      <c r="B1745" s="3">
        <v>41982</v>
      </c>
      <c r="C1745" s="10" t="str">
        <f t="shared" si="162"/>
        <v>December</v>
      </c>
      <c r="D1745" s="10" t="str">
        <f t="shared" si="163"/>
        <v>2014</v>
      </c>
      <c r="E1745" s="3">
        <v>41988</v>
      </c>
      <c r="F1745" s="13">
        <f t="shared" si="164"/>
        <v>6</v>
      </c>
      <c r="G1745" s="2" t="s">
        <v>3824</v>
      </c>
      <c r="H1745" s="2" t="s">
        <v>3134</v>
      </c>
      <c r="I1745" s="22" t="str">
        <f t="shared" si="165"/>
        <v>United States</v>
      </c>
      <c r="J1745" s="22" t="str">
        <f t="shared" si="166"/>
        <v>California</v>
      </c>
      <c r="K1745" s="2" t="s">
        <v>28</v>
      </c>
      <c r="L1745" s="2" t="s">
        <v>1983</v>
      </c>
      <c r="M1745" s="4">
        <v>42.76</v>
      </c>
      <c r="N1745" s="4">
        <v>1</v>
      </c>
      <c r="O1745" s="4">
        <v>11.117599999999999</v>
      </c>
      <c r="P1745" s="14">
        <f t="shared" si="167"/>
        <v>0.26</v>
      </c>
    </row>
    <row r="1746" spans="1:16" ht="14.25" customHeight="1" x14ac:dyDescent="0.25">
      <c r="A1746" s="2" t="s">
        <v>1984</v>
      </c>
      <c r="B1746" s="3">
        <v>41901</v>
      </c>
      <c r="C1746" s="10" t="str">
        <f t="shared" si="162"/>
        <v>September</v>
      </c>
      <c r="D1746" s="10" t="str">
        <f t="shared" si="163"/>
        <v>2014</v>
      </c>
      <c r="E1746" s="3">
        <v>41905</v>
      </c>
      <c r="F1746" s="13">
        <f t="shared" si="164"/>
        <v>4</v>
      </c>
      <c r="G1746" s="2" t="s">
        <v>3704</v>
      </c>
      <c r="H1746" s="2" t="s">
        <v>3267</v>
      </c>
      <c r="I1746" s="22" t="str">
        <f t="shared" si="165"/>
        <v>United States</v>
      </c>
      <c r="J1746" s="22" t="str">
        <f t="shared" si="166"/>
        <v>New Mexico</v>
      </c>
      <c r="K1746" s="2" t="s">
        <v>18</v>
      </c>
      <c r="L1746" s="2" t="s">
        <v>441</v>
      </c>
      <c r="M1746" s="4">
        <v>10.08</v>
      </c>
      <c r="N1746" s="4">
        <v>7</v>
      </c>
      <c r="O1746" s="4">
        <v>3.528</v>
      </c>
      <c r="P1746" s="14">
        <f t="shared" si="167"/>
        <v>0.35</v>
      </c>
    </row>
    <row r="1747" spans="1:16" ht="14.25" customHeight="1" x14ac:dyDescent="0.25">
      <c r="A1747" s="2" t="s">
        <v>1984</v>
      </c>
      <c r="B1747" s="3">
        <v>41901</v>
      </c>
      <c r="C1747" s="10" t="str">
        <f t="shared" si="162"/>
        <v>September</v>
      </c>
      <c r="D1747" s="10" t="str">
        <f t="shared" si="163"/>
        <v>2014</v>
      </c>
      <c r="E1747" s="3">
        <v>41905</v>
      </c>
      <c r="F1747" s="13">
        <f t="shared" si="164"/>
        <v>4</v>
      </c>
      <c r="G1747" s="2" t="s">
        <v>3704</v>
      </c>
      <c r="H1747" s="2" t="s">
        <v>3267</v>
      </c>
      <c r="I1747" s="22" t="str">
        <f t="shared" si="165"/>
        <v>United States</v>
      </c>
      <c r="J1747" s="22" t="str">
        <f t="shared" si="166"/>
        <v>New Mexico</v>
      </c>
      <c r="K1747" s="2" t="s">
        <v>38</v>
      </c>
      <c r="L1747" s="2" t="s">
        <v>1985</v>
      </c>
      <c r="M1747" s="4">
        <v>101.34</v>
      </c>
      <c r="N1747" s="4">
        <v>3</v>
      </c>
      <c r="O1747" s="4">
        <v>8.1072000000000006</v>
      </c>
      <c r="P1747" s="14">
        <f t="shared" si="167"/>
        <v>0.08</v>
      </c>
    </row>
    <row r="1748" spans="1:16" ht="14.25" customHeight="1" x14ac:dyDescent="0.25">
      <c r="A1748" s="2" t="s">
        <v>1986</v>
      </c>
      <c r="B1748" s="3">
        <v>41638</v>
      </c>
      <c r="C1748" s="10" t="str">
        <f t="shared" si="162"/>
        <v>December</v>
      </c>
      <c r="D1748" s="10" t="str">
        <f t="shared" si="163"/>
        <v>2013</v>
      </c>
      <c r="E1748" s="3">
        <v>41642</v>
      </c>
      <c r="F1748" s="13">
        <f t="shared" si="164"/>
        <v>4</v>
      </c>
      <c r="G1748" s="2" t="s">
        <v>3465</v>
      </c>
      <c r="H1748" s="2" t="s">
        <v>3131</v>
      </c>
      <c r="I1748" s="22" t="str">
        <f t="shared" si="165"/>
        <v>United States</v>
      </c>
      <c r="J1748" s="22" t="str">
        <f t="shared" si="166"/>
        <v>California</v>
      </c>
      <c r="K1748" s="2" t="s">
        <v>18</v>
      </c>
      <c r="L1748" s="2" t="s">
        <v>353</v>
      </c>
      <c r="M1748" s="4">
        <v>11.231999999999999</v>
      </c>
      <c r="N1748" s="4">
        <v>3</v>
      </c>
      <c r="O1748" s="4">
        <v>3.9312</v>
      </c>
      <c r="P1748" s="14">
        <f t="shared" si="167"/>
        <v>0.35000000000000003</v>
      </c>
    </row>
    <row r="1749" spans="1:16" ht="14.25" customHeight="1" x14ac:dyDescent="0.25">
      <c r="A1749" s="2" t="s">
        <v>1987</v>
      </c>
      <c r="B1749" s="3">
        <v>41612</v>
      </c>
      <c r="C1749" s="10" t="str">
        <f t="shared" si="162"/>
        <v>December</v>
      </c>
      <c r="D1749" s="10" t="str">
        <f t="shared" si="163"/>
        <v>2013</v>
      </c>
      <c r="E1749" s="3">
        <v>41615</v>
      </c>
      <c r="F1749" s="13">
        <f t="shared" si="164"/>
        <v>3</v>
      </c>
      <c r="G1749" s="2" t="s">
        <v>3452</v>
      </c>
      <c r="H1749" s="2" t="s">
        <v>3131</v>
      </c>
      <c r="I1749" s="22" t="str">
        <f t="shared" si="165"/>
        <v>United States</v>
      </c>
      <c r="J1749" s="22" t="str">
        <f t="shared" si="166"/>
        <v>California</v>
      </c>
      <c r="K1749" s="2" t="s">
        <v>38</v>
      </c>
      <c r="L1749" s="2" t="s">
        <v>1988</v>
      </c>
      <c r="M1749" s="4">
        <v>1649.95</v>
      </c>
      <c r="N1749" s="4">
        <v>5</v>
      </c>
      <c r="O1749" s="4">
        <v>659.98</v>
      </c>
      <c r="P1749" s="14">
        <f t="shared" si="167"/>
        <v>0.4</v>
      </c>
    </row>
    <row r="1750" spans="1:16" ht="14.25" customHeight="1" x14ac:dyDescent="0.25">
      <c r="A1750" s="2" t="s">
        <v>1987</v>
      </c>
      <c r="B1750" s="3">
        <v>41612</v>
      </c>
      <c r="C1750" s="10" t="str">
        <f t="shared" si="162"/>
        <v>December</v>
      </c>
      <c r="D1750" s="10" t="str">
        <f t="shared" si="163"/>
        <v>2013</v>
      </c>
      <c r="E1750" s="3">
        <v>41615</v>
      </c>
      <c r="F1750" s="13">
        <f t="shared" si="164"/>
        <v>3</v>
      </c>
      <c r="G1750" s="2" t="s">
        <v>3452</v>
      </c>
      <c r="H1750" s="2" t="s">
        <v>3131</v>
      </c>
      <c r="I1750" s="22" t="str">
        <f t="shared" si="165"/>
        <v>United States</v>
      </c>
      <c r="J1750" s="22" t="str">
        <f t="shared" si="166"/>
        <v>California</v>
      </c>
      <c r="K1750" s="2" t="s">
        <v>12</v>
      </c>
      <c r="L1750" s="2" t="s">
        <v>1989</v>
      </c>
      <c r="M1750" s="4">
        <v>111.9</v>
      </c>
      <c r="N1750" s="4">
        <v>6</v>
      </c>
      <c r="O1750" s="4">
        <v>51.473999999999997</v>
      </c>
      <c r="P1750" s="14">
        <f t="shared" si="167"/>
        <v>0.45999999999999996</v>
      </c>
    </row>
    <row r="1751" spans="1:16" ht="14.25" customHeight="1" x14ac:dyDescent="0.25">
      <c r="A1751" s="2" t="s">
        <v>1990</v>
      </c>
      <c r="B1751" s="3">
        <v>41440</v>
      </c>
      <c r="C1751" s="10" t="str">
        <f t="shared" si="162"/>
        <v>June</v>
      </c>
      <c r="D1751" s="10" t="str">
        <f t="shared" si="163"/>
        <v>2013</v>
      </c>
      <c r="E1751" s="3">
        <v>41440</v>
      </c>
      <c r="F1751" s="13">
        <f t="shared" si="164"/>
        <v>0</v>
      </c>
      <c r="G1751" s="2" t="s">
        <v>3825</v>
      </c>
      <c r="H1751" s="2" t="s">
        <v>3131</v>
      </c>
      <c r="I1751" s="22" t="str">
        <f t="shared" si="165"/>
        <v>United States</v>
      </c>
      <c r="J1751" s="22" t="str">
        <f t="shared" si="166"/>
        <v>California</v>
      </c>
      <c r="K1751" s="2" t="s">
        <v>198</v>
      </c>
      <c r="L1751" s="2" t="s">
        <v>1991</v>
      </c>
      <c r="M1751" s="4">
        <v>599.16499999999996</v>
      </c>
      <c r="N1751" s="4">
        <v>5</v>
      </c>
      <c r="O1751" s="4">
        <v>35.244999999999997</v>
      </c>
      <c r="P1751" s="14">
        <f t="shared" si="167"/>
        <v>5.8823529411764705E-2</v>
      </c>
    </row>
    <row r="1752" spans="1:16" ht="14.25" customHeight="1" x14ac:dyDescent="0.25">
      <c r="A1752" s="2" t="s">
        <v>1992</v>
      </c>
      <c r="B1752" s="3">
        <v>41520</v>
      </c>
      <c r="C1752" s="10" t="str">
        <f t="shared" si="162"/>
        <v>September</v>
      </c>
      <c r="D1752" s="10" t="str">
        <f t="shared" si="163"/>
        <v>2013</v>
      </c>
      <c r="E1752" s="3">
        <v>41522</v>
      </c>
      <c r="F1752" s="13">
        <f t="shared" si="164"/>
        <v>2</v>
      </c>
      <c r="G1752" s="2" t="s">
        <v>3480</v>
      </c>
      <c r="H1752" s="2" t="s">
        <v>3134</v>
      </c>
      <c r="I1752" s="22" t="str">
        <f t="shared" si="165"/>
        <v>United States</v>
      </c>
      <c r="J1752" s="22" t="str">
        <f t="shared" si="166"/>
        <v>California</v>
      </c>
      <c r="K1752" s="2" t="s">
        <v>28</v>
      </c>
      <c r="L1752" s="2" t="s">
        <v>1993</v>
      </c>
      <c r="M1752" s="4">
        <v>46.53</v>
      </c>
      <c r="N1752" s="4">
        <v>3</v>
      </c>
      <c r="O1752" s="4">
        <v>12.097799999999999</v>
      </c>
      <c r="P1752" s="14">
        <f t="shared" si="167"/>
        <v>0.26</v>
      </c>
    </row>
    <row r="1753" spans="1:16" ht="14.25" customHeight="1" x14ac:dyDescent="0.25">
      <c r="A1753" s="2" t="s">
        <v>1994</v>
      </c>
      <c r="B1753" s="3">
        <v>41755</v>
      </c>
      <c r="C1753" s="10" t="str">
        <f t="shared" si="162"/>
        <v>April</v>
      </c>
      <c r="D1753" s="10" t="str">
        <f t="shared" si="163"/>
        <v>2014</v>
      </c>
      <c r="E1753" s="3">
        <v>41759</v>
      </c>
      <c r="F1753" s="13">
        <f t="shared" si="164"/>
        <v>4</v>
      </c>
      <c r="G1753" s="2" t="s">
        <v>3826</v>
      </c>
      <c r="H1753" s="2" t="s">
        <v>3265</v>
      </c>
      <c r="I1753" s="22" t="str">
        <f t="shared" si="165"/>
        <v>United States</v>
      </c>
      <c r="J1753" s="22" t="str">
        <f t="shared" si="166"/>
        <v>Arizona</v>
      </c>
      <c r="K1753" s="2" t="s">
        <v>14</v>
      </c>
      <c r="L1753" s="2" t="s">
        <v>1024</v>
      </c>
      <c r="M1753" s="4">
        <v>8.8960000000000008</v>
      </c>
      <c r="N1753" s="4">
        <v>4</v>
      </c>
      <c r="O1753" s="4">
        <v>0.66720000000000002</v>
      </c>
      <c r="P1753" s="14">
        <f t="shared" si="167"/>
        <v>7.4999999999999997E-2</v>
      </c>
    </row>
    <row r="1754" spans="1:16" ht="14.25" customHeight="1" x14ac:dyDescent="0.25">
      <c r="A1754" s="2" t="s">
        <v>1995</v>
      </c>
      <c r="B1754" s="3">
        <v>41201</v>
      </c>
      <c r="C1754" s="10" t="str">
        <f t="shared" si="162"/>
        <v>October</v>
      </c>
      <c r="D1754" s="10" t="str">
        <f t="shared" si="163"/>
        <v>2012</v>
      </c>
      <c r="E1754" s="3">
        <v>41206</v>
      </c>
      <c r="F1754" s="13">
        <f t="shared" si="164"/>
        <v>5</v>
      </c>
      <c r="G1754" s="2" t="s">
        <v>3766</v>
      </c>
      <c r="H1754" s="2" t="s">
        <v>3131</v>
      </c>
      <c r="I1754" s="22" t="str">
        <f t="shared" si="165"/>
        <v>United States</v>
      </c>
      <c r="J1754" s="22" t="str">
        <f t="shared" si="166"/>
        <v>California</v>
      </c>
      <c r="K1754" s="2" t="s">
        <v>20</v>
      </c>
      <c r="L1754" s="2" t="s">
        <v>1996</v>
      </c>
      <c r="M1754" s="4">
        <v>1640.7</v>
      </c>
      <c r="N1754" s="4">
        <v>5</v>
      </c>
      <c r="O1754" s="4">
        <v>459.39600000000002</v>
      </c>
      <c r="P1754" s="14">
        <f t="shared" si="167"/>
        <v>0.28000000000000003</v>
      </c>
    </row>
    <row r="1755" spans="1:16" ht="14.25" customHeight="1" x14ac:dyDescent="0.25">
      <c r="A1755" s="2" t="s">
        <v>1995</v>
      </c>
      <c r="B1755" s="3">
        <v>41201</v>
      </c>
      <c r="C1755" s="10" t="str">
        <f t="shared" si="162"/>
        <v>October</v>
      </c>
      <c r="D1755" s="10" t="str">
        <f t="shared" si="163"/>
        <v>2012</v>
      </c>
      <c r="E1755" s="3">
        <v>41206</v>
      </c>
      <c r="F1755" s="13">
        <f t="shared" si="164"/>
        <v>5</v>
      </c>
      <c r="G1755" s="2" t="s">
        <v>3766</v>
      </c>
      <c r="H1755" s="2" t="s">
        <v>3131</v>
      </c>
      <c r="I1755" s="22" t="str">
        <f t="shared" si="165"/>
        <v>United States</v>
      </c>
      <c r="J1755" s="22" t="str">
        <f t="shared" si="166"/>
        <v>California</v>
      </c>
      <c r="K1755" s="2" t="s">
        <v>38</v>
      </c>
      <c r="L1755" s="2" t="s">
        <v>1997</v>
      </c>
      <c r="M1755" s="4">
        <v>270</v>
      </c>
      <c r="N1755" s="4">
        <v>3</v>
      </c>
      <c r="O1755" s="4">
        <v>97.2</v>
      </c>
      <c r="P1755" s="14">
        <f t="shared" si="167"/>
        <v>0.36</v>
      </c>
    </row>
    <row r="1756" spans="1:16" ht="14.25" customHeight="1" x14ac:dyDescent="0.25">
      <c r="A1756" s="2" t="s">
        <v>1998</v>
      </c>
      <c r="B1756" s="3">
        <v>41892</v>
      </c>
      <c r="C1756" s="10" t="str">
        <f t="shared" si="162"/>
        <v>September</v>
      </c>
      <c r="D1756" s="10" t="str">
        <f t="shared" si="163"/>
        <v>2014</v>
      </c>
      <c r="E1756" s="3">
        <v>41896</v>
      </c>
      <c r="F1756" s="13">
        <f t="shared" si="164"/>
        <v>4</v>
      </c>
      <c r="G1756" s="2" t="s">
        <v>3797</v>
      </c>
      <c r="H1756" s="2" t="s">
        <v>3196</v>
      </c>
      <c r="I1756" s="22" t="str">
        <f t="shared" si="165"/>
        <v>United States</v>
      </c>
      <c r="J1756" s="22" t="str">
        <f t="shared" si="166"/>
        <v>Arizona</v>
      </c>
      <c r="K1756" s="2" t="s">
        <v>45</v>
      </c>
      <c r="L1756" s="2" t="s">
        <v>1999</v>
      </c>
      <c r="M1756" s="4">
        <v>6.3680000000000003</v>
      </c>
      <c r="N1756" s="4">
        <v>2</v>
      </c>
      <c r="O1756" s="4">
        <v>2.3879999999999999</v>
      </c>
      <c r="P1756" s="14">
        <f t="shared" si="167"/>
        <v>0.37499999999999994</v>
      </c>
    </row>
    <row r="1757" spans="1:16" ht="14.25" customHeight="1" x14ac:dyDescent="0.25">
      <c r="A1757" s="2" t="s">
        <v>2000</v>
      </c>
      <c r="B1757" s="3">
        <v>41478</v>
      </c>
      <c r="C1757" s="10" t="str">
        <f t="shared" si="162"/>
        <v>July</v>
      </c>
      <c r="D1757" s="10" t="str">
        <f t="shared" si="163"/>
        <v>2013</v>
      </c>
      <c r="E1757" s="3">
        <v>41485</v>
      </c>
      <c r="F1757" s="13">
        <f t="shared" si="164"/>
        <v>7</v>
      </c>
      <c r="G1757" s="2" t="s">
        <v>3598</v>
      </c>
      <c r="H1757" s="2" t="s">
        <v>3227</v>
      </c>
      <c r="I1757" s="22" t="str">
        <f t="shared" si="165"/>
        <v>United States</v>
      </c>
      <c r="J1757" s="22" t="str">
        <f t="shared" si="166"/>
        <v>Nevada</v>
      </c>
      <c r="K1757" s="2" t="s">
        <v>82</v>
      </c>
      <c r="L1757" s="2" t="s">
        <v>2001</v>
      </c>
      <c r="M1757" s="4">
        <v>86.2</v>
      </c>
      <c r="N1757" s="4">
        <v>5</v>
      </c>
      <c r="O1757" s="4">
        <v>24.998000000000001</v>
      </c>
      <c r="P1757" s="14">
        <f t="shared" si="167"/>
        <v>0.28999999999999998</v>
      </c>
    </row>
    <row r="1758" spans="1:16" ht="14.25" customHeight="1" x14ac:dyDescent="0.25">
      <c r="A1758" s="2" t="s">
        <v>2002</v>
      </c>
      <c r="B1758" s="3">
        <v>42003</v>
      </c>
      <c r="C1758" s="10" t="str">
        <f t="shared" si="162"/>
        <v>December</v>
      </c>
      <c r="D1758" s="10" t="str">
        <f t="shared" si="163"/>
        <v>2014</v>
      </c>
      <c r="E1758" s="3">
        <v>42007</v>
      </c>
      <c r="F1758" s="13">
        <f t="shared" si="164"/>
        <v>4</v>
      </c>
      <c r="G1758" s="2" t="s">
        <v>3332</v>
      </c>
      <c r="H1758" s="2" t="s">
        <v>3176</v>
      </c>
      <c r="I1758" s="22" t="str">
        <f t="shared" si="165"/>
        <v>United States</v>
      </c>
      <c r="J1758" s="22" t="str">
        <f t="shared" si="166"/>
        <v>Washington</v>
      </c>
      <c r="K1758" s="2" t="s">
        <v>79</v>
      </c>
      <c r="L1758" s="2" t="s">
        <v>2003</v>
      </c>
      <c r="M1758" s="4">
        <v>19.600000000000001</v>
      </c>
      <c r="N1758" s="4">
        <v>5</v>
      </c>
      <c r="O1758" s="4">
        <v>9.6039999999999992</v>
      </c>
      <c r="P1758" s="14">
        <f t="shared" si="167"/>
        <v>0.48999999999999994</v>
      </c>
    </row>
    <row r="1759" spans="1:16" ht="14.25" customHeight="1" x14ac:dyDescent="0.25">
      <c r="A1759" s="2" t="s">
        <v>2002</v>
      </c>
      <c r="B1759" s="3">
        <v>42003</v>
      </c>
      <c r="C1759" s="10" t="str">
        <f t="shared" si="162"/>
        <v>December</v>
      </c>
      <c r="D1759" s="10" t="str">
        <f t="shared" si="163"/>
        <v>2014</v>
      </c>
      <c r="E1759" s="3">
        <v>42007</v>
      </c>
      <c r="F1759" s="13">
        <f t="shared" si="164"/>
        <v>4</v>
      </c>
      <c r="G1759" s="2" t="s">
        <v>3332</v>
      </c>
      <c r="H1759" s="2" t="s">
        <v>3176</v>
      </c>
      <c r="I1759" s="22" t="str">
        <f t="shared" si="165"/>
        <v>United States</v>
      </c>
      <c r="J1759" s="22" t="str">
        <f t="shared" si="166"/>
        <v>Washington</v>
      </c>
      <c r="K1759" s="2" t="s">
        <v>12</v>
      </c>
      <c r="L1759" s="2" t="s">
        <v>822</v>
      </c>
      <c r="M1759" s="4">
        <v>68.459999999999994</v>
      </c>
      <c r="N1759" s="4">
        <v>2</v>
      </c>
      <c r="O1759" s="4">
        <v>20.538</v>
      </c>
      <c r="P1759" s="14">
        <f t="shared" si="167"/>
        <v>0.30000000000000004</v>
      </c>
    </row>
    <row r="1760" spans="1:16" ht="14.25" customHeight="1" x14ac:dyDescent="0.25">
      <c r="A1760" s="2" t="s">
        <v>2004</v>
      </c>
      <c r="B1760" s="3">
        <v>41887</v>
      </c>
      <c r="C1760" s="10" t="str">
        <f t="shared" si="162"/>
        <v>September</v>
      </c>
      <c r="D1760" s="10" t="str">
        <f t="shared" si="163"/>
        <v>2014</v>
      </c>
      <c r="E1760" s="3">
        <v>41889</v>
      </c>
      <c r="F1760" s="13">
        <f t="shared" si="164"/>
        <v>2</v>
      </c>
      <c r="G1760" s="2" t="s">
        <v>3632</v>
      </c>
      <c r="H1760" s="2" t="s">
        <v>3134</v>
      </c>
      <c r="I1760" s="22" t="str">
        <f t="shared" si="165"/>
        <v>United States</v>
      </c>
      <c r="J1760" s="22" t="str">
        <f t="shared" si="166"/>
        <v>California</v>
      </c>
      <c r="K1760" s="2" t="s">
        <v>18</v>
      </c>
      <c r="L1760" s="2" t="s">
        <v>1850</v>
      </c>
      <c r="M1760" s="4">
        <v>13.343999999999999</v>
      </c>
      <c r="N1760" s="4">
        <v>6</v>
      </c>
      <c r="O1760" s="4">
        <v>4.3368000000000002</v>
      </c>
      <c r="P1760" s="14">
        <f t="shared" si="167"/>
        <v>0.32500000000000001</v>
      </c>
    </row>
    <row r="1761" spans="1:16" ht="14.25" customHeight="1" x14ac:dyDescent="0.25">
      <c r="A1761" s="2" t="s">
        <v>2004</v>
      </c>
      <c r="B1761" s="3">
        <v>41887</v>
      </c>
      <c r="C1761" s="10" t="str">
        <f t="shared" si="162"/>
        <v>September</v>
      </c>
      <c r="D1761" s="10" t="str">
        <f t="shared" si="163"/>
        <v>2014</v>
      </c>
      <c r="E1761" s="3">
        <v>41889</v>
      </c>
      <c r="F1761" s="13">
        <f t="shared" si="164"/>
        <v>2</v>
      </c>
      <c r="G1761" s="2" t="s">
        <v>3632</v>
      </c>
      <c r="H1761" s="2" t="s">
        <v>3134</v>
      </c>
      <c r="I1761" s="22" t="str">
        <f t="shared" si="165"/>
        <v>United States</v>
      </c>
      <c r="J1761" s="22" t="str">
        <f t="shared" si="166"/>
        <v>California</v>
      </c>
      <c r="K1761" s="2" t="s">
        <v>22</v>
      </c>
      <c r="L1761" s="2" t="s">
        <v>2005</v>
      </c>
      <c r="M1761" s="4">
        <v>1478.2719999999999</v>
      </c>
      <c r="N1761" s="4">
        <v>8</v>
      </c>
      <c r="O1761" s="4">
        <v>92.391999999999996</v>
      </c>
      <c r="P1761" s="14">
        <f t="shared" si="167"/>
        <v>6.25E-2</v>
      </c>
    </row>
    <row r="1762" spans="1:16" ht="14.25" customHeight="1" x14ac:dyDescent="0.25">
      <c r="A1762" s="2" t="s">
        <v>2006</v>
      </c>
      <c r="B1762" s="3">
        <v>41911</v>
      </c>
      <c r="C1762" s="10" t="str">
        <f t="shared" si="162"/>
        <v>September</v>
      </c>
      <c r="D1762" s="10" t="str">
        <f t="shared" si="163"/>
        <v>2014</v>
      </c>
      <c r="E1762" s="3">
        <v>41917</v>
      </c>
      <c r="F1762" s="13">
        <f t="shared" si="164"/>
        <v>6</v>
      </c>
      <c r="G1762" s="2" t="s">
        <v>3767</v>
      </c>
      <c r="H1762" s="2" t="s">
        <v>3131</v>
      </c>
      <c r="I1762" s="22" t="str">
        <f t="shared" si="165"/>
        <v>United States</v>
      </c>
      <c r="J1762" s="22" t="str">
        <f t="shared" si="166"/>
        <v>California</v>
      </c>
      <c r="K1762" s="2" t="s">
        <v>12</v>
      </c>
      <c r="L1762" s="2" t="s">
        <v>84</v>
      </c>
      <c r="M1762" s="4">
        <v>9.24</v>
      </c>
      <c r="N1762" s="4">
        <v>3</v>
      </c>
      <c r="O1762" s="4">
        <v>4.4352</v>
      </c>
      <c r="P1762" s="14">
        <f t="shared" si="167"/>
        <v>0.48</v>
      </c>
    </row>
    <row r="1763" spans="1:16" ht="14.25" customHeight="1" x14ac:dyDescent="0.25">
      <c r="A1763" s="2" t="s">
        <v>2007</v>
      </c>
      <c r="B1763" s="3">
        <v>40563</v>
      </c>
      <c r="C1763" s="10" t="str">
        <f t="shared" si="162"/>
        <v>January</v>
      </c>
      <c r="D1763" s="10" t="str">
        <f t="shared" si="163"/>
        <v>2011</v>
      </c>
      <c r="E1763" s="3">
        <v>40564</v>
      </c>
      <c r="F1763" s="13">
        <f t="shared" si="164"/>
        <v>1</v>
      </c>
      <c r="G1763" s="2" t="s">
        <v>3733</v>
      </c>
      <c r="H1763" s="2" t="s">
        <v>3142</v>
      </c>
      <c r="I1763" s="22" t="str">
        <f t="shared" si="165"/>
        <v>United States</v>
      </c>
      <c r="J1763" s="22" t="str">
        <f t="shared" si="166"/>
        <v>Arizona</v>
      </c>
      <c r="K1763" s="2" t="s">
        <v>18</v>
      </c>
      <c r="L1763" s="2" t="s">
        <v>754</v>
      </c>
      <c r="M1763" s="4">
        <v>32.340000000000003</v>
      </c>
      <c r="N1763" s="4">
        <v>10</v>
      </c>
      <c r="O1763" s="4">
        <v>-23.716000000000001</v>
      </c>
      <c r="P1763" s="14">
        <f t="shared" si="167"/>
        <v>-0.73333333333333328</v>
      </c>
    </row>
    <row r="1764" spans="1:16" ht="14.25" customHeight="1" x14ac:dyDescent="0.25">
      <c r="A1764" s="2" t="s">
        <v>2007</v>
      </c>
      <c r="B1764" s="3">
        <v>40563</v>
      </c>
      <c r="C1764" s="10" t="str">
        <f t="shared" si="162"/>
        <v>January</v>
      </c>
      <c r="D1764" s="10" t="str">
        <f t="shared" si="163"/>
        <v>2011</v>
      </c>
      <c r="E1764" s="3">
        <v>40564</v>
      </c>
      <c r="F1764" s="13">
        <f t="shared" si="164"/>
        <v>1</v>
      </c>
      <c r="G1764" s="2" t="s">
        <v>3733</v>
      </c>
      <c r="H1764" s="2" t="s">
        <v>3142</v>
      </c>
      <c r="I1764" s="22" t="str">
        <f t="shared" si="165"/>
        <v>United States</v>
      </c>
      <c r="J1764" s="22" t="str">
        <f t="shared" si="166"/>
        <v>Arizona</v>
      </c>
      <c r="K1764" s="2" t="s">
        <v>45</v>
      </c>
      <c r="L1764" s="2" t="s">
        <v>2008</v>
      </c>
      <c r="M1764" s="4">
        <v>56.064</v>
      </c>
      <c r="N1764" s="4">
        <v>4</v>
      </c>
      <c r="O1764" s="4">
        <v>19.622399999999999</v>
      </c>
      <c r="P1764" s="14">
        <f t="shared" si="167"/>
        <v>0.35</v>
      </c>
    </row>
    <row r="1765" spans="1:16" ht="14.25" customHeight="1" x14ac:dyDescent="0.25">
      <c r="A1765" s="2" t="s">
        <v>2007</v>
      </c>
      <c r="B1765" s="3">
        <v>40563</v>
      </c>
      <c r="C1765" s="10" t="str">
        <f t="shared" si="162"/>
        <v>January</v>
      </c>
      <c r="D1765" s="10" t="str">
        <f t="shared" si="163"/>
        <v>2011</v>
      </c>
      <c r="E1765" s="3">
        <v>40564</v>
      </c>
      <c r="F1765" s="13">
        <f t="shared" si="164"/>
        <v>1</v>
      </c>
      <c r="G1765" s="2" t="s">
        <v>3733</v>
      </c>
      <c r="H1765" s="2" t="s">
        <v>3142</v>
      </c>
      <c r="I1765" s="22" t="str">
        <f t="shared" si="165"/>
        <v>United States</v>
      </c>
      <c r="J1765" s="22" t="str">
        <f t="shared" si="166"/>
        <v>Arizona</v>
      </c>
      <c r="K1765" s="2" t="s">
        <v>87</v>
      </c>
      <c r="L1765" s="2" t="s">
        <v>1284</v>
      </c>
      <c r="M1765" s="4">
        <v>108.72</v>
      </c>
      <c r="N1765" s="4">
        <v>5</v>
      </c>
      <c r="O1765" s="4">
        <v>36.692999999999998</v>
      </c>
      <c r="P1765" s="14">
        <f t="shared" si="167"/>
        <v>0.33749999999999997</v>
      </c>
    </row>
    <row r="1766" spans="1:16" ht="14.25" customHeight="1" x14ac:dyDescent="0.25">
      <c r="A1766" s="2" t="s">
        <v>2007</v>
      </c>
      <c r="B1766" s="3">
        <v>40563</v>
      </c>
      <c r="C1766" s="10" t="str">
        <f t="shared" si="162"/>
        <v>January</v>
      </c>
      <c r="D1766" s="10" t="str">
        <f t="shared" si="163"/>
        <v>2011</v>
      </c>
      <c r="E1766" s="3">
        <v>40564</v>
      </c>
      <c r="F1766" s="13">
        <f t="shared" si="164"/>
        <v>1</v>
      </c>
      <c r="G1766" s="2" t="s">
        <v>3733</v>
      </c>
      <c r="H1766" s="2" t="s">
        <v>3142</v>
      </c>
      <c r="I1766" s="22" t="str">
        <f t="shared" si="165"/>
        <v>United States</v>
      </c>
      <c r="J1766" s="22" t="str">
        <f t="shared" si="166"/>
        <v>Arizona</v>
      </c>
      <c r="K1766" s="2" t="s">
        <v>198</v>
      </c>
      <c r="L1766" s="2" t="s">
        <v>199</v>
      </c>
      <c r="M1766" s="4">
        <v>181.47</v>
      </c>
      <c r="N1766" s="4">
        <v>5</v>
      </c>
      <c r="O1766" s="4">
        <v>-320.59699999999998</v>
      </c>
      <c r="P1766" s="14">
        <f t="shared" si="167"/>
        <v>-1.7666666666666666</v>
      </c>
    </row>
    <row r="1767" spans="1:16" ht="14.25" customHeight="1" x14ac:dyDescent="0.25">
      <c r="A1767" s="2" t="s">
        <v>2009</v>
      </c>
      <c r="B1767" s="3">
        <v>41435</v>
      </c>
      <c r="C1767" s="10" t="str">
        <f t="shared" si="162"/>
        <v>June</v>
      </c>
      <c r="D1767" s="10" t="str">
        <f t="shared" si="163"/>
        <v>2013</v>
      </c>
      <c r="E1767" s="3">
        <v>41440</v>
      </c>
      <c r="F1767" s="13">
        <f t="shared" si="164"/>
        <v>5</v>
      </c>
      <c r="G1767" s="2" t="s">
        <v>3827</v>
      </c>
      <c r="H1767" s="2" t="s">
        <v>3134</v>
      </c>
      <c r="I1767" s="22" t="str">
        <f t="shared" si="165"/>
        <v>United States</v>
      </c>
      <c r="J1767" s="22" t="str">
        <f t="shared" si="166"/>
        <v>California</v>
      </c>
      <c r="K1767" s="2" t="s">
        <v>72</v>
      </c>
      <c r="L1767" s="2" t="s">
        <v>988</v>
      </c>
      <c r="M1767" s="4">
        <v>122.352</v>
      </c>
      <c r="N1767" s="4">
        <v>3</v>
      </c>
      <c r="O1767" s="4">
        <v>13.7646</v>
      </c>
      <c r="P1767" s="14">
        <f t="shared" si="167"/>
        <v>0.11249999999999999</v>
      </c>
    </row>
    <row r="1768" spans="1:16" ht="14.25" customHeight="1" x14ac:dyDescent="0.25">
      <c r="A1768" s="2" t="s">
        <v>2010</v>
      </c>
      <c r="B1768" s="3">
        <v>40812</v>
      </c>
      <c r="C1768" s="10" t="str">
        <f t="shared" si="162"/>
        <v>September</v>
      </c>
      <c r="D1768" s="10" t="str">
        <f t="shared" si="163"/>
        <v>2011</v>
      </c>
      <c r="E1768" s="3">
        <v>40813</v>
      </c>
      <c r="F1768" s="13">
        <f t="shared" si="164"/>
        <v>1</v>
      </c>
      <c r="G1768" s="2" t="s">
        <v>3577</v>
      </c>
      <c r="H1768" s="2" t="s">
        <v>3149</v>
      </c>
      <c r="I1768" s="22" t="str">
        <f t="shared" si="165"/>
        <v>United States</v>
      </c>
      <c r="J1768" s="22" t="str">
        <f t="shared" si="166"/>
        <v>California</v>
      </c>
      <c r="K1768" s="2" t="s">
        <v>72</v>
      </c>
      <c r="L1768" s="2" t="s">
        <v>1804</v>
      </c>
      <c r="M1768" s="4">
        <v>585.55200000000002</v>
      </c>
      <c r="N1768" s="4">
        <v>3</v>
      </c>
      <c r="O1768" s="4">
        <v>73.194000000000003</v>
      </c>
      <c r="P1768" s="14">
        <f t="shared" si="167"/>
        <v>0.125</v>
      </c>
    </row>
    <row r="1769" spans="1:16" ht="14.25" customHeight="1" x14ac:dyDescent="0.25">
      <c r="A1769" s="2" t="s">
        <v>2010</v>
      </c>
      <c r="B1769" s="3">
        <v>40812</v>
      </c>
      <c r="C1769" s="10" t="str">
        <f t="shared" si="162"/>
        <v>September</v>
      </c>
      <c r="D1769" s="10" t="str">
        <f t="shared" si="163"/>
        <v>2011</v>
      </c>
      <c r="E1769" s="3">
        <v>40813</v>
      </c>
      <c r="F1769" s="13">
        <f t="shared" si="164"/>
        <v>1</v>
      </c>
      <c r="G1769" s="2" t="s">
        <v>3577</v>
      </c>
      <c r="H1769" s="2" t="s">
        <v>3149</v>
      </c>
      <c r="I1769" s="22" t="str">
        <f t="shared" si="165"/>
        <v>United States</v>
      </c>
      <c r="J1769" s="22" t="str">
        <f t="shared" si="166"/>
        <v>California</v>
      </c>
      <c r="K1769" s="2" t="s">
        <v>45</v>
      </c>
      <c r="L1769" s="2" t="s">
        <v>2011</v>
      </c>
      <c r="M1769" s="4">
        <v>19.440000000000001</v>
      </c>
      <c r="N1769" s="4">
        <v>3</v>
      </c>
      <c r="O1769" s="4">
        <v>9.3312000000000008</v>
      </c>
      <c r="P1769" s="14">
        <f t="shared" si="167"/>
        <v>0.48000000000000004</v>
      </c>
    </row>
    <row r="1770" spans="1:16" ht="14.25" customHeight="1" x14ac:dyDescent="0.25">
      <c r="A1770" s="2" t="s">
        <v>2012</v>
      </c>
      <c r="B1770" s="3">
        <v>41993</v>
      </c>
      <c r="C1770" s="10" t="str">
        <f t="shared" si="162"/>
        <v>December</v>
      </c>
      <c r="D1770" s="10" t="str">
        <f t="shared" si="163"/>
        <v>2014</v>
      </c>
      <c r="E1770" s="3">
        <v>41997</v>
      </c>
      <c r="F1770" s="13">
        <f t="shared" si="164"/>
        <v>4</v>
      </c>
      <c r="G1770" s="2" t="s">
        <v>3704</v>
      </c>
      <c r="H1770" s="2" t="s">
        <v>3164</v>
      </c>
      <c r="I1770" s="22" t="str">
        <f t="shared" si="165"/>
        <v>United States</v>
      </c>
      <c r="J1770" s="22" t="str">
        <f t="shared" si="166"/>
        <v>Colorado</v>
      </c>
      <c r="K1770" s="2" t="s">
        <v>12</v>
      </c>
      <c r="L1770" s="2" t="s">
        <v>2013</v>
      </c>
      <c r="M1770" s="4">
        <v>13.36</v>
      </c>
      <c r="N1770" s="4">
        <v>5</v>
      </c>
      <c r="O1770" s="4">
        <v>4.008</v>
      </c>
      <c r="P1770" s="14">
        <f t="shared" si="167"/>
        <v>0.3</v>
      </c>
    </row>
    <row r="1771" spans="1:16" ht="14.25" customHeight="1" x14ac:dyDescent="0.25">
      <c r="A1771" s="2" t="s">
        <v>2012</v>
      </c>
      <c r="B1771" s="3">
        <v>41993</v>
      </c>
      <c r="C1771" s="10" t="str">
        <f t="shared" si="162"/>
        <v>December</v>
      </c>
      <c r="D1771" s="10" t="str">
        <f t="shared" si="163"/>
        <v>2014</v>
      </c>
      <c r="E1771" s="3">
        <v>41997</v>
      </c>
      <c r="F1771" s="13">
        <f t="shared" si="164"/>
        <v>4</v>
      </c>
      <c r="G1771" s="2" t="s">
        <v>3704</v>
      </c>
      <c r="H1771" s="2" t="s">
        <v>3164</v>
      </c>
      <c r="I1771" s="22" t="str">
        <f t="shared" si="165"/>
        <v>United States</v>
      </c>
      <c r="J1771" s="22" t="str">
        <f t="shared" si="166"/>
        <v>Colorado</v>
      </c>
      <c r="K1771" s="2" t="s">
        <v>28</v>
      </c>
      <c r="L1771" s="2" t="s">
        <v>2014</v>
      </c>
      <c r="M1771" s="4">
        <v>78.256</v>
      </c>
      <c r="N1771" s="4">
        <v>2</v>
      </c>
      <c r="O1771" s="4">
        <v>-17.607600000000001</v>
      </c>
      <c r="P1771" s="14">
        <f t="shared" si="167"/>
        <v>-0.22500000000000001</v>
      </c>
    </row>
    <row r="1772" spans="1:16" ht="14.25" customHeight="1" x14ac:dyDescent="0.25">
      <c r="A1772" s="2" t="s">
        <v>2012</v>
      </c>
      <c r="B1772" s="3">
        <v>41993</v>
      </c>
      <c r="C1772" s="10" t="str">
        <f t="shared" si="162"/>
        <v>December</v>
      </c>
      <c r="D1772" s="10" t="str">
        <f t="shared" si="163"/>
        <v>2014</v>
      </c>
      <c r="E1772" s="3">
        <v>41997</v>
      </c>
      <c r="F1772" s="13">
        <f t="shared" si="164"/>
        <v>4</v>
      </c>
      <c r="G1772" s="2" t="s">
        <v>3704</v>
      </c>
      <c r="H1772" s="2" t="s">
        <v>3164</v>
      </c>
      <c r="I1772" s="22" t="str">
        <f t="shared" si="165"/>
        <v>United States</v>
      </c>
      <c r="J1772" s="22" t="str">
        <f t="shared" si="166"/>
        <v>Colorado</v>
      </c>
      <c r="K1772" s="2" t="s">
        <v>198</v>
      </c>
      <c r="L1772" s="2" t="s">
        <v>2015</v>
      </c>
      <c r="M1772" s="4">
        <v>102.018</v>
      </c>
      <c r="N1772" s="4">
        <v>7</v>
      </c>
      <c r="O1772" s="4">
        <v>-183.63239999999999</v>
      </c>
      <c r="P1772" s="14">
        <f t="shared" si="167"/>
        <v>-1.7999999999999998</v>
      </c>
    </row>
    <row r="1773" spans="1:16" ht="14.25" customHeight="1" x14ac:dyDescent="0.25">
      <c r="A1773" s="2" t="s">
        <v>2016</v>
      </c>
      <c r="B1773" s="3">
        <v>41921</v>
      </c>
      <c r="C1773" s="10" t="str">
        <f t="shared" si="162"/>
        <v>October</v>
      </c>
      <c r="D1773" s="10" t="str">
        <f t="shared" si="163"/>
        <v>2014</v>
      </c>
      <c r="E1773" s="3">
        <v>41927</v>
      </c>
      <c r="F1773" s="13">
        <f t="shared" si="164"/>
        <v>6</v>
      </c>
      <c r="G1773" s="2" t="s">
        <v>3748</v>
      </c>
      <c r="H1773" s="2" t="s">
        <v>3149</v>
      </c>
      <c r="I1773" s="22" t="str">
        <f t="shared" si="165"/>
        <v>United States</v>
      </c>
      <c r="J1773" s="22" t="str">
        <f t="shared" si="166"/>
        <v>California</v>
      </c>
      <c r="K1773" s="2" t="s">
        <v>16</v>
      </c>
      <c r="L1773" s="2" t="s">
        <v>2017</v>
      </c>
      <c r="M1773" s="4">
        <v>103.19199999999999</v>
      </c>
      <c r="N1773" s="4">
        <v>1</v>
      </c>
      <c r="O1773" s="4">
        <v>11.6091</v>
      </c>
      <c r="P1773" s="14">
        <f t="shared" si="167"/>
        <v>0.1125</v>
      </c>
    </row>
    <row r="1774" spans="1:16" ht="14.25" customHeight="1" x14ac:dyDescent="0.25">
      <c r="A1774" s="2" t="s">
        <v>2016</v>
      </c>
      <c r="B1774" s="3">
        <v>41921</v>
      </c>
      <c r="C1774" s="10" t="str">
        <f t="shared" si="162"/>
        <v>October</v>
      </c>
      <c r="D1774" s="10" t="str">
        <f t="shared" si="163"/>
        <v>2014</v>
      </c>
      <c r="E1774" s="3">
        <v>41927</v>
      </c>
      <c r="F1774" s="13">
        <f t="shared" si="164"/>
        <v>6</v>
      </c>
      <c r="G1774" s="2" t="s">
        <v>3748</v>
      </c>
      <c r="H1774" s="2" t="s">
        <v>3149</v>
      </c>
      <c r="I1774" s="22" t="str">
        <f t="shared" si="165"/>
        <v>United States</v>
      </c>
      <c r="J1774" s="22" t="str">
        <f t="shared" si="166"/>
        <v>California</v>
      </c>
      <c r="K1774" s="2" t="s">
        <v>38</v>
      </c>
      <c r="L1774" s="2" t="s">
        <v>2018</v>
      </c>
      <c r="M1774" s="4">
        <v>36</v>
      </c>
      <c r="N1774" s="4">
        <v>2</v>
      </c>
      <c r="O1774" s="4">
        <v>6.48</v>
      </c>
      <c r="P1774" s="14">
        <f t="shared" si="167"/>
        <v>0.18000000000000002</v>
      </c>
    </row>
    <row r="1775" spans="1:16" ht="14.25" customHeight="1" x14ac:dyDescent="0.25">
      <c r="A1775" s="2" t="s">
        <v>2016</v>
      </c>
      <c r="B1775" s="3">
        <v>41921</v>
      </c>
      <c r="C1775" s="10" t="str">
        <f t="shared" si="162"/>
        <v>October</v>
      </c>
      <c r="D1775" s="10" t="str">
        <f t="shared" si="163"/>
        <v>2014</v>
      </c>
      <c r="E1775" s="3">
        <v>41927</v>
      </c>
      <c r="F1775" s="13">
        <f t="shared" si="164"/>
        <v>6</v>
      </c>
      <c r="G1775" s="2" t="s">
        <v>3748</v>
      </c>
      <c r="H1775" s="2" t="s">
        <v>3149</v>
      </c>
      <c r="I1775" s="22" t="str">
        <f t="shared" si="165"/>
        <v>United States</v>
      </c>
      <c r="J1775" s="22" t="str">
        <f t="shared" si="166"/>
        <v>California</v>
      </c>
      <c r="K1775" s="2" t="s">
        <v>38</v>
      </c>
      <c r="L1775" s="2" t="s">
        <v>349</v>
      </c>
      <c r="M1775" s="4">
        <v>239.96</v>
      </c>
      <c r="N1775" s="4">
        <v>4</v>
      </c>
      <c r="O1775" s="4">
        <v>115.1808</v>
      </c>
      <c r="P1775" s="14">
        <f t="shared" si="167"/>
        <v>0.48</v>
      </c>
    </row>
    <row r="1776" spans="1:16" ht="14.25" customHeight="1" x14ac:dyDescent="0.25">
      <c r="A1776" s="2" t="s">
        <v>2016</v>
      </c>
      <c r="B1776" s="3">
        <v>41921</v>
      </c>
      <c r="C1776" s="10" t="str">
        <f t="shared" si="162"/>
        <v>October</v>
      </c>
      <c r="D1776" s="10" t="str">
        <f t="shared" si="163"/>
        <v>2014</v>
      </c>
      <c r="E1776" s="3">
        <v>41927</v>
      </c>
      <c r="F1776" s="13">
        <f t="shared" si="164"/>
        <v>6</v>
      </c>
      <c r="G1776" s="2" t="s">
        <v>3748</v>
      </c>
      <c r="H1776" s="2" t="s">
        <v>3149</v>
      </c>
      <c r="I1776" s="22" t="str">
        <f t="shared" si="165"/>
        <v>United States</v>
      </c>
      <c r="J1776" s="22" t="str">
        <f t="shared" si="166"/>
        <v>California</v>
      </c>
      <c r="K1776" s="2" t="s">
        <v>28</v>
      </c>
      <c r="L1776" s="2" t="s">
        <v>1684</v>
      </c>
      <c r="M1776" s="4">
        <v>40.68</v>
      </c>
      <c r="N1776" s="4">
        <v>2</v>
      </c>
      <c r="O1776" s="4">
        <v>0.40679999999999999</v>
      </c>
      <c r="P1776" s="14">
        <f t="shared" si="167"/>
        <v>0.01</v>
      </c>
    </row>
    <row r="1777" spans="1:16" ht="14.25" customHeight="1" x14ac:dyDescent="0.25">
      <c r="A1777" s="2" t="s">
        <v>2019</v>
      </c>
      <c r="B1777" s="3">
        <v>40875</v>
      </c>
      <c r="C1777" s="10" t="str">
        <f t="shared" si="162"/>
        <v>November</v>
      </c>
      <c r="D1777" s="10" t="str">
        <f t="shared" si="163"/>
        <v>2011</v>
      </c>
      <c r="E1777" s="3">
        <v>40875</v>
      </c>
      <c r="F1777" s="13">
        <f t="shared" si="164"/>
        <v>0</v>
      </c>
      <c r="G1777" s="2" t="s">
        <v>3828</v>
      </c>
      <c r="H1777" s="2" t="s">
        <v>3134</v>
      </c>
      <c r="I1777" s="22" t="str">
        <f t="shared" si="165"/>
        <v>United States</v>
      </c>
      <c r="J1777" s="22" t="str">
        <f t="shared" si="166"/>
        <v>California</v>
      </c>
      <c r="K1777" s="2" t="s">
        <v>82</v>
      </c>
      <c r="L1777" s="2" t="s">
        <v>106</v>
      </c>
      <c r="M1777" s="4">
        <v>7.36</v>
      </c>
      <c r="N1777" s="4">
        <v>2</v>
      </c>
      <c r="O1777" s="4">
        <v>0.1472</v>
      </c>
      <c r="P1777" s="14">
        <f t="shared" si="167"/>
        <v>0.02</v>
      </c>
    </row>
    <row r="1778" spans="1:16" ht="14.25" customHeight="1" x14ac:dyDescent="0.25">
      <c r="A1778" s="2" t="s">
        <v>2019</v>
      </c>
      <c r="B1778" s="3">
        <v>40875</v>
      </c>
      <c r="C1778" s="10" t="str">
        <f t="shared" si="162"/>
        <v>November</v>
      </c>
      <c r="D1778" s="10" t="str">
        <f t="shared" si="163"/>
        <v>2011</v>
      </c>
      <c r="E1778" s="3">
        <v>40875</v>
      </c>
      <c r="F1778" s="13">
        <f t="shared" si="164"/>
        <v>0</v>
      </c>
      <c r="G1778" s="2" t="s">
        <v>3828</v>
      </c>
      <c r="H1778" s="2" t="s">
        <v>3134</v>
      </c>
      <c r="I1778" s="22" t="str">
        <f t="shared" si="165"/>
        <v>United States</v>
      </c>
      <c r="J1778" s="22" t="str">
        <f t="shared" si="166"/>
        <v>California</v>
      </c>
      <c r="K1778" s="2" t="s">
        <v>9</v>
      </c>
      <c r="L1778" s="2" t="s">
        <v>1293</v>
      </c>
      <c r="M1778" s="4">
        <v>41.4</v>
      </c>
      <c r="N1778" s="4">
        <v>4</v>
      </c>
      <c r="O1778" s="4">
        <v>19.872</v>
      </c>
      <c r="P1778" s="14">
        <f t="shared" si="167"/>
        <v>0.48000000000000004</v>
      </c>
    </row>
    <row r="1779" spans="1:16" ht="14.25" customHeight="1" x14ac:dyDescent="0.25">
      <c r="A1779" s="2" t="s">
        <v>2019</v>
      </c>
      <c r="B1779" s="3">
        <v>40875</v>
      </c>
      <c r="C1779" s="10" t="str">
        <f t="shared" si="162"/>
        <v>November</v>
      </c>
      <c r="D1779" s="10" t="str">
        <f t="shared" si="163"/>
        <v>2011</v>
      </c>
      <c r="E1779" s="3">
        <v>40875</v>
      </c>
      <c r="F1779" s="13">
        <f t="shared" si="164"/>
        <v>0</v>
      </c>
      <c r="G1779" s="2" t="s">
        <v>3828</v>
      </c>
      <c r="H1779" s="2" t="s">
        <v>3134</v>
      </c>
      <c r="I1779" s="22" t="str">
        <f t="shared" si="165"/>
        <v>United States</v>
      </c>
      <c r="J1779" s="22" t="str">
        <f t="shared" si="166"/>
        <v>California</v>
      </c>
      <c r="K1779" s="2" t="s">
        <v>198</v>
      </c>
      <c r="L1779" s="2" t="s">
        <v>772</v>
      </c>
      <c r="M1779" s="4">
        <v>411.33199999999999</v>
      </c>
      <c r="N1779" s="4">
        <v>4</v>
      </c>
      <c r="O1779" s="4">
        <v>-4.8391999999999999</v>
      </c>
      <c r="P1779" s="14">
        <f t="shared" si="167"/>
        <v>-1.1764705882352941E-2</v>
      </c>
    </row>
    <row r="1780" spans="1:16" ht="14.25" customHeight="1" x14ac:dyDescent="0.25">
      <c r="A1780" s="2" t="s">
        <v>2020</v>
      </c>
      <c r="B1780" s="3">
        <v>41556</v>
      </c>
      <c r="C1780" s="10" t="str">
        <f t="shared" si="162"/>
        <v>October</v>
      </c>
      <c r="D1780" s="10" t="str">
        <f t="shared" si="163"/>
        <v>2013</v>
      </c>
      <c r="E1780" s="3">
        <v>41556</v>
      </c>
      <c r="F1780" s="13">
        <f t="shared" si="164"/>
        <v>0</v>
      </c>
      <c r="G1780" s="2" t="s">
        <v>3361</v>
      </c>
      <c r="H1780" s="2" t="s">
        <v>3131</v>
      </c>
      <c r="I1780" s="22" t="str">
        <f t="shared" si="165"/>
        <v>United States</v>
      </c>
      <c r="J1780" s="22" t="str">
        <f t="shared" si="166"/>
        <v>California</v>
      </c>
      <c r="K1780" s="2" t="s">
        <v>45</v>
      </c>
      <c r="L1780" s="2" t="s">
        <v>2021</v>
      </c>
      <c r="M1780" s="4">
        <v>61.96</v>
      </c>
      <c r="N1780" s="4">
        <v>2</v>
      </c>
      <c r="O1780" s="4">
        <v>27.882000000000001</v>
      </c>
      <c r="P1780" s="14">
        <f t="shared" si="167"/>
        <v>0.45</v>
      </c>
    </row>
    <row r="1781" spans="1:16" ht="14.25" customHeight="1" x14ac:dyDescent="0.25">
      <c r="A1781" s="2" t="s">
        <v>2022</v>
      </c>
      <c r="B1781" s="3">
        <v>41190</v>
      </c>
      <c r="C1781" s="10" t="str">
        <f t="shared" si="162"/>
        <v>October</v>
      </c>
      <c r="D1781" s="10" t="str">
        <f t="shared" si="163"/>
        <v>2012</v>
      </c>
      <c r="E1781" s="3">
        <v>41194</v>
      </c>
      <c r="F1781" s="13">
        <f t="shared" si="164"/>
        <v>4</v>
      </c>
      <c r="G1781" s="2" t="s">
        <v>3492</v>
      </c>
      <c r="H1781" s="2" t="s">
        <v>3134</v>
      </c>
      <c r="I1781" s="22" t="str">
        <f t="shared" si="165"/>
        <v>United States</v>
      </c>
      <c r="J1781" s="22" t="str">
        <f t="shared" si="166"/>
        <v>California</v>
      </c>
      <c r="K1781" s="2" t="s">
        <v>12</v>
      </c>
      <c r="L1781" s="2" t="s">
        <v>594</v>
      </c>
      <c r="M1781" s="4">
        <v>145.9</v>
      </c>
      <c r="N1781" s="4">
        <v>5</v>
      </c>
      <c r="O1781" s="4">
        <v>62.737000000000002</v>
      </c>
      <c r="P1781" s="14">
        <f t="shared" si="167"/>
        <v>0.43</v>
      </c>
    </row>
    <row r="1782" spans="1:16" ht="14.25" customHeight="1" x14ac:dyDescent="0.25">
      <c r="A1782" s="2" t="s">
        <v>2023</v>
      </c>
      <c r="B1782" s="3">
        <v>40599</v>
      </c>
      <c r="C1782" s="10" t="str">
        <f t="shared" si="162"/>
        <v>February</v>
      </c>
      <c r="D1782" s="10" t="str">
        <f t="shared" si="163"/>
        <v>2011</v>
      </c>
      <c r="E1782" s="3">
        <v>40604</v>
      </c>
      <c r="F1782" s="13">
        <f t="shared" si="164"/>
        <v>5</v>
      </c>
      <c r="G1782" s="2" t="s">
        <v>3829</v>
      </c>
      <c r="H1782" s="2" t="s">
        <v>3209</v>
      </c>
      <c r="I1782" s="22" t="str">
        <f t="shared" si="165"/>
        <v>United States</v>
      </c>
      <c r="J1782" s="22" t="str">
        <f t="shared" si="166"/>
        <v>Oregon</v>
      </c>
      <c r="K1782" s="2" t="s">
        <v>45</v>
      </c>
      <c r="L1782" s="2" t="s">
        <v>2024</v>
      </c>
      <c r="M1782" s="4">
        <v>32.896000000000001</v>
      </c>
      <c r="N1782" s="4">
        <v>4</v>
      </c>
      <c r="O1782" s="4">
        <v>11.102399999999999</v>
      </c>
      <c r="P1782" s="14">
        <f t="shared" si="167"/>
        <v>0.33749999999999997</v>
      </c>
    </row>
    <row r="1783" spans="1:16" ht="14.25" customHeight="1" x14ac:dyDescent="0.25">
      <c r="A1783" s="2" t="s">
        <v>2023</v>
      </c>
      <c r="B1783" s="3">
        <v>40599</v>
      </c>
      <c r="C1783" s="10" t="str">
        <f t="shared" si="162"/>
        <v>February</v>
      </c>
      <c r="D1783" s="10" t="str">
        <f t="shared" si="163"/>
        <v>2011</v>
      </c>
      <c r="E1783" s="3">
        <v>40604</v>
      </c>
      <c r="F1783" s="13">
        <f t="shared" si="164"/>
        <v>5</v>
      </c>
      <c r="G1783" s="2" t="s">
        <v>3829</v>
      </c>
      <c r="H1783" s="2" t="s">
        <v>3209</v>
      </c>
      <c r="I1783" s="22" t="str">
        <f t="shared" si="165"/>
        <v>United States</v>
      </c>
      <c r="J1783" s="22" t="str">
        <f t="shared" si="166"/>
        <v>Oregon</v>
      </c>
      <c r="K1783" s="2" t="s">
        <v>45</v>
      </c>
      <c r="L1783" s="2" t="s">
        <v>2025</v>
      </c>
      <c r="M1783" s="4">
        <v>22.776</v>
      </c>
      <c r="N1783" s="4">
        <v>3</v>
      </c>
      <c r="O1783" s="4">
        <v>7.6868999999999996</v>
      </c>
      <c r="P1783" s="14">
        <f t="shared" si="167"/>
        <v>0.33749999999999997</v>
      </c>
    </row>
    <row r="1784" spans="1:16" ht="14.25" customHeight="1" x14ac:dyDescent="0.25">
      <c r="A1784" s="2" t="s">
        <v>2026</v>
      </c>
      <c r="B1784" s="3">
        <v>41431</v>
      </c>
      <c r="C1784" s="10" t="str">
        <f t="shared" si="162"/>
        <v>June</v>
      </c>
      <c r="D1784" s="10" t="str">
        <f t="shared" si="163"/>
        <v>2013</v>
      </c>
      <c r="E1784" s="3">
        <v>41433</v>
      </c>
      <c r="F1784" s="13">
        <f t="shared" si="164"/>
        <v>2</v>
      </c>
      <c r="G1784" s="2" t="s">
        <v>3830</v>
      </c>
      <c r="H1784" s="2" t="s">
        <v>3148</v>
      </c>
      <c r="I1784" s="22" t="str">
        <f t="shared" si="165"/>
        <v>United States</v>
      </c>
      <c r="J1784" s="22" t="str">
        <f t="shared" si="166"/>
        <v>California</v>
      </c>
      <c r="K1784" s="2" t="s">
        <v>18</v>
      </c>
      <c r="L1784" s="2" t="s">
        <v>167</v>
      </c>
      <c r="M1784" s="4">
        <v>21.552</v>
      </c>
      <c r="N1784" s="4">
        <v>6</v>
      </c>
      <c r="O1784" s="4">
        <v>7.0044000000000004</v>
      </c>
      <c r="P1784" s="14">
        <f t="shared" si="167"/>
        <v>0.32500000000000001</v>
      </c>
    </row>
    <row r="1785" spans="1:16" ht="14.25" customHeight="1" x14ac:dyDescent="0.25">
      <c r="A1785" s="2" t="s">
        <v>2026</v>
      </c>
      <c r="B1785" s="3">
        <v>41431</v>
      </c>
      <c r="C1785" s="10" t="str">
        <f t="shared" si="162"/>
        <v>June</v>
      </c>
      <c r="D1785" s="10" t="str">
        <f t="shared" si="163"/>
        <v>2013</v>
      </c>
      <c r="E1785" s="3">
        <v>41433</v>
      </c>
      <c r="F1785" s="13">
        <f t="shared" si="164"/>
        <v>2</v>
      </c>
      <c r="G1785" s="2" t="s">
        <v>3830</v>
      </c>
      <c r="H1785" s="2" t="s">
        <v>3148</v>
      </c>
      <c r="I1785" s="22" t="str">
        <f t="shared" si="165"/>
        <v>United States</v>
      </c>
      <c r="J1785" s="22" t="str">
        <f t="shared" si="166"/>
        <v>California</v>
      </c>
      <c r="K1785" s="2" t="s">
        <v>20</v>
      </c>
      <c r="L1785" s="2" t="s">
        <v>2027</v>
      </c>
      <c r="M1785" s="4">
        <v>58.24</v>
      </c>
      <c r="N1785" s="4">
        <v>4</v>
      </c>
      <c r="O1785" s="4">
        <v>15.7248</v>
      </c>
      <c r="P1785" s="14">
        <f t="shared" si="167"/>
        <v>0.27</v>
      </c>
    </row>
    <row r="1786" spans="1:16" ht="14.25" customHeight="1" x14ac:dyDescent="0.25">
      <c r="A1786" s="2" t="s">
        <v>2028</v>
      </c>
      <c r="B1786" s="3">
        <v>41619</v>
      </c>
      <c r="C1786" s="10" t="str">
        <f t="shared" si="162"/>
        <v>December</v>
      </c>
      <c r="D1786" s="10" t="str">
        <f t="shared" si="163"/>
        <v>2013</v>
      </c>
      <c r="E1786" s="3">
        <v>41621</v>
      </c>
      <c r="F1786" s="13">
        <f t="shared" si="164"/>
        <v>2</v>
      </c>
      <c r="G1786" s="2" t="s">
        <v>3681</v>
      </c>
      <c r="H1786" s="2" t="s">
        <v>3154</v>
      </c>
      <c r="I1786" s="22" t="str">
        <f t="shared" si="165"/>
        <v>United States</v>
      </c>
      <c r="J1786" s="22" t="str">
        <f t="shared" si="166"/>
        <v>California</v>
      </c>
      <c r="K1786" s="2" t="s">
        <v>45</v>
      </c>
      <c r="L1786" s="2" t="s">
        <v>850</v>
      </c>
      <c r="M1786" s="4">
        <v>80.28</v>
      </c>
      <c r="N1786" s="4">
        <v>12</v>
      </c>
      <c r="O1786" s="4">
        <v>36.928800000000003</v>
      </c>
      <c r="P1786" s="14">
        <f t="shared" si="167"/>
        <v>0.46</v>
      </c>
    </row>
    <row r="1787" spans="1:16" ht="14.25" customHeight="1" x14ac:dyDescent="0.25">
      <c r="A1787" s="2" t="s">
        <v>2029</v>
      </c>
      <c r="B1787" s="3">
        <v>41760</v>
      </c>
      <c r="C1787" s="10" t="str">
        <f t="shared" si="162"/>
        <v>May</v>
      </c>
      <c r="D1787" s="10" t="str">
        <f t="shared" si="163"/>
        <v>2014</v>
      </c>
      <c r="E1787" s="3">
        <v>41765</v>
      </c>
      <c r="F1787" s="13">
        <f t="shared" si="164"/>
        <v>5</v>
      </c>
      <c r="G1787" s="2" t="s">
        <v>3831</v>
      </c>
      <c r="H1787" s="2" t="s">
        <v>3131</v>
      </c>
      <c r="I1787" s="22" t="str">
        <f t="shared" si="165"/>
        <v>United States</v>
      </c>
      <c r="J1787" s="22" t="str">
        <f t="shared" si="166"/>
        <v>California</v>
      </c>
      <c r="K1787" s="2" t="s">
        <v>14</v>
      </c>
      <c r="L1787" s="2" t="s">
        <v>2030</v>
      </c>
      <c r="M1787" s="4">
        <v>9.7799999999999994</v>
      </c>
      <c r="N1787" s="4">
        <v>2</v>
      </c>
      <c r="O1787" s="4">
        <v>4.0098000000000003</v>
      </c>
      <c r="P1787" s="14">
        <f t="shared" si="167"/>
        <v>0.41000000000000003</v>
      </c>
    </row>
    <row r="1788" spans="1:16" ht="14.25" customHeight="1" x14ac:dyDescent="0.25">
      <c r="A1788" s="2" t="s">
        <v>2031</v>
      </c>
      <c r="B1788" s="3">
        <v>41754</v>
      </c>
      <c r="C1788" s="10" t="str">
        <f t="shared" si="162"/>
        <v>April</v>
      </c>
      <c r="D1788" s="10" t="str">
        <f t="shared" si="163"/>
        <v>2014</v>
      </c>
      <c r="E1788" s="3">
        <v>41758</v>
      </c>
      <c r="F1788" s="13">
        <f t="shared" si="164"/>
        <v>4</v>
      </c>
      <c r="G1788" s="2" t="s">
        <v>3625</v>
      </c>
      <c r="H1788" s="2" t="s">
        <v>3268</v>
      </c>
      <c r="I1788" s="22" t="str">
        <f t="shared" si="165"/>
        <v>United States</v>
      </c>
      <c r="J1788" s="22" t="str">
        <f t="shared" si="166"/>
        <v>California</v>
      </c>
      <c r="K1788" s="2" t="s">
        <v>79</v>
      </c>
      <c r="L1788" s="2" t="s">
        <v>2032</v>
      </c>
      <c r="M1788" s="4">
        <v>1.81</v>
      </c>
      <c r="N1788" s="4">
        <v>1</v>
      </c>
      <c r="O1788" s="4">
        <v>0.65159999999999996</v>
      </c>
      <c r="P1788" s="14">
        <f t="shared" si="167"/>
        <v>0.36</v>
      </c>
    </row>
    <row r="1789" spans="1:16" ht="14.25" customHeight="1" x14ac:dyDescent="0.25">
      <c r="A1789" s="2" t="s">
        <v>2033</v>
      </c>
      <c r="B1789" s="3">
        <v>41628</v>
      </c>
      <c r="C1789" s="10" t="str">
        <f t="shared" si="162"/>
        <v>December</v>
      </c>
      <c r="D1789" s="10" t="str">
        <f t="shared" si="163"/>
        <v>2013</v>
      </c>
      <c r="E1789" s="3">
        <v>41634</v>
      </c>
      <c r="F1789" s="13">
        <f t="shared" si="164"/>
        <v>6</v>
      </c>
      <c r="G1789" s="2" t="s">
        <v>3375</v>
      </c>
      <c r="H1789" s="2" t="s">
        <v>3157</v>
      </c>
      <c r="I1789" s="22" t="str">
        <f t="shared" si="165"/>
        <v>United States</v>
      </c>
      <c r="J1789" s="22" t="str">
        <f t="shared" si="166"/>
        <v>Arizona</v>
      </c>
      <c r="K1789" s="2" t="s">
        <v>22</v>
      </c>
      <c r="L1789" s="2" t="s">
        <v>2034</v>
      </c>
      <c r="M1789" s="4">
        <v>455.97</v>
      </c>
      <c r="N1789" s="4">
        <v>6</v>
      </c>
      <c r="O1789" s="4">
        <v>-218.8656</v>
      </c>
      <c r="P1789" s="14">
        <f t="shared" si="167"/>
        <v>-0.48</v>
      </c>
    </row>
    <row r="1790" spans="1:16" ht="14.25" customHeight="1" x14ac:dyDescent="0.25">
      <c r="A1790" s="2" t="s">
        <v>2033</v>
      </c>
      <c r="B1790" s="3">
        <v>41628</v>
      </c>
      <c r="C1790" s="10" t="str">
        <f t="shared" si="162"/>
        <v>December</v>
      </c>
      <c r="D1790" s="10" t="str">
        <f t="shared" si="163"/>
        <v>2013</v>
      </c>
      <c r="E1790" s="3">
        <v>41634</v>
      </c>
      <c r="F1790" s="13">
        <f t="shared" si="164"/>
        <v>6</v>
      </c>
      <c r="G1790" s="2" t="s">
        <v>3375</v>
      </c>
      <c r="H1790" s="2" t="s">
        <v>3157</v>
      </c>
      <c r="I1790" s="22" t="str">
        <f t="shared" si="165"/>
        <v>United States</v>
      </c>
      <c r="J1790" s="22" t="str">
        <f t="shared" si="166"/>
        <v>Arizona</v>
      </c>
      <c r="K1790" s="2" t="s">
        <v>18</v>
      </c>
      <c r="L1790" s="2" t="s">
        <v>1220</v>
      </c>
      <c r="M1790" s="4">
        <v>10.44</v>
      </c>
      <c r="N1790" s="4">
        <v>6</v>
      </c>
      <c r="O1790" s="4">
        <v>-7.6559999999999997</v>
      </c>
      <c r="P1790" s="14">
        <f t="shared" si="167"/>
        <v>-0.73333333333333339</v>
      </c>
    </row>
    <row r="1791" spans="1:16" ht="14.25" customHeight="1" x14ac:dyDescent="0.25">
      <c r="A1791" s="2" t="s">
        <v>2033</v>
      </c>
      <c r="B1791" s="3">
        <v>41628</v>
      </c>
      <c r="C1791" s="10" t="str">
        <f t="shared" si="162"/>
        <v>December</v>
      </c>
      <c r="D1791" s="10" t="str">
        <f t="shared" si="163"/>
        <v>2013</v>
      </c>
      <c r="E1791" s="3">
        <v>41634</v>
      </c>
      <c r="F1791" s="13">
        <f t="shared" si="164"/>
        <v>6</v>
      </c>
      <c r="G1791" s="2" t="s">
        <v>3375</v>
      </c>
      <c r="H1791" s="2" t="s">
        <v>3157</v>
      </c>
      <c r="I1791" s="22" t="str">
        <f t="shared" si="165"/>
        <v>United States</v>
      </c>
      <c r="J1791" s="22" t="str">
        <f t="shared" si="166"/>
        <v>Arizona</v>
      </c>
      <c r="K1791" s="2" t="s">
        <v>18</v>
      </c>
      <c r="L1791" s="2" t="s">
        <v>565</v>
      </c>
      <c r="M1791" s="4">
        <v>5.2140000000000004</v>
      </c>
      <c r="N1791" s="4">
        <v>2</v>
      </c>
      <c r="O1791" s="4">
        <v>-4.1711999999999998</v>
      </c>
      <c r="P1791" s="14">
        <f t="shared" si="167"/>
        <v>-0.79999999999999993</v>
      </c>
    </row>
    <row r="1792" spans="1:16" ht="14.25" customHeight="1" x14ac:dyDescent="0.25">
      <c r="A1792" s="2" t="s">
        <v>2035</v>
      </c>
      <c r="B1792" s="3">
        <v>41890</v>
      </c>
      <c r="C1792" s="10" t="str">
        <f t="shared" si="162"/>
        <v>September</v>
      </c>
      <c r="D1792" s="10" t="str">
        <f t="shared" si="163"/>
        <v>2014</v>
      </c>
      <c r="E1792" s="3">
        <v>41891</v>
      </c>
      <c r="F1792" s="13">
        <f t="shared" si="164"/>
        <v>1</v>
      </c>
      <c r="G1792" s="2" t="s">
        <v>3589</v>
      </c>
      <c r="H1792" s="2" t="s">
        <v>3269</v>
      </c>
      <c r="I1792" s="22" t="str">
        <f t="shared" si="165"/>
        <v>United States</v>
      </c>
      <c r="J1792" s="22" t="str">
        <f t="shared" si="166"/>
        <v>Utah</v>
      </c>
      <c r="K1792" s="2" t="s">
        <v>12</v>
      </c>
      <c r="L1792" s="2" t="s">
        <v>1506</v>
      </c>
      <c r="M1792" s="4">
        <v>25.16</v>
      </c>
      <c r="N1792" s="4">
        <v>2</v>
      </c>
      <c r="O1792" s="4">
        <v>10.5672</v>
      </c>
      <c r="P1792" s="14">
        <f t="shared" si="167"/>
        <v>0.42</v>
      </c>
    </row>
    <row r="1793" spans="1:16" ht="14.25" customHeight="1" x14ac:dyDescent="0.25">
      <c r="A1793" s="2" t="s">
        <v>2035</v>
      </c>
      <c r="B1793" s="3">
        <v>41890</v>
      </c>
      <c r="C1793" s="10" t="str">
        <f t="shared" si="162"/>
        <v>September</v>
      </c>
      <c r="D1793" s="10" t="str">
        <f t="shared" si="163"/>
        <v>2014</v>
      </c>
      <c r="E1793" s="3">
        <v>41891</v>
      </c>
      <c r="F1793" s="13">
        <f t="shared" si="164"/>
        <v>1</v>
      </c>
      <c r="G1793" s="2" t="s">
        <v>3589</v>
      </c>
      <c r="H1793" s="2" t="s">
        <v>3269</v>
      </c>
      <c r="I1793" s="22" t="str">
        <f t="shared" si="165"/>
        <v>United States</v>
      </c>
      <c r="J1793" s="22" t="str">
        <f t="shared" si="166"/>
        <v>Utah</v>
      </c>
      <c r="K1793" s="2" t="s">
        <v>16</v>
      </c>
      <c r="L1793" s="2" t="s">
        <v>2036</v>
      </c>
      <c r="M1793" s="4">
        <v>126.56</v>
      </c>
      <c r="N1793" s="4">
        <v>4</v>
      </c>
      <c r="O1793" s="4">
        <v>47.46</v>
      </c>
      <c r="P1793" s="14">
        <f t="shared" si="167"/>
        <v>0.375</v>
      </c>
    </row>
    <row r="1794" spans="1:16" ht="14.25" customHeight="1" x14ac:dyDescent="0.25">
      <c r="A1794" s="2" t="s">
        <v>2037</v>
      </c>
      <c r="B1794" s="3">
        <v>40875</v>
      </c>
      <c r="C1794" s="10" t="str">
        <f t="shared" si="162"/>
        <v>November</v>
      </c>
      <c r="D1794" s="10" t="str">
        <f t="shared" si="163"/>
        <v>2011</v>
      </c>
      <c r="E1794" s="3">
        <v>40878</v>
      </c>
      <c r="F1794" s="13">
        <f t="shared" si="164"/>
        <v>3</v>
      </c>
      <c r="G1794" s="2" t="s">
        <v>3784</v>
      </c>
      <c r="H1794" s="2" t="s">
        <v>3134</v>
      </c>
      <c r="I1794" s="22" t="str">
        <f t="shared" si="165"/>
        <v>United States</v>
      </c>
      <c r="J1794" s="22" t="str">
        <f t="shared" si="166"/>
        <v>California</v>
      </c>
      <c r="K1794" s="2" t="s">
        <v>20</v>
      </c>
      <c r="L1794" s="2" t="s">
        <v>2027</v>
      </c>
      <c r="M1794" s="4">
        <v>43.68</v>
      </c>
      <c r="N1794" s="4">
        <v>3</v>
      </c>
      <c r="O1794" s="4">
        <v>11.7936</v>
      </c>
      <c r="P1794" s="14">
        <f t="shared" si="167"/>
        <v>0.27</v>
      </c>
    </row>
    <row r="1795" spans="1:16" ht="14.25" customHeight="1" x14ac:dyDescent="0.25">
      <c r="A1795" s="2" t="s">
        <v>2037</v>
      </c>
      <c r="B1795" s="3">
        <v>40875</v>
      </c>
      <c r="C1795" s="10" t="str">
        <f t="shared" ref="C1795:C1858" si="168">TEXT(B1795,"mmmm")</f>
        <v>November</v>
      </c>
      <c r="D1795" s="10" t="str">
        <f t="shared" ref="D1795:D1858" si="169">TEXT(B1795,"yyyy")</f>
        <v>2011</v>
      </c>
      <c r="E1795" s="3">
        <v>40878</v>
      </c>
      <c r="F1795" s="13">
        <f t="shared" ref="F1795:F1858" si="170">E1795-B1795</f>
        <v>3</v>
      </c>
      <c r="G1795" s="2" t="s">
        <v>3784</v>
      </c>
      <c r="H1795" s="2" t="s">
        <v>3134</v>
      </c>
      <c r="I1795" s="22" t="str">
        <f t="shared" ref="I1795:I1858" si="171">LEFT(H1795,FIND(",",H1795)-1)</f>
        <v>United States</v>
      </c>
      <c r="J1795" s="22" t="str">
        <f t="shared" ref="J1795:J1858" si="172">TRIM(RIGHT(H1795,LEN(H1795)-FIND("@",SUBSTITUTE(H1795,",","@",LEN(H1795)-LEN(SUBSTITUTE(H1795,",",""))))))</f>
        <v>California</v>
      </c>
      <c r="K1795" s="2" t="s">
        <v>38</v>
      </c>
      <c r="L1795" s="2" t="s">
        <v>484</v>
      </c>
      <c r="M1795" s="4">
        <v>139.93</v>
      </c>
      <c r="N1795" s="4">
        <v>7</v>
      </c>
      <c r="O1795" s="4">
        <v>34.982500000000002</v>
      </c>
      <c r="P1795" s="14">
        <f t="shared" ref="P1795:P1858" si="173">IF(M1795=0,0,O1795/M1795)</f>
        <v>0.25</v>
      </c>
    </row>
    <row r="1796" spans="1:16" ht="14.25" customHeight="1" x14ac:dyDescent="0.25">
      <c r="A1796" s="2" t="s">
        <v>2038</v>
      </c>
      <c r="B1796" s="3">
        <v>41249</v>
      </c>
      <c r="C1796" s="10" t="str">
        <f t="shared" si="168"/>
        <v>December</v>
      </c>
      <c r="D1796" s="10" t="str">
        <f t="shared" si="169"/>
        <v>2012</v>
      </c>
      <c r="E1796" s="3">
        <v>41253</v>
      </c>
      <c r="F1796" s="13">
        <f t="shared" si="170"/>
        <v>4</v>
      </c>
      <c r="G1796" s="2" t="s">
        <v>3578</v>
      </c>
      <c r="H1796" s="2" t="s">
        <v>3199</v>
      </c>
      <c r="I1796" s="22" t="str">
        <f t="shared" si="171"/>
        <v>United States</v>
      </c>
      <c r="J1796" s="22" t="str">
        <f t="shared" si="172"/>
        <v>Nevada</v>
      </c>
      <c r="K1796" s="2" t="s">
        <v>45</v>
      </c>
      <c r="L1796" s="2" t="s">
        <v>2039</v>
      </c>
      <c r="M1796" s="4">
        <v>6.48</v>
      </c>
      <c r="N1796" s="4">
        <v>1</v>
      </c>
      <c r="O1796" s="4">
        <v>3.1103999999999998</v>
      </c>
      <c r="P1796" s="14">
        <f t="shared" si="173"/>
        <v>0.47999999999999993</v>
      </c>
    </row>
    <row r="1797" spans="1:16" ht="14.25" customHeight="1" x14ac:dyDescent="0.25">
      <c r="A1797" s="2" t="s">
        <v>2038</v>
      </c>
      <c r="B1797" s="3">
        <v>41249</v>
      </c>
      <c r="C1797" s="10" t="str">
        <f t="shared" si="168"/>
        <v>December</v>
      </c>
      <c r="D1797" s="10" t="str">
        <f t="shared" si="169"/>
        <v>2012</v>
      </c>
      <c r="E1797" s="3">
        <v>41253</v>
      </c>
      <c r="F1797" s="13">
        <f t="shared" si="170"/>
        <v>4</v>
      </c>
      <c r="G1797" s="2" t="s">
        <v>3578</v>
      </c>
      <c r="H1797" s="2" t="s">
        <v>3199</v>
      </c>
      <c r="I1797" s="22" t="str">
        <f t="shared" si="171"/>
        <v>United States</v>
      </c>
      <c r="J1797" s="22" t="str">
        <f t="shared" si="172"/>
        <v>Nevada</v>
      </c>
      <c r="K1797" s="2" t="s">
        <v>28</v>
      </c>
      <c r="L1797" s="2" t="s">
        <v>902</v>
      </c>
      <c r="M1797" s="4">
        <v>1325.85</v>
      </c>
      <c r="N1797" s="4">
        <v>5</v>
      </c>
      <c r="O1797" s="4">
        <v>238.65299999999999</v>
      </c>
      <c r="P1797" s="14">
        <f t="shared" si="173"/>
        <v>0.18</v>
      </c>
    </row>
    <row r="1798" spans="1:16" ht="14.25" customHeight="1" x14ac:dyDescent="0.25">
      <c r="A1798" s="2" t="s">
        <v>2038</v>
      </c>
      <c r="B1798" s="3">
        <v>41249</v>
      </c>
      <c r="C1798" s="10" t="str">
        <f t="shared" si="168"/>
        <v>December</v>
      </c>
      <c r="D1798" s="10" t="str">
        <f t="shared" si="169"/>
        <v>2012</v>
      </c>
      <c r="E1798" s="3">
        <v>41253</v>
      </c>
      <c r="F1798" s="13">
        <f t="shared" si="170"/>
        <v>4</v>
      </c>
      <c r="G1798" s="2" t="s">
        <v>3578</v>
      </c>
      <c r="H1798" s="2" t="s">
        <v>3199</v>
      </c>
      <c r="I1798" s="22" t="str">
        <f t="shared" si="171"/>
        <v>United States</v>
      </c>
      <c r="J1798" s="22" t="str">
        <f t="shared" si="172"/>
        <v>Nevada</v>
      </c>
      <c r="K1798" s="2" t="s">
        <v>9</v>
      </c>
      <c r="L1798" s="2" t="s">
        <v>1768</v>
      </c>
      <c r="M1798" s="4">
        <v>14.94</v>
      </c>
      <c r="N1798" s="4">
        <v>3</v>
      </c>
      <c r="O1798" s="4">
        <v>6.8723999999999998</v>
      </c>
      <c r="P1798" s="14">
        <f t="shared" si="173"/>
        <v>0.46</v>
      </c>
    </row>
    <row r="1799" spans="1:16" ht="14.25" customHeight="1" x14ac:dyDescent="0.25">
      <c r="A1799" s="2" t="s">
        <v>2040</v>
      </c>
      <c r="B1799" s="3">
        <v>41621</v>
      </c>
      <c r="C1799" s="10" t="str">
        <f t="shared" si="168"/>
        <v>December</v>
      </c>
      <c r="D1799" s="10" t="str">
        <f t="shared" si="169"/>
        <v>2013</v>
      </c>
      <c r="E1799" s="3">
        <v>41625</v>
      </c>
      <c r="F1799" s="13">
        <f t="shared" si="170"/>
        <v>4</v>
      </c>
      <c r="G1799" s="2" t="s">
        <v>3832</v>
      </c>
      <c r="H1799" s="2" t="s">
        <v>3141</v>
      </c>
      <c r="I1799" s="22" t="str">
        <f t="shared" si="171"/>
        <v>United States</v>
      </c>
      <c r="J1799" s="22" t="str">
        <f t="shared" si="172"/>
        <v>California</v>
      </c>
      <c r="K1799" s="2" t="s">
        <v>12</v>
      </c>
      <c r="L1799" s="2" t="s">
        <v>243</v>
      </c>
      <c r="M1799" s="4">
        <v>383.64</v>
      </c>
      <c r="N1799" s="4">
        <v>6</v>
      </c>
      <c r="O1799" s="4">
        <v>122.76479999999999</v>
      </c>
      <c r="P1799" s="14">
        <f t="shared" si="173"/>
        <v>0.32</v>
      </c>
    </row>
    <row r="1800" spans="1:16" ht="14.25" customHeight="1" x14ac:dyDescent="0.25">
      <c r="A1800" s="2" t="s">
        <v>2040</v>
      </c>
      <c r="B1800" s="3">
        <v>41621</v>
      </c>
      <c r="C1800" s="10" t="str">
        <f t="shared" si="168"/>
        <v>December</v>
      </c>
      <c r="D1800" s="10" t="str">
        <f t="shared" si="169"/>
        <v>2013</v>
      </c>
      <c r="E1800" s="3">
        <v>41625</v>
      </c>
      <c r="F1800" s="13">
        <f t="shared" si="170"/>
        <v>4</v>
      </c>
      <c r="G1800" s="2" t="s">
        <v>3832</v>
      </c>
      <c r="H1800" s="2" t="s">
        <v>3141</v>
      </c>
      <c r="I1800" s="22" t="str">
        <f t="shared" si="171"/>
        <v>United States</v>
      </c>
      <c r="J1800" s="22" t="str">
        <f t="shared" si="172"/>
        <v>California</v>
      </c>
      <c r="K1800" s="2" t="s">
        <v>20</v>
      </c>
      <c r="L1800" s="2" t="s">
        <v>329</v>
      </c>
      <c r="M1800" s="4">
        <v>56.52</v>
      </c>
      <c r="N1800" s="4">
        <v>3</v>
      </c>
      <c r="O1800" s="4">
        <v>15.8256</v>
      </c>
      <c r="P1800" s="14">
        <f t="shared" si="173"/>
        <v>0.27999999999999997</v>
      </c>
    </row>
    <row r="1801" spans="1:16" ht="14.25" customHeight="1" x14ac:dyDescent="0.25">
      <c r="A1801" s="2" t="s">
        <v>2041</v>
      </c>
      <c r="B1801" s="3">
        <v>41892</v>
      </c>
      <c r="C1801" s="10" t="str">
        <f t="shared" si="168"/>
        <v>September</v>
      </c>
      <c r="D1801" s="10" t="str">
        <f t="shared" si="169"/>
        <v>2014</v>
      </c>
      <c r="E1801" s="3">
        <v>41897</v>
      </c>
      <c r="F1801" s="13">
        <f t="shared" si="170"/>
        <v>5</v>
      </c>
      <c r="G1801" s="2" t="s">
        <v>3691</v>
      </c>
      <c r="H1801" s="2" t="s">
        <v>3131</v>
      </c>
      <c r="I1801" s="22" t="str">
        <f t="shared" si="171"/>
        <v>United States</v>
      </c>
      <c r="J1801" s="22" t="str">
        <f t="shared" si="172"/>
        <v>California</v>
      </c>
      <c r="K1801" s="2" t="s">
        <v>14</v>
      </c>
      <c r="L1801" s="2" t="s">
        <v>2042</v>
      </c>
      <c r="M1801" s="4">
        <v>6.56</v>
      </c>
      <c r="N1801" s="4">
        <v>2</v>
      </c>
      <c r="O1801" s="4">
        <v>1.9024000000000001</v>
      </c>
      <c r="P1801" s="14">
        <f t="shared" si="173"/>
        <v>0.29000000000000004</v>
      </c>
    </row>
    <row r="1802" spans="1:16" ht="14.25" customHeight="1" x14ac:dyDescent="0.25">
      <c r="A1802" s="2" t="s">
        <v>2041</v>
      </c>
      <c r="B1802" s="3">
        <v>41892</v>
      </c>
      <c r="C1802" s="10" t="str">
        <f t="shared" si="168"/>
        <v>September</v>
      </c>
      <c r="D1802" s="10" t="str">
        <f t="shared" si="169"/>
        <v>2014</v>
      </c>
      <c r="E1802" s="3">
        <v>41897</v>
      </c>
      <c r="F1802" s="13">
        <f t="shared" si="170"/>
        <v>5</v>
      </c>
      <c r="G1802" s="2" t="s">
        <v>3691</v>
      </c>
      <c r="H1802" s="2" t="s">
        <v>3131</v>
      </c>
      <c r="I1802" s="22" t="str">
        <f t="shared" si="171"/>
        <v>United States</v>
      </c>
      <c r="J1802" s="22" t="str">
        <f t="shared" si="172"/>
        <v>California</v>
      </c>
      <c r="K1802" s="2" t="s">
        <v>72</v>
      </c>
      <c r="L1802" s="2" t="s">
        <v>876</v>
      </c>
      <c r="M1802" s="4">
        <v>243.92</v>
      </c>
      <c r="N1802" s="4">
        <v>5</v>
      </c>
      <c r="O1802" s="4">
        <v>-15.244999999999999</v>
      </c>
      <c r="P1802" s="14">
        <f t="shared" si="173"/>
        <v>-6.25E-2</v>
      </c>
    </row>
    <row r="1803" spans="1:16" ht="14.25" customHeight="1" x14ac:dyDescent="0.25">
      <c r="A1803" s="2" t="s">
        <v>2041</v>
      </c>
      <c r="B1803" s="3">
        <v>41892</v>
      </c>
      <c r="C1803" s="10" t="str">
        <f t="shared" si="168"/>
        <v>September</v>
      </c>
      <c r="D1803" s="10" t="str">
        <f t="shared" si="169"/>
        <v>2014</v>
      </c>
      <c r="E1803" s="3">
        <v>41897</v>
      </c>
      <c r="F1803" s="13">
        <f t="shared" si="170"/>
        <v>5</v>
      </c>
      <c r="G1803" s="2" t="s">
        <v>3691</v>
      </c>
      <c r="H1803" s="2" t="s">
        <v>3131</v>
      </c>
      <c r="I1803" s="22" t="str">
        <f t="shared" si="171"/>
        <v>United States</v>
      </c>
      <c r="J1803" s="22" t="str">
        <f t="shared" si="172"/>
        <v>California</v>
      </c>
      <c r="K1803" s="2" t="s">
        <v>45</v>
      </c>
      <c r="L1803" s="2" t="s">
        <v>1856</v>
      </c>
      <c r="M1803" s="4">
        <v>47.52</v>
      </c>
      <c r="N1803" s="4">
        <v>9</v>
      </c>
      <c r="O1803" s="4">
        <v>22.8096</v>
      </c>
      <c r="P1803" s="14">
        <f t="shared" si="173"/>
        <v>0.48</v>
      </c>
    </row>
    <row r="1804" spans="1:16" ht="14.25" customHeight="1" x14ac:dyDescent="0.25">
      <c r="A1804" s="2" t="s">
        <v>2043</v>
      </c>
      <c r="B1804" s="3">
        <v>40892</v>
      </c>
      <c r="C1804" s="10" t="str">
        <f t="shared" si="168"/>
        <v>December</v>
      </c>
      <c r="D1804" s="10" t="str">
        <f t="shared" si="169"/>
        <v>2011</v>
      </c>
      <c r="E1804" s="3">
        <v>40896</v>
      </c>
      <c r="F1804" s="13">
        <f t="shared" si="170"/>
        <v>4</v>
      </c>
      <c r="G1804" s="2" t="s">
        <v>3341</v>
      </c>
      <c r="H1804" s="2" t="s">
        <v>3149</v>
      </c>
      <c r="I1804" s="22" t="str">
        <f t="shared" si="171"/>
        <v>United States</v>
      </c>
      <c r="J1804" s="22" t="str">
        <f t="shared" si="172"/>
        <v>California</v>
      </c>
      <c r="K1804" s="2" t="s">
        <v>12</v>
      </c>
      <c r="L1804" s="2" t="s">
        <v>2044</v>
      </c>
      <c r="M1804" s="4">
        <v>6.16</v>
      </c>
      <c r="N1804" s="4">
        <v>2</v>
      </c>
      <c r="O1804" s="4">
        <v>1.9712000000000001</v>
      </c>
      <c r="P1804" s="14">
        <f t="shared" si="173"/>
        <v>0.32</v>
      </c>
    </row>
    <row r="1805" spans="1:16" ht="14.25" customHeight="1" x14ac:dyDescent="0.25">
      <c r="A1805" s="2" t="s">
        <v>2045</v>
      </c>
      <c r="B1805" s="3">
        <v>40987</v>
      </c>
      <c r="C1805" s="10" t="str">
        <f t="shared" si="168"/>
        <v>March</v>
      </c>
      <c r="D1805" s="10" t="str">
        <f t="shared" si="169"/>
        <v>2012</v>
      </c>
      <c r="E1805" s="3">
        <v>40988</v>
      </c>
      <c r="F1805" s="13">
        <f t="shared" si="170"/>
        <v>1</v>
      </c>
      <c r="G1805" s="2" t="s">
        <v>3649</v>
      </c>
      <c r="H1805" s="2" t="s">
        <v>3174</v>
      </c>
      <c r="I1805" s="22" t="str">
        <f t="shared" si="171"/>
        <v>United States</v>
      </c>
      <c r="J1805" s="22" t="str">
        <f t="shared" si="172"/>
        <v>California</v>
      </c>
      <c r="K1805" s="2" t="s">
        <v>79</v>
      </c>
      <c r="L1805" s="2" t="s">
        <v>508</v>
      </c>
      <c r="M1805" s="4">
        <v>10.9</v>
      </c>
      <c r="N1805" s="4">
        <v>5</v>
      </c>
      <c r="O1805" s="4">
        <v>3.597</v>
      </c>
      <c r="P1805" s="14">
        <f t="shared" si="173"/>
        <v>0.32999999999999996</v>
      </c>
    </row>
    <row r="1806" spans="1:16" ht="14.25" customHeight="1" x14ac:dyDescent="0.25">
      <c r="A1806" s="2" t="s">
        <v>2046</v>
      </c>
      <c r="B1806" s="3">
        <v>40743</v>
      </c>
      <c r="C1806" s="10" t="str">
        <f t="shared" si="168"/>
        <v>July</v>
      </c>
      <c r="D1806" s="10" t="str">
        <f t="shared" si="169"/>
        <v>2011</v>
      </c>
      <c r="E1806" s="3">
        <v>40748</v>
      </c>
      <c r="F1806" s="13">
        <f t="shared" si="170"/>
        <v>5</v>
      </c>
      <c r="G1806" s="2" t="s">
        <v>3665</v>
      </c>
      <c r="H1806" s="2" t="s">
        <v>3165</v>
      </c>
      <c r="I1806" s="22" t="str">
        <f t="shared" si="171"/>
        <v>United States</v>
      </c>
      <c r="J1806" s="22" t="str">
        <f t="shared" si="172"/>
        <v>Montana</v>
      </c>
      <c r="K1806" s="2" t="s">
        <v>18</v>
      </c>
      <c r="L1806" s="2" t="s">
        <v>425</v>
      </c>
      <c r="M1806" s="4">
        <v>6.0960000000000001</v>
      </c>
      <c r="N1806" s="4">
        <v>2</v>
      </c>
      <c r="O1806" s="4">
        <v>2.2098</v>
      </c>
      <c r="P1806" s="14">
        <f t="shared" si="173"/>
        <v>0.36249999999999999</v>
      </c>
    </row>
    <row r="1807" spans="1:16" ht="14.25" customHeight="1" x14ac:dyDescent="0.25">
      <c r="A1807" s="2" t="s">
        <v>2047</v>
      </c>
      <c r="B1807" s="3">
        <v>41617</v>
      </c>
      <c r="C1807" s="10" t="str">
        <f t="shared" si="168"/>
        <v>December</v>
      </c>
      <c r="D1807" s="10" t="str">
        <f t="shared" si="169"/>
        <v>2013</v>
      </c>
      <c r="E1807" s="3">
        <v>41620</v>
      </c>
      <c r="F1807" s="13">
        <f t="shared" si="170"/>
        <v>3</v>
      </c>
      <c r="G1807" s="2" t="s">
        <v>3347</v>
      </c>
      <c r="H1807" s="2" t="s">
        <v>3134</v>
      </c>
      <c r="I1807" s="22" t="str">
        <f t="shared" si="171"/>
        <v>United States</v>
      </c>
      <c r="J1807" s="22" t="str">
        <f t="shared" si="172"/>
        <v>California</v>
      </c>
      <c r="K1807" s="2" t="s">
        <v>28</v>
      </c>
      <c r="L1807" s="2" t="s">
        <v>1272</v>
      </c>
      <c r="M1807" s="4">
        <v>34.049999999999997</v>
      </c>
      <c r="N1807" s="4">
        <v>3</v>
      </c>
      <c r="O1807" s="4">
        <v>9.5340000000000007</v>
      </c>
      <c r="P1807" s="14">
        <f t="shared" si="173"/>
        <v>0.28000000000000003</v>
      </c>
    </row>
    <row r="1808" spans="1:16" ht="14.25" customHeight="1" x14ac:dyDescent="0.25">
      <c r="A1808" s="2" t="s">
        <v>2047</v>
      </c>
      <c r="B1808" s="3">
        <v>41617</v>
      </c>
      <c r="C1808" s="10" t="str">
        <f t="shared" si="168"/>
        <v>December</v>
      </c>
      <c r="D1808" s="10" t="str">
        <f t="shared" si="169"/>
        <v>2013</v>
      </c>
      <c r="E1808" s="3">
        <v>41620</v>
      </c>
      <c r="F1808" s="13">
        <f t="shared" si="170"/>
        <v>3</v>
      </c>
      <c r="G1808" s="2" t="s">
        <v>3347</v>
      </c>
      <c r="H1808" s="2" t="s">
        <v>3134</v>
      </c>
      <c r="I1808" s="22" t="str">
        <f t="shared" si="171"/>
        <v>United States</v>
      </c>
      <c r="J1808" s="22" t="str">
        <f t="shared" si="172"/>
        <v>California</v>
      </c>
      <c r="K1808" s="2" t="s">
        <v>28</v>
      </c>
      <c r="L1808" s="2" t="s">
        <v>2048</v>
      </c>
      <c r="M1808" s="4">
        <v>352.38</v>
      </c>
      <c r="N1808" s="4">
        <v>2</v>
      </c>
      <c r="O1808" s="4">
        <v>81.047399999999996</v>
      </c>
      <c r="P1808" s="14">
        <f t="shared" si="173"/>
        <v>0.22999999999999998</v>
      </c>
    </row>
    <row r="1809" spans="1:16" ht="14.25" customHeight="1" x14ac:dyDescent="0.25">
      <c r="A1809" s="2" t="s">
        <v>2049</v>
      </c>
      <c r="B1809" s="3">
        <v>41249</v>
      </c>
      <c r="C1809" s="10" t="str">
        <f t="shared" si="168"/>
        <v>December</v>
      </c>
      <c r="D1809" s="10" t="str">
        <f t="shared" si="169"/>
        <v>2012</v>
      </c>
      <c r="E1809" s="3">
        <v>41254</v>
      </c>
      <c r="F1809" s="13">
        <f t="shared" si="170"/>
        <v>5</v>
      </c>
      <c r="G1809" s="2" t="s">
        <v>3833</v>
      </c>
      <c r="H1809" s="2" t="s">
        <v>3134</v>
      </c>
      <c r="I1809" s="22" t="str">
        <f t="shared" si="171"/>
        <v>United States</v>
      </c>
      <c r="J1809" s="22" t="str">
        <f t="shared" si="172"/>
        <v>California</v>
      </c>
      <c r="K1809" s="2" t="s">
        <v>20</v>
      </c>
      <c r="L1809" s="2" t="s">
        <v>1938</v>
      </c>
      <c r="M1809" s="4">
        <v>7.78</v>
      </c>
      <c r="N1809" s="4">
        <v>2</v>
      </c>
      <c r="O1809" s="4">
        <v>2.0228000000000002</v>
      </c>
      <c r="P1809" s="14">
        <f t="shared" si="173"/>
        <v>0.26</v>
      </c>
    </row>
    <row r="1810" spans="1:16" ht="14.25" customHeight="1" x14ac:dyDescent="0.25">
      <c r="A1810" s="2" t="s">
        <v>2050</v>
      </c>
      <c r="B1810" s="3">
        <v>41870</v>
      </c>
      <c r="C1810" s="10" t="str">
        <f t="shared" si="168"/>
        <v>August</v>
      </c>
      <c r="D1810" s="10" t="str">
        <f t="shared" si="169"/>
        <v>2014</v>
      </c>
      <c r="E1810" s="3">
        <v>41874</v>
      </c>
      <c r="F1810" s="13">
        <f t="shared" si="170"/>
        <v>4</v>
      </c>
      <c r="G1810" s="2" t="s">
        <v>3412</v>
      </c>
      <c r="H1810" s="2" t="s">
        <v>3132</v>
      </c>
      <c r="I1810" s="22" t="str">
        <f t="shared" si="171"/>
        <v>United States</v>
      </c>
      <c r="J1810" s="22" t="str">
        <f t="shared" si="172"/>
        <v>Washington</v>
      </c>
      <c r="K1810" s="2" t="s">
        <v>38</v>
      </c>
      <c r="L1810" s="2" t="s">
        <v>719</v>
      </c>
      <c r="M1810" s="4">
        <v>843.9</v>
      </c>
      <c r="N1810" s="4">
        <v>2</v>
      </c>
      <c r="O1810" s="4">
        <v>371.31599999999997</v>
      </c>
      <c r="P1810" s="14">
        <f t="shared" si="173"/>
        <v>0.44</v>
      </c>
    </row>
    <row r="1811" spans="1:16" ht="14.25" customHeight="1" x14ac:dyDescent="0.25">
      <c r="A1811" s="2" t="s">
        <v>2050</v>
      </c>
      <c r="B1811" s="3">
        <v>41870</v>
      </c>
      <c r="C1811" s="10" t="str">
        <f t="shared" si="168"/>
        <v>August</v>
      </c>
      <c r="D1811" s="10" t="str">
        <f t="shared" si="169"/>
        <v>2014</v>
      </c>
      <c r="E1811" s="3">
        <v>41874</v>
      </c>
      <c r="F1811" s="13">
        <f t="shared" si="170"/>
        <v>4</v>
      </c>
      <c r="G1811" s="2" t="s">
        <v>3412</v>
      </c>
      <c r="H1811" s="2" t="s">
        <v>3132</v>
      </c>
      <c r="I1811" s="22" t="str">
        <f t="shared" si="171"/>
        <v>United States</v>
      </c>
      <c r="J1811" s="22" t="str">
        <f t="shared" si="172"/>
        <v>Washington</v>
      </c>
      <c r="K1811" s="2" t="s">
        <v>38</v>
      </c>
      <c r="L1811" s="2" t="s">
        <v>335</v>
      </c>
      <c r="M1811" s="4">
        <v>1496.16</v>
      </c>
      <c r="N1811" s="4">
        <v>9</v>
      </c>
      <c r="O1811" s="4">
        <v>224.42400000000001</v>
      </c>
      <c r="P1811" s="14">
        <f t="shared" si="173"/>
        <v>0.15</v>
      </c>
    </row>
    <row r="1812" spans="1:16" ht="14.25" customHeight="1" x14ac:dyDescent="0.25">
      <c r="A1812" s="2" t="s">
        <v>2051</v>
      </c>
      <c r="B1812" s="3">
        <v>41170</v>
      </c>
      <c r="C1812" s="10" t="str">
        <f t="shared" si="168"/>
        <v>September</v>
      </c>
      <c r="D1812" s="10" t="str">
        <f t="shared" si="169"/>
        <v>2012</v>
      </c>
      <c r="E1812" s="3">
        <v>41173</v>
      </c>
      <c r="F1812" s="13">
        <f t="shared" si="170"/>
        <v>3</v>
      </c>
      <c r="G1812" s="2" t="s">
        <v>3693</v>
      </c>
      <c r="H1812" s="2" t="s">
        <v>3149</v>
      </c>
      <c r="I1812" s="22" t="str">
        <f t="shared" si="171"/>
        <v>United States</v>
      </c>
      <c r="J1812" s="22" t="str">
        <f t="shared" si="172"/>
        <v>California</v>
      </c>
      <c r="K1812" s="2" t="s">
        <v>28</v>
      </c>
      <c r="L1812" s="2" t="s">
        <v>1924</v>
      </c>
      <c r="M1812" s="4">
        <v>443.92</v>
      </c>
      <c r="N1812" s="4">
        <v>4</v>
      </c>
      <c r="O1812" s="4">
        <v>8.8783999999999992</v>
      </c>
      <c r="P1812" s="14">
        <f t="shared" si="173"/>
        <v>1.9999999999999997E-2</v>
      </c>
    </row>
    <row r="1813" spans="1:16" ht="14.25" customHeight="1" x14ac:dyDescent="0.25">
      <c r="A1813" s="2" t="s">
        <v>2052</v>
      </c>
      <c r="B1813" s="3">
        <v>41572</v>
      </c>
      <c r="C1813" s="10" t="str">
        <f t="shared" si="168"/>
        <v>October</v>
      </c>
      <c r="D1813" s="10" t="str">
        <f t="shared" si="169"/>
        <v>2013</v>
      </c>
      <c r="E1813" s="3">
        <v>41576</v>
      </c>
      <c r="F1813" s="13">
        <f t="shared" si="170"/>
        <v>4</v>
      </c>
      <c r="G1813" s="2" t="s">
        <v>3503</v>
      </c>
      <c r="H1813" s="2" t="s">
        <v>3131</v>
      </c>
      <c r="I1813" s="22" t="str">
        <f t="shared" si="171"/>
        <v>United States</v>
      </c>
      <c r="J1813" s="22" t="str">
        <f t="shared" si="172"/>
        <v>California</v>
      </c>
      <c r="K1813" s="2" t="s">
        <v>38</v>
      </c>
      <c r="L1813" s="2" t="s">
        <v>716</v>
      </c>
      <c r="M1813" s="4">
        <v>100</v>
      </c>
      <c r="N1813" s="4">
        <v>4</v>
      </c>
      <c r="O1813" s="4">
        <v>21</v>
      </c>
      <c r="P1813" s="14">
        <f t="shared" si="173"/>
        <v>0.21</v>
      </c>
    </row>
    <row r="1814" spans="1:16" ht="14.25" customHeight="1" x14ac:dyDescent="0.25">
      <c r="A1814" s="2" t="s">
        <v>2052</v>
      </c>
      <c r="B1814" s="3">
        <v>41572</v>
      </c>
      <c r="C1814" s="10" t="str">
        <f t="shared" si="168"/>
        <v>October</v>
      </c>
      <c r="D1814" s="10" t="str">
        <f t="shared" si="169"/>
        <v>2013</v>
      </c>
      <c r="E1814" s="3">
        <v>41576</v>
      </c>
      <c r="F1814" s="13">
        <f t="shared" si="170"/>
        <v>4</v>
      </c>
      <c r="G1814" s="2" t="s">
        <v>3503</v>
      </c>
      <c r="H1814" s="2" t="s">
        <v>3131</v>
      </c>
      <c r="I1814" s="22" t="str">
        <f t="shared" si="171"/>
        <v>United States</v>
      </c>
      <c r="J1814" s="22" t="str">
        <f t="shared" si="172"/>
        <v>California</v>
      </c>
      <c r="K1814" s="2" t="s">
        <v>38</v>
      </c>
      <c r="L1814" s="2" t="s">
        <v>2053</v>
      </c>
      <c r="M1814" s="4">
        <v>359.98</v>
      </c>
      <c r="N1814" s="4">
        <v>2</v>
      </c>
      <c r="O1814" s="4">
        <v>21.598800000000001</v>
      </c>
      <c r="P1814" s="14">
        <f t="shared" si="173"/>
        <v>0.06</v>
      </c>
    </row>
    <row r="1815" spans="1:16" ht="14.25" customHeight="1" x14ac:dyDescent="0.25">
      <c r="A1815" s="2" t="s">
        <v>2054</v>
      </c>
      <c r="B1815" s="3">
        <v>40815</v>
      </c>
      <c r="C1815" s="10" t="str">
        <f t="shared" si="168"/>
        <v>September</v>
      </c>
      <c r="D1815" s="10" t="str">
        <f t="shared" si="169"/>
        <v>2011</v>
      </c>
      <c r="E1815" s="3">
        <v>40817</v>
      </c>
      <c r="F1815" s="13">
        <f t="shared" si="170"/>
        <v>2</v>
      </c>
      <c r="G1815" s="2" t="s">
        <v>3834</v>
      </c>
      <c r="H1815" s="2" t="s">
        <v>3132</v>
      </c>
      <c r="I1815" s="22" t="str">
        <f t="shared" si="171"/>
        <v>United States</v>
      </c>
      <c r="J1815" s="22" t="str">
        <f t="shared" si="172"/>
        <v>Washington</v>
      </c>
      <c r="K1815" s="2" t="s">
        <v>12</v>
      </c>
      <c r="L1815" s="2" t="s">
        <v>84</v>
      </c>
      <c r="M1815" s="4">
        <v>6.16</v>
      </c>
      <c r="N1815" s="4">
        <v>2</v>
      </c>
      <c r="O1815" s="4">
        <v>2.9567999999999999</v>
      </c>
      <c r="P1815" s="14">
        <f t="shared" si="173"/>
        <v>0.48</v>
      </c>
    </row>
    <row r="1816" spans="1:16" ht="14.25" customHeight="1" x14ac:dyDescent="0.25">
      <c r="A1816" s="2" t="s">
        <v>2054</v>
      </c>
      <c r="B1816" s="3">
        <v>40815</v>
      </c>
      <c r="C1816" s="10" t="str">
        <f t="shared" si="168"/>
        <v>September</v>
      </c>
      <c r="D1816" s="10" t="str">
        <f t="shared" si="169"/>
        <v>2011</v>
      </c>
      <c r="E1816" s="3">
        <v>40817</v>
      </c>
      <c r="F1816" s="13">
        <f t="shared" si="170"/>
        <v>2</v>
      </c>
      <c r="G1816" s="2" t="s">
        <v>3834</v>
      </c>
      <c r="H1816" s="2" t="s">
        <v>3132</v>
      </c>
      <c r="I1816" s="22" t="str">
        <f t="shared" si="171"/>
        <v>United States</v>
      </c>
      <c r="J1816" s="22" t="str">
        <f t="shared" si="172"/>
        <v>Washington</v>
      </c>
      <c r="K1816" s="2" t="s">
        <v>22</v>
      </c>
      <c r="L1816" s="2" t="s">
        <v>1755</v>
      </c>
      <c r="M1816" s="4">
        <v>2348.8200000000002</v>
      </c>
      <c r="N1816" s="4">
        <v>9</v>
      </c>
      <c r="O1816" s="4">
        <v>399.29939999999999</v>
      </c>
      <c r="P1816" s="14">
        <f t="shared" si="173"/>
        <v>0.16999999999999998</v>
      </c>
    </row>
    <row r="1817" spans="1:16" ht="14.25" customHeight="1" x14ac:dyDescent="0.25">
      <c r="A1817" s="2" t="s">
        <v>2055</v>
      </c>
      <c r="B1817" s="3">
        <v>41886</v>
      </c>
      <c r="C1817" s="10" t="str">
        <f t="shared" si="168"/>
        <v>September</v>
      </c>
      <c r="D1817" s="10" t="str">
        <f t="shared" si="169"/>
        <v>2014</v>
      </c>
      <c r="E1817" s="3">
        <v>41891</v>
      </c>
      <c r="F1817" s="13">
        <f t="shared" si="170"/>
        <v>5</v>
      </c>
      <c r="G1817" s="2" t="s">
        <v>3793</v>
      </c>
      <c r="H1817" s="2" t="s">
        <v>3270</v>
      </c>
      <c r="I1817" s="22" t="str">
        <f t="shared" si="171"/>
        <v>United States</v>
      </c>
      <c r="J1817" s="22" t="str">
        <f t="shared" si="172"/>
        <v>California</v>
      </c>
      <c r="K1817" s="2" t="s">
        <v>18</v>
      </c>
      <c r="L1817" s="2" t="s">
        <v>184</v>
      </c>
      <c r="M1817" s="4">
        <v>82.56</v>
      </c>
      <c r="N1817" s="4">
        <v>5</v>
      </c>
      <c r="O1817" s="4">
        <v>28.896000000000001</v>
      </c>
      <c r="P1817" s="14">
        <f t="shared" si="173"/>
        <v>0.35</v>
      </c>
    </row>
    <row r="1818" spans="1:16" ht="14.25" customHeight="1" x14ac:dyDescent="0.25">
      <c r="A1818" s="2" t="s">
        <v>2055</v>
      </c>
      <c r="B1818" s="3">
        <v>41886</v>
      </c>
      <c r="C1818" s="10" t="str">
        <f t="shared" si="168"/>
        <v>September</v>
      </c>
      <c r="D1818" s="10" t="str">
        <f t="shared" si="169"/>
        <v>2014</v>
      </c>
      <c r="E1818" s="3">
        <v>41891</v>
      </c>
      <c r="F1818" s="13">
        <f t="shared" si="170"/>
        <v>5</v>
      </c>
      <c r="G1818" s="2" t="s">
        <v>3793</v>
      </c>
      <c r="H1818" s="2" t="s">
        <v>3270</v>
      </c>
      <c r="I1818" s="22" t="str">
        <f t="shared" si="171"/>
        <v>United States</v>
      </c>
      <c r="J1818" s="22" t="str">
        <f t="shared" si="172"/>
        <v>California</v>
      </c>
      <c r="K1818" s="2" t="s">
        <v>38</v>
      </c>
      <c r="L1818" s="2" t="s">
        <v>2056</v>
      </c>
      <c r="M1818" s="4">
        <v>284.97000000000003</v>
      </c>
      <c r="N1818" s="4">
        <v>3</v>
      </c>
      <c r="O1818" s="4">
        <v>85.491</v>
      </c>
      <c r="P1818" s="14">
        <f t="shared" si="173"/>
        <v>0.3</v>
      </c>
    </row>
    <row r="1819" spans="1:16" ht="14.25" customHeight="1" x14ac:dyDescent="0.25">
      <c r="A1819" s="2" t="s">
        <v>2057</v>
      </c>
      <c r="B1819" s="3">
        <v>40898</v>
      </c>
      <c r="C1819" s="10" t="str">
        <f t="shared" si="168"/>
        <v>December</v>
      </c>
      <c r="D1819" s="10" t="str">
        <f t="shared" si="169"/>
        <v>2011</v>
      </c>
      <c r="E1819" s="3">
        <v>40904</v>
      </c>
      <c r="F1819" s="13">
        <f t="shared" si="170"/>
        <v>6</v>
      </c>
      <c r="G1819" s="2" t="s">
        <v>3413</v>
      </c>
      <c r="H1819" s="2" t="s">
        <v>3149</v>
      </c>
      <c r="I1819" s="22" t="str">
        <f t="shared" si="171"/>
        <v>United States</v>
      </c>
      <c r="J1819" s="22" t="str">
        <f t="shared" si="172"/>
        <v>California</v>
      </c>
      <c r="K1819" s="2" t="s">
        <v>72</v>
      </c>
      <c r="L1819" s="2" t="s">
        <v>844</v>
      </c>
      <c r="M1819" s="4">
        <v>1325.76</v>
      </c>
      <c r="N1819" s="4">
        <v>6</v>
      </c>
      <c r="O1819" s="4">
        <v>149.148</v>
      </c>
      <c r="P1819" s="14">
        <f t="shared" si="173"/>
        <v>0.1125</v>
      </c>
    </row>
    <row r="1820" spans="1:16" ht="14.25" customHeight="1" x14ac:dyDescent="0.25">
      <c r="A1820" s="2" t="s">
        <v>2057</v>
      </c>
      <c r="B1820" s="3">
        <v>40898</v>
      </c>
      <c r="C1820" s="10" t="str">
        <f t="shared" si="168"/>
        <v>December</v>
      </c>
      <c r="D1820" s="10" t="str">
        <f t="shared" si="169"/>
        <v>2011</v>
      </c>
      <c r="E1820" s="3">
        <v>40904</v>
      </c>
      <c r="F1820" s="13">
        <f t="shared" si="170"/>
        <v>6</v>
      </c>
      <c r="G1820" s="2" t="s">
        <v>3413</v>
      </c>
      <c r="H1820" s="2" t="s">
        <v>3149</v>
      </c>
      <c r="I1820" s="22" t="str">
        <f t="shared" si="171"/>
        <v>United States</v>
      </c>
      <c r="J1820" s="22" t="str">
        <f t="shared" si="172"/>
        <v>California</v>
      </c>
      <c r="K1820" s="2" t="s">
        <v>72</v>
      </c>
      <c r="L1820" s="2" t="s">
        <v>264</v>
      </c>
      <c r="M1820" s="4">
        <v>572.16</v>
      </c>
      <c r="N1820" s="4">
        <v>3</v>
      </c>
      <c r="O1820" s="4">
        <v>35.76</v>
      </c>
      <c r="P1820" s="14">
        <f t="shared" si="173"/>
        <v>6.25E-2</v>
      </c>
    </row>
    <row r="1821" spans="1:16" ht="14.25" customHeight="1" x14ac:dyDescent="0.25">
      <c r="A1821" s="2" t="s">
        <v>2058</v>
      </c>
      <c r="B1821" s="3">
        <v>41722</v>
      </c>
      <c r="C1821" s="10" t="str">
        <f t="shared" si="168"/>
        <v>March</v>
      </c>
      <c r="D1821" s="10" t="str">
        <f t="shared" si="169"/>
        <v>2014</v>
      </c>
      <c r="E1821" s="3">
        <v>41725</v>
      </c>
      <c r="F1821" s="13">
        <f t="shared" si="170"/>
        <v>3</v>
      </c>
      <c r="G1821" s="2" t="s">
        <v>3681</v>
      </c>
      <c r="H1821" s="2" t="s">
        <v>3132</v>
      </c>
      <c r="I1821" s="22" t="str">
        <f t="shared" si="171"/>
        <v>United States</v>
      </c>
      <c r="J1821" s="22" t="str">
        <f t="shared" si="172"/>
        <v>Washington</v>
      </c>
      <c r="K1821" s="2" t="s">
        <v>18</v>
      </c>
      <c r="L1821" s="2" t="s">
        <v>565</v>
      </c>
      <c r="M1821" s="4">
        <v>34.76</v>
      </c>
      <c r="N1821" s="4">
        <v>5</v>
      </c>
      <c r="O1821" s="4">
        <v>11.297000000000001</v>
      </c>
      <c r="P1821" s="14">
        <f t="shared" si="173"/>
        <v>0.32500000000000001</v>
      </c>
    </row>
    <row r="1822" spans="1:16" ht="14.25" customHeight="1" x14ac:dyDescent="0.25">
      <c r="A1822" s="2" t="s">
        <v>2059</v>
      </c>
      <c r="B1822" s="3">
        <v>41946</v>
      </c>
      <c r="C1822" s="10" t="str">
        <f t="shared" si="168"/>
        <v>November</v>
      </c>
      <c r="D1822" s="10" t="str">
        <f t="shared" si="169"/>
        <v>2014</v>
      </c>
      <c r="E1822" s="3">
        <v>41951</v>
      </c>
      <c r="F1822" s="13">
        <f t="shared" si="170"/>
        <v>5</v>
      </c>
      <c r="G1822" s="2" t="s">
        <v>3835</v>
      </c>
      <c r="H1822" s="2" t="s">
        <v>3221</v>
      </c>
      <c r="I1822" s="22" t="str">
        <f t="shared" si="171"/>
        <v>United States</v>
      </c>
      <c r="J1822" s="22" t="str">
        <f t="shared" si="172"/>
        <v>Utah</v>
      </c>
      <c r="K1822" s="2" t="s">
        <v>45</v>
      </c>
      <c r="L1822" s="2" t="s">
        <v>527</v>
      </c>
      <c r="M1822" s="4">
        <v>19.440000000000001</v>
      </c>
      <c r="N1822" s="4">
        <v>3</v>
      </c>
      <c r="O1822" s="4">
        <v>9.3312000000000008</v>
      </c>
      <c r="P1822" s="14">
        <f t="shared" si="173"/>
        <v>0.48000000000000004</v>
      </c>
    </row>
    <row r="1823" spans="1:16" ht="14.25" customHeight="1" x14ac:dyDescent="0.25">
      <c r="A1823" s="2" t="s">
        <v>2060</v>
      </c>
      <c r="B1823" s="3">
        <v>41838</v>
      </c>
      <c r="C1823" s="10" t="str">
        <f t="shared" si="168"/>
        <v>July</v>
      </c>
      <c r="D1823" s="10" t="str">
        <f t="shared" si="169"/>
        <v>2014</v>
      </c>
      <c r="E1823" s="3">
        <v>41840</v>
      </c>
      <c r="F1823" s="13">
        <f t="shared" si="170"/>
        <v>2</v>
      </c>
      <c r="G1823" s="2" t="s">
        <v>3637</v>
      </c>
      <c r="H1823" s="2" t="s">
        <v>3240</v>
      </c>
      <c r="I1823" s="22" t="str">
        <f t="shared" si="171"/>
        <v>United States</v>
      </c>
      <c r="J1823" s="22" t="str">
        <f t="shared" si="172"/>
        <v>California</v>
      </c>
      <c r="K1823" s="2" t="s">
        <v>45</v>
      </c>
      <c r="L1823" s="2" t="s">
        <v>2061</v>
      </c>
      <c r="M1823" s="4">
        <v>32.4</v>
      </c>
      <c r="N1823" s="4">
        <v>5</v>
      </c>
      <c r="O1823" s="4">
        <v>15.552</v>
      </c>
      <c r="P1823" s="14">
        <f t="shared" si="173"/>
        <v>0.48</v>
      </c>
    </row>
    <row r="1824" spans="1:16" ht="14.25" customHeight="1" x14ac:dyDescent="0.25">
      <c r="A1824" s="2" t="s">
        <v>2060</v>
      </c>
      <c r="B1824" s="3">
        <v>41838</v>
      </c>
      <c r="C1824" s="10" t="str">
        <f t="shared" si="168"/>
        <v>July</v>
      </c>
      <c r="D1824" s="10" t="str">
        <f t="shared" si="169"/>
        <v>2014</v>
      </c>
      <c r="E1824" s="3">
        <v>41840</v>
      </c>
      <c r="F1824" s="13">
        <f t="shared" si="170"/>
        <v>2</v>
      </c>
      <c r="G1824" s="2" t="s">
        <v>3637</v>
      </c>
      <c r="H1824" s="2" t="s">
        <v>3240</v>
      </c>
      <c r="I1824" s="22" t="str">
        <f t="shared" si="171"/>
        <v>United States</v>
      </c>
      <c r="J1824" s="22" t="str">
        <f t="shared" si="172"/>
        <v>California</v>
      </c>
      <c r="K1824" s="2" t="s">
        <v>87</v>
      </c>
      <c r="L1824" s="2" t="s">
        <v>1909</v>
      </c>
      <c r="M1824" s="4">
        <v>57.9</v>
      </c>
      <c r="N1824" s="4">
        <v>5</v>
      </c>
      <c r="O1824" s="4">
        <v>28.95</v>
      </c>
      <c r="P1824" s="14">
        <f t="shared" si="173"/>
        <v>0.5</v>
      </c>
    </row>
    <row r="1825" spans="1:16" ht="14.25" customHeight="1" x14ac:dyDescent="0.25">
      <c r="A1825" s="2" t="s">
        <v>2060</v>
      </c>
      <c r="B1825" s="3">
        <v>41838</v>
      </c>
      <c r="C1825" s="10" t="str">
        <f t="shared" si="168"/>
        <v>July</v>
      </c>
      <c r="D1825" s="10" t="str">
        <f t="shared" si="169"/>
        <v>2014</v>
      </c>
      <c r="E1825" s="3">
        <v>41840</v>
      </c>
      <c r="F1825" s="13">
        <f t="shared" si="170"/>
        <v>2</v>
      </c>
      <c r="G1825" s="2" t="s">
        <v>3637</v>
      </c>
      <c r="H1825" s="2" t="s">
        <v>3240</v>
      </c>
      <c r="I1825" s="22" t="str">
        <f t="shared" si="171"/>
        <v>United States</v>
      </c>
      <c r="J1825" s="22" t="str">
        <f t="shared" si="172"/>
        <v>California</v>
      </c>
      <c r="K1825" s="2" t="s">
        <v>28</v>
      </c>
      <c r="L1825" s="2" t="s">
        <v>1493</v>
      </c>
      <c r="M1825" s="4">
        <v>10.56</v>
      </c>
      <c r="N1825" s="4">
        <v>2</v>
      </c>
      <c r="O1825" s="4">
        <v>0</v>
      </c>
      <c r="P1825" s="14">
        <f t="shared" si="173"/>
        <v>0</v>
      </c>
    </row>
    <row r="1826" spans="1:16" ht="14.25" customHeight="1" x14ac:dyDescent="0.25">
      <c r="A1826" s="2" t="s">
        <v>2060</v>
      </c>
      <c r="B1826" s="3">
        <v>41838</v>
      </c>
      <c r="C1826" s="10" t="str">
        <f t="shared" si="168"/>
        <v>July</v>
      </c>
      <c r="D1826" s="10" t="str">
        <f t="shared" si="169"/>
        <v>2014</v>
      </c>
      <c r="E1826" s="3">
        <v>41840</v>
      </c>
      <c r="F1826" s="13">
        <f t="shared" si="170"/>
        <v>2</v>
      </c>
      <c r="G1826" s="2" t="s">
        <v>3637</v>
      </c>
      <c r="H1826" s="2" t="s">
        <v>3240</v>
      </c>
      <c r="I1826" s="22" t="str">
        <f t="shared" si="171"/>
        <v>United States</v>
      </c>
      <c r="J1826" s="22" t="str">
        <f t="shared" si="172"/>
        <v>California</v>
      </c>
      <c r="K1826" s="2" t="s">
        <v>198</v>
      </c>
      <c r="L1826" s="2" t="s">
        <v>596</v>
      </c>
      <c r="M1826" s="4">
        <v>1194.165</v>
      </c>
      <c r="N1826" s="4">
        <v>5</v>
      </c>
      <c r="O1826" s="4">
        <v>210.73500000000001</v>
      </c>
      <c r="P1826" s="14">
        <f t="shared" si="173"/>
        <v>0.17647058823529413</v>
      </c>
    </row>
    <row r="1827" spans="1:16" ht="14.25" customHeight="1" x14ac:dyDescent="0.25">
      <c r="A1827" s="2" t="s">
        <v>2062</v>
      </c>
      <c r="B1827" s="3">
        <v>40851</v>
      </c>
      <c r="C1827" s="10" t="str">
        <f t="shared" si="168"/>
        <v>November</v>
      </c>
      <c r="D1827" s="10" t="str">
        <f t="shared" si="169"/>
        <v>2011</v>
      </c>
      <c r="E1827" s="3">
        <v>40858</v>
      </c>
      <c r="F1827" s="13">
        <f t="shared" si="170"/>
        <v>7</v>
      </c>
      <c r="G1827" s="2" t="s">
        <v>3746</v>
      </c>
      <c r="H1827" s="2" t="s">
        <v>3154</v>
      </c>
      <c r="I1827" s="22" t="str">
        <f t="shared" si="171"/>
        <v>United States</v>
      </c>
      <c r="J1827" s="22" t="str">
        <f t="shared" si="172"/>
        <v>California</v>
      </c>
      <c r="K1827" s="2" t="s">
        <v>14</v>
      </c>
      <c r="L1827" s="2" t="s">
        <v>86</v>
      </c>
      <c r="M1827" s="4">
        <v>2.94</v>
      </c>
      <c r="N1827" s="4">
        <v>1</v>
      </c>
      <c r="O1827" s="4">
        <v>0.79379999999999995</v>
      </c>
      <c r="P1827" s="14">
        <f t="shared" si="173"/>
        <v>0.26999999999999996</v>
      </c>
    </row>
    <row r="1828" spans="1:16" ht="14.25" customHeight="1" x14ac:dyDescent="0.25">
      <c r="A1828" s="2" t="s">
        <v>2063</v>
      </c>
      <c r="B1828" s="3">
        <v>41627</v>
      </c>
      <c r="C1828" s="10" t="str">
        <f t="shared" si="168"/>
        <v>December</v>
      </c>
      <c r="D1828" s="10" t="str">
        <f t="shared" si="169"/>
        <v>2013</v>
      </c>
      <c r="E1828" s="3">
        <v>41630</v>
      </c>
      <c r="F1828" s="13">
        <f t="shared" si="170"/>
        <v>3</v>
      </c>
      <c r="G1828" s="2" t="s">
        <v>3571</v>
      </c>
      <c r="H1828" s="2" t="s">
        <v>3169</v>
      </c>
      <c r="I1828" s="22" t="str">
        <f t="shared" si="171"/>
        <v>United States</v>
      </c>
      <c r="J1828" s="22" t="str">
        <f t="shared" si="172"/>
        <v>Oregon</v>
      </c>
      <c r="K1828" s="2" t="s">
        <v>18</v>
      </c>
      <c r="L1828" s="2" t="s">
        <v>247</v>
      </c>
      <c r="M1828" s="4">
        <v>45.24</v>
      </c>
      <c r="N1828" s="4">
        <v>4</v>
      </c>
      <c r="O1828" s="4">
        <v>-30.16</v>
      </c>
      <c r="P1828" s="14">
        <f t="shared" si="173"/>
        <v>-0.66666666666666663</v>
      </c>
    </row>
    <row r="1829" spans="1:16" ht="14.25" customHeight="1" x14ac:dyDescent="0.25">
      <c r="A1829" s="2" t="s">
        <v>2063</v>
      </c>
      <c r="B1829" s="3">
        <v>41627</v>
      </c>
      <c r="C1829" s="10" t="str">
        <f t="shared" si="168"/>
        <v>December</v>
      </c>
      <c r="D1829" s="10" t="str">
        <f t="shared" si="169"/>
        <v>2013</v>
      </c>
      <c r="E1829" s="3">
        <v>41630</v>
      </c>
      <c r="F1829" s="13">
        <f t="shared" si="170"/>
        <v>3</v>
      </c>
      <c r="G1829" s="2" t="s">
        <v>3571</v>
      </c>
      <c r="H1829" s="2" t="s">
        <v>3169</v>
      </c>
      <c r="I1829" s="22" t="str">
        <f t="shared" si="171"/>
        <v>United States</v>
      </c>
      <c r="J1829" s="22" t="str">
        <f t="shared" si="172"/>
        <v>Oregon</v>
      </c>
      <c r="K1829" s="2" t="s">
        <v>14</v>
      </c>
      <c r="L1829" s="2" t="s">
        <v>2064</v>
      </c>
      <c r="M1829" s="4">
        <v>18.687999999999999</v>
      </c>
      <c r="N1829" s="4">
        <v>4</v>
      </c>
      <c r="O1829" s="4">
        <v>2.3359999999999999</v>
      </c>
      <c r="P1829" s="14">
        <f t="shared" si="173"/>
        <v>0.125</v>
      </c>
    </row>
    <row r="1830" spans="1:16" ht="14.25" customHeight="1" x14ac:dyDescent="0.25">
      <c r="A1830" s="2" t="s">
        <v>2063</v>
      </c>
      <c r="B1830" s="3">
        <v>41627</v>
      </c>
      <c r="C1830" s="10" t="str">
        <f t="shared" si="168"/>
        <v>December</v>
      </c>
      <c r="D1830" s="10" t="str">
        <f t="shared" si="169"/>
        <v>2013</v>
      </c>
      <c r="E1830" s="3">
        <v>41630</v>
      </c>
      <c r="F1830" s="13">
        <f t="shared" si="170"/>
        <v>3</v>
      </c>
      <c r="G1830" s="2" t="s">
        <v>3571</v>
      </c>
      <c r="H1830" s="2" t="s">
        <v>3169</v>
      </c>
      <c r="I1830" s="22" t="str">
        <f t="shared" si="171"/>
        <v>United States</v>
      </c>
      <c r="J1830" s="22" t="str">
        <f t="shared" si="172"/>
        <v>Oregon</v>
      </c>
      <c r="K1830" s="2" t="s">
        <v>45</v>
      </c>
      <c r="L1830" s="2" t="s">
        <v>2065</v>
      </c>
      <c r="M1830" s="4">
        <v>11.648</v>
      </c>
      <c r="N1830" s="4">
        <v>2</v>
      </c>
      <c r="O1830" s="4">
        <v>3.7856000000000001</v>
      </c>
      <c r="P1830" s="14">
        <f t="shared" si="173"/>
        <v>0.32500000000000001</v>
      </c>
    </row>
    <row r="1831" spans="1:16" ht="14.25" customHeight="1" x14ac:dyDescent="0.25">
      <c r="A1831" s="2" t="s">
        <v>2063</v>
      </c>
      <c r="B1831" s="3">
        <v>41627</v>
      </c>
      <c r="C1831" s="10" t="str">
        <f t="shared" si="168"/>
        <v>December</v>
      </c>
      <c r="D1831" s="10" t="str">
        <f t="shared" si="169"/>
        <v>2013</v>
      </c>
      <c r="E1831" s="3">
        <v>41630</v>
      </c>
      <c r="F1831" s="13">
        <f t="shared" si="170"/>
        <v>3</v>
      </c>
      <c r="G1831" s="2" t="s">
        <v>3571</v>
      </c>
      <c r="H1831" s="2" t="s">
        <v>3169</v>
      </c>
      <c r="I1831" s="22" t="str">
        <f t="shared" si="171"/>
        <v>United States</v>
      </c>
      <c r="J1831" s="22" t="str">
        <f t="shared" si="172"/>
        <v>Oregon</v>
      </c>
      <c r="K1831" s="2" t="s">
        <v>38</v>
      </c>
      <c r="L1831" s="2" t="s">
        <v>240</v>
      </c>
      <c r="M1831" s="4">
        <v>112.776</v>
      </c>
      <c r="N1831" s="4">
        <v>3</v>
      </c>
      <c r="O1831" s="4">
        <v>-8.4581999999999997</v>
      </c>
      <c r="P1831" s="14">
        <f t="shared" si="173"/>
        <v>-7.4999999999999997E-2</v>
      </c>
    </row>
    <row r="1832" spans="1:16" ht="14.25" customHeight="1" x14ac:dyDescent="0.25">
      <c r="A1832" s="2" t="s">
        <v>2063</v>
      </c>
      <c r="B1832" s="3">
        <v>41627</v>
      </c>
      <c r="C1832" s="10" t="str">
        <f t="shared" si="168"/>
        <v>December</v>
      </c>
      <c r="D1832" s="10" t="str">
        <f t="shared" si="169"/>
        <v>2013</v>
      </c>
      <c r="E1832" s="3">
        <v>41630</v>
      </c>
      <c r="F1832" s="13">
        <f t="shared" si="170"/>
        <v>3</v>
      </c>
      <c r="G1832" s="2" t="s">
        <v>3571</v>
      </c>
      <c r="H1832" s="2" t="s">
        <v>3169</v>
      </c>
      <c r="I1832" s="22" t="str">
        <f t="shared" si="171"/>
        <v>United States</v>
      </c>
      <c r="J1832" s="22" t="str">
        <f t="shared" si="172"/>
        <v>Oregon</v>
      </c>
      <c r="K1832" s="2" t="s">
        <v>22</v>
      </c>
      <c r="L1832" s="2" t="s">
        <v>2066</v>
      </c>
      <c r="M1832" s="4">
        <v>377.45</v>
      </c>
      <c r="N1832" s="4">
        <v>5</v>
      </c>
      <c r="O1832" s="4">
        <v>-264.21499999999997</v>
      </c>
      <c r="P1832" s="14">
        <f t="shared" si="173"/>
        <v>-0.7</v>
      </c>
    </row>
    <row r="1833" spans="1:16" ht="14.25" customHeight="1" x14ac:dyDescent="0.25">
      <c r="A1833" s="2" t="s">
        <v>2063</v>
      </c>
      <c r="B1833" s="3">
        <v>41627</v>
      </c>
      <c r="C1833" s="10" t="str">
        <f t="shared" si="168"/>
        <v>December</v>
      </c>
      <c r="D1833" s="10" t="str">
        <f t="shared" si="169"/>
        <v>2013</v>
      </c>
      <c r="E1833" s="3">
        <v>41630</v>
      </c>
      <c r="F1833" s="13">
        <f t="shared" si="170"/>
        <v>3</v>
      </c>
      <c r="G1833" s="2" t="s">
        <v>3571</v>
      </c>
      <c r="H1833" s="2" t="s">
        <v>3169</v>
      </c>
      <c r="I1833" s="22" t="str">
        <f t="shared" si="171"/>
        <v>United States</v>
      </c>
      <c r="J1833" s="22" t="str">
        <f t="shared" si="172"/>
        <v>Oregon</v>
      </c>
      <c r="K1833" s="2" t="s">
        <v>9</v>
      </c>
      <c r="L1833" s="2" t="s">
        <v>1312</v>
      </c>
      <c r="M1833" s="4">
        <v>15.936</v>
      </c>
      <c r="N1833" s="4">
        <v>4</v>
      </c>
      <c r="O1833" s="4">
        <v>5.1791999999999998</v>
      </c>
      <c r="P1833" s="14">
        <f t="shared" si="173"/>
        <v>0.32500000000000001</v>
      </c>
    </row>
    <row r="1834" spans="1:16" ht="14.25" customHeight="1" x14ac:dyDescent="0.25">
      <c r="A1834" s="2" t="s">
        <v>2063</v>
      </c>
      <c r="B1834" s="3">
        <v>41627</v>
      </c>
      <c r="C1834" s="10" t="str">
        <f t="shared" si="168"/>
        <v>December</v>
      </c>
      <c r="D1834" s="10" t="str">
        <f t="shared" si="169"/>
        <v>2013</v>
      </c>
      <c r="E1834" s="3">
        <v>41630</v>
      </c>
      <c r="F1834" s="13">
        <f t="shared" si="170"/>
        <v>3</v>
      </c>
      <c r="G1834" s="2" t="s">
        <v>3571</v>
      </c>
      <c r="H1834" s="2" t="s">
        <v>3169</v>
      </c>
      <c r="I1834" s="22" t="str">
        <f t="shared" si="171"/>
        <v>United States</v>
      </c>
      <c r="J1834" s="22" t="str">
        <f t="shared" si="172"/>
        <v>Oregon</v>
      </c>
      <c r="K1834" s="2" t="s">
        <v>16</v>
      </c>
      <c r="L1834" s="2" t="s">
        <v>1400</v>
      </c>
      <c r="M1834" s="4">
        <v>28.68</v>
      </c>
      <c r="N1834" s="4">
        <v>3</v>
      </c>
      <c r="O1834" s="4">
        <v>-7.17</v>
      </c>
      <c r="P1834" s="14">
        <f t="shared" si="173"/>
        <v>-0.25</v>
      </c>
    </row>
    <row r="1835" spans="1:16" ht="14.25" customHeight="1" x14ac:dyDescent="0.25">
      <c r="A1835" s="2" t="s">
        <v>2067</v>
      </c>
      <c r="B1835" s="3">
        <v>41542</v>
      </c>
      <c r="C1835" s="10" t="str">
        <f t="shared" si="168"/>
        <v>September</v>
      </c>
      <c r="D1835" s="10" t="str">
        <f t="shared" si="169"/>
        <v>2013</v>
      </c>
      <c r="E1835" s="3">
        <v>41549</v>
      </c>
      <c r="F1835" s="13">
        <f t="shared" si="170"/>
        <v>7</v>
      </c>
      <c r="G1835" s="2" t="s">
        <v>3791</v>
      </c>
      <c r="H1835" s="2" t="s">
        <v>3138</v>
      </c>
      <c r="I1835" s="22" t="str">
        <f t="shared" si="171"/>
        <v>United States</v>
      </c>
      <c r="J1835" s="22" t="str">
        <f t="shared" si="172"/>
        <v>Colorado</v>
      </c>
      <c r="K1835" s="2" t="s">
        <v>12</v>
      </c>
      <c r="L1835" s="2" t="s">
        <v>2068</v>
      </c>
      <c r="M1835" s="4">
        <v>21.44</v>
      </c>
      <c r="N1835" s="4">
        <v>2</v>
      </c>
      <c r="O1835" s="4">
        <v>7.5039999999999996</v>
      </c>
      <c r="P1835" s="14">
        <f t="shared" si="173"/>
        <v>0.35</v>
      </c>
    </row>
    <row r="1836" spans="1:16" ht="14.25" customHeight="1" x14ac:dyDescent="0.25">
      <c r="A1836" s="2" t="s">
        <v>2067</v>
      </c>
      <c r="B1836" s="3">
        <v>41542</v>
      </c>
      <c r="C1836" s="10" t="str">
        <f t="shared" si="168"/>
        <v>September</v>
      </c>
      <c r="D1836" s="10" t="str">
        <f t="shared" si="169"/>
        <v>2013</v>
      </c>
      <c r="E1836" s="3">
        <v>41549</v>
      </c>
      <c r="F1836" s="13">
        <f t="shared" si="170"/>
        <v>7</v>
      </c>
      <c r="G1836" s="2" t="s">
        <v>3791</v>
      </c>
      <c r="H1836" s="2" t="s">
        <v>3138</v>
      </c>
      <c r="I1836" s="22" t="str">
        <f t="shared" si="171"/>
        <v>United States</v>
      </c>
      <c r="J1836" s="22" t="str">
        <f t="shared" si="172"/>
        <v>Colorado</v>
      </c>
      <c r="K1836" s="2" t="s">
        <v>28</v>
      </c>
      <c r="L1836" s="2" t="s">
        <v>1470</v>
      </c>
      <c r="M1836" s="4">
        <v>511.05599999999998</v>
      </c>
      <c r="N1836" s="4">
        <v>9</v>
      </c>
      <c r="O1836" s="4">
        <v>-95.822999999999993</v>
      </c>
      <c r="P1836" s="14">
        <f t="shared" si="173"/>
        <v>-0.1875</v>
      </c>
    </row>
    <row r="1837" spans="1:16" ht="14.25" customHeight="1" x14ac:dyDescent="0.25">
      <c r="A1837" s="2" t="s">
        <v>2069</v>
      </c>
      <c r="B1837" s="3">
        <v>41437</v>
      </c>
      <c r="C1837" s="10" t="str">
        <f t="shared" si="168"/>
        <v>June</v>
      </c>
      <c r="D1837" s="10" t="str">
        <f t="shared" si="169"/>
        <v>2013</v>
      </c>
      <c r="E1837" s="3">
        <v>41441</v>
      </c>
      <c r="F1837" s="13">
        <f t="shared" si="170"/>
        <v>4</v>
      </c>
      <c r="G1837" s="2" t="s">
        <v>3639</v>
      </c>
      <c r="H1837" s="2" t="s">
        <v>3132</v>
      </c>
      <c r="I1837" s="22" t="str">
        <f t="shared" si="171"/>
        <v>United States</v>
      </c>
      <c r="J1837" s="22" t="str">
        <f t="shared" si="172"/>
        <v>Washington</v>
      </c>
      <c r="K1837" s="2" t="s">
        <v>9</v>
      </c>
      <c r="L1837" s="2" t="s">
        <v>397</v>
      </c>
      <c r="M1837" s="4">
        <v>14.62</v>
      </c>
      <c r="N1837" s="4">
        <v>2</v>
      </c>
      <c r="O1837" s="4">
        <v>6.8714000000000004</v>
      </c>
      <c r="P1837" s="14">
        <f t="shared" si="173"/>
        <v>0.47000000000000003</v>
      </c>
    </row>
    <row r="1838" spans="1:16" ht="14.25" customHeight="1" x14ac:dyDescent="0.25">
      <c r="A1838" s="2" t="s">
        <v>2069</v>
      </c>
      <c r="B1838" s="3">
        <v>41437</v>
      </c>
      <c r="C1838" s="10" t="str">
        <f t="shared" si="168"/>
        <v>June</v>
      </c>
      <c r="D1838" s="10" t="str">
        <f t="shared" si="169"/>
        <v>2013</v>
      </c>
      <c r="E1838" s="3">
        <v>41441</v>
      </c>
      <c r="F1838" s="13">
        <f t="shared" si="170"/>
        <v>4</v>
      </c>
      <c r="G1838" s="2" t="s">
        <v>3639</v>
      </c>
      <c r="H1838" s="2" t="s">
        <v>3132</v>
      </c>
      <c r="I1838" s="22" t="str">
        <f t="shared" si="171"/>
        <v>United States</v>
      </c>
      <c r="J1838" s="22" t="str">
        <f t="shared" si="172"/>
        <v>Washington</v>
      </c>
      <c r="K1838" s="2" t="s">
        <v>18</v>
      </c>
      <c r="L1838" s="2" t="s">
        <v>324</v>
      </c>
      <c r="M1838" s="4">
        <v>53.984000000000002</v>
      </c>
      <c r="N1838" s="4">
        <v>14</v>
      </c>
      <c r="O1838" s="4">
        <v>17.544799999999999</v>
      </c>
      <c r="P1838" s="14">
        <f t="shared" si="173"/>
        <v>0.32499999999999996</v>
      </c>
    </row>
    <row r="1839" spans="1:16" ht="14.25" customHeight="1" x14ac:dyDescent="0.25">
      <c r="A1839" s="2" t="s">
        <v>2069</v>
      </c>
      <c r="B1839" s="3">
        <v>41437</v>
      </c>
      <c r="C1839" s="10" t="str">
        <f t="shared" si="168"/>
        <v>June</v>
      </c>
      <c r="D1839" s="10" t="str">
        <f t="shared" si="169"/>
        <v>2013</v>
      </c>
      <c r="E1839" s="3">
        <v>41441</v>
      </c>
      <c r="F1839" s="13">
        <f t="shared" si="170"/>
        <v>4</v>
      </c>
      <c r="G1839" s="2" t="s">
        <v>3639</v>
      </c>
      <c r="H1839" s="2" t="s">
        <v>3132</v>
      </c>
      <c r="I1839" s="22" t="str">
        <f t="shared" si="171"/>
        <v>United States</v>
      </c>
      <c r="J1839" s="22" t="str">
        <f t="shared" si="172"/>
        <v>Washington</v>
      </c>
      <c r="K1839" s="2" t="s">
        <v>38</v>
      </c>
      <c r="L1839" s="2" t="s">
        <v>2070</v>
      </c>
      <c r="M1839" s="4">
        <v>389.97</v>
      </c>
      <c r="N1839" s="4">
        <v>3</v>
      </c>
      <c r="O1839" s="4">
        <v>132.5898</v>
      </c>
      <c r="P1839" s="14">
        <f t="shared" si="173"/>
        <v>0.33999999999999997</v>
      </c>
    </row>
    <row r="1840" spans="1:16" ht="14.25" customHeight="1" x14ac:dyDescent="0.25">
      <c r="A1840" s="2" t="s">
        <v>2071</v>
      </c>
      <c r="B1840" s="3">
        <v>41069</v>
      </c>
      <c r="C1840" s="10" t="str">
        <f t="shared" si="168"/>
        <v>June</v>
      </c>
      <c r="D1840" s="10" t="str">
        <f t="shared" si="169"/>
        <v>2012</v>
      </c>
      <c r="E1840" s="3">
        <v>41071</v>
      </c>
      <c r="F1840" s="13">
        <f t="shared" si="170"/>
        <v>2</v>
      </c>
      <c r="G1840" s="2" t="s">
        <v>3384</v>
      </c>
      <c r="H1840" s="2" t="s">
        <v>3271</v>
      </c>
      <c r="I1840" s="22" t="str">
        <f t="shared" si="171"/>
        <v>United States</v>
      </c>
      <c r="J1840" s="22" t="str">
        <f t="shared" si="172"/>
        <v>Idaho</v>
      </c>
      <c r="K1840" s="2" t="s">
        <v>12</v>
      </c>
      <c r="L1840" s="2" t="s">
        <v>2072</v>
      </c>
      <c r="M1840" s="4">
        <v>355.36</v>
      </c>
      <c r="N1840" s="4">
        <v>4</v>
      </c>
      <c r="O1840" s="4">
        <v>92.393600000000006</v>
      </c>
      <c r="P1840" s="14">
        <f t="shared" si="173"/>
        <v>0.26</v>
      </c>
    </row>
    <row r="1841" spans="1:16" ht="14.25" customHeight="1" x14ac:dyDescent="0.25">
      <c r="A1841" s="2" t="s">
        <v>2071</v>
      </c>
      <c r="B1841" s="3">
        <v>41069</v>
      </c>
      <c r="C1841" s="10" t="str">
        <f t="shared" si="168"/>
        <v>June</v>
      </c>
      <c r="D1841" s="10" t="str">
        <f t="shared" si="169"/>
        <v>2012</v>
      </c>
      <c r="E1841" s="3">
        <v>41071</v>
      </c>
      <c r="F1841" s="13">
        <f t="shared" si="170"/>
        <v>2</v>
      </c>
      <c r="G1841" s="2" t="s">
        <v>3384</v>
      </c>
      <c r="H1841" s="2" t="s">
        <v>3271</v>
      </c>
      <c r="I1841" s="22" t="str">
        <f t="shared" si="171"/>
        <v>United States</v>
      </c>
      <c r="J1841" s="22" t="str">
        <f t="shared" si="172"/>
        <v>Idaho</v>
      </c>
      <c r="K1841" s="2" t="s">
        <v>16</v>
      </c>
      <c r="L1841" s="2" t="s">
        <v>2073</v>
      </c>
      <c r="M1841" s="4">
        <v>140.376</v>
      </c>
      <c r="N1841" s="4">
        <v>3</v>
      </c>
      <c r="O1841" s="4">
        <v>8.7735000000000003</v>
      </c>
      <c r="P1841" s="14">
        <f t="shared" si="173"/>
        <v>6.25E-2</v>
      </c>
    </row>
    <row r="1842" spans="1:16" ht="14.25" customHeight="1" x14ac:dyDescent="0.25">
      <c r="A1842" s="2" t="s">
        <v>2074</v>
      </c>
      <c r="B1842" s="3">
        <v>41296</v>
      </c>
      <c r="C1842" s="10" t="str">
        <f t="shared" si="168"/>
        <v>January</v>
      </c>
      <c r="D1842" s="10" t="str">
        <f t="shared" si="169"/>
        <v>2013</v>
      </c>
      <c r="E1842" s="3">
        <v>41301</v>
      </c>
      <c r="F1842" s="13">
        <f t="shared" si="170"/>
        <v>5</v>
      </c>
      <c r="G1842" s="2" t="s">
        <v>3561</v>
      </c>
      <c r="H1842" s="2" t="s">
        <v>3132</v>
      </c>
      <c r="I1842" s="22" t="str">
        <f t="shared" si="171"/>
        <v>United States</v>
      </c>
      <c r="J1842" s="22" t="str">
        <f t="shared" si="172"/>
        <v>Washington</v>
      </c>
      <c r="K1842" s="2" t="s">
        <v>45</v>
      </c>
      <c r="L1842" s="2" t="s">
        <v>818</v>
      </c>
      <c r="M1842" s="4">
        <v>12.96</v>
      </c>
      <c r="N1842" s="4">
        <v>2</v>
      </c>
      <c r="O1842" s="4">
        <v>6.2207999999999997</v>
      </c>
      <c r="P1842" s="14">
        <f t="shared" si="173"/>
        <v>0.47999999999999993</v>
      </c>
    </row>
    <row r="1843" spans="1:16" ht="14.25" customHeight="1" x14ac:dyDescent="0.25">
      <c r="A1843" s="2" t="s">
        <v>2075</v>
      </c>
      <c r="B1843" s="3">
        <v>40691</v>
      </c>
      <c r="C1843" s="10" t="str">
        <f t="shared" si="168"/>
        <v>May</v>
      </c>
      <c r="D1843" s="10" t="str">
        <f t="shared" si="169"/>
        <v>2011</v>
      </c>
      <c r="E1843" s="3">
        <v>40696</v>
      </c>
      <c r="F1843" s="13">
        <f t="shared" si="170"/>
        <v>5</v>
      </c>
      <c r="G1843" s="2" t="s">
        <v>3836</v>
      </c>
      <c r="H1843" s="2" t="s">
        <v>3132</v>
      </c>
      <c r="I1843" s="22" t="str">
        <f t="shared" si="171"/>
        <v>United States</v>
      </c>
      <c r="J1843" s="22" t="str">
        <f t="shared" si="172"/>
        <v>Washington</v>
      </c>
      <c r="K1843" s="2" t="s">
        <v>16</v>
      </c>
      <c r="L1843" s="2" t="s">
        <v>2076</v>
      </c>
      <c r="M1843" s="4">
        <v>57.408000000000001</v>
      </c>
      <c r="N1843" s="4">
        <v>6</v>
      </c>
      <c r="O1843" s="4">
        <v>5.7408000000000001</v>
      </c>
      <c r="P1843" s="14">
        <f t="shared" si="173"/>
        <v>0.1</v>
      </c>
    </row>
    <row r="1844" spans="1:16" ht="14.25" customHeight="1" x14ac:dyDescent="0.25">
      <c r="A1844" s="2" t="s">
        <v>2075</v>
      </c>
      <c r="B1844" s="3">
        <v>40691</v>
      </c>
      <c r="C1844" s="10" t="str">
        <f t="shared" si="168"/>
        <v>May</v>
      </c>
      <c r="D1844" s="10" t="str">
        <f t="shared" si="169"/>
        <v>2011</v>
      </c>
      <c r="E1844" s="3">
        <v>40696</v>
      </c>
      <c r="F1844" s="13">
        <f t="shared" si="170"/>
        <v>5</v>
      </c>
      <c r="G1844" s="2" t="s">
        <v>3836</v>
      </c>
      <c r="H1844" s="2" t="s">
        <v>3132</v>
      </c>
      <c r="I1844" s="22" t="str">
        <f t="shared" si="171"/>
        <v>United States</v>
      </c>
      <c r="J1844" s="22" t="str">
        <f t="shared" si="172"/>
        <v>Washington</v>
      </c>
      <c r="K1844" s="2" t="s">
        <v>38</v>
      </c>
      <c r="L1844" s="2" t="s">
        <v>1745</v>
      </c>
      <c r="M1844" s="4">
        <v>27.6</v>
      </c>
      <c r="N1844" s="4">
        <v>4</v>
      </c>
      <c r="O1844" s="4">
        <v>2.2080000000000002</v>
      </c>
      <c r="P1844" s="14">
        <f t="shared" si="173"/>
        <v>0.08</v>
      </c>
    </row>
    <row r="1845" spans="1:16" ht="14.25" customHeight="1" x14ac:dyDescent="0.25">
      <c r="A1845" s="2" t="s">
        <v>2077</v>
      </c>
      <c r="B1845" s="3">
        <v>41218</v>
      </c>
      <c r="C1845" s="10" t="str">
        <f t="shared" si="168"/>
        <v>November</v>
      </c>
      <c r="D1845" s="10" t="str">
        <f t="shared" si="169"/>
        <v>2012</v>
      </c>
      <c r="E1845" s="3">
        <v>41218</v>
      </c>
      <c r="F1845" s="13">
        <f t="shared" si="170"/>
        <v>0</v>
      </c>
      <c r="G1845" s="2" t="s">
        <v>3349</v>
      </c>
      <c r="H1845" s="2" t="s">
        <v>3132</v>
      </c>
      <c r="I1845" s="22" t="str">
        <f t="shared" si="171"/>
        <v>United States</v>
      </c>
      <c r="J1845" s="22" t="str">
        <f t="shared" si="172"/>
        <v>Washington</v>
      </c>
      <c r="K1845" s="2" t="s">
        <v>18</v>
      </c>
      <c r="L1845" s="2" t="s">
        <v>65</v>
      </c>
      <c r="M1845" s="4">
        <v>98.352000000000004</v>
      </c>
      <c r="N1845" s="4">
        <v>3</v>
      </c>
      <c r="O1845" s="4">
        <v>35.6526</v>
      </c>
      <c r="P1845" s="14">
        <f t="shared" si="173"/>
        <v>0.36249999999999999</v>
      </c>
    </row>
    <row r="1846" spans="1:16" ht="14.25" customHeight="1" x14ac:dyDescent="0.25">
      <c r="A1846" s="2" t="s">
        <v>2078</v>
      </c>
      <c r="B1846" s="3">
        <v>41400</v>
      </c>
      <c r="C1846" s="10" t="str">
        <f t="shared" si="168"/>
        <v>May</v>
      </c>
      <c r="D1846" s="10" t="str">
        <f t="shared" si="169"/>
        <v>2013</v>
      </c>
      <c r="E1846" s="3">
        <v>41402</v>
      </c>
      <c r="F1846" s="13">
        <f t="shared" si="170"/>
        <v>2</v>
      </c>
      <c r="G1846" s="2" t="s">
        <v>3837</v>
      </c>
      <c r="H1846" s="2" t="s">
        <v>3134</v>
      </c>
      <c r="I1846" s="22" t="str">
        <f t="shared" si="171"/>
        <v>United States</v>
      </c>
      <c r="J1846" s="22" t="str">
        <f t="shared" si="172"/>
        <v>California</v>
      </c>
      <c r="K1846" s="2" t="s">
        <v>22</v>
      </c>
      <c r="L1846" s="2" t="s">
        <v>1766</v>
      </c>
      <c r="M1846" s="4">
        <v>71.087999999999994</v>
      </c>
      <c r="N1846" s="4">
        <v>2</v>
      </c>
      <c r="O1846" s="4">
        <v>-1.7771999999999999</v>
      </c>
      <c r="P1846" s="14">
        <f t="shared" si="173"/>
        <v>-2.5000000000000001E-2</v>
      </c>
    </row>
    <row r="1847" spans="1:16" ht="14.25" customHeight="1" x14ac:dyDescent="0.25">
      <c r="A1847" s="2" t="s">
        <v>2079</v>
      </c>
      <c r="B1847" s="3">
        <v>41947</v>
      </c>
      <c r="C1847" s="10" t="str">
        <f t="shared" si="168"/>
        <v>November</v>
      </c>
      <c r="D1847" s="10" t="str">
        <f t="shared" si="169"/>
        <v>2014</v>
      </c>
      <c r="E1847" s="3">
        <v>41952</v>
      </c>
      <c r="F1847" s="13">
        <f t="shared" si="170"/>
        <v>5</v>
      </c>
      <c r="G1847" s="2" t="s">
        <v>3548</v>
      </c>
      <c r="H1847" s="2" t="s">
        <v>3134</v>
      </c>
      <c r="I1847" s="22" t="str">
        <f t="shared" si="171"/>
        <v>United States</v>
      </c>
      <c r="J1847" s="22" t="str">
        <f t="shared" si="172"/>
        <v>California</v>
      </c>
      <c r="K1847" s="2" t="s">
        <v>45</v>
      </c>
      <c r="L1847" s="2" t="s">
        <v>1667</v>
      </c>
      <c r="M1847" s="4">
        <v>35.880000000000003</v>
      </c>
      <c r="N1847" s="4">
        <v>6</v>
      </c>
      <c r="O1847" s="4">
        <v>17.581199999999999</v>
      </c>
      <c r="P1847" s="14">
        <f t="shared" si="173"/>
        <v>0.48999999999999994</v>
      </c>
    </row>
    <row r="1848" spans="1:16" ht="14.25" customHeight="1" x14ac:dyDescent="0.25">
      <c r="A1848" s="2" t="s">
        <v>2080</v>
      </c>
      <c r="B1848" s="3">
        <v>41227</v>
      </c>
      <c r="C1848" s="10" t="str">
        <f t="shared" si="168"/>
        <v>November</v>
      </c>
      <c r="D1848" s="10" t="str">
        <f t="shared" si="169"/>
        <v>2012</v>
      </c>
      <c r="E1848" s="3">
        <v>41230</v>
      </c>
      <c r="F1848" s="13">
        <f t="shared" si="170"/>
        <v>3</v>
      </c>
      <c r="G1848" s="2" t="s">
        <v>3741</v>
      </c>
      <c r="H1848" s="2" t="s">
        <v>3211</v>
      </c>
      <c r="I1848" s="22" t="str">
        <f t="shared" si="171"/>
        <v>United States</v>
      </c>
      <c r="J1848" s="22" t="str">
        <f t="shared" si="172"/>
        <v>Oregon</v>
      </c>
      <c r="K1848" s="2" t="s">
        <v>79</v>
      </c>
      <c r="L1848" s="2" t="s">
        <v>1831</v>
      </c>
      <c r="M1848" s="4">
        <v>8.7200000000000006</v>
      </c>
      <c r="N1848" s="4">
        <v>5</v>
      </c>
      <c r="O1848" s="4">
        <v>2.2890000000000001</v>
      </c>
      <c r="P1848" s="14">
        <f t="shared" si="173"/>
        <v>0.26250000000000001</v>
      </c>
    </row>
    <row r="1849" spans="1:16" ht="14.25" customHeight="1" x14ac:dyDescent="0.25">
      <c r="A1849" s="2" t="s">
        <v>2080</v>
      </c>
      <c r="B1849" s="3">
        <v>41227</v>
      </c>
      <c r="C1849" s="10" t="str">
        <f t="shared" si="168"/>
        <v>November</v>
      </c>
      <c r="D1849" s="10" t="str">
        <f t="shared" si="169"/>
        <v>2012</v>
      </c>
      <c r="E1849" s="3">
        <v>41230</v>
      </c>
      <c r="F1849" s="13">
        <f t="shared" si="170"/>
        <v>3</v>
      </c>
      <c r="G1849" s="2" t="s">
        <v>3741</v>
      </c>
      <c r="H1849" s="2" t="s">
        <v>3211</v>
      </c>
      <c r="I1849" s="22" t="str">
        <f t="shared" si="171"/>
        <v>United States</v>
      </c>
      <c r="J1849" s="22" t="str">
        <f t="shared" si="172"/>
        <v>Oregon</v>
      </c>
      <c r="K1849" s="2" t="s">
        <v>38</v>
      </c>
      <c r="L1849" s="2" t="s">
        <v>999</v>
      </c>
      <c r="M1849" s="4">
        <v>91.176000000000002</v>
      </c>
      <c r="N1849" s="4">
        <v>3</v>
      </c>
      <c r="O1849" s="4">
        <v>4.5587999999999997</v>
      </c>
      <c r="P1849" s="14">
        <f t="shared" si="173"/>
        <v>4.9999999999999996E-2</v>
      </c>
    </row>
    <row r="1850" spans="1:16" ht="14.25" customHeight="1" x14ac:dyDescent="0.25">
      <c r="A1850" s="2" t="s">
        <v>2080</v>
      </c>
      <c r="B1850" s="3">
        <v>41227</v>
      </c>
      <c r="C1850" s="10" t="str">
        <f t="shared" si="168"/>
        <v>November</v>
      </c>
      <c r="D1850" s="10" t="str">
        <f t="shared" si="169"/>
        <v>2012</v>
      </c>
      <c r="E1850" s="3">
        <v>41230</v>
      </c>
      <c r="F1850" s="13">
        <f t="shared" si="170"/>
        <v>3</v>
      </c>
      <c r="G1850" s="2" t="s">
        <v>3741</v>
      </c>
      <c r="H1850" s="2" t="s">
        <v>3211</v>
      </c>
      <c r="I1850" s="22" t="str">
        <f t="shared" si="171"/>
        <v>United States</v>
      </c>
      <c r="J1850" s="22" t="str">
        <f t="shared" si="172"/>
        <v>Oregon</v>
      </c>
      <c r="K1850" s="2" t="s">
        <v>38</v>
      </c>
      <c r="L1850" s="2" t="s">
        <v>880</v>
      </c>
      <c r="M1850" s="4">
        <v>159.96799999999999</v>
      </c>
      <c r="N1850" s="4">
        <v>4</v>
      </c>
      <c r="O1850" s="4">
        <v>29.994</v>
      </c>
      <c r="P1850" s="14">
        <f t="shared" si="173"/>
        <v>0.1875</v>
      </c>
    </row>
    <row r="1851" spans="1:16" ht="14.25" customHeight="1" x14ac:dyDescent="0.25">
      <c r="A1851" s="2" t="s">
        <v>2081</v>
      </c>
      <c r="B1851" s="3">
        <v>41544</v>
      </c>
      <c r="C1851" s="10" t="str">
        <f t="shared" si="168"/>
        <v>September</v>
      </c>
      <c r="D1851" s="10" t="str">
        <f t="shared" si="169"/>
        <v>2013</v>
      </c>
      <c r="E1851" s="3">
        <v>41548</v>
      </c>
      <c r="F1851" s="13">
        <f t="shared" si="170"/>
        <v>4</v>
      </c>
      <c r="G1851" s="2" t="s">
        <v>3838</v>
      </c>
      <c r="H1851" s="2" t="s">
        <v>3134</v>
      </c>
      <c r="I1851" s="22" t="str">
        <f t="shared" si="171"/>
        <v>United States</v>
      </c>
      <c r="J1851" s="22" t="str">
        <f t="shared" si="172"/>
        <v>California</v>
      </c>
      <c r="K1851" s="2" t="s">
        <v>45</v>
      </c>
      <c r="L1851" s="2" t="s">
        <v>1408</v>
      </c>
      <c r="M1851" s="4">
        <v>12.96</v>
      </c>
      <c r="N1851" s="4">
        <v>2</v>
      </c>
      <c r="O1851" s="4">
        <v>6.2207999999999997</v>
      </c>
      <c r="P1851" s="14">
        <f t="shared" si="173"/>
        <v>0.47999999999999993</v>
      </c>
    </row>
    <row r="1852" spans="1:16" ht="14.25" customHeight="1" x14ac:dyDescent="0.25">
      <c r="A1852" s="2" t="s">
        <v>2082</v>
      </c>
      <c r="B1852" s="3">
        <v>40564</v>
      </c>
      <c r="C1852" s="10" t="str">
        <f t="shared" si="168"/>
        <v>January</v>
      </c>
      <c r="D1852" s="10" t="str">
        <f t="shared" si="169"/>
        <v>2011</v>
      </c>
      <c r="E1852" s="3">
        <v>40569</v>
      </c>
      <c r="F1852" s="13">
        <f t="shared" si="170"/>
        <v>5</v>
      </c>
      <c r="G1852" s="2" t="s">
        <v>3751</v>
      </c>
      <c r="H1852" s="2" t="s">
        <v>3131</v>
      </c>
      <c r="I1852" s="22" t="str">
        <f t="shared" si="171"/>
        <v>United States</v>
      </c>
      <c r="J1852" s="22" t="str">
        <f t="shared" si="172"/>
        <v>California</v>
      </c>
      <c r="K1852" s="2" t="s">
        <v>45</v>
      </c>
      <c r="L1852" s="2" t="s">
        <v>195</v>
      </c>
      <c r="M1852" s="4">
        <v>19.36</v>
      </c>
      <c r="N1852" s="4">
        <v>2</v>
      </c>
      <c r="O1852" s="4">
        <v>9.2927999999999997</v>
      </c>
      <c r="P1852" s="14">
        <f t="shared" si="173"/>
        <v>0.48</v>
      </c>
    </row>
    <row r="1853" spans="1:16" ht="14.25" customHeight="1" x14ac:dyDescent="0.25">
      <c r="A1853" s="2" t="s">
        <v>2082</v>
      </c>
      <c r="B1853" s="3">
        <v>40564</v>
      </c>
      <c r="C1853" s="10" t="str">
        <f t="shared" si="168"/>
        <v>January</v>
      </c>
      <c r="D1853" s="10" t="str">
        <f t="shared" si="169"/>
        <v>2011</v>
      </c>
      <c r="E1853" s="3">
        <v>40569</v>
      </c>
      <c r="F1853" s="13">
        <f t="shared" si="170"/>
        <v>5</v>
      </c>
      <c r="G1853" s="2" t="s">
        <v>3751</v>
      </c>
      <c r="H1853" s="2" t="s">
        <v>3131</v>
      </c>
      <c r="I1853" s="22" t="str">
        <f t="shared" si="171"/>
        <v>United States</v>
      </c>
      <c r="J1853" s="22" t="str">
        <f t="shared" si="172"/>
        <v>California</v>
      </c>
      <c r="K1853" s="2" t="s">
        <v>12</v>
      </c>
      <c r="L1853" s="2" t="s">
        <v>2083</v>
      </c>
      <c r="M1853" s="4">
        <v>19.3</v>
      </c>
      <c r="N1853" s="4">
        <v>2</v>
      </c>
      <c r="O1853" s="4">
        <v>5.79</v>
      </c>
      <c r="P1853" s="14">
        <f t="shared" si="173"/>
        <v>0.3</v>
      </c>
    </row>
    <row r="1854" spans="1:16" ht="14.25" customHeight="1" x14ac:dyDescent="0.25">
      <c r="A1854" s="2" t="s">
        <v>2084</v>
      </c>
      <c r="B1854" s="3">
        <v>41640</v>
      </c>
      <c r="C1854" s="10" t="str">
        <f t="shared" si="168"/>
        <v>January</v>
      </c>
      <c r="D1854" s="10" t="str">
        <f t="shared" si="169"/>
        <v>2014</v>
      </c>
      <c r="E1854" s="3">
        <v>41646</v>
      </c>
      <c r="F1854" s="13">
        <f t="shared" si="170"/>
        <v>6</v>
      </c>
      <c r="G1854" s="2" t="s">
        <v>3839</v>
      </c>
      <c r="H1854" s="2" t="s">
        <v>3134</v>
      </c>
      <c r="I1854" s="22" t="str">
        <f t="shared" si="171"/>
        <v>United States</v>
      </c>
      <c r="J1854" s="22" t="str">
        <f t="shared" si="172"/>
        <v>California</v>
      </c>
      <c r="K1854" s="2" t="s">
        <v>18</v>
      </c>
      <c r="L1854" s="2" t="s">
        <v>1108</v>
      </c>
      <c r="M1854" s="4">
        <v>38.375999999999998</v>
      </c>
      <c r="N1854" s="4">
        <v>3</v>
      </c>
      <c r="O1854" s="4">
        <v>13.4316</v>
      </c>
      <c r="P1854" s="14">
        <f t="shared" si="173"/>
        <v>0.35000000000000003</v>
      </c>
    </row>
    <row r="1855" spans="1:16" ht="14.25" customHeight="1" x14ac:dyDescent="0.25">
      <c r="A1855" s="2" t="s">
        <v>2085</v>
      </c>
      <c r="B1855" s="3">
        <v>41727</v>
      </c>
      <c r="C1855" s="10" t="str">
        <f t="shared" si="168"/>
        <v>March</v>
      </c>
      <c r="D1855" s="10" t="str">
        <f t="shared" si="169"/>
        <v>2014</v>
      </c>
      <c r="E1855" s="3">
        <v>41730</v>
      </c>
      <c r="F1855" s="13">
        <f t="shared" si="170"/>
        <v>3</v>
      </c>
      <c r="G1855" s="2" t="s">
        <v>3840</v>
      </c>
      <c r="H1855" s="2" t="s">
        <v>3192</v>
      </c>
      <c r="I1855" s="22" t="str">
        <f t="shared" si="171"/>
        <v>United States</v>
      </c>
      <c r="J1855" s="22" t="str">
        <f t="shared" si="172"/>
        <v>California</v>
      </c>
      <c r="K1855" s="2" t="s">
        <v>45</v>
      </c>
      <c r="L1855" s="2" t="s">
        <v>2086</v>
      </c>
      <c r="M1855" s="4">
        <v>12.96</v>
      </c>
      <c r="N1855" s="4">
        <v>2</v>
      </c>
      <c r="O1855" s="4">
        <v>6.3503999999999996</v>
      </c>
      <c r="P1855" s="14">
        <f t="shared" si="173"/>
        <v>0.48999999999999994</v>
      </c>
    </row>
    <row r="1856" spans="1:16" ht="14.25" customHeight="1" x14ac:dyDescent="0.25">
      <c r="A1856" s="2" t="s">
        <v>2085</v>
      </c>
      <c r="B1856" s="3">
        <v>41727</v>
      </c>
      <c r="C1856" s="10" t="str">
        <f t="shared" si="168"/>
        <v>March</v>
      </c>
      <c r="D1856" s="10" t="str">
        <f t="shared" si="169"/>
        <v>2014</v>
      </c>
      <c r="E1856" s="3">
        <v>41730</v>
      </c>
      <c r="F1856" s="13">
        <f t="shared" si="170"/>
        <v>3</v>
      </c>
      <c r="G1856" s="2" t="s">
        <v>3840</v>
      </c>
      <c r="H1856" s="2" t="s">
        <v>3192</v>
      </c>
      <c r="I1856" s="22" t="str">
        <f t="shared" si="171"/>
        <v>United States</v>
      </c>
      <c r="J1856" s="22" t="str">
        <f t="shared" si="172"/>
        <v>California</v>
      </c>
      <c r="K1856" s="2" t="s">
        <v>12</v>
      </c>
      <c r="L1856" s="2" t="s">
        <v>2087</v>
      </c>
      <c r="M1856" s="4">
        <v>26.48</v>
      </c>
      <c r="N1856" s="4">
        <v>1</v>
      </c>
      <c r="O1856" s="4">
        <v>10.0624</v>
      </c>
      <c r="P1856" s="14">
        <f t="shared" si="173"/>
        <v>0.38</v>
      </c>
    </row>
    <row r="1857" spans="1:16" ht="14.25" customHeight="1" x14ac:dyDescent="0.25">
      <c r="A1857" s="2" t="s">
        <v>2085</v>
      </c>
      <c r="B1857" s="3">
        <v>41727</v>
      </c>
      <c r="C1857" s="10" t="str">
        <f t="shared" si="168"/>
        <v>March</v>
      </c>
      <c r="D1857" s="10" t="str">
        <f t="shared" si="169"/>
        <v>2014</v>
      </c>
      <c r="E1857" s="3">
        <v>41730</v>
      </c>
      <c r="F1857" s="13">
        <f t="shared" si="170"/>
        <v>3</v>
      </c>
      <c r="G1857" s="2" t="s">
        <v>3840</v>
      </c>
      <c r="H1857" s="2" t="s">
        <v>3192</v>
      </c>
      <c r="I1857" s="22" t="str">
        <f t="shared" si="171"/>
        <v>United States</v>
      </c>
      <c r="J1857" s="22" t="str">
        <f t="shared" si="172"/>
        <v>California</v>
      </c>
      <c r="K1857" s="2" t="s">
        <v>510</v>
      </c>
      <c r="L1857" s="2" t="s">
        <v>2088</v>
      </c>
      <c r="M1857" s="4">
        <v>532.72</v>
      </c>
      <c r="N1857" s="4">
        <v>2</v>
      </c>
      <c r="O1857" s="4">
        <v>53.271999999999998</v>
      </c>
      <c r="P1857" s="14">
        <f t="shared" si="173"/>
        <v>9.9999999999999992E-2</v>
      </c>
    </row>
    <row r="1858" spans="1:16" ht="14.25" customHeight="1" x14ac:dyDescent="0.25">
      <c r="A1858" s="2" t="s">
        <v>2085</v>
      </c>
      <c r="B1858" s="3">
        <v>41727</v>
      </c>
      <c r="C1858" s="10" t="str">
        <f t="shared" si="168"/>
        <v>March</v>
      </c>
      <c r="D1858" s="10" t="str">
        <f t="shared" si="169"/>
        <v>2014</v>
      </c>
      <c r="E1858" s="3">
        <v>41730</v>
      </c>
      <c r="F1858" s="13">
        <f t="shared" si="170"/>
        <v>3</v>
      </c>
      <c r="G1858" s="2" t="s">
        <v>3840</v>
      </c>
      <c r="H1858" s="2" t="s">
        <v>3192</v>
      </c>
      <c r="I1858" s="22" t="str">
        <f t="shared" si="171"/>
        <v>United States</v>
      </c>
      <c r="J1858" s="22" t="str">
        <f t="shared" si="172"/>
        <v>California</v>
      </c>
      <c r="K1858" s="2" t="s">
        <v>45</v>
      </c>
      <c r="L1858" s="2" t="s">
        <v>1380</v>
      </c>
      <c r="M1858" s="4">
        <v>26.72</v>
      </c>
      <c r="N1858" s="4">
        <v>4</v>
      </c>
      <c r="O1858" s="4">
        <v>12.8256</v>
      </c>
      <c r="P1858" s="14">
        <f t="shared" si="173"/>
        <v>0.48</v>
      </c>
    </row>
    <row r="1859" spans="1:16" ht="14.25" customHeight="1" x14ac:dyDescent="0.25">
      <c r="A1859" s="2" t="s">
        <v>2085</v>
      </c>
      <c r="B1859" s="3">
        <v>41727</v>
      </c>
      <c r="C1859" s="10" t="str">
        <f t="shared" ref="C1859:C1922" si="174">TEXT(B1859,"mmmm")</f>
        <v>March</v>
      </c>
      <c r="D1859" s="10" t="str">
        <f t="shared" ref="D1859:D1922" si="175">TEXT(B1859,"yyyy")</f>
        <v>2014</v>
      </c>
      <c r="E1859" s="3">
        <v>41730</v>
      </c>
      <c r="F1859" s="13">
        <f t="shared" ref="F1859:F1922" si="176">E1859-B1859</f>
        <v>3</v>
      </c>
      <c r="G1859" s="2" t="s">
        <v>3840</v>
      </c>
      <c r="H1859" s="2" t="s">
        <v>3192</v>
      </c>
      <c r="I1859" s="22" t="str">
        <f t="shared" ref="I1859:I1922" si="177">LEFT(H1859,FIND(",",H1859)-1)</f>
        <v>United States</v>
      </c>
      <c r="J1859" s="22" t="str">
        <f t="shared" ref="J1859:J1922" si="178">TRIM(RIGHT(H1859,LEN(H1859)-FIND("@",SUBSTITUTE(H1859,",","@",LEN(H1859)-LEN(SUBSTITUTE(H1859,",",""))))))</f>
        <v>California</v>
      </c>
      <c r="K1859" s="2" t="s">
        <v>45</v>
      </c>
      <c r="L1859" s="2" t="s">
        <v>336</v>
      </c>
      <c r="M1859" s="4">
        <v>20.04</v>
      </c>
      <c r="N1859" s="4">
        <v>3</v>
      </c>
      <c r="O1859" s="4">
        <v>9.6191999999999993</v>
      </c>
      <c r="P1859" s="14">
        <f t="shared" ref="P1859:P1922" si="179">IF(M1859=0,0,O1859/M1859)</f>
        <v>0.48</v>
      </c>
    </row>
    <row r="1860" spans="1:16" ht="14.25" customHeight="1" x14ac:dyDescent="0.25">
      <c r="A1860" s="2" t="s">
        <v>2085</v>
      </c>
      <c r="B1860" s="3">
        <v>41727</v>
      </c>
      <c r="C1860" s="10" t="str">
        <f t="shared" si="174"/>
        <v>March</v>
      </c>
      <c r="D1860" s="10" t="str">
        <f t="shared" si="175"/>
        <v>2014</v>
      </c>
      <c r="E1860" s="3">
        <v>41730</v>
      </c>
      <c r="F1860" s="13">
        <f t="shared" si="176"/>
        <v>3</v>
      </c>
      <c r="G1860" s="2" t="s">
        <v>3840</v>
      </c>
      <c r="H1860" s="2" t="s">
        <v>3192</v>
      </c>
      <c r="I1860" s="22" t="str">
        <f t="shared" si="177"/>
        <v>United States</v>
      </c>
      <c r="J1860" s="22" t="str">
        <f t="shared" si="178"/>
        <v>California</v>
      </c>
      <c r="K1860" s="2" t="s">
        <v>28</v>
      </c>
      <c r="L1860" s="2" t="s">
        <v>225</v>
      </c>
      <c r="M1860" s="4">
        <v>795.48</v>
      </c>
      <c r="N1860" s="4">
        <v>7</v>
      </c>
      <c r="O1860" s="4">
        <v>7.9547999999999996</v>
      </c>
      <c r="P1860" s="14">
        <f t="shared" si="179"/>
        <v>9.9999999999999985E-3</v>
      </c>
    </row>
    <row r="1861" spans="1:16" ht="14.25" customHeight="1" x14ac:dyDescent="0.25">
      <c r="A1861" s="2" t="s">
        <v>2085</v>
      </c>
      <c r="B1861" s="3">
        <v>41727</v>
      </c>
      <c r="C1861" s="10" t="str">
        <f t="shared" si="174"/>
        <v>March</v>
      </c>
      <c r="D1861" s="10" t="str">
        <f t="shared" si="175"/>
        <v>2014</v>
      </c>
      <c r="E1861" s="3">
        <v>41730</v>
      </c>
      <c r="F1861" s="13">
        <f t="shared" si="176"/>
        <v>3</v>
      </c>
      <c r="G1861" s="2" t="s">
        <v>3840</v>
      </c>
      <c r="H1861" s="2" t="s">
        <v>3192</v>
      </c>
      <c r="I1861" s="22" t="str">
        <f t="shared" si="177"/>
        <v>United States</v>
      </c>
      <c r="J1861" s="22" t="str">
        <f t="shared" si="178"/>
        <v>California</v>
      </c>
      <c r="K1861" s="2" t="s">
        <v>12</v>
      </c>
      <c r="L1861" s="2" t="s">
        <v>2044</v>
      </c>
      <c r="M1861" s="4">
        <v>21.56</v>
      </c>
      <c r="N1861" s="4">
        <v>7</v>
      </c>
      <c r="O1861" s="4">
        <v>6.8992000000000004</v>
      </c>
      <c r="P1861" s="14">
        <f t="shared" si="179"/>
        <v>0.32000000000000006</v>
      </c>
    </row>
    <row r="1862" spans="1:16" ht="14.25" customHeight="1" x14ac:dyDescent="0.25">
      <c r="A1862" s="2" t="s">
        <v>2089</v>
      </c>
      <c r="B1862" s="3">
        <v>41296</v>
      </c>
      <c r="C1862" s="10" t="str">
        <f t="shared" si="174"/>
        <v>January</v>
      </c>
      <c r="D1862" s="10" t="str">
        <f t="shared" si="175"/>
        <v>2013</v>
      </c>
      <c r="E1862" s="3">
        <v>41302</v>
      </c>
      <c r="F1862" s="13">
        <f t="shared" si="176"/>
        <v>6</v>
      </c>
      <c r="G1862" s="2" t="s">
        <v>3381</v>
      </c>
      <c r="H1862" s="2" t="s">
        <v>3149</v>
      </c>
      <c r="I1862" s="22" t="str">
        <f t="shared" si="177"/>
        <v>United States</v>
      </c>
      <c r="J1862" s="22" t="str">
        <f t="shared" si="178"/>
        <v>California</v>
      </c>
      <c r="K1862" s="2" t="s">
        <v>9</v>
      </c>
      <c r="L1862" s="2" t="s">
        <v>2090</v>
      </c>
      <c r="M1862" s="4">
        <v>44.4</v>
      </c>
      <c r="N1862" s="4">
        <v>3</v>
      </c>
      <c r="O1862" s="4">
        <v>22.2</v>
      </c>
      <c r="P1862" s="14">
        <f t="shared" si="179"/>
        <v>0.5</v>
      </c>
    </row>
    <row r="1863" spans="1:16" ht="14.25" customHeight="1" x14ac:dyDescent="0.25">
      <c r="A1863" s="2" t="s">
        <v>2089</v>
      </c>
      <c r="B1863" s="3">
        <v>41296</v>
      </c>
      <c r="C1863" s="10" t="str">
        <f t="shared" si="174"/>
        <v>January</v>
      </c>
      <c r="D1863" s="10" t="str">
        <f t="shared" si="175"/>
        <v>2013</v>
      </c>
      <c r="E1863" s="3">
        <v>41302</v>
      </c>
      <c r="F1863" s="13">
        <f t="shared" si="176"/>
        <v>6</v>
      </c>
      <c r="G1863" s="2" t="s">
        <v>3381</v>
      </c>
      <c r="H1863" s="2" t="s">
        <v>3149</v>
      </c>
      <c r="I1863" s="22" t="str">
        <f t="shared" si="177"/>
        <v>United States</v>
      </c>
      <c r="J1863" s="22" t="str">
        <f t="shared" si="178"/>
        <v>California</v>
      </c>
      <c r="K1863" s="2" t="s">
        <v>9</v>
      </c>
      <c r="L1863" s="2" t="s">
        <v>2091</v>
      </c>
      <c r="M1863" s="4">
        <v>20.65</v>
      </c>
      <c r="N1863" s="4">
        <v>5</v>
      </c>
      <c r="O1863" s="4">
        <v>9.4990000000000006</v>
      </c>
      <c r="P1863" s="14">
        <f t="shared" si="179"/>
        <v>0.46000000000000008</v>
      </c>
    </row>
    <row r="1864" spans="1:16" ht="14.25" customHeight="1" x14ac:dyDescent="0.25">
      <c r="A1864" s="2" t="s">
        <v>2092</v>
      </c>
      <c r="B1864" s="3">
        <v>41639</v>
      </c>
      <c r="C1864" s="10" t="str">
        <f t="shared" si="174"/>
        <v>December</v>
      </c>
      <c r="D1864" s="10" t="str">
        <f t="shared" si="175"/>
        <v>2013</v>
      </c>
      <c r="E1864" s="3">
        <v>41639</v>
      </c>
      <c r="F1864" s="13">
        <f t="shared" si="176"/>
        <v>0</v>
      </c>
      <c r="G1864" s="2" t="s">
        <v>3841</v>
      </c>
      <c r="H1864" s="2" t="s">
        <v>3131</v>
      </c>
      <c r="I1864" s="22" t="str">
        <f t="shared" si="177"/>
        <v>United States</v>
      </c>
      <c r="J1864" s="22" t="str">
        <f t="shared" si="178"/>
        <v>California</v>
      </c>
      <c r="K1864" s="2" t="s">
        <v>28</v>
      </c>
      <c r="L1864" s="2" t="s">
        <v>1820</v>
      </c>
      <c r="M1864" s="4">
        <v>481.32</v>
      </c>
      <c r="N1864" s="4">
        <v>4</v>
      </c>
      <c r="O1864" s="4">
        <v>125.14319999999999</v>
      </c>
      <c r="P1864" s="14">
        <f t="shared" si="179"/>
        <v>0.26</v>
      </c>
    </row>
    <row r="1865" spans="1:16" ht="14.25" customHeight="1" x14ac:dyDescent="0.25">
      <c r="A1865" s="2" t="s">
        <v>2092</v>
      </c>
      <c r="B1865" s="3">
        <v>41639</v>
      </c>
      <c r="C1865" s="10" t="str">
        <f t="shared" si="174"/>
        <v>December</v>
      </c>
      <c r="D1865" s="10" t="str">
        <f t="shared" si="175"/>
        <v>2013</v>
      </c>
      <c r="E1865" s="3">
        <v>41639</v>
      </c>
      <c r="F1865" s="13">
        <f t="shared" si="176"/>
        <v>0</v>
      </c>
      <c r="G1865" s="2" t="s">
        <v>3841</v>
      </c>
      <c r="H1865" s="2" t="s">
        <v>3131</v>
      </c>
      <c r="I1865" s="22" t="str">
        <f t="shared" si="177"/>
        <v>United States</v>
      </c>
      <c r="J1865" s="22" t="str">
        <f t="shared" si="178"/>
        <v>California</v>
      </c>
      <c r="K1865" s="2" t="s">
        <v>18</v>
      </c>
      <c r="L1865" s="2" t="s">
        <v>1885</v>
      </c>
      <c r="M1865" s="4">
        <v>6.3840000000000003</v>
      </c>
      <c r="N1865" s="4">
        <v>1</v>
      </c>
      <c r="O1865" s="4">
        <v>2.1545999999999998</v>
      </c>
      <c r="P1865" s="14">
        <f t="shared" si="179"/>
        <v>0.33749999999999997</v>
      </c>
    </row>
    <row r="1866" spans="1:16" ht="14.25" customHeight="1" x14ac:dyDescent="0.25">
      <c r="A1866" s="2" t="s">
        <v>2093</v>
      </c>
      <c r="B1866" s="3">
        <v>41864</v>
      </c>
      <c r="C1866" s="10" t="str">
        <f t="shared" si="174"/>
        <v>August</v>
      </c>
      <c r="D1866" s="10" t="str">
        <f t="shared" si="175"/>
        <v>2014</v>
      </c>
      <c r="E1866" s="3">
        <v>41867</v>
      </c>
      <c r="F1866" s="13">
        <f t="shared" si="176"/>
        <v>3</v>
      </c>
      <c r="G1866" s="2" t="s">
        <v>3589</v>
      </c>
      <c r="H1866" s="2" t="s">
        <v>3272</v>
      </c>
      <c r="I1866" s="22" t="str">
        <f t="shared" si="177"/>
        <v>United States</v>
      </c>
      <c r="J1866" s="22" t="str">
        <f t="shared" si="178"/>
        <v>California</v>
      </c>
      <c r="K1866" s="2" t="s">
        <v>20</v>
      </c>
      <c r="L1866" s="2" t="s">
        <v>1682</v>
      </c>
      <c r="M1866" s="4">
        <v>542.94000000000005</v>
      </c>
      <c r="N1866" s="4">
        <v>3</v>
      </c>
      <c r="O1866" s="4">
        <v>152.0232</v>
      </c>
      <c r="P1866" s="14">
        <f t="shared" si="179"/>
        <v>0.27999999999999997</v>
      </c>
    </row>
    <row r="1867" spans="1:16" ht="14.25" customHeight="1" x14ac:dyDescent="0.25">
      <c r="A1867" s="2" t="s">
        <v>2093</v>
      </c>
      <c r="B1867" s="3">
        <v>41864</v>
      </c>
      <c r="C1867" s="10" t="str">
        <f t="shared" si="174"/>
        <v>August</v>
      </c>
      <c r="D1867" s="10" t="str">
        <f t="shared" si="175"/>
        <v>2014</v>
      </c>
      <c r="E1867" s="3">
        <v>41867</v>
      </c>
      <c r="F1867" s="13">
        <f t="shared" si="176"/>
        <v>3</v>
      </c>
      <c r="G1867" s="2" t="s">
        <v>3589</v>
      </c>
      <c r="H1867" s="2" t="s">
        <v>3272</v>
      </c>
      <c r="I1867" s="22" t="str">
        <f t="shared" si="177"/>
        <v>United States</v>
      </c>
      <c r="J1867" s="22" t="str">
        <f t="shared" si="178"/>
        <v>California</v>
      </c>
      <c r="K1867" s="2" t="s">
        <v>12</v>
      </c>
      <c r="L1867" s="2" t="s">
        <v>1787</v>
      </c>
      <c r="M1867" s="4">
        <v>54.92</v>
      </c>
      <c r="N1867" s="4">
        <v>4</v>
      </c>
      <c r="O1867" s="4">
        <v>19.7712</v>
      </c>
      <c r="P1867" s="14">
        <f t="shared" si="179"/>
        <v>0.36</v>
      </c>
    </row>
    <row r="1868" spans="1:16" ht="14.25" customHeight="1" x14ac:dyDescent="0.25">
      <c r="A1868" s="2" t="s">
        <v>2094</v>
      </c>
      <c r="B1868" s="3">
        <v>41162</v>
      </c>
      <c r="C1868" s="10" t="str">
        <f t="shared" si="174"/>
        <v>September</v>
      </c>
      <c r="D1868" s="10" t="str">
        <f t="shared" si="175"/>
        <v>2012</v>
      </c>
      <c r="E1868" s="3">
        <v>41164</v>
      </c>
      <c r="F1868" s="13">
        <f t="shared" si="176"/>
        <v>2</v>
      </c>
      <c r="G1868" s="2" t="s">
        <v>3539</v>
      </c>
      <c r="H1868" s="2" t="s">
        <v>3132</v>
      </c>
      <c r="I1868" s="22" t="str">
        <f t="shared" si="177"/>
        <v>United States</v>
      </c>
      <c r="J1868" s="22" t="str">
        <f t="shared" si="178"/>
        <v>Washington</v>
      </c>
      <c r="K1868" s="2" t="s">
        <v>28</v>
      </c>
      <c r="L1868" s="2" t="s">
        <v>2095</v>
      </c>
      <c r="M1868" s="4">
        <v>353.88</v>
      </c>
      <c r="N1868" s="4">
        <v>6</v>
      </c>
      <c r="O1868" s="4">
        <v>17.693999999999999</v>
      </c>
      <c r="P1868" s="14">
        <f t="shared" si="179"/>
        <v>4.9999999999999996E-2</v>
      </c>
    </row>
    <row r="1869" spans="1:16" ht="14.25" customHeight="1" x14ac:dyDescent="0.25">
      <c r="A1869" s="2" t="s">
        <v>2096</v>
      </c>
      <c r="B1869" s="3">
        <v>40855</v>
      </c>
      <c r="C1869" s="10" t="str">
        <f t="shared" si="174"/>
        <v>November</v>
      </c>
      <c r="D1869" s="10" t="str">
        <f t="shared" si="175"/>
        <v>2011</v>
      </c>
      <c r="E1869" s="3">
        <v>40861</v>
      </c>
      <c r="F1869" s="13">
        <f t="shared" si="176"/>
        <v>6</v>
      </c>
      <c r="G1869" s="2" t="s">
        <v>3306</v>
      </c>
      <c r="H1869" s="2" t="s">
        <v>3273</v>
      </c>
      <c r="I1869" s="22" t="str">
        <f t="shared" si="177"/>
        <v>United States</v>
      </c>
      <c r="J1869" s="22" t="str">
        <f t="shared" si="178"/>
        <v>California</v>
      </c>
      <c r="K1869" s="2" t="s">
        <v>16</v>
      </c>
      <c r="L1869" s="2" t="s">
        <v>531</v>
      </c>
      <c r="M1869" s="4">
        <v>333.57600000000002</v>
      </c>
      <c r="N1869" s="4">
        <v>3</v>
      </c>
      <c r="O1869" s="4">
        <v>25.0182</v>
      </c>
      <c r="P1869" s="14">
        <f t="shared" si="179"/>
        <v>7.4999999999999997E-2</v>
      </c>
    </row>
    <row r="1870" spans="1:16" ht="14.25" customHeight="1" x14ac:dyDescent="0.25">
      <c r="A1870" s="2" t="s">
        <v>2097</v>
      </c>
      <c r="B1870" s="3">
        <v>41176</v>
      </c>
      <c r="C1870" s="10" t="str">
        <f t="shared" si="174"/>
        <v>September</v>
      </c>
      <c r="D1870" s="10" t="str">
        <f t="shared" si="175"/>
        <v>2012</v>
      </c>
      <c r="E1870" s="3">
        <v>41180</v>
      </c>
      <c r="F1870" s="13">
        <f t="shared" si="176"/>
        <v>4</v>
      </c>
      <c r="G1870" s="2" t="s">
        <v>3489</v>
      </c>
      <c r="H1870" s="2" t="s">
        <v>3131</v>
      </c>
      <c r="I1870" s="22" t="str">
        <f t="shared" si="177"/>
        <v>United States</v>
      </c>
      <c r="J1870" s="22" t="str">
        <f t="shared" si="178"/>
        <v>California</v>
      </c>
      <c r="K1870" s="2" t="s">
        <v>12</v>
      </c>
      <c r="L1870" s="2" t="s">
        <v>656</v>
      </c>
      <c r="M1870" s="4">
        <v>14.91</v>
      </c>
      <c r="N1870" s="4">
        <v>3</v>
      </c>
      <c r="O1870" s="4">
        <v>4.6220999999999997</v>
      </c>
      <c r="P1870" s="14">
        <f t="shared" si="179"/>
        <v>0.31</v>
      </c>
    </row>
    <row r="1871" spans="1:16" ht="14.25" customHeight="1" x14ac:dyDescent="0.25">
      <c r="A1871" s="2" t="s">
        <v>2097</v>
      </c>
      <c r="B1871" s="3">
        <v>41176</v>
      </c>
      <c r="C1871" s="10" t="str">
        <f t="shared" si="174"/>
        <v>September</v>
      </c>
      <c r="D1871" s="10" t="str">
        <f t="shared" si="175"/>
        <v>2012</v>
      </c>
      <c r="E1871" s="3">
        <v>41180</v>
      </c>
      <c r="F1871" s="13">
        <f t="shared" si="176"/>
        <v>4</v>
      </c>
      <c r="G1871" s="2" t="s">
        <v>3489</v>
      </c>
      <c r="H1871" s="2" t="s">
        <v>3131</v>
      </c>
      <c r="I1871" s="22" t="str">
        <f t="shared" si="177"/>
        <v>United States</v>
      </c>
      <c r="J1871" s="22" t="str">
        <f t="shared" si="178"/>
        <v>California</v>
      </c>
      <c r="K1871" s="2" t="s">
        <v>20</v>
      </c>
      <c r="L1871" s="2" t="s">
        <v>1151</v>
      </c>
      <c r="M1871" s="4">
        <v>1158.1199999999999</v>
      </c>
      <c r="N1871" s="4">
        <v>4</v>
      </c>
      <c r="O1871" s="4">
        <v>335.85480000000001</v>
      </c>
      <c r="P1871" s="14">
        <f t="shared" si="179"/>
        <v>0.29000000000000004</v>
      </c>
    </row>
    <row r="1872" spans="1:16" ht="14.25" customHeight="1" x14ac:dyDescent="0.25">
      <c r="A1872" s="2" t="s">
        <v>2098</v>
      </c>
      <c r="B1872" s="3">
        <v>41377</v>
      </c>
      <c r="C1872" s="10" t="str">
        <f t="shared" si="174"/>
        <v>April</v>
      </c>
      <c r="D1872" s="10" t="str">
        <f t="shared" si="175"/>
        <v>2013</v>
      </c>
      <c r="E1872" s="3">
        <v>41381</v>
      </c>
      <c r="F1872" s="13">
        <f t="shared" si="176"/>
        <v>4</v>
      </c>
      <c r="G1872" s="2" t="s">
        <v>3842</v>
      </c>
      <c r="H1872" s="2" t="s">
        <v>3131</v>
      </c>
      <c r="I1872" s="22" t="str">
        <f t="shared" si="177"/>
        <v>United States</v>
      </c>
      <c r="J1872" s="22" t="str">
        <f t="shared" si="178"/>
        <v>California</v>
      </c>
      <c r="K1872" s="2" t="s">
        <v>72</v>
      </c>
      <c r="L1872" s="2" t="s">
        <v>2099</v>
      </c>
      <c r="M1872" s="4">
        <v>638.28800000000001</v>
      </c>
      <c r="N1872" s="4">
        <v>7</v>
      </c>
      <c r="O1872" s="4">
        <v>-31.914400000000001</v>
      </c>
      <c r="P1872" s="14">
        <f t="shared" si="179"/>
        <v>-0.05</v>
      </c>
    </row>
    <row r="1873" spans="1:16" ht="14.25" customHeight="1" x14ac:dyDescent="0.25">
      <c r="A1873" s="2" t="s">
        <v>2098</v>
      </c>
      <c r="B1873" s="3">
        <v>41377</v>
      </c>
      <c r="C1873" s="10" t="str">
        <f t="shared" si="174"/>
        <v>April</v>
      </c>
      <c r="D1873" s="10" t="str">
        <f t="shared" si="175"/>
        <v>2013</v>
      </c>
      <c r="E1873" s="3">
        <v>41381</v>
      </c>
      <c r="F1873" s="13">
        <f t="shared" si="176"/>
        <v>4</v>
      </c>
      <c r="G1873" s="2" t="s">
        <v>3842</v>
      </c>
      <c r="H1873" s="2" t="s">
        <v>3131</v>
      </c>
      <c r="I1873" s="22" t="str">
        <f t="shared" si="177"/>
        <v>United States</v>
      </c>
      <c r="J1873" s="22" t="str">
        <f t="shared" si="178"/>
        <v>California</v>
      </c>
      <c r="K1873" s="2" t="s">
        <v>18</v>
      </c>
      <c r="L1873" s="2" t="s">
        <v>2100</v>
      </c>
      <c r="M1873" s="4">
        <v>13.208</v>
      </c>
      <c r="N1873" s="4">
        <v>1</v>
      </c>
      <c r="O1873" s="4">
        <v>4.6227999999999998</v>
      </c>
      <c r="P1873" s="14">
        <f t="shared" si="179"/>
        <v>0.35</v>
      </c>
    </row>
    <row r="1874" spans="1:16" ht="14.25" customHeight="1" x14ac:dyDescent="0.25">
      <c r="A1874" s="2" t="s">
        <v>2101</v>
      </c>
      <c r="B1874" s="3">
        <v>41613</v>
      </c>
      <c r="C1874" s="10" t="str">
        <f t="shared" si="174"/>
        <v>December</v>
      </c>
      <c r="D1874" s="10" t="str">
        <f t="shared" si="175"/>
        <v>2013</v>
      </c>
      <c r="E1874" s="3">
        <v>41618</v>
      </c>
      <c r="F1874" s="13">
        <f t="shared" si="176"/>
        <v>5</v>
      </c>
      <c r="G1874" s="2" t="s">
        <v>3478</v>
      </c>
      <c r="H1874" s="2" t="s">
        <v>3134</v>
      </c>
      <c r="I1874" s="22" t="str">
        <f t="shared" si="177"/>
        <v>United States</v>
      </c>
      <c r="J1874" s="22" t="str">
        <f t="shared" si="178"/>
        <v>California</v>
      </c>
      <c r="K1874" s="2" t="s">
        <v>45</v>
      </c>
      <c r="L1874" s="2" t="s">
        <v>2102</v>
      </c>
      <c r="M1874" s="4">
        <v>104.85</v>
      </c>
      <c r="N1874" s="4">
        <v>1</v>
      </c>
      <c r="O1874" s="4">
        <v>50.328000000000003</v>
      </c>
      <c r="P1874" s="14">
        <f t="shared" si="179"/>
        <v>0.48000000000000004</v>
      </c>
    </row>
    <row r="1875" spans="1:16" ht="14.25" customHeight="1" x14ac:dyDescent="0.25">
      <c r="A1875" s="2" t="s">
        <v>2103</v>
      </c>
      <c r="B1875" s="3">
        <v>40858</v>
      </c>
      <c r="C1875" s="10" t="str">
        <f t="shared" si="174"/>
        <v>November</v>
      </c>
      <c r="D1875" s="10" t="str">
        <f t="shared" si="175"/>
        <v>2011</v>
      </c>
      <c r="E1875" s="3">
        <v>40865</v>
      </c>
      <c r="F1875" s="13">
        <f t="shared" si="176"/>
        <v>7</v>
      </c>
      <c r="G1875" s="2" t="s">
        <v>3455</v>
      </c>
      <c r="H1875" s="2" t="s">
        <v>3131</v>
      </c>
      <c r="I1875" s="22" t="str">
        <f t="shared" si="177"/>
        <v>United States</v>
      </c>
      <c r="J1875" s="22" t="str">
        <f t="shared" si="178"/>
        <v>California</v>
      </c>
      <c r="K1875" s="2" t="s">
        <v>14</v>
      </c>
      <c r="L1875" s="2" t="s">
        <v>1356</v>
      </c>
      <c r="M1875" s="4">
        <v>30.48</v>
      </c>
      <c r="N1875" s="4">
        <v>3</v>
      </c>
      <c r="O1875" s="4">
        <v>7.9248000000000003</v>
      </c>
      <c r="P1875" s="14">
        <f t="shared" si="179"/>
        <v>0.26</v>
      </c>
    </row>
    <row r="1876" spans="1:16" ht="14.25" customHeight="1" x14ac:dyDescent="0.25">
      <c r="A1876" s="2" t="s">
        <v>2103</v>
      </c>
      <c r="B1876" s="3">
        <v>40858</v>
      </c>
      <c r="C1876" s="10" t="str">
        <f t="shared" si="174"/>
        <v>November</v>
      </c>
      <c r="D1876" s="10" t="str">
        <f t="shared" si="175"/>
        <v>2011</v>
      </c>
      <c r="E1876" s="3">
        <v>40865</v>
      </c>
      <c r="F1876" s="13">
        <f t="shared" si="176"/>
        <v>7</v>
      </c>
      <c r="G1876" s="2" t="s">
        <v>3455</v>
      </c>
      <c r="H1876" s="2" t="s">
        <v>3131</v>
      </c>
      <c r="I1876" s="22" t="str">
        <f t="shared" si="177"/>
        <v>United States</v>
      </c>
      <c r="J1876" s="22" t="str">
        <f t="shared" si="178"/>
        <v>California</v>
      </c>
      <c r="K1876" s="2" t="s">
        <v>72</v>
      </c>
      <c r="L1876" s="2" t="s">
        <v>1147</v>
      </c>
      <c r="M1876" s="4">
        <v>112.648</v>
      </c>
      <c r="N1876" s="4">
        <v>1</v>
      </c>
      <c r="O1876" s="4">
        <v>11.264799999999999</v>
      </c>
      <c r="P1876" s="14">
        <f t="shared" si="179"/>
        <v>9.9999999999999992E-2</v>
      </c>
    </row>
    <row r="1877" spans="1:16" ht="14.25" customHeight="1" x14ac:dyDescent="0.25">
      <c r="A1877" s="2" t="s">
        <v>2104</v>
      </c>
      <c r="B1877" s="3">
        <v>41001</v>
      </c>
      <c r="C1877" s="10" t="str">
        <f t="shared" si="174"/>
        <v>April</v>
      </c>
      <c r="D1877" s="10" t="str">
        <f t="shared" si="175"/>
        <v>2012</v>
      </c>
      <c r="E1877" s="3">
        <v>41008</v>
      </c>
      <c r="F1877" s="13">
        <f t="shared" si="176"/>
        <v>7</v>
      </c>
      <c r="G1877" s="2" t="s">
        <v>3843</v>
      </c>
      <c r="H1877" s="2" t="s">
        <v>3131</v>
      </c>
      <c r="I1877" s="22" t="str">
        <f t="shared" si="177"/>
        <v>United States</v>
      </c>
      <c r="J1877" s="22" t="str">
        <f t="shared" si="178"/>
        <v>California</v>
      </c>
      <c r="K1877" s="2" t="s">
        <v>510</v>
      </c>
      <c r="L1877" s="2" t="s">
        <v>2105</v>
      </c>
      <c r="M1877" s="4">
        <v>71.975999999999999</v>
      </c>
      <c r="N1877" s="4">
        <v>3</v>
      </c>
      <c r="O1877" s="4">
        <v>24.291899999999998</v>
      </c>
      <c r="P1877" s="14">
        <f t="shared" si="179"/>
        <v>0.33749999999999997</v>
      </c>
    </row>
    <row r="1878" spans="1:16" ht="14.25" customHeight="1" x14ac:dyDescent="0.25">
      <c r="A1878" s="2" t="s">
        <v>2106</v>
      </c>
      <c r="B1878" s="3">
        <v>41255</v>
      </c>
      <c r="C1878" s="10" t="str">
        <f t="shared" si="174"/>
        <v>December</v>
      </c>
      <c r="D1878" s="10" t="str">
        <f t="shared" si="175"/>
        <v>2012</v>
      </c>
      <c r="E1878" s="3">
        <v>41259</v>
      </c>
      <c r="F1878" s="13">
        <f t="shared" si="176"/>
        <v>4</v>
      </c>
      <c r="G1878" s="2" t="s">
        <v>3366</v>
      </c>
      <c r="H1878" s="2" t="s">
        <v>3274</v>
      </c>
      <c r="I1878" s="22" t="str">
        <f t="shared" si="177"/>
        <v>United States</v>
      </c>
      <c r="J1878" s="22" t="str">
        <f t="shared" si="178"/>
        <v>California</v>
      </c>
      <c r="K1878" s="2" t="s">
        <v>14</v>
      </c>
      <c r="L1878" s="2" t="s">
        <v>100</v>
      </c>
      <c r="M1878" s="4">
        <v>2.21</v>
      </c>
      <c r="N1878" s="4">
        <v>1</v>
      </c>
      <c r="O1878" s="4">
        <v>0.59670000000000001</v>
      </c>
      <c r="P1878" s="14">
        <f t="shared" si="179"/>
        <v>0.27</v>
      </c>
    </row>
    <row r="1879" spans="1:16" ht="14.25" customHeight="1" x14ac:dyDescent="0.25">
      <c r="A1879" s="2" t="s">
        <v>2106</v>
      </c>
      <c r="B1879" s="3">
        <v>41255</v>
      </c>
      <c r="C1879" s="10" t="str">
        <f t="shared" si="174"/>
        <v>December</v>
      </c>
      <c r="D1879" s="10" t="str">
        <f t="shared" si="175"/>
        <v>2012</v>
      </c>
      <c r="E1879" s="3">
        <v>41259</v>
      </c>
      <c r="F1879" s="13">
        <f t="shared" si="176"/>
        <v>4</v>
      </c>
      <c r="G1879" s="2" t="s">
        <v>3366</v>
      </c>
      <c r="H1879" s="2" t="s">
        <v>3274</v>
      </c>
      <c r="I1879" s="22" t="str">
        <f t="shared" si="177"/>
        <v>United States</v>
      </c>
      <c r="J1879" s="22" t="str">
        <f t="shared" si="178"/>
        <v>California</v>
      </c>
      <c r="K1879" s="2" t="s">
        <v>87</v>
      </c>
      <c r="L1879" s="2" t="s">
        <v>2107</v>
      </c>
      <c r="M1879" s="4">
        <v>15.52</v>
      </c>
      <c r="N1879" s="4">
        <v>4</v>
      </c>
      <c r="O1879" s="4">
        <v>7.4496000000000002</v>
      </c>
      <c r="P1879" s="14">
        <f t="shared" si="179"/>
        <v>0.48000000000000004</v>
      </c>
    </row>
    <row r="1880" spans="1:16" ht="14.25" customHeight="1" x14ac:dyDescent="0.25">
      <c r="A1880" s="2" t="s">
        <v>2106</v>
      </c>
      <c r="B1880" s="3">
        <v>41255</v>
      </c>
      <c r="C1880" s="10" t="str">
        <f t="shared" si="174"/>
        <v>December</v>
      </c>
      <c r="D1880" s="10" t="str">
        <f t="shared" si="175"/>
        <v>2012</v>
      </c>
      <c r="E1880" s="3">
        <v>41259</v>
      </c>
      <c r="F1880" s="13">
        <f t="shared" si="176"/>
        <v>4</v>
      </c>
      <c r="G1880" s="2" t="s">
        <v>3366</v>
      </c>
      <c r="H1880" s="2" t="s">
        <v>3274</v>
      </c>
      <c r="I1880" s="22" t="str">
        <f t="shared" si="177"/>
        <v>United States</v>
      </c>
      <c r="J1880" s="22" t="str">
        <f t="shared" si="178"/>
        <v>California</v>
      </c>
      <c r="K1880" s="2" t="s">
        <v>45</v>
      </c>
      <c r="L1880" s="2" t="s">
        <v>2108</v>
      </c>
      <c r="M1880" s="4">
        <v>36.44</v>
      </c>
      <c r="N1880" s="4">
        <v>4</v>
      </c>
      <c r="O1880" s="4">
        <v>16.398</v>
      </c>
      <c r="P1880" s="14">
        <f t="shared" si="179"/>
        <v>0.45</v>
      </c>
    </row>
    <row r="1881" spans="1:16" ht="14.25" customHeight="1" x14ac:dyDescent="0.25">
      <c r="A1881" s="2" t="s">
        <v>2109</v>
      </c>
      <c r="B1881" s="3">
        <v>41915</v>
      </c>
      <c r="C1881" s="10" t="str">
        <f t="shared" si="174"/>
        <v>October</v>
      </c>
      <c r="D1881" s="10" t="str">
        <f t="shared" si="175"/>
        <v>2014</v>
      </c>
      <c r="E1881" s="3">
        <v>41921</v>
      </c>
      <c r="F1881" s="13">
        <f t="shared" si="176"/>
        <v>6</v>
      </c>
      <c r="G1881" s="2" t="s">
        <v>3844</v>
      </c>
      <c r="H1881" s="2" t="s">
        <v>3211</v>
      </c>
      <c r="I1881" s="22" t="str">
        <f t="shared" si="177"/>
        <v>United States</v>
      </c>
      <c r="J1881" s="22" t="str">
        <f t="shared" si="178"/>
        <v>Oregon</v>
      </c>
      <c r="K1881" s="2" t="s">
        <v>198</v>
      </c>
      <c r="L1881" s="2" t="s">
        <v>199</v>
      </c>
      <c r="M1881" s="4">
        <v>217.76400000000001</v>
      </c>
      <c r="N1881" s="4">
        <v>6</v>
      </c>
      <c r="O1881" s="4">
        <v>-384.71640000000002</v>
      </c>
      <c r="P1881" s="14">
        <f t="shared" si="179"/>
        <v>-1.7666666666666666</v>
      </c>
    </row>
    <row r="1882" spans="1:16" ht="14.25" customHeight="1" x14ac:dyDescent="0.25">
      <c r="A1882" s="2" t="s">
        <v>2109</v>
      </c>
      <c r="B1882" s="3">
        <v>41915</v>
      </c>
      <c r="C1882" s="10" t="str">
        <f t="shared" si="174"/>
        <v>October</v>
      </c>
      <c r="D1882" s="10" t="str">
        <f t="shared" si="175"/>
        <v>2014</v>
      </c>
      <c r="E1882" s="3">
        <v>41921</v>
      </c>
      <c r="F1882" s="13">
        <f t="shared" si="176"/>
        <v>6</v>
      </c>
      <c r="G1882" s="2" t="s">
        <v>3844</v>
      </c>
      <c r="H1882" s="2" t="s">
        <v>3211</v>
      </c>
      <c r="I1882" s="22" t="str">
        <f t="shared" si="177"/>
        <v>United States</v>
      </c>
      <c r="J1882" s="22" t="str">
        <f t="shared" si="178"/>
        <v>Oregon</v>
      </c>
      <c r="K1882" s="2" t="s">
        <v>82</v>
      </c>
      <c r="L1882" s="2" t="s">
        <v>2110</v>
      </c>
      <c r="M1882" s="4">
        <v>39.072000000000003</v>
      </c>
      <c r="N1882" s="4">
        <v>6</v>
      </c>
      <c r="O1882" s="4">
        <v>4.3956</v>
      </c>
      <c r="P1882" s="14">
        <f t="shared" si="179"/>
        <v>0.11249999999999999</v>
      </c>
    </row>
    <row r="1883" spans="1:16" ht="14.25" customHeight="1" x14ac:dyDescent="0.25">
      <c r="A1883" s="2" t="s">
        <v>2109</v>
      </c>
      <c r="B1883" s="3">
        <v>41915</v>
      </c>
      <c r="C1883" s="10" t="str">
        <f t="shared" si="174"/>
        <v>October</v>
      </c>
      <c r="D1883" s="10" t="str">
        <f t="shared" si="175"/>
        <v>2014</v>
      </c>
      <c r="E1883" s="3">
        <v>41921</v>
      </c>
      <c r="F1883" s="13">
        <f t="shared" si="176"/>
        <v>6</v>
      </c>
      <c r="G1883" s="2" t="s">
        <v>3844</v>
      </c>
      <c r="H1883" s="2" t="s">
        <v>3211</v>
      </c>
      <c r="I1883" s="22" t="str">
        <f t="shared" si="177"/>
        <v>United States</v>
      </c>
      <c r="J1883" s="22" t="str">
        <f t="shared" si="178"/>
        <v>Oregon</v>
      </c>
      <c r="K1883" s="2" t="s">
        <v>18</v>
      </c>
      <c r="L1883" s="2" t="s">
        <v>754</v>
      </c>
      <c r="M1883" s="4">
        <v>22.638000000000002</v>
      </c>
      <c r="N1883" s="4">
        <v>7</v>
      </c>
      <c r="O1883" s="4">
        <v>-16.601199999999999</v>
      </c>
      <c r="P1883" s="14">
        <f t="shared" si="179"/>
        <v>-0.73333333333333317</v>
      </c>
    </row>
    <row r="1884" spans="1:16" ht="14.25" customHeight="1" x14ac:dyDescent="0.25">
      <c r="A1884" s="2" t="s">
        <v>2109</v>
      </c>
      <c r="B1884" s="3">
        <v>41915</v>
      </c>
      <c r="C1884" s="10" t="str">
        <f t="shared" si="174"/>
        <v>October</v>
      </c>
      <c r="D1884" s="10" t="str">
        <f t="shared" si="175"/>
        <v>2014</v>
      </c>
      <c r="E1884" s="3">
        <v>41921</v>
      </c>
      <c r="F1884" s="13">
        <f t="shared" si="176"/>
        <v>6</v>
      </c>
      <c r="G1884" s="2" t="s">
        <v>3844</v>
      </c>
      <c r="H1884" s="2" t="s">
        <v>3211</v>
      </c>
      <c r="I1884" s="22" t="str">
        <f t="shared" si="177"/>
        <v>United States</v>
      </c>
      <c r="J1884" s="22" t="str">
        <f t="shared" si="178"/>
        <v>Oregon</v>
      </c>
      <c r="K1884" s="2" t="s">
        <v>14</v>
      </c>
      <c r="L1884" s="2" t="s">
        <v>1089</v>
      </c>
      <c r="M1884" s="4">
        <v>95.144000000000005</v>
      </c>
      <c r="N1884" s="4">
        <v>7</v>
      </c>
      <c r="O1884" s="4">
        <v>10.7037</v>
      </c>
      <c r="P1884" s="14">
        <f t="shared" si="179"/>
        <v>0.11249999999999999</v>
      </c>
    </row>
    <row r="1885" spans="1:16" ht="14.25" customHeight="1" x14ac:dyDescent="0.25">
      <c r="A1885" s="2" t="s">
        <v>2111</v>
      </c>
      <c r="B1885" s="3">
        <v>41912</v>
      </c>
      <c r="C1885" s="10" t="str">
        <f t="shared" si="174"/>
        <v>September</v>
      </c>
      <c r="D1885" s="10" t="str">
        <f t="shared" si="175"/>
        <v>2014</v>
      </c>
      <c r="E1885" s="3">
        <v>41915</v>
      </c>
      <c r="F1885" s="13">
        <f t="shared" si="176"/>
        <v>3</v>
      </c>
      <c r="G1885" s="2" t="s">
        <v>3416</v>
      </c>
      <c r="H1885" s="2" t="s">
        <v>3235</v>
      </c>
      <c r="I1885" s="22" t="str">
        <f t="shared" si="177"/>
        <v>United States</v>
      </c>
      <c r="J1885" s="22" t="str">
        <f t="shared" si="178"/>
        <v>California</v>
      </c>
      <c r="K1885" s="2" t="s">
        <v>79</v>
      </c>
      <c r="L1885" s="2" t="s">
        <v>977</v>
      </c>
      <c r="M1885" s="4">
        <v>35</v>
      </c>
      <c r="N1885" s="4">
        <v>7</v>
      </c>
      <c r="O1885" s="4">
        <v>16.8</v>
      </c>
      <c r="P1885" s="14">
        <f t="shared" si="179"/>
        <v>0.48000000000000004</v>
      </c>
    </row>
    <row r="1886" spans="1:16" ht="14.25" customHeight="1" x14ac:dyDescent="0.25">
      <c r="A1886" s="2" t="s">
        <v>2111</v>
      </c>
      <c r="B1886" s="3">
        <v>41912</v>
      </c>
      <c r="C1886" s="10" t="str">
        <f t="shared" si="174"/>
        <v>September</v>
      </c>
      <c r="D1886" s="10" t="str">
        <f t="shared" si="175"/>
        <v>2014</v>
      </c>
      <c r="E1886" s="3">
        <v>41915</v>
      </c>
      <c r="F1886" s="13">
        <f t="shared" si="176"/>
        <v>3</v>
      </c>
      <c r="G1886" s="2" t="s">
        <v>3416</v>
      </c>
      <c r="H1886" s="2" t="s">
        <v>3235</v>
      </c>
      <c r="I1886" s="22" t="str">
        <f t="shared" si="177"/>
        <v>United States</v>
      </c>
      <c r="J1886" s="22" t="str">
        <f t="shared" si="178"/>
        <v>California</v>
      </c>
      <c r="K1886" s="2" t="s">
        <v>72</v>
      </c>
      <c r="L1886" s="2" t="s">
        <v>587</v>
      </c>
      <c r="M1886" s="4">
        <v>72.784000000000006</v>
      </c>
      <c r="N1886" s="4">
        <v>1</v>
      </c>
      <c r="O1886" s="4">
        <v>0</v>
      </c>
      <c r="P1886" s="14">
        <f t="shared" si="179"/>
        <v>0</v>
      </c>
    </row>
    <row r="1887" spans="1:16" ht="14.25" customHeight="1" x14ac:dyDescent="0.25">
      <c r="A1887" s="2" t="s">
        <v>2111</v>
      </c>
      <c r="B1887" s="3">
        <v>41912</v>
      </c>
      <c r="C1887" s="10" t="str">
        <f t="shared" si="174"/>
        <v>September</v>
      </c>
      <c r="D1887" s="10" t="str">
        <f t="shared" si="175"/>
        <v>2014</v>
      </c>
      <c r="E1887" s="3">
        <v>41915</v>
      </c>
      <c r="F1887" s="13">
        <f t="shared" si="176"/>
        <v>3</v>
      </c>
      <c r="G1887" s="2" t="s">
        <v>3416</v>
      </c>
      <c r="H1887" s="2" t="s">
        <v>3235</v>
      </c>
      <c r="I1887" s="22" t="str">
        <f t="shared" si="177"/>
        <v>United States</v>
      </c>
      <c r="J1887" s="22" t="str">
        <f t="shared" si="178"/>
        <v>California</v>
      </c>
      <c r="K1887" s="2" t="s">
        <v>20</v>
      </c>
      <c r="L1887" s="2" t="s">
        <v>223</v>
      </c>
      <c r="M1887" s="4">
        <v>97.84</v>
      </c>
      <c r="N1887" s="4">
        <v>2</v>
      </c>
      <c r="O1887" s="4">
        <v>25.438400000000001</v>
      </c>
      <c r="P1887" s="14">
        <f t="shared" si="179"/>
        <v>0.26</v>
      </c>
    </row>
    <row r="1888" spans="1:16" ht="14.25" customHeight="1" x14ac:dyDescent="0.25">
      <c r="A1888" s="2" t="s">
        <v>2111</v>
      </c>
      <c r="B1888" s="3">
        <v>41912</v>
      </c>
      <c r="C1888" s="10" t="str">
        <f t="shared" si="174"/>
        <v>September</v>
      </c>
      <c r="D1888" s="10" t="str">
        <f t="shared" si="175"/>
        <v>2014</v>
      </c>
      <c r="E1888" s="3">
        <v>41915</v>
      </c>
      <c r="F1888" s="13">
        <f t="shared" si="176"/>
        <v>3</v>
      </c>
      <c r="G1888" s="2" t="s">
        <v>3416</v>
      </c>
      <c r="H1888" s="2" t="s">
        <v>3235</v>
      </c>
      <c r="I1888" s="22" t="str">
        <f t="shared" si="177"/>
        <v>United States</v>
      </c>
      <c r="J1888" s="22" t="str">
        <f t="shared" si="178"/>
        <v>California</v>
      </c>
      <c r="K1888" s="2" t="s">
        <v>12</v>
      </c>
      <c r="L1888" s="2" t="s">
        <v>459</v>
      </c>
      <c r="M1888" s="4">
        <v>51.75</v>
      </c>
      <c r="N1888" s="4">
        <v>1</v>
      </c>
      <c r="O1888" s="4">
        <v>15.525</v>
      </c>
      <c r="P1888" s="14">
        <f t="shared" si="179"/>
        <v>0.3</v>
      </c>
    </row>
    <row r="1889" spans="1:16" ht="14.25" customHeight="1" x14ac:dyDescent="0.25">
      <c r="A1889" s="2" t="s">
        <v>2111</v>
      </c>
      <c r="B1889" s="3">
        <v>41912</v>
      </c>
      <c r="C1889" s="10" t="str">
        <f t="shared" si="174"/>
        <v>September</v>
      </c>
      <c r="D1889" s="10" t="str">
        <f t="shared" si="175"/>
        <v>2014</v>
      </c>
      <c r="E1889" s="3">
        <v>41915</v>
      </c>
      <c r="F1889" s="13">
        <f t="shared" si="176"/>
        <v>3</v>
      </c>
      <c r="G1889" s="2" t="s">
        <v>3416</v>
      </c>
      <c r="H1889" s="2" t="s">
        <v>3235</v>
      </c>
      <c r="I1889" s="22" t="str">
        <f t="shared" si="177"/>
        <v>United States</v>
      </c>
      <c r="J1889" s="22" t="str">
        <f t="shared" si="178"/>
        <v>California</v>
      </c>
      <c r="K1889" s="2" t="s">
        <v>18</v>
      </c>
      <c r="L1889" s="2" t="s">
        <v>413</v>
      </c>
      <c r="M1889" s="4">
        <v>46.671999999999997</v>
      </c>
      <c r="N1889" s="4">
        <v>2</v>
      </c>
      <c r="O1889" s="4">
        <v>16.3352</v>
      </c>
      <c r="P1889" s="14">
        <f t="shared" si="179"/>
        <v>0.35000000000000003</v>
      </c>
    </row>
    <row r="1890" spans="1:16" ht="14.25" customHeight="1" x14ac:dyDescent="0.25">
      <c r="A1890" s="2" t="s">
        <v>2112</v>
      </c>
      <c r="B1890" s="3">
        <v>40990</v>
      </c>
      <c r="C1890" s="10" t="str">
        <f t="shared" si="174"/>
        <v>March</v>
      </c>
      <c r="D1890" s="10" t="str">
        <f t="shared" si="175"/>
        <v>2012</v>
      </c>
      <c r="E1890" s="3">
        <v>40992</v>
      </c>
      <c r="F1890" s="13">
        <f t="shared" si="176"/>
        <v>2</v>
      </c>
      <c r="G1890" s="2" t="s">
        <v>3327</v>
      </c>
      <c r="H1890" s="2" t="s">
        <v>3225</v>
      </c>
      <c r="I1890" s="22" t="str">
        <f t="shared" si="177"/>
        <v>United States</v>
      </c>
      <c r="J1890" s="22" t="str">
        <f t="shared" si="178"/>
        <v>California</v>
      </c>
      <c r="K1890" s="2" t="s">
        <v>16</v>
      </c>
      <c r="L1890" s="2" t="s">
        <v>640</v>
      </c>
      <c r="M1890" s="4">
        <v>15.984</v>
      </c>
      <c r="N1890" s="4">
        <v>2</v>
      </c>
      <c r="O1890" s="4">
        <v>1.1988000000000001</v>
      </c>
      <c r="P1890" s="14">
        <f t="shared" si="179"/>
        <v>7.5000000000000011E-2</v>
      </c>
    </row>
    <row r="1891" spans="1:16" ht="14.25" customHeight="1" x14ac:dyDescent="0.25">
      <c r="A1891" s="2" t="s">
        <v>2113</v>
      </c>
      <c r="B1891" s="3">
        <v>40990</v>
      </c>
      <c r="C1891" s="10" t="str">
        <f t="shared" si="174"/>
        <v>March</v>
      </c>
      <c r="D1891" s="10" t="str">
        <f t="shared" si="175"/>
        <v>2012</v>
      </c>
      <c r="E1891" s="3">
        <v>40994</v>
      </c>
      <c r="F1891" s="13">
        <f t="shared" si="176"/>
        <v>4</v>
      </c>
      <c r="G1891" s="2" t="s">
        <v>3845</v>
      </c>
      <c r="H1891" s="2" t="s">
        <v>3149</v>
      </c>
      <c r="I1891" s="22" t="str">
        <f t="shared" si="177"/>
        <v>United States</v>
      </c>
      <c r="J1891" s="22" t="str">
        <f t="shared" si="178"/>
        <v>California</v>
      </c>
      <c r="K1891" s="2" t="s">
        <v>45</v>
      </c>
      <c r="L1891" s="2" t="s">
        <v>106</v>
      </c>
      <c r="M1891" s="4">
        <v>105.52</v>
      </c>
      <c r="N1891" s="4">
        <v>4</v>
      </c>
      <c r="O1891" s="4">
        <v>48.539200000000001</v>
      </c>
      <c r="P1891" s="14">
        <f t="shared" si="179"/>
        <v>0.46</v>
      </c>
    </row>
    <row r="1892" spans="1:16" ht="14.25" customHeight="1" x14ac:dyDescent="0.25">
      <c r="A1892" s="2" t="s">
        <v>2113</v>
      </c>
      <c r="B1892" s="3">
        <v>40990</v>
      </c>
      <c r="C1892" s="10" t="str">
        <f t="shared" si="174"/>
        <v>March</v>
      </c>
      <c r="D1892" s="10" t="str">
        <f t="shared" si="175"/>
        <v>2012</v>
      </c>
      <c r="E1892" s="3">
        <v>40994</v>
      </c>
      <c r="F1892" s="13">
        <f t="shared" si="176"/>
        <v>4</v>
      </c>
      <c r="G1892" s="2" t="s">
        <v>3845</v>
      </c>
      <c r="H1892" s="2" t="s">
        <v>3149</v>
      </c>
      <c r="I1892" s="22" t="str">
        <f t="shared" si="177"/>
        <v>United States</v>
      </c>
      <c r="J1892" s="22" t="str">
        <f t="shared" si="178"/>
        <v>California</v>
      </c>
      <c r="K1892" s="2" t="s">
        <v>12</v>
      </c>
      <c r="L1892" s="2" t="s">
        <v>2114</v>
      </c>
      <c r="M1892" s="4">
        <v>91.96</v>
      </c>
      <c r="N1892" s="4">
        <v>2</v>
      </c>
      <c r="O1892" s="4">
        <v>15.6332</v>
      </c>
      <c r="P1892" s="14">
        <f t="shared" si="179"/>
        <v>0.17</v>
      </c>
    </row>
    <row r="1893" spans="1:16" ht="14.25" customHeight="1" x14ac:dyDescent="0.25">
      <c r="A1893" s="2" t="s">
        <v>2113</v>
      </c>
      <c r="B1893" s="3">
        <v>40990</v>
      </c>
      <c r="C1893" s="10" t="str">
        <f t="shared" si="174"/>
        <v>March</v>
      </c>
      <c r="D1893" s="10" t="str">
        <f t="shared" si="175"/>
        <v>2012</v>
      </c>
      <c r="E1893" s="3">
        <v>40994</v>
      </c>
      <c r="F1893" s="13">
        <f t="shared" si="176"/>
        <v>4</v>
      </c>
      <c r="G1893" s="2" t="s">
        <v>3845</v>
      </c>
      <c r="H1893" s="2" t="s">
        <v>3149</v>
      </c>
      <c r="I1893" s="22" t="str">
        <f t="shared" si="177"/>
        <v>United States</v>
      </c>
      <c r="J1893" s="22" t="str">
        <f t="shared" si="178"/>
        <v>California</v>
      </c>
      <c r="K1893" s="2" t="s">
        <v>16</v>
      </c>
      <c r="L1893" s="2" t="s">
        <v>383</v>
      </c>
      <c r="M1893" s="4">
        <v>1487.9760000000001</v>
      </c>
      <c r="N1893" s="4">
        <v>3</v>
      </c>
      <c r="O1893" s="4">
        <v>185.99700000000001</v>
      </c>
      <c r="P1893" s="14">
        <f t="shared" si="179"/>
        <v>0.125</v>
      </c>
    </row>
    <row r="1894" spans="1:16" ht="14.25" customHeight="1" x14ac:dyDescent="0.25">
      <c r="A1894" s="2" t="s">
        <v>2115</v>
      </c>
      <c r="B1894" s="3">
        <v>41772</v>
      </c>
      <c r="C1894" s="10" t="str">
        <f t="shared" si="174"/>
        <v>May</v>
      </c>
      <c r="D1894" s="10" t="str">
        <f t="shared" si="175"/>
        <v>2014</v>
      </c>
      <c r="E1894" s="3">
        <v>41778</v>
      </c>
      <c r="F1894" s="13">
        <f t="shared" si="176"/>
        <v>6</v>
      </c>
      <c r="G1894" s="2" t="s">
        <v>3846</v>
      </c>
      <c r="H1894" s="2" t="s">
        <v>3134</v>
      </c>
      <c r="I1894" s="22" t="str">
        <f t="shared" si="177"/>
        <v>United States</v>
      </c>
      <c r="J1894" s="22" t="str">
        <f t="shared" si="178"/>
        <v>California</v>
      </c>
      <c r="K1894" s="2" t="s">
        <v>82</v>
      </c>
      <c r="L1894" s="2" t="s">
        <v>2116</v>
      </c>
      <c r="M1894" s="4">
        <v>238.62</v>
      </c>
      <c r="N1894" s="4">
        <v>2</v>
      </c>
      <c r="O1894" s="4">
        <v>4.7724000000000002</v>
      </c>
      <c r="P1894" s="14">
        <f t="shared" si="179"/>
        <v>0.02</v>
      </c>
    </row>
    <row r="1895" spans="1:16" ht="14.25" customHeight="1" x14ac:dyDescent="0.25">
      <c r="A1895" s="2" t="s">
        <v>2115</v>
      </c>
      <c r="B1895" s="3">
        <v>41772</v>
      </c>
      <c r="C1895" s="10" t="str">
        <f t="shared" si="174"/>
        <v>May</v>
      </c>
      <c r="D1895" s="10" t="str">
        <f t="shared" si="175"/>
        <v>2014</v>
      </c>
      <c r="E1895" s="3">
        <v>41778</v>
      </c>
      <c r="F1895" s="13">
        <f t="shared" si="176"/>
        <v>6</v>
      </c>
      <c r="G1895" s="2" t="s">
        <v>3846</v>
      </c>
      <c r="H1895" s="2" t="s">
        <v>3134</v>
      </c>
      <c r="I1895" s="22" t="str">
        <f t="shared" si="177"/>
        <v>United States</v>
      </c>
      <c r="J1895" s="22" t="str">
        <f t="shared" si="178"/>
        <v>California</v>
      </c>
      <c r="K1895" s="2" t="s">
        <v>20</v>
      </c>
      <c r="L1895" s="2" t="s">
        <v>2117</v>
      </c>
      <c r="M1895" s="4">
        <v>7.77</v>
      </c>
      <c r="N1895" s="4">
        <v>1</v>
      </c>
      <c r="O1895" s="4">
        <v>2.0979000000000001</v>
      </c>
      <c r="P1895" s="14">
        <f t="shared" si="179"/>
        <v>0.27</v>
      </c>
    </row>
    <row r="1896" spans="1:16" ht="14.25" customHeight="1" x14ac:dyDescent="0.25">
      <c r="A1896" s="2" t="s">
        <v>2115</v>
      </c>
      <c r="B1896" s="3">
        <v>41772</v>
      </c>
      <c r="C1896" s="10" t="str">
        <f t="shared" si="174"/>
        <v>May</v>
      </c>
      <c r="D1896" s="10" t="str">
        <f t="shared" si="175"/>
        <v>2014</v>
      </c>
      <c r="E1896" s="3">
        <v>41778</v>
      </c>
      <c r="F1896" s="13">
        <f t="shared" si="176"/>
        <v>6</v>
      </c>
      <c r="G1896" s="2" t="s">
        <v>3846</v>
      </c>
      <c r="H1896" s="2" t="s">
        <v>3134</v>
      </c>
      <c r="I1896" s="22" t="str">
        <f t="shared" si="177"/>
        <v>United States</v>
      </c>
      <c r="J1896" s="22" t="str">
        <f t="shared" si="178"/>
        <v>California</v>
      </c>
      <c r="K1896" s="2" t="s">
        <v>22</v>
      </c>
      <c r="L1896" s="2" t="s">
        <v>1259</v>
      </c>
      <c r="M1896" s="4">
        <v>285.48</v>
      </c>
      <c r="N1896" s="4">
        <v>5</v>
      </c>
      <c r="O1896" s="4">
        <v>-10.705500000000001</v>
      </c>
      <c r="P1896" s="14">
        <f t="shared" si="179"/>
        <v>-3.7499999999999999E-2</v>
      </c>
    </row>
    <row r="1897" spans="1:16" ht="14.25" customHeight="1" x14ac:dyDescent="0.25">
      <c r="A1897" s="2" t="s">
        <v>2115</v>
      </c>
      <c r="B1897" s="3">
        <v>41772</v>
      </c>
      <c r="C1897" s="10" t="str">
        <f t="shared" si="174"/>
        <v>May</v>
      </c>
      <c r="D1897" s="10" t="str">
        <f t="shared" si="175"/>
        <v>2014</v>
      </c>
      <c r="E1897" s="3">
        <v>41778</v>
      </c>
      <c r="F1897" s="13">
        <f t="shared" si="176"/>
        <v>6</v>
      </c>
      <c r="G1897" s="2" t="s">
        <v>3846</v>
      </c>
      <c r="H1897" s="2" t="s">
        <v>3134</v>
      </c>
      <c r="I1897" s="22" t="str">
        <f t="shared" si="177"/>
        <v>United States</v>
      </c>
      <c r="J1897" s="22" t="str">
        <f t="shared" si="178"/>
        <v>California</v>
      </c>
      <c r="K1897" s="2" t="s">
        <v>18</v>
      </c>
      <c r="L1897" s="2" t="s">
        <v>773</v>
      </c>
      <c r="M1897" s="4">
        <v>19.167999999999999</v>
      </c>
      <c r="N1897" s="4">
        <v>4</v>
      </c>
      <c r="O1897" s="4">
        <v>6.4691999999999998</v>
      </c>
      <c r="P1897" s="14">
        <f t="shared" si="179"/>
        <v>0.33750000000000002</v>
      </c>
    </row>
    <row r="1898" spans="1:16" ht="14.25" customHeight="1" x14ac:dyDescent="0.25">
      <c r="A1898" s="2" t="s">
        <v>2118</v>
      </c>
      <c r="B1898" s="3">
        <v>41108</v>
      </c>
      <c r="C1898" s="10" t="str">
        <f t="shared" si="174"/>
        <v>July</v>
      </c>
      <c r="D1898" s="10" t="str">
        <f t="shared" si="175"/>
        <v>2012</v>
      </c>
      <c r="E1898" s="3">
        <v>41112</v>
      </c>
      <c r="F1898" s="13">
        <f t="shared" si="176"/>
        <v>4</v>
      </c>
      <c r="G1898" s="2" t="s">
        <v>3434</v>
      </c>
      <c r="H1898" s="2" t="s">
        <v>3149</v>
      </c>
      <c r="I1898" s="22" t="str">
        <f t="shared" si="177"/>
        <v>United States</v>
      </c>
      <c r="J1898" s="22" t="str">
        <f t="shared" si="178"/>
        <v>California</v>
      </c>
      <c r="K1898" s="2" t="s">
        <v>38</v>
      </c>
      <c r="L1898" s="2" t="s">
        <v>2070</v>
      </c>
      <c r="M1898" s="4">
        <v>519.96</v>
      </c>
      <c r="N1898" s="4">
        <v>4</v>
      </c>
      <c r="O1898" s="4">
        <v>176.78639999999999</v>
      </c>
      <c r="P1898" s="14">
        <f t="shared" si="179"/>
        <v>0.33999999999999997</v>
      </c>
    </row>
    <row r="1899" spans="1:16" ht="14.25" customHeight="1" x14ac:dyDescent="0.25">
      <c r="A1899" s="2" t="s">
        <v>2119</v>
      </c>
      <c r="B1899" s="3">
        <v>41971</v>
      </c>
      <c r="C1899" s="10" t="str">
        <f t="shared" si="174"/>
        <v>November</v>
      </c>
      <c r="D1899" s="10" t="str">
        <f t="shared" si="175"/>
        <v>2014</v>
      </c>
      <c r="E1899" s="3">
        <v>41977</v>
      </c>
      <c r="F1899" s="13">
        <f t="shared" si="176"/>
        <v>6</v>
      </c>
      <c r="G1899" s="2" t="s">
        <v>3847</v>
      </c>
      <c r="H1899" s="2" t="s">
        <v>3131</v>
      </c>
      <c r="I1899" s="22" t="str">
        <f t="shared" si="177"/>
        <v>United States</v>
      </c>
      <c r="J1899" s="22" t="str">
        <f t="shared" si="178"/>
        <v>California</v>
      </c>
      <c r="K1899" s="2" t="s">
        <v>16</v>
      </c>
      <c r="L1899" s="2" t="s">
        <v>2120</v>
      </c>
      <c r="M1899" s="4">
        <v>57.567999999999998</v>
      </c>
      <c r="N1899" s="4">
        <v>4</v>
      </c>
      <c r="O1899" s="4">
        <v>5.7568000000000001</v>
      </c>
      <c r="P1899" s="14">
        <f t="shared" si="179"/>
        <v>0.1</v>
      </c>
    </row>
    <row r="1900" spans="1:16" ht="14.25" customHeight="1" x14ac:dyDescent="0.25">
      <c r="A1900" s="2" t="s">
        <v>2121</v>
      </c>
      <c r="B1900" s="3">
        <v>40995</v>
      </c>
      <c r="C1900" s="10" t="str">
        <f t="shared" si="174"/>
        <v>March</v>
      </c>
      <c r="D1900" s="10" t="str">
        <f t="shared" si="175"/>
        <v>2012</v>
      </c>
      <c r="E1900" s="3">
        <v>41002</v>
      </c>
      <c r="F1900" s="13">
        <f t="shared" si="176"/>
        <v>7</v>
      </c>
      <c r="G1900" s="2" t="s">
        <v>3751</v>
      </c>
      <c r="H1900" s="2" t="s">
        <v>3132</v>
      </c>
      <c r="I1900" s="22" t="str">
        <f t="shared" si="177"/>
        <v>United States</v>
      </c>
      <c r="J1900" s="22" t="str">
        <f t="shared" si="178"/>
        <v>Washington</v>
      </c>
      <c r="K1900" s="2" t="s">
        <v>28</v>
      </c>
      <c r="L1900" s="2" t="s">
        <v>2122</v>
      </c>
      <c r="M1900" s="4">
        <v>83.7</v>
      </c>
      <c r="N1900" s="4">
        <v>5</v>
      </c>
      <c r="O1900" s="4">
        <v>3.3479999999999999</v>
      </c>
      <c r="P1900" s="14">
        <f t="shared" si="179"/>
        <v>3.9999999999999994E-2</v>
      </c>
    </row>
    <row r="1901" spans="1:16" ht="14.25" customHeight="1" x14ac:dyDescent="0.25">
      <c r="A1901" s="2" t="s">
        <v>2123</v>
      </c>
      <c r="B1901" s="3">
        <v>41230</v>
      </c>
      <c r="C1901" s="10" t="str">
        <f t="shared" si="174"/>
        <v>November</v>
      </c>
      <c r="D1901" s="10" t="str">
        <f t="shared" si="175"/>
        <v>2012</v>
      </c>
      <c r="E1901" s="3">
        <v>41234</v>
      </c>
      <c r="F1901" s="13">
        <f t="shared" si="176"/>
        <v>4</v>
      </c>
      <c r="G1901" s="2" t="s">
        <v>3848</v>
      </c>
      <c r="H1901" s="2" t="s">
        <v>3149</v>
      </c>
      <c r="I1901" s="22" t="str">
        <f t="shared" si="177"/>
        <v>United States</v>
      </c>
      <c r="J1901" s="22" t="str">
        <f t="shared" si="178"/>
        <v>California</v>
      </c>
      <c r="K1901" s="2" t="s">
        <v>16</v>
      </c>
      <c r="L1901" s="2" t="s">
        <v>2124</v>
      </c>
      <c r="M1901" s="4">
        <v>415.96800000000002</v>
      </c>
      <c r="N1901" s="4">
        <v>4</v>
      </c>
      <c r="O1901" s="4">
        <v>51.996000000000002</v>
      </c>
      <c r="P1901" s="14">
        <f t="shared" si="179"/>
        <v>0.125</v>
      </c>
    </row>
    <row r="1902" spans="1:16" ht="14.25" customHeight="1" x14ac:dyDescent="0.25">
      <c r="A1902" s="2" t="s">
        <v>2123</v>
      </c>
      <c r="B1902" s="3">
        <v>41230</v>
      </c>
      <c r="C1902" s="10" t="str">
        <f t="shared" si="174"/>
        <v>November</v>
      </c>
      <c r="D1902" s="10" t="str">
        <f t="shared" si="175"/>
        <v>2012</v>
      </c>
      <c r="E1902" s="3">
        <v>41234</v>
      </c>
      <c r="F1902" s="13">
        <f t="shared" si="176"/>
        <v>4</v>
      </c>
      <c r="G1902" s="2" t="s">
        <v>3848</v>
      </c>
      <c r="H1902" s="2" t="s">
        <v>3149</v>
      </c>
      <c r="I1902" s="22" t="str">
        <f t="shared" si="177"/>
        <v>United States</v>
      </c>
      <c r="J1902" s="22" t="str">
        <f t="shared" si="178"/>
        <v>California</v>
      </c>
      <c r="K1902" s="2" t="s">
        <v>28</v>
      </c>
      <c r="L1902" s="2" t="s">
        <v>2125</v>
      </c>
      <c r="M1902" s="4">
        <v>304.89999999999998</v>
      </c>
      <c r="N1902" s="4">
        <v>5</v>
      </c>
      <c r="O1902" s="4">
        <v>6.0979999999999999</v>
      </c>
      <c r="P1902" s="14">
        <f t="shared" si="179"/>
        <v>0.02</v>
      </c>
    </row>
    <row r="1903" spans="1:16" ht="14.25" customHeight="1" x14ac:dyDescent="0.25">
      <c r="A1903" s="2" t="s">
        <v>2123</v>
      </c>
      <c r="B1903" s="3">
        <v>41230</v>
      </c>
      <c r="C1903" s="10" t="str">
        <f t="shared" si="174"/>
        <v>November</v>
      </c>
      <c r="D1903" s="10" t="str">
        <f t="shared" si="175"/>
        <v>2012</v>
      </c>
      <c r="E1903" s="3">
        <v>41234</v>
      </c>
      <c r="F1903" s="13">
        <f t="shared" si="176"/>
        <v>4</v>
      </c>
      <c r="G1903" s="2" t="s">
        <v>3848</v>
      </c>
      <c r="H1903" s="2" t="s">
        <v>3149</v>
      </c>
      <c r="I1903" s="22" t="str">
        <f t="shared" si="177"/>
        <v>United States</v>
      </c>
      <c r="J1903" s="22" t="str">
        <f t="shared" si="178"/>
        <v>California</v>
      </c>
      <c r="K1903" s="2" t="s">
        <v>12</v>
      </c>
      <c r="L1903" s="2" t="s">
        <v>2126</v>
      </c>
      <c r="M1903" s="4">
        <v>80.959999999999994</v>
      </c>
      <c r="N1903" s="4">
        <v>4</v>
      </c>
      <c r="O1903" s="4">
        <v>29.145600000000002</v>
      </c>
      <c r="P1903" s="14">
        <f t="shared" si="179"/>
        <v>0.36000000000000004</v>
      </c>
    </row>
    <row r="1904" spans="1:16" ht="14.25" customHeight="1" x14ac:dyDescent="0.25">
      <c r="A1904" s="2" t="s">
        <v>2123</v>
      </c>
      <c r="B1904" s="3">
        <v>41230</v>
      </c>
      <c r="C1904" s="10" t="str">
        <f t="shared" si="174"/>
        <v>November</v>
      </c>
      <c r="D1904" s="10" t="str">
        <f t="shared" si="175"/>
        <v>2012</v>
      </c>
      <c r="E1904" s="3">
        <v>41234</v>
      </c>
      <c r="F1904" s="13">
        <f t="shared" si="176"/>
        <v>4</v>
      </c>
      <c r="G1904" s="2" t="s">
        <v>3848</v>
      </c>
      <c r="H1904" s="2" t="s">
        <v>3149</v>
      </c>
      <c r="I1904" s="22" t="str">
        <f t="shared" si="177"/>
        <v>United States</v>
      </c>
      <c r="J1904" s="22" t="str">
        <f t="shared" si="178"/>
        <v>California</v>
      </c>
      <c r="K1904" s="2" t="s">
        <v>28</v>
      </c>
      <c r="L1904" s="2" t="s">
        <v>2127</v>
      </c>
      <c r="M1904" s="4">
        <v>777.21</v>
      </c>
      <c r="N1904" s="4">
        <v>7</v>
      </c>
      <c r="O1904" s="4">
        <v>54.404699999999998</v>
      </c>
      <c r="P1904" s="14">
        <f t="shared" si="179"/>
        <v>6.9999999999999993E-2</v>
      </c>
    </row>
    <row r="1905" spans="1:16" ht="14.25" customHeight="1" x14ac:dyDescent="0.25">
      <c r="A1905" s="2" t="s">
        <v>2123</v>
      </c>
      <c r="B1905" s="3">
        <v>41230</v>
      </c>
      <c r="C1905" s="10" t="str">
        <f t="shared" si="174"/>
        <v>November</v>
      </c>
      <c r="D1905" s="10" t="str">
        <f t="shared" si="175"/>
        <v>2012</v>
      </c>
      <c r="E1905" s="3">
        <v>41234</v>
      </c>
      <c r="F1905" s="13">
        <f t="shared" si="176"/>
        <v>4</v>
      </c>
      <c r="G1905" s="2" t="s">
        <v>3848</v>
      </c>
      <c r="H1905" s="2" t="s">
        <v>3149</v>
      </c>
      <c r="I1905" s="22" t="str">
        <f t="shared" si="177"/>
        <v>United States</v>
      </c>
      <c r="J1905" s="22" t="str">
        <f t="shared" si="178"/>
        <v>California</v>
      </c>
      <c r="K1905" s="2" t="s">
        <v>45</v>
      </c>
      <c r="L1905" s="2" t="s">
        <v>2128</v>
      </c>
      <c r="M1905" s="4">
        <v>32.4</v>
      </c>
      <c r="N1905" s="4">
        <v>5</v>
      </c>
      <c r="O1905" s="4">
        <v>15.552</v>
      </c>
      <c r="P1905" s="14">
        <f t="shared" si="179"/>
        <v>0.48</v>
      </c>
    </row>
    <row r="1906" spans="1:16" ht="14.25" customHeight="1" x14ac:dyDescent="0.25">
      <c r="A1906" s="2" t="s">
        <v>2123</v>
      </c>
      <c r="B1906" s="3">
        <v>41230</v>
      </c>
      <c r="C1906" s="10" t="str">
        <f t="shared" si="174"/>
        <v>November</v>
      </c>
      <c r="D1906" s="10" t="str">
        <f t="shared" si="175"/>
        <v>2012</v>
      </c>
      <c r="E1906" s="3">
        <v>41234</v>
      </c>
      <c r="F1906" s="13">
        <f t="shared" si="176"/>
        <v>4</v>
      </c>
      <c r="G1906" s="2" t="s">
        <v>3848</v>
      </c>
      <c r="H1906" s="2" t="s">
        <v>3149</v>
      </c>
      <c r="I1906" s="22" t="str">
        <f t="shared" si="177"/>
        <v>United States</v>
      </c>
      <c r="J1906" s="22" t="str">
        <f t="shared" si="178"/>
        <v>California</v>
      </c>
      <c r="K1906" s="2" t="s">
        <v>72</v>
      </c>
      <c r="L1906" s="2" t="s">
        <v>2129</v>
      </c>
      <c r="M1906" s="4">
        <v>225.56800000000001</v>
      </c>
      <c r="N1906" s="4">
        <v>2</v>
      </c>
      <c r="O1906" s="4">
        <v>2.8195999999999999</v>
      </c>
      <c r="P1906" s="14">
        <f t="shared" si="179"/>
        <v>1.2499999999999999E-2</v>
      </c>
    </row>
    <row r="1907" spans="1:16" ht="14.25" customHeight="1" x14ac:dyDescent="0.25">
      <c r="A1907" s="2" t="s">
        <v>2123</v>
      </c>
      <c r="B1907" s="3">
        <v>41230</v>
      </c>
      <c r="C1907" s="10" t="str">
        <f t="shared" si="174"/>
        <v>November</v>
      </c>
      <c r="D1907" s="10" t="str">
        <f t="shared" si="175"/>
        <v>2012</v>
      </c>
      <c r="E1907" s="3">
        <v>41234</v>
      </c>
      <c r="F1907" s="13">
        <f t="shared" si="176"/>
        <v>4</v>
      </c>
      <c r="G1907" s="2" t="s">
        <v>3848</v>
      </c>
      <c r="H1907" s="2" t="s">
        <v>3149</v>
      </c>
      <c r="I1907" s="22" t="str">
        <f t="shared" si="177"/>
        <v>United States</v>
      </c>
      <c r="J1907" s="22" t="str">
        <f t="shared" si="178"/>
        <v>California</v>
      </c>
      <c r="K1907" s="2" t="s">
        <v>12</v>
      </c>
      <c r="L1907" s="2" t="s">
        <v>1473</v>
      </c>
      <c r="M1907" s="4">
        <v>36.6</v>
      </c>
      <c r="N1907" s="4">
        <v>3</v>
      </c>
      <c r="O1907" s="4">
        <v>15.372</v>
      </c>
      <c r="P1907" s="14">
        <f t="shared" si="179"/>
        <v>0.42</v>
      </c>
    </row>
    <row r="1908" spans="1:16" ht="14.25" customHeight="1" x14ac:dyDescent="0.25">
      <c r="A1908" s="2" t="s">
        <v>2130</v>
      </c>
      <c r="B1908" s="3">
        <v>41886</v>
      </c>
      <c r="C1908" s="10" t="str">
        <f t="shared" si="174"/>
        <v>September</v>
      </c>
      <c r="D1908" s="10" t="str">
        <f t="shared" si="175"/>
        <v>2014</v>
      </c>
      <c r="E1908" s="3">
        <v>41890</v>
      </c>
      <c r="F1908" s="13">
        <f t="shared" si="176"/>
        <v>4</v>
      </c>
      <c r="G1908" s="2" t="s">
        <v>3849</v>
      </c>
      <c r="H1908" s="2" t="s">
        <v>3162</v>
      </c>
      <c r="I1908" s="22" t="str">
        <f t="shared" si="177"/>
        <v>United States</v>
      </c>
      <c r="J1908" s="22" t="str">
        <f t="shared" si="178"/>
        <v>California</v>
      </c>
      <c r="K1908" s="2" t="s">
        <v>198</v>
      </c>
      <c r="L1908" s="2" t="s">
        <v>1991</v>
      </c>
      <c r="M1908" s="4">
        <v>239.666</v>
      </c>
      <c r="N1908" s="4">
        <v>2</v>
      </c>
      <c r="O1908" s="4">
        <v>14.098000000000001</v>
      </c>
      <c r="P1908" s="14">
        <f t="shared" si="179"/>
        <v>5.8823529411764712E-2</v>
      </c>
    </row>
    <row r="1909" spans="1:16" ht="14.25" customHeight="1" x14ac:dyDescent="0.25">
      <c r="A1909" s="2" t="s">
        <v>2131</v>
      </c>
      <c r="B1909" s="3">
        <v>41586</v>
      </c>
      <c r="C1909" s="10" t="str">
        <f t="shared" si="174"/>
        <v>November</v>
      </c>
      <c r="D1909" s="10" t="str">
        <f t="shared" si="175"/>
        <v>2013</v>
      </c>
      <c r="E1909" s="3">
        <v>41591</v>
      </c>
      <c r="F1909" s="13">
        <f t="shared" si="176"/>
        <v>5</v>
      </c>
      <c r="G1909" s="2" t="s">
        <v>3740</v>
      </c>
      <c r="H1909" s="2" t="s">
        <v>3275</v>
      </c>
      <c r="I1909" s="22" t="str">
        <f t="shared" si="177"/>
        <v>United States</v>
      </c>
      <c r="J1909" s="22" t="str">
        <f t="shared" si="178"/>
        <v>Wyoming</v>
      </c>
      <c r="K1909" s="2" t="s">
        <v>72</v>
      </c>
      <c r="L1909" s="2" t="s">
        <v>249</v>
      </c>
      <c r="M1909" s="4">
        <v>1603.136</v>
      </c>
      <c r="N1909" s="4">
        <v>4</v>
      </c>
      <c r="O1909" s="4">
        <v>100.196</v>
      </c>
      <c r="P1909" s="14">
        <f t="shared" si="179"/>
        <v>6.25E-2</v>
      </c>
    </row>
    <row r="1910" spans="1:16" ht="14.25" customHeight="1" x14ac:dyDescent="0.25">
      <c r="A1910" s="2" t="s">
        <v>2132</v>
      </c>
      <c r="B1910" s="3">
        <v>41440</v>
      </c>
      <c r="C1910" s="10" t="str">
        <f t="shared" si="174"/>
        <v>June</v>
      </c>
      <c r="D1910" s="10" t="str">
        <f t="shared" si="175"/>
        <v>2013</v>
      </c>
      <c r="E1910" s="3">
        <v>41440</v>
      </c>
      <c r="F1910" s="13">
        <f t="shared" si="176"/>
        <v>0</v>
      </c>
      <c r="G1910" s="2" t="s">
        <v>3563</v>
      </c>
      <c r="H1910" s="2" t="s">
        <v>3167</v>
      </c>
      <c r="I1910" s="22" t="str">
        <f t="shared" si="177"/>
        <v>United States</v>
      </c>
      <c r="J1910" s="22" t="str">
        <f t="shared" si="178"/>
        <v>California</v>
      </c>
      <c r="K1910" s="2" t="s">
        <v>22</v>
      </c>
      <c r="L1910" s="2" t="s">
        <v>2005</v>
      </c>
      <c r="M1910" s="4">
        <v>1293.4880000000001</v>
      </c>
      <c r="N1910" s="4">
        <v>7</v>
      </c>
      <c r="O1910" s="4">
        <v>80.843000000000004</v>
      </c>
      <c r="P1910" s="14">
        <f t="shared" si="179"/>
        <v>6.25E-2</v>
      </c>
    </row>
    <row r="1911" spans="1:16" ht="14.25" customHeight="1" x14ac:dyDescent="0.25">
      <c r="A1911" s="2" t="s">
        <v>2133</v>
      </c>
      <c r="B1911" s="3">
        <v>41536</v>
      </c>
      <c r="C1911" s="10" t="str">
        <f t="shared" si="174"/>
        <v>September</v>
      </c>
      <c r="D1911" s="10" t="str">
        <f t="shared" si="175"/>
        <v>2013</v>
      </c>
      <c r="E1911" s="3">
        <v>41540</v>
      </c>
      <c r="F1911" s="13">
        <f t="shared" si="176"/>
        <v>4</v>
      </c>
      <c r="G1911" s="2" t="s">
        <v>3497</v>
      </c>
      <c r="H1911" s="2" t="s">
        <v>3149</v>
      </c>
      <c r="I1911" s="22" t="str">
        <f t="shared" si="177"/>
        <v>United States</v>
      </c>
      <c r="J1911" s="22" t="str">
        <f t="shared" si="178"/>
        <v>California</v>
      </c>
      <c r="K1911" s="2" t="s">
        <v>72</v>
      </c>
      <c r="L1911" s="2" t="s">
        <v>249</v>
      </c>
      <c r="M1911" s="4">
        <v>801.56799999999998</v>
      </c>
      <c r="N1911" s="4">
        <v>2</v>
      </c>
      <c r="O1911" s="4">
        <v>50.097999999999999</v>
      </c>
      <c r="P1911" s="14">
        <f t="shared" si="179"/>
        <v>6.25E-2</v>
      </c>
    </row>
    <row r="1912" spans="1:16" ht="14.25" customHeight="1" x14ac:dyDescent="0.25">
      <c r="A1912" s="2" t="s">
        <v>2133</v>
      </c>
      <c r="B1912" s="3">
        <v>41536</v>
      </c>
      <c r="C1912" s="10" t="str">
        <f t="shared" si="174"/>
        <v>September</v>
      </c>
      <c r="D1912" s="10" t="str">
        <f t="shared" si="175"/>
        <v>2013</v>
      </c>
      <c r="E1912" s="3">
        <v>41540</v>
      </c>
      <c r="F1912" s="13">
        <f t="shared" si="176"/>
        <v>4</v>
      </c>
      <c r="G1912" s="2" t="s">
        <v>3497</v>
      </c>
      <c r="H1912" s="2" t="s">
        <v>3149</v>
      </c>
      <c r="I1912" s="22" t="str">
        <f t="shared" si="177"/>
        <v>United States</v>
      </c>
      <c r="J1912" s="22" t="str">
        <f t="shared" si="178"/>
        <v>California</v>
      </c>
      <c r="K1912" s="2" t="s">
        <v>45</v>
      </c>
      <c r="L1912" s="2" t="s">
        <v>2134</v>
      </c>
      <c r="M1912" s="4">
        <v>368.91</v>
      </c>
      <c r="N1912" s="4">
        <v>9</v>
      </c>
      <c r="O1912" s="4">
        <v>180.76589999999999</v>
      </c>
      <c r="P1912" s="14">
        <f t="shared" si="179"/>
        <v>0.48999999999999994</v>
      </c>
    </row>
    <row r="1913" spans="1:16" ht="14.25" customHeight="1" x14ac:dyDescent="0.25">
      <c r="A1913" s="2" t="s">
        <v>2133</v>
      </c>
      <c r="B1913" s="3">
        <v>41536</v>
      </c>
      <c r="C1913" s="10" t="str">
        <f t="shared" si="174"/>
        <v>September</v>
      </c>
      <c r="D1913" s="10" t="str">
        <f t="shared" si="175"/>
        <v>2013</v>
      </c>
      <c r="E1913" s="3">
        <v>41540</v>
      </c>
      <c r="F1913" s="13">
        <f t="shared" si="176"/>
        <v>4</v>
      </c>
      <c r="G1913" s="2" t="s">
        <v>3497</v>
      </c>
      <c r="H1913" s="2" t="s">
        <v>3149</v>
      </c>
      <c r="I1913" s="22" t="str">
        <f t="shared" si="177"/>
        <v>United States</v>
      </c>
      <c r="J1913" s="22" t="str">
        <f t="shared" si="178"/>
        <v>California</v>
      </c>
      <c r="K1913" s="2" t="s">
        <v>72</v>
      </c>
      <c r="L1913" s="2" t="s">
        <v>807</v>
      </c>
      <c r="M1913" s="4">
        <v>885.52800000000002</v>
      </c>
      <c r="N1913" s="4">
        <v>9</v>
      </c>
      <c r="O1913" s="4">
        <v>-99.621899999999997</v>
      </c>
      <c r="P1913" s="14">
        <f t="shared" si="179"/>
        <v>-0.11249999999999999</v>
      </c>
    </row>
    <row r="1914" spans="1:16" ht="14.25" customHeight="1" x14ac:dyDescent="0.25">
      <c r="A1914" s="2" t="s">
        <v>2135</v>
      </c>
      <c r="B1914" s="3">
        <v>41347</v>
      </c>
      <c r="C1914" s="10" t="str">
        <f t="shared" si="174"/>
        <v>March</v>
      </c>
      <c r="D1914" s="10" t="str">
        <f t="shared" si="175"/>
        <v>2013</v>
      </c>
      <c r="E1914" s="3">
        <v>41349</v>
      </c>
      <c r="F1914" s="13">
        <f t="shared" si="176"/>
        <v>2</v>
      </c>
      <c r="G1914" s="2" t="s">
        <v>3783</v>
      </c>
      <c r="H1914" s="2" t="s">
        <v>3134</v>
      </c>
      <c r="I1914" s="22" t="str">
        <f t="shared" si="177"/>
        <v>United States</v>
      </c>
      <c r="J1914" s="22" t="str">
        <f t="shared" si="178"/>
        <v>California</v>
      </c>
      <c r="K1914" s="2" t="s">
        <v>12</v>
      </c>
      <c r="L1914" s="2" t="s">
        <v>2136</v>
      </c>
      <c r="M1914" s="4">
        <v>28.28</v>
      </c>
      <c r="N1914" s="4">
        <v>2</v>
      </c>
      <c r="O1914" s="4">
        <v>7.3528000000000002</v>
      </c>
      <c r="P1914" s="14">
        <f t="shared" si="179"/>
        <v>0.26</v>
      </c>
    </row>
    <row r="1915" spans="1:16" ht="14.25" customHeight="1" x14ac:dyDescent="0.25">
      <c r="A1915" s="2" t="s">
        <v>2135</v>
      </c>
      <c r="B1915" s="3">
        <v>41347</v>
      </c>
      <c r="C1915" s="10" t="str">
        <f t="shared" si="174"/>
        <v>March</v>
      </c>
      <c r="D1915" s="10" t="str">
        <f t="shared" si="175"/>
        <v>2013</v>
      </c>
      <c r="E1915" s="3">
        <v>41349</v>
      </c>
      <c r="F1915" s="13">
        <f t="shared" si="176"/>
        <v>2</v>
      </c>
      <c r="G1915" s="2" t="s">
        <v>3783</v>
      </c>
      <c r="H1915" s="2" t="s">
        <v>3134</v>
      </c>
      <c r="I1915" s="22" t="str">
        <f t="shared" si="177"/>
        <v>United States</v>
      </c>
      <c r="J1915" s="22" t="str">
        <f t="shared" si="178"/>
        <v>California</v>
      </c>
      <c r="K1915" s="2" t="s">
        <v>82</v>
      </c>
      <c r="L1915" s="2" t="s">
        <v>1071</v>
      </c>
      <c r="M1915" s="4">
        <v>4912.59</v>
      </c>
      <c r="N1915" s="4">
        <v>3</v>
      </c>
      <c r="O1915" s="4">
        <v>196.50360000000001</v>
      </c>
      <c r="P1915" s="14">
        <f t="shared" si="179"/>
        <v>0.04</v>
      </c>
    </row>
    <row r="1916" spans="1:16" ht="14.25" customHeight="1" x14ac:dyDescent="0.25">
      <c r="A1916" s="2" t="s">
        <v>2137</v>
      </c>
      <c r="B1916" s="3">
        <v>40832</v>
      </c>
      <c r="C1916" s="10" t="str">
        <f t="shared" si="174"/>
        <v>October</v>
      </c>
      <c r="D1916" s="10" t="str">
        <f t="shared" si="175"/>
        <v>2011</v>
      </c>
      <c r="E1916" s="3">
        <v>40833</v>
      </c>
      <c r="F1916" s="13">
        <f t="shared" si="176"/>
        <v>1</v>
      </c>
      <c r="G1916" s="2" t="s">
        <v>3850</v>
      </c>
      <c r="H1916" s="2" t="s">
        <v>3134</v>
      </c>
      <c r="I1916" s="22" t="str">
        <f t="shared" si="177"/>
        <v>United States</v>
      </c>
      <c r="J1916" s="22" t="str">
        <f t="shared" si="178"/>
        <v>California</v>
      </c>
      <c r="K1916" s="2" t="s">
        <v>18</v>
      </c>
      <c r="L1916" s="2" t="s">
        <v>2138</v>
      </c>
      <c r="M1916" s="4">
        <v>14.352</v>
      </c>
      <c r="N1916" s="4">
        <v>3</v>
      </c>
      <c r="O1916" s="4">
        <v>5.0232000000000001</v>
      </c>
      <c r="P1916" s="14">
        <f t="shared" si="179"/>
        <v>0.35</v>
      </c>
    </row>
    <row r="1917" spans="1:16" ht="14.25" customHeight="1" x14ac:dyDescent="0.25">
      <c r="A1917" s="2" t="s">
        <v>2137</v>
      </c>
      <c r="B1917" s="3">
        <v>40832</v>
      </c>
      <c r="C1917" s="10" t="str">
        <f t="shared" si="174"/>
        <v>October</v>
      </c>
      <c r="D1917" s="10" t="str">
        <f t="shared" si="175"/>
        <v>2011</v>
      </c>
      <c r="E1917" s="3">
        <v>40833</v>
      </c>
      <c r="F1917" s="13">
        <f t="shared" si="176"/>
        <v>1</v>
      </c>
      <c r="G1917" s="2" t="s">
        <v>3850</v>
      </c>
      <c r="H1917" s="2" t="s">
        <v>3134</v>
      </c>
      <c r="I1917" s="22" t="str">
        <f t="shared" si="177"/>
        <v>United States</v>
      </c>
      <c r="J1917" s="22" t="str">
        <f t="shared" si="178"/>
        <v>California</v>
      </c>
      <c r="K1917" s="2" t="s">
        <v>38</v>
      </c>
      <c r="L1917" s="2" t="s">
        <v>349</v>
      </c>
      <c r="M1917" s="4">
        <v>179.97</v>
      </c>
      <c r="N1917" s="4">
        <v>3</v>
      </c>
      <c r="O1917" s="4">
        <v>86.385599999999997</v>
      </c>
      <c r="P1917" s="14">
        <f t="shared" si="179"/>
        <v>0.48</v>
      </c>
    </row>
    <row r="1918" spans="1:16" ht="14.25" customHeight="1" x14ac:dyDescent="0.25">
      <c r="A1918" s="2" t="s">
        <v>2139</v>
      </c>
      <c r="B1918" s="3">
        <v>41892</v>
      </c>
      <c r="C1918" s="10" t="str">
        <f t="shared" si="174"/>
        <v>September</v>
      </c>
      <c r="D1918" s="10" t="str">
        <f t="shared" si="175"/>
        <v>2014</v>
      </c>
      <c r="E1918" s="3">
        <v>41897</v>
      </c>
      <c r="F1918" s="13">
        <f t="shared" si="176"/>
        <v>5</v>
      </c>
      <c r="G1918" s="2" t="s">
        <v>3851</v>
      </c>
      <c r="H1918" s="2" t="s">
        <v>3131</v>
      </c>
      <c r="I1918" s="22" t="str">
        <f t="shared" si="177"/>
        <v>United States</v>
      </c>
      <c r="J1918" s="22" t="str">
        <f t="shared" si="178"/>
        <v>California</v>
      </c>
      <c r="K1918" s="2" t="s">
        <v>28</v>
      </c>
      <c r="L1918" s="2" t="s">
        <v>982</v>
      </c>
      <c r="M1918" s="4">
        <v>99.87</v>
      </c>
      <c r="N1918" s="4">
        <v>3</v>
      </c>
      <c r="O1918" s="4">
        <v>23.968800000000002</v>
      </c>
      <c r="P1918" s="14">
        <f t="shared" si="179"/>
        <v>0.24000000000000002</v>
      </c>
    </row>
    <row r="1919" spans="1:16" ht="14.25" customHeight="1" x14ac:dyDescent="0.25">
      <c r="A1919" s="2" t="s">
        <v>2140</v>
      </c>
      <c r="B1919" s="3">
        <v>40848</v>
      </c>
      <c r="C1919" s="10" t="str">
        <f t="shared" si="174"/>
        <v>November</v>
      </c>
      <c r="D1919" s="10" t="str">
        <f t="shared" si="175"/>
        <v>2011</v>
      </c>
      <c r="E1919" s="3">
        <v>40855</v>
      </c>
      <c r="F1919" s="13">
        <f t="shared" si="176"/>
        <v>7</v>
      </c>
      <c r="G1919" s="2" t="s">
        <v>3725</v>
      </c>
      <c r="H1919" s="2" t="s">
        <v>3131</v>
      </c>
      <c r="I1919" s="22" t="str">
        <f t="shared" si="177"/>
        <v>United States</v>
      </c>
      <c r="J1919" s="22" t="str">
        <f t="shared" si="178"/>
        <v>California</v>
      </c>
      <c r="K1919" s="2" t="s">
        <v>9</v>
      </c>
      <c r="L1919" s="2" t="s">
        <v>2090</v>
      </c>
      <c r="M1919" s="4">
        <v>44.4</v>
      </c>
      <c r="N1919" s="4">
        <v>3</v>
      </c>
      <c r="O1919" s="4">
        <v>22.2</v>
      </c>
      <c r="P1919" s="14">
        <f t="shared" si="179"/>
        <v>0.5</v>
      </c>
    </row>
    <row r="1920" spans="1:16" ht="14.25" customHeight="1" x14ac:dyDescent="0.25">
      <c r="A1920" s="2" t="s">
        <v>2140</v>
      </c>
      <c r="B1920" s="3">
        <v>40848</v>
      </c>
      <c r="C1920" s="10" t="str">
        <f t="shared" si="174"/>
        <v>November</v>
      </c>
      <c r="D1920" s="10" t="str">
        <f t="shared" si="175"/>
        <v>2011</v>
      </c>
      <c r="E1920" s="3">
        <v>40855</v>
      </c>
      <c r="F1920" s="13">
        <f t="shared" si="176"/>
        <v>7</v>
      </c>
      <c r="G1920" s="2" t="s">
        <v>3725</v>
      </c>
      <c r="H1920" s="2" t="s">
        <v>3131</v>
      </c>
      <c r="I1920" s="22" t="str">
        <f t="shared" si="177"/>
        <v>United States</v>
      </c>
      <c r="J1920" s="22" t="str">
        <f t="shared" si="178"/>
        <v>California</v>
      </c>
      <c r="K1920" s="2" t="s">
        <v>45</v>
      </c>
      <c r="L1920" s="2" t="s">
        <v>106</v>
      </c>
      <c r="M1920" s="4">
        <v>21.4</v>
      </c>
      <c r="N1920" s="4">
        <v>5</v>
      </c>
      <c r="O1920" s="4">
        <v>9.6300000000000008</v>
      </c>
      <c r="P1920" s="14">
        <f t="shared" si="179"/>
        <v>0.45000000000000007</v>
      </c>
    </row>
    <row r="1921" spans="1:16" ht="14.25" customHeight="1" x14ac:dyDescent="0.25">
      <c r="A1921" s="2" t="s">
        <v>2141</v>
      </c>
      <c r="B1921" s="3">
        <v>41652</v>
      </c>
      <c r="C1921" s="10" t="str">
        <f t="shared" si="174"/>
        <v>January</v>
      </c>
      <c r="D1921" s="10" t="str">
        <f t="shared" si="175"/>
        <v>2014</v>
      </c>
      <c r="E1921" s="3">
        <v>41656</v>
      </c>
      <c r="F1921" s="13">
        <f t="shared" si="176"/>
        <v>4</v>
      </c>
      <c r="G1921" s="2" t="s">
        <v>3461</v>
      </c>
      <c r="H1921" s="2" t="s">
        <v>3134</v>
      </c>
      <c r="I1921" s="22" t="str">
        <f t="shared" si="177"/>
        <v>United States</v>
      </c>
      <c r="J1921" s="22" t="str">
        <f t="shared" si="178"/>
        <v>California</v>
      </c>
      <c r="K1921" s="2" t="s">
        <v>87</v>
      </c>
      <c r="L1921" s="2" t="s">
        <v>106</v>
      </c>
      <c r="M1921" s="4">
        <v>9.7799999999999994</v>
      </c>
      <c r="N1921" s="4">
        <v>1</v>
      </c>
      <c r="O1921" s="4">
        <v>4.8899999999999997</v>
      </c>
      <c r="P1921" s="14">
        <f t="shared" si="179"/>
        <v>0.5</v>
      </c>
    </row>
    <row r="1922" spans="1:16" ht="14.25" customHeight="1" x14ac:dyDescent="0.25">
      <c r="A1922" s="2" t="s">
        <v>2142</v>
      </c>
      <c r="B1922" s="3">
        <v>41233</v>
      </c>
      <c r="C1922" s="10" t="str">
        <f t="shared" si="174"/>
        <v>November</v>
      </c>
      <c r="D1922" s="10" t="str">
        <f t="shared" si="175"/>
        <v>2012</v>
      </c>
      <c r="E1922" s="3">
        <v>41237</v>
      </c>
      <c r="F1922" s="13">
        <f t="shared" si="176"/>
        <v>4</v>
      </c>
      <c r="G1922" s="2" t="s">
        <v>3579</v>
      </c>
      <c r="H1922" s="2" t="s">
        <v>3134</v>
      </c>
      <c r="I1922" s="22" t="str">
        <f t="shared" si="177"/>
        <v>United States</v>
      </c>
      <c r="J1922" s="22" t="str">
        <f t="shared" si="178"/>
        <v>California</v>
      </c>
      <c r="K1922" s="2" t="s">
        <v>18</v>
      </c>
      <c r="L1922" s="2" t="s">
        <v>2143</v>
      </c>
      <c r="M1922" s="4">
        <v>24.192</v>
      </c>
      <c r="N1922" s="4">
        <v>9</v>
      </c>
      <c r="O1922" s="4">
        <v>7.56</v>
      </c>
      <c r="P1922" s="14">
        <f t="shared" si="179"/>
        <v>0.3125</v>
      </c>
    </row>
    <row r="1923" spans="1:16" ht="14.25" customHeight="1" x14ac:dyDescent="0.25">
      <c r="A1923" s="2" t="s">
        <v>2144</v>
      </c>
      <c r="B1923" s="3">
        <v>41950</v>
      </c>
      <c r="C1923" s="10" t="str">
        <f t="shared" ref="C1923:C1986" si="180">TEXT(B1923,"mmmm")</f>
        <v>November</v>
      </c>
      <c r="D1923" s="10" t="str">
        <f t="shared" ref="D1923:D1986" si="181">TEXT(B1923,"yyyy")</f>
        <v>2014</v>
      </c>
      <c r="E1923" s="3">
        <v>41950</v>
      </c>
      <c r="F1923" s="13">
        <f t="shared" ref="F1923:F1986" si="182">E1923-B1923</f>
        <v>0</v>
      </c>
      <c r="G1923" s="2" t="s">
        <v>3330</v>
      </c>
      <c r="H1923" s="2" t="s">
        <v>3134</v>
      </c>
      <c r="I1923" s="22" t="str">
        <f t="shared" ref="I1923:I1986" si="183">LEFT(H1923,FIND(",",H1923)-1)</f>
        <v>United States</v>
      </c>
      <c r="J1923" s="22" t="str">
        <f t="shared" ref="J1923:J1986" si="184">TRIM(RIGHT(H1923,LEN(H1923)-FIND("@",SUBSTITUTE(H1923,",","@",LEN(H1923)-LEN(SUBSTITUTE(H1923,",",""))))))</f>
        <v>California</v>
      </c>
      <c r="K1923" s="2" t="s">
        <v>45</v>
      </c>
      <c r="L1923" s="2" t="s">
        <v>202</v>
      </c>
      <c r="M1923" s="4">
        <v>59.94</v>
      </c>
      <c r="N1923" s="4">
        <v>3</v>
      </c>
      <c r="O1923" s="4">
        <v>28.171800000000001</v>
      </c>
      <c r="P1923" s="14">
        <f t="shared" ref="P1923:P1986" si="185">IF(M1923=0,0,O1923/M1923)</f>
        <v>0.47000000000000003</v>
      </c>
    </row>
    <row r="1924" spans="1:16" ht="14.25" customHeight="1" x14ac:dyDescent="0.25">
      <c r="A1924" s="2" t="s">
        <v>2144</v>
      </c>
      <c r="B1924" s="3">
        <v>41950</v>
      </c>
      <c r="C1924" s="10" t="str">
        <f t="shared" si="180"/>
        <v>November</v>
      </c>
      <c r="D1924" s="10" t="str">
        <f t="shared" si="181"/>
        <v>2014</v>
      </c>
      <c r="E1924" s="3">
        <v>41950</v>
      </c>
      <c r="F1924" s="13">
        <f t="shared" si="182"/>
        <v>0</v>
      </c>
      <c r="G1924" s="2" t="s">
        <v>3330</v>
      </c>
      <c r="H1924" s="2" t="s">
        <v>3134</v>
      </c>
      <c r="I1924" s="22" t="str">
        <f t="shared" si="183"/>
        <v>United States</v>
      </c>
      <c r="J1924" s="22" t="str">
        <f t="shared" si="184"/>
        <v>California</v>
      </c>
      <c r="K1924" s="2" t="s">
        <v>45</v>
      </c>
      <c r="L1924" s="2" t="s">
        <v>106</v>
      </c>
      <c r="M1924" s="4">
        <v>45.36</v>
      </c>
      <c r="N1924" s="4">
        <v>4</v>
      </c>
      <c r="O1924" s="4">
        <v>22.226400000000002</v>
      </c>
      <c r="P1924" s="14">
        <f t="shared" si="185"/>
        <v>0.49000000000000005</v>
      </c>
    </row>
    <row r="1925" spans="1:16" ht="14.25" customHeight="1" x14ac:dyDescent="0.25">
      <c r="A1925" s="2" t="s">
        <v>2144</v>
      </c>
      <c r="B1925" s="3">
        <v>41950</v>
      </c>
      <c r="C1925" s="10" t="str">
        <f t="shared" si="180"/>
        <v>November</v>
      </c>
      <c r="D1925" s="10" t="str">
        <f t="shared" si="181"/>
        <v>2014</v>
      </c>
      <c r="E1925" s="3">
        <v>41950</v>
      </c>
      <c r="F1925" s="13">
        <f t="shared" si="182"/>
        <v>0</v>
      </c>
      <c r="G1925" s="2" t="s">
        <v>3330</v>
      </c>
      <c r="H1925" s="2" t="s">
        <v>3134</v>
      </c>
      <c r="I1925" s="22" t="str">
        <f t="shared" si="183"/>
        <v>United States</v>
      </c>
      <c r="J1925" s="22" t="str">
        <f t="shared" si="184"/>
        <v>California</v>
      </c>
      <c r="K1925" s="2" t="s">
        <v>45</v>
      </c>
      <c r="L1925" s="2" t="s">
        <v>1856</v>
      </c>
      <c r="M1925" s="4">
        <v>26.4</v>
      </c>
      <c r="N1925" s="4">
        <v>5</v>
      </c>
      <c r="O1925" s="4">
        <v>12.672000000000001</v>
      </c>
      <c r="P1925" s="14">
        <f t="shared" si="185"/>
        <v>0.48000000000000004</v>
      </c>
    </row>
    <row r="1926" spans="1:16" ht="14.25" customHeight="1" x14ac:dyDescent="0.25">
      <c r="A1926" s="2" t="s">
        <v>2144</v>
      </c>
      <c r="B1926" s="3">
        <v>41950</v>
      </c>
      <c r="C1926" s="10" t="str">
        <f t="shared" si="180"/>
        <v>November</v>
      </c>
      <c r="D1926" s="10" t="str">
        <f t="shared" si="181"/>
        <v>2014</v>
      </c>
      <c r="E1926" s="3">
        <v>41950</v>
      </c>
      <c r="F1926" s="13">
        <f t="shared" si="182"/>
        <v>0</v>
      </c>
      <c r="G1926" s="2" t="s">
        <v>3330</v>
      </c>
      <c r="H1926" s="2" t="s">
        <v>3134</v>
      </c>
      <c r="I1926" s="22" t="str">
        <f t="shared" si="183"/>
        <v>United States</v>
      </c>
      <c r="J1926" s="22" t="str">
        <f t="shared" si="184"/>
        <v>California</v>
      </c>
      <c r="K1926" s="2" t="s">
        <v>9</v>
      </c>
      <c r="L1926" s="2" t="s">
        <v>2145</v>
      </c>
      <c r="M1926" s="4">
        <v>41.4</v>
      </c>
      <c r="N1926" s="4">
        <v>4</v>
      </c>
      <c r="O1926" s="4">
        <v>19.872</v>
      </c>
      <c r="P1926" s="14">
        <f t="shared" si="185"/>
        <v>0.48000000000000004</v>
      </c>
    </row>
    <row r="1927" spans="1:16" ht="14.25" customHeight="1" x14ac:dyDescent="0.25">
      <c r="A1927" s="2" t="s">
        <v>2144</v>
      </c>
      <c r="B1927" s="3">
        <v>41950</v>
      </c>
      <c r="C1927" s="10" t="str">
        <f t="shared" si="180"/>
        <v>November</v>
      </c>
      <c r="D1927" s="10" t="str">
        <f t="shared" si="181"/>
        <v>2014</v>
      </c>
      <c r="E1927" s="3">
        <v>41950</v>
      </c>
      <c r="F1927" s="13">
        <f t="shared" si="182"/>
        <v>0</v>
      </c>
      <c r="G1927" s="2" t="s">
        <v>3330</v>
      </c>
      <c r="H1927" s="2" t="s">
        <v>3134</v>
      </c>
      <c r="I1927" s="22" t="str">
        <f t="shared" si="183"/>
        <v>United States</v>
      </c>
      <c r="J1927" s="22" t="str">
        <f t="shared" si="184"/>
        <v>California</v>
      </c>
      <c r="K1927" s="2" t="s">
        <v>38</v>
      </c>
      <c r="L1927" s="2" t="s">
        <v>391</v>
      </c>
      <c r="M1927" s="4">
        <v>16.95</v>
      </c>
      <c r="N1927" s="4">
        <v>1</v>
      </c>
      <c r="O1927" s="4">
        <v>1.0169999999999999</v>
      </c>
      <c r="P1927" s="14">
        <f t="shared" si="185"/>
        <v>0.06</v>
      </c>
    </row>
    <row r="1928" spans="1:16" ht="14.25" customHeight="1" x14ac:dyDescent="0.25">
      <c r="A1928" s="2" t="s">
        <v>2146</v>
      </c>
      <c r="B1928" s="3">
        <v>41611</v>
      </c>
      <c r="C1928" s="10" t="str">
        <f t="shared" si="180"/>
        <v>December</v>
      </c>
      <c r="D1928" s="10" t="str">
        <f t="shared" si="181"/>
        <v>2013</v>
      </c>
      <c r="E1928" s="3">
        <v>41616</v>
      </c>
      <c r="F1928" s="13">
        <f t="shared" si="182"/>
        <v>5</v>
      </c>
      <c r="G1928" s="2" t="s">
        <v>3851</v>
      </c>
      <c r="H1928" s="2" t="s">
        <v>3143</v>
      </c>
      <c r="I1928" s="22" t="str">
        <f t="shared" si="183"/>
        <v>United States</v>
      </c>
      <c r="J1928" s="22" t="str">
        <f t="shared" si="184"/>
        <v>California</v>
      </c>
      <c r="K1928" s="2" t="s">
        <v>18</v>
      </c>
      <c r="L1928" s="2" t="s">
        <v>2147</v>
      </c>
      <c r="M1928" s="4">
        <v>24.704000000000001</v>
      </c>
      <c r="N1928" s="4">
        <v>2</v>
      </c>
      <c r="O1928" s="4">
        <v>9.2639999999999993</v>
      </c>
      <c r="P1928" s="14">
        <f t="shared" si="185"/>
        <v>0.37499999999999994</v>
      </c>
    </row>
    <row r="1929" spans="1:16" ht="14.25" customHeight="1" x14ac:dyDescent="0.25">
      <c r="A1929" s="2" t="s">
        <v>2146</v>
      </c>
      <c r="B1929" s="3">
        <v>41611</v>
      </c>
      <c r="C1929" s="10" t="str">
        <f t="shared" si="180"/>
        <v>December</v>
      </c>
      <c r="D1929" s="10" t="str">
        <f t="shared" si="181"/>
        <v>2013</v>
      </c>
      <c r="E1929" s="3">
        <v>41616</v>
      </c>
      <c r="F1929" s="13">
        <f t="shared" si="182"/>
        <v>5</v>
      </c>
      <c r="G1929" s="2" t="s">
        <v>3851</v>
      </c>
      <c r="H1929" s="2" t="s">
        <v>3143</v>
      </c>
      <c r="I1929" s="22" t="str">
        <f t="shared" si="183"/>
        <v>United States</v>
      </c>
      <c r="J1929" s="22" t="str">
        <f t="shared" si="184"/>
        <v>California</v>
      </c>
      <c r="K1929" s="2" t="s">
        <v>20</v>
      </c>
      <c r="L1929" s="2" t="s">
        <v>2148</v>
      </c>
      <c r="M1929" s="4">
        <v>59.7</v>
      </c>
      <c r="N1929" s="4">
        <v>3</v>
      </c>
      <c r="O1929" s="4">
        <v>26.864999999999998</v>
      </c>
      <c r="P1929" s="14">
        <f t="shared" si="185"/>
        <v>0.44999999999999996</v>
      </c>
    </row>
    <row r="1930" spans="1:16" ht="14.25" customHeight="1" x14ac:dyDescent="0.25">
      <c r="A1930" s="2" t="s">
        <v>2146</v>
      </c>
      <c r="B1930" s="3">
        <v>41611</v>
      </c>
      <c r="C1930" s="10" t="str">
        <f t="shared" si="180"/>
        <v>December</v>
      </c>
      <c r="D1930" s="10" t="str">
        <f t="shared" si="181"/>
        <v>2013</v>
      </c>
      <c r="E1930" s="3">
        <v>41616</v>
      </c>
      <c r="F1930" s="13">
        <f t="shared" si="182"/>
        <v>5</v>
      </c>
      <c r="G1930" s="2" t="s">
        <v>3851</v>
      </c>
      <c r="H1930" s="2" t="s">
        <v>3143</v>
      </c>
      <c r="I1930" s="22" t="str">
        <f t="shared" si="183"/>
        <v>United States</v>
      </c>
      <c r="J1930" s="22" t="str">
        <f t="shared" si="184"/>
        <v>California</v>
      </c>
      <c r="K1930" s="2" t="s">
        <v>12</v>
      </c>
      <c r="L1930" s="2" t="s">
        <v>1455</v>
      </c>
      <c r="M1930" s="4">
        <v>14.52</v>
      </c>
      <c r="N1930" s="4">
        <v>3</v>
      </c>
      <c r="O1930" s="4">
        <v>5.6627999999999998</v>
      </c>
      <c r="P1930" s="14">
        <f t="shared" si="185"/>
        <v>0.39</v>
      </c>
    </row>
    <row r="1931" spans="1:16" ht="14.25" customHeight="1" x14ac:dyDescent="0.25">
      <c r="A1931" s="2" t="s">
        <v>2146</v>
      </c>
      <c r="B1931" s="3">
        <v>41611</v>
      </c>
      <c r="C1931" s="10" t="str">
        <f t="shared" si="180"/>
        <v>December</v>
      </c>
      <c r="D1931" s="10" t="str">
        <f t="shared" si="181"/>
        <v>2013</v>
      </c>
      <c r="E1931" s="3">
        <v>41616</v>
      </c>
      <c r="F1931" s="13">
        <f t="shared" si="182"/>
        <v>5</v>
      </c>
      <c r="G1931" s="2" t="s">
        <v>3851</v>
      </c>
      <c r="H1931" s="2" t="s">
        <v>3143</v>
      </c>
      <c r="I1931" s="22" t="str">
        <f t="shared" si="183"/>
        <v>United States</v>
      </c>
      <c r="J1931" s="22" t="str">
        <f t="shared" si="184"/>
        <v>California</v>
      </c>
      <c r="K1931" s="2" t="s">
        <v>18</v>
      </c>
      <c r="L1931" s="2" t="s">
        <v>1006</v>
      </c>
      <c r="M1931" s="4">
        <v>104.184</v>
      </c>
      <c r="N1931" s="4">
        <v>3</v>
      </c>
      <c r="O1931" s="4">
        <v>33.8598</v>
      </c>
      <c r="P1931" s="14">
        <f t="shared" si="185"/>
        <v>0.32500000000000001</v>
      </c>
    </row>
    <row r="1932" spans="1:16" ht="14.25" customHeight="1" x14ac:dyDescent="0.25">
      <c r="A1932" s="2" t="s">
        <v>2149</v>
      </c>
      <c r="B1932" s="3">
        <v>41626</v>
      </c>
      <c r="C1932" s="10" t="str">
        <f t="shared" si="180"/>
        <v>December</v>
      </c>
      <c r="D1932" s="10" t="str">
        <f t="shared" si="181"/>
        <v>2013</v>
      </c>
      <c r="E1932" s="3">
        <v>41631</v>
      </c>
      <c r="F1932" s="13">
        <f t="shared" si="182"/>
        <v>5</v>
      </c>
      <c r="G1932" s="2" t="s">
        <v>3852</v>
      </c>
      <c r="H1932" s="2" t="s">
        <v>3132</v>
      </c>
      <c r="I1932" s="22" t="str">
        <f t="shared" si="183"/>
        <v>United States</v>
      </c>
      <c r="J1932" s="22" t="str">
        <f t="shared" si="184"/>
        <v>Washington</v>
      </c>
      <c r="K1932" s="2" t="s">
        <v>28</v>
      </c>
      <c r="L1932" s="2" t="s">
        <v>123</v>
      </c>
      <c r="M1932" s="4">
        <v>46.53</v>
      </c>
      <c r="N1932" s="4">
        <v>3</v>
      </c>
      <c r="O1932" s="4">
        <v>13.0284</v>
      </c>
      <c r="P1932" s="14">
        <f t="shared" si="185"/>
        <v>0.27999999999999997</v>
      </c>
    </row>
    <row r="1933" spans="1:16" ht="14.25" customHeight="1" x14ac:dyDescent="0.25">
      <c r="A1933" s="2" t="s">
        <v>2150</v>
      </c>
      <c r="B1933" s="3">
        <v>41794</v>
      </c>
      <c r="C1933" s="10" t="str">
        <f t="shared" si="180"/>
        <v>June</v>
      </c>
      <c r="D1933" s="10" t="str">
        <f t="shared" si="181"/>
        <v>2014</v>
      </c>
      <c r="E1933" s="3">
        <v>41799</v>
      </c>
      <c r="F1933" s="13">
        <f t="shared" si="182"/>
        <v>5</v>
      </c>
      <c r="G1933" s="2" t="s">
        <v>3853</v>
      </c>
      <c r="H1933" s="2" t="s">
        <v>3230</v>
      </c>
      <c r="I1933" s="22" t="str">
        <f t="shared" si="183"/>
        <v>United States</v>
      </c>
      <c r="J1933" s="22" t="str">
        <f t="shared" si="184"/>
        <v>Washington</v>
      </c>
      <c r="K1933" s="2" t="s">
        <v>38</v>
      </c>
      <c r="L1933" s="2" t="s">
        <v>1411</v>
      </c>
      <c r="M1933" s="4">
        <v>1099.5</v>
      </c>
      <c r="N1933" s="4">
        <v>10</v>
      </c>
      <c r="O1933" s="4">
        <v>362.83499999999998</v>
      </c>
      <c r="P1933" s="14">
        <f t="shared" si="185"/>
        <v>0.32999999999999996</v>
      </c>
    </row>
    <row r="1934" spans="1:16" ht="14.25" customHeight="1" x14ac:dyDescent="0.25">
      <c r="A1934" s="2" t="s">
        <v>2151</v>
      </c>
      <c r="B1934" s="3">
        <v>41460</v>
      </c>
      <c r="C1934" s="10" t="str">
        <f t="shared" si="180"/>
        <v>July</v>
      </c>
      <c r="D1934" s="10" t="str">
        <f t="shared" si="181"/>
        <v>2013</v>
      </c>
      <c r="E1934" s="3">
        <v>41460</v>
      </c>
      <c r="F1934" s="13">
        <f t="shared" si="182"/>
        <v>0</v>
      </c>
      <c r="G1934" s="2" t="s">
        <v>3393</v>
      </c>
      <c r="H1934" s="2" t="s">
        <v>3132</v>
      </c>
      <c r="I1934" s="22" t="str">
        <f t="shared" si="183"/>
        <v>United States</v>
      </c>
      <c r="J1934" s="22" t="str">
        <f t="shared" si="184"/>
        <v>Washington</v>
      </c>
      <c r="K1934" s="2" t="s">
        <v>12</v>
      </c>
      <c r="L1934" s="2" t="s">
        <v>1658</v>
      </c>
      <c r="M1934" s="4">
        <v>25.4</v>
      </c>
      <c r="N1934" s="4">
        <v>5</v>
      </c>
      <c r="O1934" s="4">
        <v>8.6359999999999992</v>
      </c>
      <c r="P1934" s="14">
        <f t="shared" si="185"/>
        <v>0.33999999999999997</v>
      </c>
    </row>
    <row r="1935" spans="1:16" ht="14.25" customHeight="1" x14ac:dyDescent="0.25">
      <c r="A1935" s="2" t="s">
        <v>2151</v>
      </c>
      <c r="B1935" s="3">
        <v>41460</v>
      </c>
      <c r="C1935" s="10" t="str">
        <f t="shared" si="180"/>
        <v>July</v>
      </c>
      <c r="D1935" s="10" t="str">
        <f t="shared" si="181"/>
        <v>2013</v>
      </c>
      <c r="E1935" s="3">
        <v>41460</v>
      </c>
      <c r="F1935" s="13">
        <f t="shared" si="182"/>
        <v>0</v>
      </c>
      <c r="G1935" s="2" t="s">
        <v>3393</v>
      </c>
      <c r="H1935" s="2" t="s">
        <v>3132</v>
      </c>
      <c r="I1935" s="22" t="str">
        <f t="shared" si="183"/>
        <v>United States</v>
      </c>
      <c r="J1935" s="22" t="str">
        <f t="shared" si="184"/>
        <v>Washington</v>
      </c>
      <c r="K1935" s="2" t="s">
        <v>16</v>
      </c>
      <c r="L1935" s="2" t="s">
        <v>827</v>
      </c>
      <c r="M1935" s="4">
        <v>177.48</v>
      </c>
      <c r="N1935" s="4">
        <v>3</v>
      </c>
      <c r="O1935" s="4">
        <v>19.9665</v>
      </c>
      <c r="P1935" s="14">
        <f t="shared" si="185"/>
        <v>0.1125</v>
      </c>
    </row>
    <row r="1936" spans="1:16" ht="14.25" customHeight="1" x14ac:dyDescent="0.25">
      <c r="A1936" s="2" t="s">
        <v>2151</v>
      </c>
      <c r="B1936" s="3">
        <v>41460</v>
      </c>
      <c r="C1936" s="10" t="str">
        <f t="shared" si="180"/>
        <v>July</v>
      </c>
      <c r="D1936" s="10" t="str">
        <f t="shared" si="181"/>
        <v>2013</v>
      </c>
      <c r="E1936" s="3">
        <v>41460</v>
      </c>
      <c r="F1936" s="13">
        <f t="shared" si="182"/>
        <v>0</v>
      </c>
      <c r="G1936" s="2" t="s">
        <v>3393</v>
      </c>
      <c r="H1936" s="2" t="s">
        <v>3132</v>
      </c>
      <c r="I1936" s="22" t="str">
        <f t="shared" si="183"/>
        <v>United States</v>
      </c>
      <c r="J1936" s="22" t="str">
        <f t="shared" si="184"/>
        <v>Washington</v>
      </c>
      <c r="K1936" s="2" t="s">
        <v>16</v>
      </c>
      <c r="L1936" s="2" t="s">
        <v>2152</v>
      </c>
      <c r="M1936" s="4">
        <v>71.975999999999999</v>
      </c>
      <c r="N1936" s="4">
        <v>3</v>
      </c>
      <c r="O1936" s="4">
        <v>8.9969999999999999</v>
      </c>
      <c r="P1936" s="14">
        <f t="shared" si="185"/>
        <v>0.125</v>
      </c>
    </row>
    <row r="1937" spans="1:16" ht="14.25" customHeight="1" x14ac:dyDescent="0.25">
      <c r="A1937" s="2" t="s">
        <v>2153</v>
      </c>
      <c r="B1937" s="3">
        <v>41925</v>
      </c>
      <c r="C1937" s="10" t="str">
        <f t="shared" si="180"/>
        <v>October</v>
      </c>
      <c r="D1937" s="10" t="str">
        <f t="shared" si="181"/>
        <v>2014</v>
      </c>
      <c r="E1937" s="3">
        <v>41927</v>
      </c>
      <c r="F1937" s="13">
        <f t="shared" si="182"/>
        <v>2</v>
      </c>
      <c r="G1937" s="2" t="s">
        <v>3854</v>
      </c>
      <c r="H1937" s="2" t="s">
        <v>3131</v>
      </c>
      <c r="I1937" s="22" t="str">
        <f t="shared" si="183"/>
        <v>United States</v>
      </c>
      <c r="J1937" s="22" t="str">
        <f t="shared" si="184"/>
        <v>California</v>
      </c>
      <c r="K1937" s="2" t="s">
        <v>38</v>
      </c>
      <c r="L1937" s="2" t="s">
        <v>783</v>
      </c>
      <c r="M1937" s="4">
        <v>435.84</v>
      </c>
      <c r="N1937" s="4">
        <v>12</v>
      </c>
      <c r="O1937" s="4">
        <v>130.75200000000001</v>
      </c>
      <c r="P1937" s="14">
        <f t="shared" si="185"/>
        <v>0.30000000000000004</v>
      </c>
    </row>
    <row r="1938" spans="1:16" ht="14.25" customHeight="1" x14ac:dyDescent="0.25">
      <c r="A1938" s="2" t="s">
        <v>2153</v>
      </c>
      <c r="B1938" s="3">
        <v>41925</v>
      </c>
      <c r="C1938" s="10" t="str">
        <f t="shared" si="180"/>
        <v>October</v>
      </c>
      <c r="D1938" s="10" t="str">
        <f t="shared" si="181"/>
        <v>2014</v>
      </c>
      <c r="E1938" s="3">
        <v>41927</v>
      </c>
      <c r="F1938" s="13">
        <f t="shared" si="182"/>
        <v>2</v>
      </c>
      <c r="G1938" s="2" t="s">
        <v>3854</v>
      </c>
      <c r="H1938" s="2" t="s">
        <v>3131</v>
      </c>
      <c r="I1938" s="22" t="str">
        <f t="shared" si="183"/>
        <v>United States</v>
      </c>
      <c r="J1938" s="22" t="str">
        <f t="shared" si="184"/>
        <v>California</v>
      </c>
      <c r="K1938" s="2" t="s">
        <v>14</v>
      </c>
      <c r="L1938" s="2" t="s">
        <v>86</v>
      </c>
      <c r="M1938" s="4">
        <v>5.88</v>
      </c>
      <c r="N1938" s="4">
        <v>2</v>
      </c>
      <c r="O1938" s="4">
        <v>1.5875999999999999</v>
      </c>
      <c r="P1938" s="14">
        <f t="shared" si="185"/>
        <v>0.26999999999999996</v>
      </c>
    </row>
    <row r="1939" spans="1:16" ht="14.25" customHeight="1" x14ac:dyDescent="0.25">
      <c r="A1939" s="2" t="s">
        <v>2154</v>
      </c>
      <c r="B1939" s="3">
        <v>41493</v>
      </c>
      <c r="C1939" s="10" t="str">
        <f t="shared" si="180"/>
        <v>August</v>
      </c>
      <c r="D1939" s="10" t="str">
        <f t="shared" si="181"/>
        <v>2013</v>
      </c>
      <c r="E1939" s="3">
        <v>41500</v>
      </c>
      <c r="F1939" s="13">
        <f t="shared" si="182"/>
        <v>7</v>
      </c>
      <c r="G1939" s="2" t="s">
        <v>3437</v>
      </c>
      <c r="H1939" s="2" t="s">
        <v>3131</v>
      </c>
      <c r="I1939" s="22" t="str">
        <f t="shared" si="183"/>
        <v>United States</v>
      </c>
      <c r="J1939" s="22" t="str">
        <f t="shared" si="184"/>
        <v>California</v>
      </c>
      <c r="K1939" s="2" t="s">
        <v>16</v>
      </c>
      <c r="L1939" s="2" t="s">
        <v>1899</v>
      </c>
      <c r="M1939" s="4">
        <v>211.16800000000001</v>
      </c>
      <c r="N1939" s="4">
        <v>4</v>
      </c>
      <c r="O1939" s="4">
        <v>18.4772</v>
      </c>
      <c r="P1939" s="14">
        <f t="shared" si="185"/>
        <v>8.7499999999999994E-2</v>
      </c>
    </row>
    <row r="1940" spans="1:16" ht="14.25" customHeight="1" x14ac:dyDescent="0.25">
      <c r="A1940" s="2" t="s">
        <v>2155</v>
      </c>
      <c r="B1940" s="3">
        <v>40780</v>
      </c>
      <c r="C1940" s="10" t="str">
        <f t="shared" si="180"/>
        <v>August</v>
      </c>
      <c r="D1940" s="10" t="str">
        <f t="shared" si="181"/>
        <v>2011</v>
      </c>
      <c r="E1940" s="3">
        <v>40784</v>
      </c>
      <c r="F1940" s="13">
        <f t="shared" si="182"/>
        <v>4</v>
      </c>
      <c r="G1940" s="2" t="s">
        <v>3855</v>
      </c>
      <c r="H1940" s="2" t="s">
        <v>3131</v>
      </c>
      <c r="I1940" s="22" t="str">
        <f t="shared" si="183"/>
        <v>United States</v>
      </c>
      <c r="J1940" s="22" t="str">
        <f t="shared" si="184"/>
        <v>California</v>
      </c>
      <c r="K1940" s="2" t="s">
        <v>12</v>
      </c>
      <c r="L1940" s="2" t="s">
        <v>2156</v>
      </c>
      <c r="M1940" s="4">
        <v>6.28</v>
      </c>
      <c r="N1940" s="4">
        <v>1</v>
      </c>
      <c r="O1940" s="4">
        <v>2.6375999999999999</v>
      </c>
      <c r="P1940" s="14">
        <f t="shared" si="185"/>
        <v>0.42</v>
      </c>
    </row>
    <row r="1941" spans="1:16" ht="14.25" customHeight="1" x14ac:dyDescent="0.25">
      <c r="A1941" s="2" t="s">
        <v>2155</v>
      </c>
      <c r="B1941" s="3">
        <v>40780</v>
      </c>
      <c r="C1941" s="10" t="str">
        <f t="shared" si="180"/>
        <v>August</v>
      </c>
      <c r="D1941" s="10" t="str">
        <f t="shared" si="181"/>
        <v>2011</v>
      </c>
      <c r="E1941" s="3">
        <v>40784</v>
      </c>
      <c r="F1941" s="13">
        <f t="shared" si="182"/>
        <v>4</v>
      </c>
      <c r="G1941" s="2" t="s">
        <v>3855</v>
      </c>
      <c r="H1941" s="2" t="s">
        <v>3131</v>
      </c>
      <c r="I1941" s="22" t="str">
        <f t="shared" si="183"/>
        <v>United States</v>
      </c>
      <c r="J1941" s="22" t="str">
        <f t="shared" si="184"/>
        <v>California</v>
      </c>
      <c r="K1941" s="2" t="s">
        <v>38</v>
      </c>
      <c r="L1941" s="2" t="s">
        <v>2157</v>
      </c>
      <c r="M1941" s="4">
        <v>95.1</v>
      </c>
      <c r="N1941" s="4">
        <v>5</v>
      </c>
      <c r="O1941" s="4">
        <v>30.431999999999999</v>
      </c>
      <c r="P1941" s="14">
        <f t="shared" si="185"/>
        <v>0.32</v>
      </c>
    </row>
    <row r="1942" spans="1:16" ht="14.25" customHeight="1" x14ac:dyDescent="0.25">
      <c r="A1942" s="2" t="s">
        <v>2155</v>
      </c>
      <c r="B1942" s="3">
        <v>40780</v>
      </c>
      <c r="C1942" s="10" t="str">
        <f t="shared" si="180"/>
        <v>August</v>
      </c>
      <c r="D1942" s="10" t="str">
        <f t="shared" si="181"/>
        <v>2011</v>
      </c>
      <c r="E1942" s="3">
        <v>40784</v>
      </c>
      <c r="F1942" s="13">
        <f t="shared" si="182"/>
        <v>4</v>
      </c>
      <c r="G1942" s="2" t="s">
        <v>3855</v>
      </c>
      <c r="H1942" s="2" t="s">
        <v>3131</v>
      </c>
      <c r="I1942" s="22" t="str">
        <f t="shared" si="183"/>
        <v>United States</v>
      </c>
      <c r="J1942" s="22" t="str">
        <f t="shared" si="184"/>
        <v>California</v>
      </c>
      <c r="K1942" s="2" t="s">
        <v>45</v>
      </c>
      <c r="L1942" s="2" t="s">
        <v>2158</v>
      </c>
      <c r="M1942" s="4">
        <v>25.92</v>
      </c>
      <c r="N1942" s="4">
        <v>4</v>
      </c>
      <c r="O1942" s="4">
        <v>12.441599999999999</v>
      </c>
      <c r="P1942" s="14">
        <f t="shared" si="185"/>
        <v>0.47999999999999993</v>
      </c>
    </row>
    <row r="1943" spans="1:16" ht="14.25" customHeight="1" x14ac:dyDescent="0.25">
      <c r="A1943" s="2" t="s">
        <v>2155</v>
      </c>
      <c r="B1943" s="3">
        <v>40780</v>
      </c>
      <c r="C1943" s="10" t="str">
        <f t="shared" si="180"/>
        <v>August</v>
      </c>
      <c r="D1943" s="10" t="str">
        <f t="shared" si="181"/>
        <v>2011</v>
      </c>
      <c r="E1943" s="3">
        <v>40784</v>
      </c>
      <c r="F1943" s="13">
        <f t="shared" si="182"/>
        <v>4</v>
      </c>
      <c r="G1943" s="2" t="s">
        <v>3855</v>
      </c>
      <c r="H1943" s="2" t="s">
        <v>3131</v>
      </c>
      <c r="I1943" s="22" t="str">
        <f t="shared" si="183"/>
        <v>United States</v>
      </c>
      <c r="J1943" s="22" t="str">
        <f t="shared" si="184"/>
        <v>California</v>
      </c>
      <c r="K1943" s="2" t="s">
        <v>28</v>
      </c>
      <c r="L1943" s="2" t="s">
        <v>2159</v>
      </c>
      <c r="M1943" s="4">
        <v>48.84</v>
      </c>
      <c r="N1943" s="4">
        <v>4</v>
      </c>
      <c r="O1943" s="4">
        <v>13.1868</v>
      </c>
      <c r="P1943" s="14">
        <f t="shared" si="185"/>
        <v>0.26999999999999996</v>
      </c>
    </row>
    <row r="1944" spans="1:16" ht="14.25" customHeight="1" x14ac:dyDescent="0.25">
      <c r="A1944" s="2" t="s">
        <v>2160</v>
      </c>
      <c r="B1944" s="3">
        <v>41346</v>
      </c>
      <c r="C1944" s="10" t="str">
        <f t="shared" si="180"/>
        <v>March</v>
      </c>
      <c r="D1944" s="10" t="str">
        <f t="shared" si="181"/>
        <v>2013</v>
      </c>
      <c r="E1944" s="3">
        <v>41349</v>
      </c>
      <c r="F1944" s="13">
        <f t="shared" si="182"/>
        <v>3</v>
      </c>
      <c r="G1944" s="2" t="s">
        <v>3377</v>
      </c>
      <c r="H1944" s="2" t="s">
        <v>3134</v>
      </c>
      <c r="I1944" s="22" t="str">
        <f t="shared" si="183"/>
        <v>United States</v>
      </c>
      <c r="J1944" s="22" t="str">
        <f t="shared" si="184"/>
        <v>California</v>
      </c>
      <c r="K1944" s="2" t="s">
        <v>28</v>
      </c>
      <c r="L1944" s="2" t="s">
        <v>1758</v>
      </c>
      <c r="M1944" s="4">
        <v>676.55</v>
      </c>
      <c r="N1944" s="4">
        <v>5</v>
      </c>
      <c r="O1944" s="4">
        <v>6.7655000000000003</v>
      </c>
      <c r="P1944" s="14">
        <f t="shared" si="185"/>
        <v>1.0000000000000002E-2</v>
      </c>
    </row>
    <row r="1945" spans="1:16" ht="14.25" customHeight="1" x14ac:dyDescent="0.25">
      <c r="A1945" s="2" t="s">
        <v>2160</v>
      </c>
      <c r="B1945" s="3">
        <v>41346</v>
      </c>
      <c r="C1945" s="10" t="str">
        <f t="shared" si="180"/>
        <v>March</v>
      </c>
      <c r="D1945" s="10" t="str">
        <f t="shared" si="181"/>
        <v>2013</v>
      </c>
      <c r="E1945" s="3">
        <v>41349</v>
      </c>
      <c r="F1945" s="13">
        <f t="shared" si="182"/>
        <v>3</v>
      </c>
      <c r="G1945" s="2" t="s">
        <v>3377</v>
      </c>
      <c r="H1945" s="2" t="s">
        <v>3134</v>
      </c>
      <c r="I1945" s="22" t="str">
        <f t="shared" si="183"/>
        <v>United States</v>
      </c>
      <c r="J1945" s="22" t="str">
        <f t="shared" si="184"/>
        <v>California</v>
      </c>
      <c r="K1945" s="2" t="s">
        <v>20</v>
      </c>
      <c r="L1945" s="2" t="s">
        <v>2161</v>
      </c>
      <c r="M1945" s="4">
        <v>154.9</v>
      </c>
      <c r="N1945" s="4">
        <v>5</v>
      </c>
      <c r="O1945" s="4">
        <v>40.274000000000001</v>
      </c>
      <c r="P1945" s="14">
        <f t="shared" si="185"/>
        <v>0.26</v>
      </c>
    </row>
    <row r="1946" spans="1:16" ht="14.25" customHeight="1" x14ac:dyDescent="0.25">
      <c r="A1946" s="2" t="s">
        <v>2160</v>
      </c>
      <c r="B1946" s="3">
        <v>41346</v>
      </c>
      <c r="C1946" s="10" t="str">
        <f t="shared" si="180"/>
        <v>March</v>
      </c>
      <c r="D1946" s="10" t="str">
        <f t="shared" si="181"/>
        <v>2013</v>
      </c>
      <c r="E1946" s="3">
        <v>41349</v>
      </c>
      <c r="F1946" s="13">
        <f t="shared" si="182"/>
        <v>3</v>
      </c>
      <c r="G1946" s="2" t="s">
        <v>3377</v>
      </c>
      <c r="H1946" s="2" t="s">
        <v>3134</v>
      </c>
      <c r="I1946" s="22" t="str">
        <f t="shared" si="183"/>
        <v>United States</v>
      </c>
      <c r="J1946" s="22" t="str">
        <f t="shared" si="184"/>
        <v>California</v>
      </c>
      <c r="K1946" s="2" t="s">
        <v>87</v>
      </c>
      <c r="L1946" s="2" t="s">
        <v>2162</v>
      </c>
      <c r="M1946" s="4">
        <v>30.56</v>
      </c>
      <c r="N1946" s="4">
        <v>4</v>
      </c>
      <c r="O1946" s="4">
        <v>14.974399999999999</v>
      </c>
      <c r="P1946" s="14">
        <f t="shared" si="185"/>
        <v>0.49</v>
      </c>
    </row>
    <row r="1947" spans="1:16" ht="14.25" customHeight="1" x14ac:dyDescent="0.25">
      <c r="A1947" s="2" t="s">
        <v>2160</v>
      </c>
      <c r="B1947" s="3">
        <v>41346</v>
      </c>
      <c r="C1947" s="10" t="str">
        <f t="shared" si="180"/>
        <v>March</v>
      </c>
      <c r="D1947" s="10" t="str">
        <f t="shared" si="181"/>
        <v>2013</v>
      </c>
      <c r="E1947" s="3">
        <v>41349</v>
      </c>
      <c r="F1947" s="13">
        <f t="shared" si="182"/>
        <v>3</v>
      </c>
      <c r="G1947" s="2" t="s">
        <v>3377</v>
      </c>
      <c r="H1947" s="2" t="s">
        <v>3134</v>
      </c>
      <c r="I1947" s="22" t="str">
        <f t="shared" si="183"/>
        <v>United States</v>
      </c>
      <c r="J1947" s="22" t="str">
        <f t="shared" si="184"/>
        <v>California</v>
      </c>
      <c r="K1947" s="2" t="s">
        <v>72</v>
      </c>
      <c r="L1947" s="2" t="s">
        <v>2163</v>
      </c>
      <c r="M1947" s="4">
        <v>770.35199999999998</v>
      </c>
      <c r="N1947" s="4">
        <v>3</v>
      </c>
      <c r="O1947" s="4">
        <v>77.035200000000003</v>
      </c>
      <c r="P1947" s="14">
        <f t="shared" si="185"/>
        <v>0.1</v>
      </c>
    </row>
    <row r="1948" spans="1:16" ht="14.25" customHeight="1" x14ac:dyDescent="0.25">
      <c r="A1948" s="2" t="s">
        <v>2164</v>
      </c>
      <c r="B1948" s="3">
        <v>41680</v>
      </c>
      <c r="C1948" s="10" t="str">
        <f t="shared" si="180"/>
        <v>February</v>
      </c>
      <c r="D1948" s="10" t="str">
        <f t="shared" si="181"/>
        <v>2014</v>
      </c>
      <c r="E1948" s="3">
        <v>41685</v>
      </c>
      <c r="F1948" s="13">
        <f t="shared" si="182"/>
        <v>5</v>
      </c>
      <c r="G1948" s="2" t="s">
        <v>3514</v>
      </c>
      <c r="H1948" s="2" t="s">
        <v>3131</v>
      </c>
      <c r="I1948" s="22" t="str">
        <f t="shared" si="183"/>
        <v>United States</v>
      </c>
      <c r="J1948" s="22" t="str">
        <f t="shared" si="184"/>
        <v>California</v>
      </c>
      <c r="K1948" s="2" t="s">
        <v>12</v>
      </c>
      <c r="L1948" s="2" t="s">
        <v>1697</v>
      </c>
      <c r="M1948" s="4">
        <v>21.12</v>
      </c>
      <c r="N1948" s="4">
        <v>4</v>
      </c>
      <c r="O1948" s="4">
        <v>6.5472000000000001</v>
      </c>
      <c r="P1948" s="14">
        <f t="shared" si="185"/>
        <v>0.31</v>
      </c>
    </row>
    <row r="1949" spans="1:16" ht="14.25" customHeight="1" x14ac:dyDescent="0.25">
      <c r="A1949" s="2" t="s">
        <v>2165</v>
      </c>
      <c r="B1949" s="3">
        <v>40858</v>
      </c>
      <c r="C1949" s="10" t="str">
        <f t="shared" si="180"/>
        <v>November</v>
      </c>
      <c r="D1949" s="10" t="str">
        <f t="shared" si="181"/>
        <v>2011</v>
      </c>
      <c r="E1949" s="3">
        <v>40860</v>
      </c>
      <c r="F1949" s="13">
        <f t="shared" si="182"/>
        <v>2</v>
      </c>
      <c r="G1949" s="2" t="s">
        <v>3856</v>
      </c>
      <c r="H1949" s="2" t="s">
        <v>3131</v>
      </c>
      <c r="I1949" s="22" t="str">
        <f t="shared" si="183"/>
        <v>United States</v>
      </c>
      <c r="J1949" s="22" t="str">
        <f t="shared" si="184"/>
        <v>California</v>
      </c>
      <c r="K1949" s="2" t="s">
        <v>16</v>
      </c>
      <c r="L1949" s="2" t="s">
        <v>1551</v>
      </c>
      <c r="M1949" s="4">
        <v>575.928</v>
      </c>
      <c r="N1949" s="4">
        <v>9</v>
      </c>
      <c r="O1949" s="4">
        <v>57.592799999999997</v>
      </c>
      <c r="P1949" s="14">
        <f t="shared" si="185"/>
        <v>9.9999999999999992E-2</v>
      </c>
    </row>
    <row r="1950" spans="1:16" ht="14.25" customHeight="1" x14ac:dyDescent="0.25">
      <c r="A1950" s="2" t="s">
        <v>2165</v>
      </c>
      <c r="B1950" s="3">
        <v>40858</v>
      </c>
      <c r="C1950" s="10" t="str">
        <f t="shared" si="180"/>
        <v>November</v>
      </c>
      <c r="D1950" s="10" t="str">
        <f t="shared" si="181"/>
        <v>2011</v>
      </c>
      <c r="E1950" s="3">
        <v>40860</v>
      </c>
      <c r="F1950" s="13">
        <f t="shared" si="182"/>
        <v>2</v>
      </c>
      <c r="G1950" s="2" t="s">
        <v>3856</v>
      </c>
      <c r="H1950" s="2" t="s">
        <v>3131</v>
      </c>
      <c r="I1950" s="22" t="str">
        <f t="shared" si="183"/>
        <v>United States</v>
      </c>
      <c r="J1950" s="22" t="str">
        <f t="shared" si="184"/>
        <v>California</v>
      </c>
      <c r="K1950" s="2" t="s">
        <v>20</v>
      </c>
      <c r="L1950" s="2" t="s">
        <v>1938</v>
      </c>
      <c r="M1950" s="4">
        <v>7.78</v>
      </c>
      <c r="N1950" s="4">
        <v>2</v>
      </c>
      <c r="O1950" s="4">
        <v>2.0228000000000002</v>
      </c>
      <c r="P1950" s="14">
        <f t="shared" si="185"/>
        <v>0.26</v>
      </c>
    </row>
    <row r="1951" spans="1:16" ht="14.25" customHeight="1" x14ac:dyDescent="0.25">
      <c r="A1951" s="2" t="s">
        <v>2165</v>
      </c>
      <c r="B1951" s="3">
        <v>40858</v>
      </c>
      <c r="C1951" s="10" t="str">
        <f t="shared" si="180"/>
        <v>November</v>
      </c>
      <c r="D1951" s="10" t="str">
        <f t="shared" si="181"/>
        <v>2011</v>
      </c>
      <c r="E1951" s="3">
        <v>40860</v>
      </c>
      <c r="F1951" s="13">
        <f t="shared" si="182"/>
        <v>2</v>
      </c>
      <c r="G1951" s="2" t="s">
        <v>3856</v>
      </c>
      <c r="H1951" s="2" t="s">
        <v>3131</v>
      </c>
      <c r="I1951" s="22" t="str">
        <f t="shared" si="183"/>
        <v>United States</v>
      </c>
      <c r="J1951" s="22" t="str">
        <f t="shared" si="184"/>
        <v>California</v>
      </c>
      <c r="K1951" s="2" t="s">
        <v>45</v>
      </c>
      <c r="L1951" s="2" t="s">
        <v>448</v>
      </c>
      <c r="M1951" s="4">
        <v>123.92</v>
      </c>
      <c r="N1951" s="4">
        <v>4</v>
      </c>
      <c r="O1951" s="4">
        <v>55.764000000000003</v>
      </c>
      <c r="P1951" s="14">
        <f t="shared" si="185"/>
        <v>0.45</v>
      </c>
    </row>
    <row r="1952" spans="1:16" ht="14.25" customHeight="1" x14ac:dyDescent="0.25">
      <c r="A1952" s="2" t="s">
        <v>2166</v>
      </c>
      <c r="B1952" s="3">
        <v>41872</v>
      </c>
      <c r="C1952" s="10" t="str">
        <f t="shared" si="180"/>
        <v>August</v>
      </c>
      <c r="D1952" s="10" t="str">
        <f t="shared" si="181"/>
        <v>2014</v>
      </c>
      <c r="E1952" s="3">
        <v>41877</v>
      </c>
      <c r="F1952" s="13">
        <f t="shared" si="182"/>
        <v>5</v>
      </c>
      <c r="G1952" s="2" t="s">
        <v>3857</v>
      </c>
      <c r="H1952" s="2" t="s">
        <v>3134</v>
      </c>
      <c r="I1952" s="22" t="str">
        <f t="shared" si="183"/>
        <v>United States</v>
      </c>
      <c r="J1952" s="22" t="str">
        <f t="shared" si="184"/>
        <v>California</v>
      </c>
      <c r="K1952" s="2" t="s">
        <v>82</v>
      </c>
      <c r="L1952" s="2" t="s">
        <v>2167</v>
      </c>
      <c r="M1952" s="4">
        <v>17.22</v>
      </c>
      <c r="N1952" s="4">
        <v>3</v>
      </c>
      <c r="O1952" s="4">
        <v>5.1660000000000004</v>
      </c>
      <c r="P1952" s="14">
        <f t="shared" si="185"/>
        <v>0.30000000000000004</v>
      </c>
    </row>
    <row r="1953" spans="1:16" ht="14.25" customHeight="1" x14ac:dyDescent="0.25">
      <c r="A1953" s="2" t="s">
        <v>2166</v>
      </c>
      <c r="B1953" s="3">
        <v>41872</v>
      </c>
      <c r="C1953" s="10" t="str">
        <f t="shared" si="180"/>
        <v>August</v>
      </c>
      <c r="D1953" s="10" t="str">
        <f t="shared" si="181"/>
        <v>2014</v>
      </c>
      <c r="E1953" s="3">
        <v>41877</v>
      </c>
      <c r="F1953" s="13">
        <f t="shared" si="182"/>
        <v>5</v>
      </c>
      <c r="G1953" s="2" t="s">
        <v>3857</v>
      </c>
      <c r="H1953" s="2" t="s">
        <v>3134</v>
      </c>
      <c r="I1953" s="22" t="str">
        <f t="shared" si="183"/>
        <v>United States</v>
      </c>
      <c r="J1953" s="22" t="str">
        <f t="shared" si="184"/>
        <v>California</v>
      </c>
      <c r="K1953" s="2" t="s">
        <v>28</v>
      </c>
      <c r="L1953" s="2" t="s">
        <v>2168</v>
      </c>
      <c r="M1953" s="4">
        <v>226.56</v>
      </c>
      <c r="N1953" s="4">
        <v>6</v>
      </c>
      <c r="O1953" s="4">
        <v>63.436799999999998</v>
      </c>
      <c r="P1953" s="14">
        <f t="shared" si="185"/>
        <v>0.27999999999999997</v>
      </c>
    </row>
    <row r="1954" spans="1:16" ht="14.25" customHeight="1" x14ac:dyDescent="0.25">
      <c r="A1954" s="2" t="s">
        <v>2166</v>
      </c>
      <c r="B1954" s="3">
        <v>41872</v>
      </c>
      <c r="C1954" s="10" t="str">
        <f t="shared" si="180"/>
        <v>August</v>
      </c>
      <c r="D1954" s="10" t="str">
        <f t="shared" si="181"/>
        <v>2014</v>
      </c>
      <c r="E1954" s="3">
        <v>41877</v>
      </c>
      <c r="F1954" s="13">
        <f t="shared" si="182"/>
        <v>5</v>
      </c>
      <c r="G1954" s="2" t="s">
        <v>3857</v>
      </c>
      <c r="H1954" s="2" t="s">
        <v>3134</v>
      </c>
      <c r="I1954" s="22" t="str">
        <f t="shared" si="183"/>
        <v>United States</v>
      </c>
      <c r="J1954" s="22" t="str">
        <f t="shared" si="184"/>
        <v>California</v>
      </c>
      <c r="K1954" s="2" t="s">
        <v>16</v>
      </c>
      <c r="L1954" s="2" t="s">
        <v>2169</v>
      </c>
      <c r="M1954" s="4">
        <v>107.88</v>
      </c>
      <c r="N1954" s="4">
        <v>3</v>
      </c>
      <c r="O1954" s="4">
        <v>10.788</v>
      </c>
      <c r="P1954" s="14">
        <f t="shared" si="185"/>
        <v>0.1</v>
      </c>
    </row>
    <row r="1955" spans="1:16" ht="14.25" customHeight="1" x14ac:dyDescent="0.25">
      <c r="A1955" s="2" t="s">
        <v>2170</v>
      </c>
      <c r="B1955" s="3">
        <v>40744</v>
      </c>
      <c r="C1955" s="10" t="str">
        <f t="shared" si="180"/>
        <v>July</v>
      </c>
      <c r="D1955" s="10" t="str">
        <f t="shared" si="181"/>
        <v>2011</v>
      </c>
      <c r="E1955" s="3">
        <v>40746</v>
      </c>
      <c r="F1955" s="13">
        <f t="shared" si="182"/>
        <v>2</v>
      </c>
      <c r="G1955" s="2" t="s">
        <v>3385</v>
      </c>
      <c r="H1955" s="2" t="s">
        <v>3149</v>
      </c>
      <c r="I1955" s="22" t="str">
        <f t="shared" si="183"/>
        <v>United States</v>
      </c>
      <c r="J1955" s="22" t="str">
        <f t="shared" si="184"/>
        <v>California</v>
      </c>
      <c r="K1955" s="2" t="s">
        <v>45</v>
      </c>
      <c r="L1955" s="2" t="s">
        <v>2171</v>
      </c>
      <c r="M1955" s="4">
        <v>104.85</v>
      </c>
      <c r="N1955" s="4">
        <v>1</v>
      </c>
      <c r="O1955" s="4">
        <v>50.328000000000003</v>
      </c>
      <c r="P1955" s="14">
        <f t="shared" si="185"/>
        <v>0.48000000000000004</v>
      </c>
    </row>
    <row r="1956" spans="1:16" ht="14.25" customHeight="1" x14ac:dyDescent="0.25">
      <c r="A1956" s="2" t="s">
        <v>2170</v>
      </c>
      <c r="B1956" s="3">
        <v>40744</v>
      </c>
      <c r="C1956" s="10" t="str">
        <f t="shared" si="180"/>
        <v>July</v>
      </c>
      <c r="D1956" s="10" t="str">
        <f t="shared" si="181"/>
        <v>2011</v>
      </c>
      <c r="E1956" s="3">
        <v>40746</v>
      </c>
      <c r="F1956" s="13">
        <f t="shared" si="182"/>
        <v>2</v>
      </c>
      <c r="G1956" s="2" t="s">
        <v>3385</v>
      </c>
      <c r="H1956" s="2" t="s">
        <v>3149</v>
      </c>
      <c r="I1956" s="22" t="str">
        <f t="shared" si="183"/>
        <v>United States</v>
      </c>
      <c r="J1956" s="22" t="str">
        <f t="shared" si="184"/>
        <v>California</v>
      </c>
      <c r="K1956" s="2" t="s">
        <v>18</v>
      </c>
      <c r="L1956" s="2" t="s">
        <v>178</v>
      </c>
      <c r="M1956" s="4">
        <v>8.7040000000000006</v>
      </c>
      <c r="N1956" s="4">
        <v>2</v>
      </c>
      <c r="O1956" s="4">
        <v>3.1551999999999998</v>
      </c>
      <c r="P1956" s="14">
        <f t="shared" si="185"/>
        <v>0.36249999999999993</v>
      </c>
    </row>
    <row r="1957" spans="1:16" ht="14.25" customHeight="1" x14ac:dyDescent="0.25">
      <c r="A1957" s="2" t="s">
        <v>2170</v>
      </c>
      <c r="B1957" s="3">
        <v>40744</v>
      </c>
      <c r="C1957" s="10" t="str">
        <f t="shared" si="180"/>
        <v>July</v>
      </c>
      <c r="D1957" s="10" t="str">
        <f t="shared" si="181"/>
        <v>2011</v>
      </c>
      <c r="E1957" s="3">
        <v>40746</v>
      </c>
      <c r="F1957" s="13">
        <f t="shared" si="182"/>
        <v>2</v>
      </c>
      <c r="G1957" s="2" t="s">
        <v>3385</v>
      </c>
      <c r="H1957" s="2" t="s">
        <v>3149</v>
      </c>
      <c r="I1957" s="22" t="str">
        <f t="shared" si="183"/>
        <v>United States</v>
      </c>
      <c r="J1957" s="22" t="str">
        <f t="shared" si="184"/>
        <v>California</v>
      </c>
      <c r="K1957" s="2" t="s">
        <v>45</v>
      </c>
      <c r="L1957" s="2" t="s">
        <v>2172</v>
      </c>
      <c r="M1957" s="4">
        <v>19.920000000000002</v>
      </c>
      <c r="N1957" s="4">
        <v>4</v>
      </c>
      <c r="O1957" s="4">
        <v>9.7607999999999997</v>
      </c>
      <c r="P1957" s="14">
        <f t="shared" si="185"/>
        <v>0.48999999999999994</v>
      </c>
    </row>
    <row r="1958" spans="1:16" ht="14.25" customHeight="1" x14ac:dyDescent="0.25">
      <c r="A1958" s="2" t="s">
        <v>2170</v>
      </c>
      <c r="B1958" s="3">
        <v>40744</v>
      </c>
      <c r="C1958" s="10" t="str">
        <f t="shared" si="180"/>
        <v>July</v>
      </c>
      <c r="D1958" s="10" t="str">
        <f t="shared" si="181"/>
        <v>2011</v>
      </c>
      <c r="E1958" s="3">
        <v>40746</v>
      </c>
      <c r="F1958" s="13">
        <f t="shared" si="182"/>
        <v>2</v>
      </c>
      <c r="G1958" s="2" t="s">
        <v>3385</v>
      </c>
      <c r="H1958" s="2" t="s">
        <v>3149</v>
      </c>
      <c r="I1958" s="22" t="str">
        <f t="shared" si="183"/>
        <v>United States</v>
      </c>
      <c r="J1958" s="22" t="str">
        <f t="shared" si="184"/>
        <v>California</v>
      </c>
      <c r="K1958" s="2" t="s">
        <v>12</v>
      </c>
      <c r="L1958" s="2" t="s">
        <v>2173</v>
      </c>
      <c r="M1958" s="4">
        <v>43.02</v>
      </c>
      <c r="N1958" s="4">
        <v>3</v>
      </c>
      <c r="O1958" s="4">
        <v>15.4872</v>
      </c>
      <c r="P1958" s="14">
        <f t="shared" si="185"/>
        <v>0.36</v>
      </c>
    </row>
    <row r="1959" spans="1:16" ht="14.25" customHeight="1" x14ac:dyDescent="0.25">
      <c r="A1959" s="2" t="s">
        <v>2174</v>
      </c>
      <c r="B1959" s="3">
        <v>41754</v>
      </c>
      <c r="C1959" s="10" t="str">
        <f t="shared" si="180"/>
        <v>April</v>
      </c>
      <c r="D1959" s="10" t="str">
        <f t="shared" si="181"/>
        <v>2014</v>
      </c>
      <c r="E1959" s="3">
        <v>41755</v>
      </c>
      <c r="F1959" s="13">
        <f t="shared" si="182"/>
        <v>1</v>
      </c>
      <c r="G1959" s="2" t="s">
        <v>3858</v>
      </c>
      <c r="H1959" s="2" t="s">
        <v>3166</v>
      </c>
      <c r="I1959" s="22" t="str">
        <f t="shared" si="183"/>
        <v>United States</v>
      </c>
      <c r="J1959" s="22" t="str">
        <f t="shared" si="184"/>
        <v>Arizona</v>
      </c>
      <c r="K1959" s="2" t="s">
        <v>16</v>
      </c>
      <c r="L1959" s="2" t="s">
        <v>2175</v>
      </c>
      <c r="M1959" s="4">
        <v>552</v>
      </c>
      <c r="N1959" s="4">
        <v>10</v>
      </c>
      <c r="O1959" s="4">
        <v>34.5</v>
      </c>
      <c r="P1959" s="14">
        <f t="shared" si="185"/>
        <v>6.25E-2</v>
      </c>
    </row>
    <row r="1960" spans="1:16" ht="14.25" customHeight="1" x14ac:dyDescent="0.25">
      <c r="A1960" s="2" t="s">
        <v>2176</v>
      </c>
      <c r="B1960" s="3">
        <v>41898</v>
      </c>
      <c r="C1960" s="10" t="str">
        <f t="shared" si="180"/>
        <v>September</v>
      </c>
      <c r="D1960" s="10" t="str">
        <f t="shared" si="181"/>
        <v>2014</v>
      </c>
      <c r="E1960" s="3">
        <v>41904</v>
      </c>
      <c r="F1960" s="13">
        <f t="shared" si="182"/>
        <v>6</v>
      </c>
      <c r="G1960" s="2" t="s">
        <v>3410</v>
      </c>
      <c r="H1960" s="2" t="s">
        <v>3131</v>
      </c>
      <c r="I1960" s="22" t="str">
        <f t="shared" si="183"/>
        <v>United States</v>
      </c>
      <c r="J1960" s="22" t="str">
        <f t="shared" si="184"/>
        <v>California</v>
      </c>
      <c r="K1960" s="2" t="s">
        <v>18</v>
      </c>
      <c r="L1960" s="2" t="s">
        <v>952</v>
      </c>
      <c r="M1960" s="4">
        <v>2357.4879999999998</v>
      </c>
      <c r="N1960" s="4">
        <v>7</v>
      </c>
      <c r="O1960" s="4">
        <v>884.05799999999999</v>
      </c>
      <c r="P1960" s="14">
        <f t="shared" si="185"/>
        <v>0.375</v>
      </c>
    </row>
    <row r="1961" spans="1:16" ht="14.25" customHeight="1" x14ac:dyDescent="0.25">
      <c r="A1961" s="2" t="s">
        <v>2176</v>
      </c>
      <c r="B1961" s="3">
        <v>41898</v>
      </c>
      <c r="C1961" s="10" t="str">
        <f t="shared" si="180"/>
        <v>September</v>
      </c>
      <c r="D1961" s="10" t="str">
        <f t="shared" si="181"/>
        <v>2014</v>
      </c>
      <c r="E1961" s="3">
        <v>41904</v>
      </c>
      <c r="F1961" s="13">
        <f t="shared" si="182"/>
        <v>6</v>
      </c>
      <c r="G1961" s="2" t="s">
        <v>3410</v>
      </c>
      <c r="H1961" s="2" t="s">
        <v>3131</v>
      </c>
      <c r="I1961" s="22" t="str">
        <f t="shared" si="183"/>
        <v>United States</v>
      </c>
      <c r="J1961" s="22" t="str">
        <f t="shared" si="184"/>
        <v>California</v>
      </c>
      <c r="K1961" s="2" t="s">
        <v>16</v>
      </c>
      <c r="L1961" s="2" t="s">
        <v>1899</v>
      </c>
      <c r="M1961" s="4">
        <v>369.54399999999998</v>
      </c>
      <c r="N1961" s="4">
        <v>7</v>
      </c>
      <c r="O1961" s="4">
        <v>32.335099999999997</v>
      </c>
      <c r="P1961" s="14">
        <f t="shared" si="185"/>
        <v>8.7499999999999994E-2</v>
      </c>
    </row>
    <row r="1962" spans="1:16" ht="14.25" customHeight="1" x14ac:dyDescent="0.25">
      <c r="A1962" s="2" t="s">
        <v>2176</v>
      </c>
      <c r="B1962" s="3">
        <v>41898</v>
      </c>
      <c r="C1962" s="10" t="str">
        <f t="shared" si="180"/>
        <v>September</v>
      </c>
      <c r="D1962" s="10" t="str">
        <f t="shared" si="181"/>
        <v>2014</v>
      </c>
      <c r="E1962" s="3">
        <v>41904</v>
      </c>
      <c r="F1962" s="13">
        <f t="shared" si="182"/>
        <v>6</v>
      </c>
      <c r="G1962" s="2" t="s">
        <v>3410</v>
      </c>
      <c r="H1962" s="2" t="s">
        <v>3131</v>
      </c>
      <c r="I1962" s="22" t="str">
        <f t="shared" si="183"/>
        <v>United States</v>
      </c>
      <c r="J1962" s="22" t="str">
        <f t="shared" si="184"/>
        <v>California</v>
      </c>
      <c r="K1962" s="2" t="s">
        <v>72</v>
      </c>
      <c r="L1962" s="2" t="s">
        <v>1198</v>
      </c>
      <c r="M1962" s="4">
        <v>184.75200000000001</v>
      </c>
      <c r="N1962" s="4">
        <v>3</v>
      </c>
      <c r="O1962" s="4">
        <v>-20.784600000000001</v>
      </c>
      <c r="P1962" s="14">
        <f t="shared" si="185"/>
        <v>-0.1125</v>
      </c>
    </row>
    <row r="1963" spans="1:16" ht="14.25" customHeight="1" x14ac:dyDescent="0.25">
      <c r="A1963" s="2" t="s">
        <v>2177</v>
      </c>
      <c r="B1963" s="3">
        <v>40887</v>
      </c>
      <c r="C1963" s="10" t="str">
        <f t="shared" si="180"/>
        <v>December</v>
      </c>
      <c r="D1963" s="10" t="str">
        <f t="shared" si="181"/>
        <v>2011</v>
      </c>
      <c r="E1963" s="3">
        <v>40891</v>
      </c>
      <c r="F1963" s="13">
        <f t="shared" si="182"/>
        <v>4</v>
      </c>
      <c r="G1963" s="2" t="s">
        <v>3320</v>
      </c>
      <c r="H1963" s="2" t="s">
        <v>3276</v>
      </c>
      <c r="I1963" s="22" t="str">
        <f t="shared" si="183"/>
        <v>United States</v>
      </c>
      <c r="J1963" s="22" t="str">
        <f t="shared" si="184"/>
        <v>Idaho</v>
      </c>
      <c r="K1963" s="2" t="s">
        <v>72</v>
      </c>
      <c r="L1963" s="2" t="s">
        <v>2129</v>
      </c>
      <c r="M1963" s="4">
        <v>338.35199999999998</v>
      </c>
      <c r="N1963" s="4">
        <v>3</v>
      </c>
      <c r="O1963" s="4">
        <v>4.2294</v>
      </c>
      <c r="P1963" s="14">
        <f t="shared" si="185"/>
        <v>1.2500000000000001E-2</v>
      </c>
    </row>
    <row r="1964" spans="1:16" ht="14.25" customHeight="1" x14ac:dyDescent="0.25">
      <c r="A1964" s="2" t="s">
        <v>2177</v>
      </c>
      <c r="B1964" s="3">
        <v>40887</v>
      </c>
      <c r="C1964" s="10" t="str">
        <f t="shared" si="180"/>
        <v>December</v>
      </c>
      <c r="D1964" s="10" t="str">
        <f t="shared" si="181"/>
        <v>2011</v>
      </c>
      <c r="E1964" s="3">
        <v>40891</v>
      </c>
      <c r="F1964" s="13">
        <f t="shared" si="182"/>
        <v>4</v>
      </c>
      <c r="G1964" s="2" t="s">
        <v>3320</v>
      </c>
      <c r="H1964" s="2" t="s">
        <v>3276</v>
      </c>
      <c r="I1964" s="22" t="str">
        <f t="shared" si="183"/>
        <v>United States</v>
      </c>
      <c r="J1964" s="22" t="str">
        <f t="shared" si="184"/>
        <v>Idaho</v>
      </c>
      <c r="K1964" s="2" t="s">
        <v>45</v>
      </c>
      <c r="L1964" s="2" t="s">
        <v>417</v>
      </c>
      <c r="M1964" s="4">
        <v>25.92</v>
      </c>
      <c r="N1964" s="4">
        <v>4</v>
      </c>
      <c r="O1964" s="4">
        <v>12.441599999999999</v>
      </c>
      <c r="P1964" s="14">
        <f t="shared" si="185"/>
        <v>0.47999999999999993</v>
      </c>
    </row>
    <row r="1965" spans="1:16" ht="14.25" customHeight="1" x14ac:dyDescent="0.25">
      <c r="A1965" s="2" t="s">
        <v>2177</v>
      </c>
      <c r="B1965" s="3">
        <v>40887</v>
      </c>
      <c r="C1965" s="10" t="str">
        <f t="shared" si="180"/>
        <v>December</v>
      </c>
      <c r="D1965" s="10" t="str">
        <f t="shared" si="181"/>
        <v>2011</v>
      </c>
      <c r="E1965" s="3">
        <v>40891</v>
      </c>
      <c r="F1965" s="13">
        <f t="shared" si="182"/>
        <v>4</v>
      </c>
      <c r="G1965" s="2" t="s">
        <v>3320</v>
      </c>
      <c r="H1965" s="2" t="s">
        <v>3276</v>
      </c>
      <c r="I1965" s="22" t="str">
        <f t="shared" si="183"/>
        <v>United States</v>
      </c>
      <c r="J1965" s="22" t="str">
        <f t="shared" si="184"/>
        <v>Idaho</v>
      </c>
      <c r="K1965" s="2" t="s">
        <v>45</v>
      </c>
      <c r="L1965" s="2" t="s">
        <v>915</v>
      </c>
      <c r="M1965" s="4">
        <v>91.36</v>
      </c>
      <c r="N1965" s="4">
        <v>4</v>
      </c>
      <c r="O1965" s="4">
        <v>42.025599999999997</v>
      </c>
      <c r="P1965" s="14">
        <f t="shared" si="185"/>
        <v>0.45999999999999996</v>
      </c>
    </row>
    <row r="1966" spans="1:16" ht="14.25" customHeight="1" x14ac:dyDescent="0.25">
      <c r="A1966" s="2" t="s">
        <v>2178</v>
      </c>
      <c r="B1966" s="3">
        <v>40890</v>
      </c>
      <c r="C1966" s="10" t="str">
        <f t="shared" si="180"/>
        <v>December</v>
      </c>
      <c r="D1966" s="10" t="str">
        <f t="shared" si="181"/>
        <v>2011</v>
      </c>
      <c r="E1966" s="3">
        <v>40894</v>
      </c>
      <c r="F1966" s="13">
        <f t="shared" si="182"/>
        <v>4</v>
      </c>
      <c r="G1966" s="2" t="s">
        <v>3859</v>
      </c>
      <c r="H1966" s="2" t="s">
        <v>3139</v>
      </c>
      <c r="I1966" s="22" t="str">
        <f t="shared" si="183"/>
        <v>United States</v>
      </c>
      <c r="J1966" s="22" t="str">
        <f t="shared" si="184"/>
        <v>Arizona</v>
      </c>
      <c r="K1966" s="2" t="s">
        <v>12</v>
      </c>
      <c r="L1966" s="2" t="s">
        <v>2179</v>
      </c>
      <c r="M1966" s="4">
        <v>87.96</v>
      </c>
      <c r="N1966" s="4">
        <v>3</v>
      </c>
      <c r="O1966" s="4">
        <v>7.6965000000000003</v>
      </c>
      <c r="P1966" s="14">
        <f t="shared" si="185"/>
        <v>8.7500000000000008E-2</v>
      </c>
    </row>
    <row r="1967" spans="1:16" ht="14.25" customHeight="1" x14ac:dyDescent="0.25">
      <c r="A1967" s="2" t="s">
        <v>2178</v>
      </c>
      <c r="B1967" s="3">
        <v>40890</v>
      </c>
      <c r="C1967" s="10" t="str">
        <f t="shared" si="180"/>
        <v>December</v>
      </c>
      <c r="D1967" s="10" t="str">
        <f t="shared" si="181"/>
        <v>2011</v>
      </c>
      <c r="E1967" s="3">
        <v>40894</v>
      </c>
      <c r="F1967" s="13">
        <f t="shared" si="182"/>
        <v>4</v>
      </c>
      <c r="G1967" s="2" t="s">
        <v>3859</v>
      </c>
      <c r="H1967" s="2" t="s">
        <v>3139</v>
      </c>
      <c r="I1967" s="22" t="str">
        <f t="shared" si="183"/>
        <v>United States</v>
      </c>
      <c r="J1967" s="22" t="str">
        <f t="shared" si="184"/>
        <v>Arizona</v>
      </c>
      <c r="K1967" s="2" t="s">
        <v>18</v>
      </c>
      <c r="L1967" s="2" t="s">
        <v>565</v>
      </c>
      <c r="M1967" s="4">
        <v>5.2140000000000004</v>
      </c>
      <c r="N1967" s="4">
        <v>2</v>
      </c>
      <c r="O1967" s="4">
        <v>-4.1711999999999998</v>
      </c>
      <c r="P1967" s="14">
        <f t="shared" si="185"/>
        <v>-0.79999999999999993</v>
      </c>
    </row>
    <row r="1968" spans="1:16" ht="14.25" customHeight="1" x14ac:dyDescent="0.25">
      <c r="A1968" s="2" t="s">
        <v>2180</v>
      </c>
      <c r="B1968" s="3">
        <v>41890</v>
      </c>
      <c r="C1968" s="10" t="str">
        <f t="shared" si="180"/>
        <v>September</v>
      </c>
      <c r="D1968" s="10" t="str">
        <f t="shared" si="181"/>
        <v>2014</v>
      </c>
      <c r="E1968" s="3">
        <v>41894</v>
      </c>
      <c r="F1968" s="13">
        <f t="shared" si="182"/>
        <v>4</v>
      </c>
      <c r="G1968" s="2" t="s">
        <v>3860</v>
      </c>
      <c r="H1968" s="2" t="s">
        <v>3131</v>
      </c>
      <c r="I1968" s="22" t="str">
        <f t="shared" si="183"/>
        <v>United States</v>
      </c>
      <c r="J1968" s="22" t="str">
        <f t="shared" si="184"/>
        <v>California</v>
      </c>
      <c r="K1968" s="2" t="s">
        <v>12</v>
      </c>
      <c r="L1968" s="2" t="s">
        <v>748</v>
      </c>
      <c r="M1968" s="4">
        <v>19.760000000000002</v>
      </c>
      <c r="N1968" s="4">
        <v>4</v>
      </c>
      <c r="O1968" s="4">
        <v>8.2992000000000008</v>
      </c>
      <c r="P1968" s="14">
        <f t="shared" si="185"/>
        <v>0.42</v>
      </c>
    </row>
    <row r="1969" spans="1:16" ht="14.25" customHeight="1" x14ac:dyDescent="0.25">
      <c r="A1969" s="2" t="s">
        <v>2181</v>
      </c>
      <c r="B1969" s="3">
        <v>41273</v>
      </c>
      <c r="C1969" s="10" t="str">
        <f t="shared" si="180"/>
        <v>December</v>
      </c>
      <c r="D1969" s="10" t="str">
        <f t="shared" si="181"/>
        <v>2012</v>
      </c>
      <c r="E1969" s="3">
        <v>41277</v>
      </c>
      <c r="F1969" s="13">
        <f t="shared" si="182"/>
        <v>4</v>
      </c>
      <c r="G1969" s="2" t="s">
        <v>3408</v>
      </c>
      <c r="H1969" s="2" t="s">
        <v>3131</v>
      </c>
      <c r="I1969" s="22" t="str">
        <f t="shared" si="183"/>
        <v>United States</v>
      </c>
      <c r="J1969" s="22" t="str">
        <f t="shared" si="184"/>
        <v>California</v>
      </c>
      <c r="K1969" s="2" t="s">
        <v>45</v>
      </c>
      <c r="L1969" s="2" t="s">
        <v>2182</v>
      </c>
      <c r="M1969" s="4">
        <v>68.52</v>
      </c>
      <c r="N1969" s="4">
        <v>3</v>
      </c>
      <c r="O1969" s="4">
        <v>31.519200000000001</v>
      </c>
      <c r="P1969" s="14">
        <f t="shared" si="185"/>
        <v>0.46</v>
      </c>
    </row>
    <row r="1970" spans="1:16" ht="14.25" customHeight="1" x14ac:dyDescent="0.25">
      <c r="A1970" s="2" t="s">
        <v>2181</v>
      </c>
      <c r="B1970" s="3">
        <v>41273</v>
      </c>
      <c r="C1970" s="10" t="str">
        <f t="shared" si="180"/>
        <v>December</v>
      </c>
      <c r="D1970" s="10" t="str">
        <f t="shared" si="181"/>
        <v>2012</v>
      </c>
      <c r="E1970" s="3">
        <v>41277</v>
      </c>
      <c r="F1970" s="13">
        <f t="shared" si="182"/>
        <v>4</v>
      </c>
      <c r="G1970" s="2" t="s">
        <v>3408</v>
      </c>
      <c r="H1970" s="2" t="s">
        <v>3131</v>
      </c>
      <c r="I1970" s="22" t="str">
        <f t="shared" si="183"/>
        <v>United States</v>
      </c>
      <c r="J1970" s="22" t="str">
        <f t="shared" si="184"/>
        <v>California</v>
      </c>
      <c r="K1970" s="2" t="s">
        <v>28</v>
      </c>
      <c r="L1970" s="2" t="s">
        <v>618</v>
      </c>
      <c r="M1970" s="4">
        <v>74.94</v>
      </c>
      <c r="N1970" s="4">
        <v>3</v>
      </c>
      <c r="O1970" s="4">
        <v>14.2386</v>
      </c>
      <c r="P1970" s="14">
        <f t="shared" si="185"/>
        <v>0.19</v>
      </c>
    </row>
    <row r="1971" spans="1:16" ht="14.25" customHeight="1" x14ac:dyDescent="0.25">
      <c r="A1971" s="2" t="s">
        <v>2181</v>
      </c>
      <c r="B1971" s="3">
        <v>41273</v>
      </c>
      <c r="C1971" s="10" t="str">
        <f t="shared" si="180"/>
        <v>December</v>
      </c>
      <c r="D1971" s="10" t="str">
        <f t="shared" si="181"/>
        <v>2012</v>
      </c>
      <c r="E1971" s="3">
        <v>41277</v>
      </c>
      <c r="F1971" s="13">
        <f t="shared" si="182"/>
        <v>4</v>
      </c>
      <c r="G1971" s="2" t="s">
        <v>3408</v>
      </c>
      <c r="H1971" s="2" t="s">
        <v>3131</v>
      </c>
      <c r="I1971" s="22" t="str">
        <f t="shared" si="183"/>
        <v>United States</v>
      </c>
      <c r="J1971" s="22" t="str">
        <f t="shared" si="184"/>
        <v>California</v>
      </c>
      <c r="K1971" s="2" t="s">
        <v>510</v>
      </c>
      <c r="L1971" s="2" t="s">
        <v>2183</v>
      </c>
      <c r="M1971" s="4">
        <v>2548.56</v>
      </c>
      <c r="N1971" s="4">
        <v>6</v>
      </c>
      <c r="O1971" s="4">
        <v>286.71300000000002</v>
      </c>
      <c r="P1971" s="14">
        <f t="shared" si="185"/>
        <v>0.11250000000000002</v>
      </c>
    </row>
    <row r="1972" spans="1:16" ht="14.25" customHeight="1" x14ac:dyDescent="0.25">
      <c r="A1972" s="2" t="s">
        <v>2181</v>
      </c>
      <c r="B1972" s="3">
        <v>41273</v>
      </c>
      <c r="C1972" s="10" t="str">
        <f t="shared" si="180"/>
        <v>December</v>
      </c>
      <c r="D1972" s="10" t="str">
        <f t="shared" si="181"/>
        <v>2012</v>
      </c>
      <c r="E1972" s="3">
        <v>41277</v>
      </c>
      <c r="F1972" s="13">
        <f t="shared" si="182"/>
        <v>4</v>
      </c>
      <c r="G1972" s="2" t="s">
        <v>3408</v>
      </c>
      <c r="H1972" s="2" t="s">
        <v>3131</v>
      </c>
      <c r="I1972" s="22" t="str">
        <f t="shared" si="183"/>
        <v>United States</v>
      </c>
      <c r="J1972" s="22" t="str">
        <f t="shared" si="184"/>
        <v>California</v>
      </c>
      <c r="K1972" s="2" t="s">
        <v>87</v>
      </c>
      <c r="L1972" s="2" t="s">
        <v>1704</v>
      </c>
      <c r="M1972" s="4">
        <v>271.44</v>
      </c>
      <c r="N1972" s="4">
        <v>3</v>
      </c>
      <c r="O1972" s="4">
        <v>122.148</v>
      </c>
      <c r="P1972" s="14">
        <f t="shared" si="185"/>
        <v>0.45</v>
      </c>
    </row>
    <row r="1973" spans="1:16" ht="14.25" customHeight="1" x14ac:dyDescent="0.25">
      <c r="A1973" s="2" t="s">
        <v>2181</v>
      </c>
      <c r="B1973" s="3">
        <v>41273</v>
      </c>
      <c r="C1973" s="10" t="str">
        <f t="shared" si="180"/>
        <v>December</v>
      </c>
      <c r="D1973" s="10" t="str">
        <f t="shared" si="181"/>
        <v>2012</v>
      </c>
      <c r="E1973" s="3">
        <v>41277</v>
      </c>
      <c r="F1973" s="13">
        <f t="shared" si="182"/>
        <v>4</v>
      </c>
      <c r="G1973" s="2" t="s">
        <v>3408</v>
      </c>
      <c r="H1973" s="2" t="s">
        <v>3131</v>
      </c>
      <c r="I1973" s="22" t="str">
        <f t="shared" si="183"/>
        <v>United States</v>
      </c>
      <c r="J1973" s="22" t="str">
        <f t="shared" si="184"/>
        <v>California</v>
      </c>
      <c r="K1973" s="2" t="s">
        <v>16</v>
      </c>
      <c r="L1973" s="2" t="s">
        <v>2184</v>
      </c>
      <c r="M1973" s="4">
        <v>287.88</v>
      </c>
      <c r="N1973" s="4">
        <v>3</v>
      </c>
      <c r="O1973" s="4">
        <v>35.984999999999999</v>
      </c>
      <c r="P1973" s="14">
        <f t="shared" si="185"/>
        <v>0.125</v>
      </c>
    </row>
    <row r="1974" spans="1:16" ht="14.25" customHeight="1" x14ac:dyDescent="0.25">
      <c r="A1974" s="2" t="s">
        <v>2185</v>
      </c>
      <c r="B1974" s="3">
        <v>41344</v>
      </c>
      <c r="C1974" s="10" t="str">
        <f t="shared" si="180"/>
        <v>March</v>
      </c>
      <c r="D1974" s="10" t="str">
        <f t="shared" si="181"/>
        <v>2013</v>
      </c>
      <c r="E1974" s="3">
        <v>41345</v>
      </c>
      <c r="F1974" s="13">
        <f t="shared" si="182"/>
        <v>1</v>
      </c>
      <c r="G1974" s="2" t="s">
        <v>3577</v>
      </c>
      <c r="H1974" s="2" t="s">
        <v>3131</v>
      </c>
      <c r="I1974" s="22" t="str">
        <f t="shared" si="183"/>
        <v>United States</v>
      </c>
      <c r="J1974" s="22" t="str">
        <f t="shared" si="184"/>
        <v>California</v>
      </c>
      <c r="K1974" s="2" t="s">
        <v>45</v>
      </c>
      <c r="L1974" s="2" t="s">
        <v>2186</v>
      </c>
      <c r="M1974" s="4">
        <v>14.9</v>
      </c>
      <c r="N1974" s="4">
        <v>5</v>
      </c>
      <c r="O1974" s="4">
        <v>7.1520000000000001</v>
      </c>
      <c r="P1974" s="14">
        <f t="shared" si="185"/>
        <v>0.48</v>
      </c>
    </row>
    <row r="1975" spans="1:16" ht="14.25" customHeight="1" x14ac:dyDescent="0.25">
      <c r="A1975" s="2" t="s">
        <v>2185</v>
      </c>
      <c r="B1975" s="3">
        <v>41344</v>
      </c>
      <c r="C1975" s="10" t="str">
        <f t="shared" si="180"/>
        <v>March</v>
      </c>
      <c r="D1975" s="10" t="str">
        <f t="shared" si="181"/>
        <v>2013</v>
      </c>
      <c r="E1975" s="3">
        <v>41345</v>
      </c>
      <c r="F1975" s="13">
        <f t="shared" si="182"/>
        <v>1</v>
      </c>
      <c r="G1975" s="2" t="s">
        <v>3577</v>
      </c>
      <c r="H1975" s="2" t="s">
        <v>3131</v>
      </c>
      <c r="I1975" s="22" t="str">
        <f t="shared" si="183"/>
        <v>United States</v>
      </c>
      <c r="J1975" s="22" t="str">
        <f t="shared" si="184"/>
        <v>California</v>
      </c>
      <c r="K1975" s="2" t="s">
        <v>16</v>
      </c>
      <c r="L1975" s="2" t="s">
        <v>2187</v>
      </c>
      <c r="M1975" s="4">
        <v>4158.9120000000003</v>
      </c>
      <c r="N1975" s="4">
        <v>8</v>
      </c>
      <c r="O1975" s="4">
        <v>363.90480000000002</v>
      </c>
      <c r="P1975" s="14">
        <f t="shared" si="185"/>
        <v>8.7499999999999994E-2</v>
      </c>
    </row>
    <row r="1976" spans="1:16" ht="14.25" customHeight="1" x14ac:dyDescent="0.25">
      <c r="A1976" s="2" t="s">
        <v>2188</v>
      </c>
      <c r="B1976" s="3">
        <v>40639</v>
      </c>
      <c r="C1976" s="10" t="str">
        <f t="shared" si="180"/>
        <v>April</v>
      </c>
      <c r="D1976" s="10" t="str">
        <f t="shared" si="181"/>
        <v>2011</v>
      </c>
      <c r="E1976" s="3">
        <v>40645</v>
      </c>
      <c r="F1976" s="13">
        <f t="shared" si="182"/>
        <v>6</v>
      </c>
      <c r="G1976" s="2" t="s">
        <v>3667</v>
      </c>
      <c r="H1976" s="2" t="s">
        <v>3131</v>
      </c>
      <c r="I1976" s="22" t="str">
        <f t="shared" si="183"/>
        <v>United States</v>
      </c>
      <c r="J1976" s="22" t="str">
        <f t="shared" si="184"/>
        <v>California</v>
      </c>
      <c r="K1976" s="2" t="s">
        <v>12</v>
      </c>
      <c r="L1976" s="2" t="s">
        <v>2114</v>
      </c>
      <c r="M1976" s="4">
        <v>91.96</v>
      </c>
      <c r="N1976" s="4">
        <v>2</v>
      </c>
      <c r="O1976" s="4">
        <v>15.6332</v>
      </c>
      <c r="P1976" s="14">
        <f t="shared" si="185"/>
        <v>0.17</v>
      </c>
    </row>
    <row r="1977" spans="1:16" ht="14.25" customHeight="1" x14ac:dyDescent="0.25">
      <c r="A1977" s="2" t="s">
        <v>2188</v>
      </c>
      <c r="B1977" s="3">
        <v>40639</v>
      </c>
      <c r="C1977" s="10" t="str">
        <f t="shared" si="180"/>
        <v>April</v>
      </c>
      <c r="D1977" s="10" t="str">
        <f t="shared" si="181"/>
        <v>2011</v>
      </c>
      <c r="E1977" s="3">
        <v>40645</v>
      </c>
      <c r="F1977" s="13">
        <f t="shared" si="182"/>
        <v>6</v>
      </c>
      <c r="G1977" s="2" t="s">
        <v>3667</v>
      </c>
      <c r="H1977" s="2" t="s">
        <v>3131</v>
      </c>
      <c r="I1977" s="22" t="str">
        <f t="shared" si="183"/>
        <v>United States</v>
      </c>
      <c r="J1977" s="22" t="str">
        <f t="shared" si="184"/>
        <v>California</v>
      </c>
      <c r="K1977" s="2" t="s">
        <v>12</v>
      </c>
      <c r="L1977" s="2" t="s">
        <v>155</v>
      </c>
      <c r="M1977" s="4">
        <v>33.11</v>
      </c>
      <c r="N1977" s="4">
        <v>7</v>
      </c>
      <c r="O1977" s="4">
        <v>12.9129</v>
      </c>
      <c r="P1977" s="14">
        <f t="shared" si="185"/>
        <v>0.39</v>
      </c>
    </row>
    <row r="1978" spans="1:16" ht="14.25" customHeight="1" x14ac:dyDescent="0.25">
      <c r="A1978" s="2" t="s">
        <v>2188</v>
      </c>
      <c r="B1978" s="3">
        <v>40639</v>
      </c>
      <c r="C1978" s="10" t="str">
        <f t="shared" si="180"/>
        <v>April</v>
      </c>
      <c r="D1978" s="10" t="str">
        <f t="shared" si="181"/>
        <v>2011</v>
      </c>
      <c r="E1978" s="3">
        <v>40645</v>
      </c>
      <c r="F1978" s="13">
        <f t="shared" si="182"/>
        <v>6</v>
      </c>
      <c r="G1978" s="2" t="s">
        <v>3667</v>
      </c>
      <c r="H1978" s="2" t="s">
        <v>3131</v>
      </c>
      <c r="I1978" s="22" t="str">
        <f t="shared" si="183"/>
        <v>United States</v>
      </c>
      <c r="J1978" s="22" t="str">
        <f t="shared" si="184"/>
        <v>California</v>
      </c>
      <c r="K1978" s="2" t="s">
        <v>45</v>
      </c>
      <c r="L1978" s="2" t="s">
        <v>1677</v>
      </c>
      <c r="M1978" s="4">
        <v>19.440000000000001</v>
      </c>
      <c r="N1978" s="4">
        <v>3</v>
      </c>
      <c r="O1978" s="4">
        <v>9.3312000000000008</v>
      </c>
      <c r="P1978" s="14">
        <f t="shared" si="185"/>
        <v>0.48000000000000004</v>
      </c>
    </row>
    <row r="1979" spans="1:16" ht="14.25" customHeight="1" x14ac:dyDescent="0.25">
      <c r="A1979" s="2" t="s">
        <v>2188</v>
      </c>
      <c r="B1979" s="3">
        <v>40639</v>
      </c>
      <c r="C1979" s="10" t="str">
        <f t="shared" si="180"/>
        <v>April</v>
      </c>
      <c r="D1979" s="10" t="str">
        <f t="shared" si="181"/>
        <v>2011</v>
      </c>
      <c r="E1979" s="3">
        <v>40645</v>
      </c>
      <c r="F1979" s="13">
        <f t="shared" si="182"/>
        <v>6</v>
      </c>
      <c r="G1979" s="2" t="s">
        <v>3667</v>
      </c>
      <c r="H1979" s="2" t="s">
        <v>3131</v>
      </c>
      <c r="I1979" s="22" t="str">
        <f t="shared" si="183"/>
        <v>United States</v>
      </c>
      <c r="J1979" s="22" t="str">
        <f t="shared" si="184"/>
        <v>California</v>
      </c>
      <c r="K1979" s="2" t="s">
        <v>45</v>
      </c>
      <c r="L1979" s="2" t="s">
        <v>2189</v>
      </c>
      <c r="M1979" s="4">
        <v>55.48</v>
      </c>
      <c r="N1979" s="4">
        <v>1</v>
      </c>
      <c r="O1979" s="4">
        <v>26.630400000000002</v>
      </c>
      <c r="P1979" s="14">
        <f t="shared" si="185"/>
        <v>0.48000000000000004</v>
      </c>
    </row>
    <row r="1980" spans="1:16" ht="14.25" customHeight="1" x14ac:dyDescent="0.25">
      <c r="A1980" s="2" t="s">
        <v>2190</v>
      </c>
      <c r="B1980" s="3">
        <v>41694</v>
      </c>
      <c r="C1980" s="10" t="str">
        <f t="shared" si="180"/>
        <v>February</v>
      </c>
      <c r="D1980" s="10" t="str">
        <f t="shared" si="181"/>
        <v>2014</v>
      </c>
      <c r="E1980" s="3">
        <v>41701</v>
      </c>
      <c r="F1980" s="13">
        <f t="shared" si="182"/>
        <v>7</v>
      </c>
      <c r="G1980" s="2" t="s">
        <v>3861</v>
      </c>
      <c r="H1980" s="2" t="s">
        <v>3132</v>
      </c>
      <c r="I1980" s="22" t="str">
        <f t="shared" si="183"/>
        <v>United States</v>
      </c>
      <c r="J1980" s="22" t="str">
        <f t="shared" si="184"/>
        <v>Washington</v>
      </c>
      <c r="K1980" s="2" t="s">
        <v>79</v>
      </c>
      <c r="L1980" s="2" t="s">
        <v>1252</v>
      </c>
      <c r="M1980" s="4">
        <v>8.4</v>
      </c>
      <c r="N1980" s="4">
        <v>5</v>
      </c>
      <c r="O1980" s="4">
        <v>0.33600000000000002</v>
      </c>
      <c r="P1980" s="14">
        <f t="shared" si="185"/>
        <v>0.04</v>
      </c>
    </row>
    <row r="1981" spans="1:16" ht="14.25" customHeight="1" x14ac:dyDescent="0.25">
      <c r="A1981" s="2" t="s">
        <v>2190</v>
      </c>
      <c r="B1981" s="3">
        <v>41694</v>
      </c>
      <c r="C1981" s="10" t="str">
        <f t="shared" si="180"/>
        <v>February</v>
      </c>
      <c r="D1981" s="10" t="str">
        <f t="shared" si="181"/>
        <v>2014</v>
      </c>
      <c r="E1981" s="3">
        <v>41701</v>
      </c>
      <c r="F1981" s="13">
        <f t="shared" si="182"/>
        <v>7</v>
      </c>
      <c r="G1981" s="2" t="s">
        <v>3861</v>
      </c>
      <c r="H1981" s="2" t="s">
        <v>3132</v>
      </c>
      <c r="I1981" s="22" t="str">
        <f t="shared" si="183"/>
        <v>United States</v>
      </c>
      <c r="J1981" s="22" t="str">
        <f t="shared" si="184"/>
        <v>Washington</v>
      </c>
      <c r="K1981" s="2" t="s">
        <v>16</v>
      </c>
      <c r="L1981" s="2" t="s">
        <v>1281</v>
      </c>
      <c r="M1981" s="4">
        <v>71.959999999999994</v>
      </c>
      <c r="N1981" s="4">
        <v>5</v>
      </c>
      <c r="O1981" s="4">
        <v>25.186</v>
      </c>
      <c r="P1981" s="14">
        <f t="shared" si="185"/>
        <v>0.35000000000000003</v>
      </c>
    </row>
    <row r="1982" spans="1:16" ht="14.25" customHeight="1" x14ac:dyDescent="0.25">
      <c r="A1982" s="2" t="s">
        <v>2191</v>
      </c>
      <c r="B1982" s="3">
        <v>41593</v>
      </c>
      <c r="C1982" s="10" t="str">
        <f t="shared" si="180"/>
        <v>November</v>
      </c>
      <c r="D1982" s="10" t="str">
        <f t="shared" si="181"/>
        <v>2013</v>
      </c>
      <c r="E1982" s="3">
        <v>41594</v>
      </c>
      <c r="F1982" s="13">
        <f t="shared" si="182"/>
        <v>1</v>
      </c>
      <c r="G1982" s="2" t="s">
        <v>3697</v>
      </c>
      <c r="H1982" s="2" t="s">
        <v>3131</v>
      </c>
      <c r="I1982" s="22" t="str">
        <f t="shared" si="183"/>
        <v>United States</v>
      </c>
      <c r="J1982" s="22" t="str">
        <f t="shared" si="184"/>
        <v>California</v>
      </c>
      <c r="K1982" s="2" t="s">
        <v>14</v>
      </c>
      <c r="L1982" s="2" t="s">
        <v>2042</v>
      </c>
      <c r="M1982" s="4">
        <v>9.84</v>
      </c>
      <c r="N1982" s="4">
        <v>3</v>
      </c>
      <c r="O1982" s="4">
        <v>2.8536000000000001</v>
      </c>
      <c r="P1982" s="14">
        <f t="shared" si="185"/>
        <v>0.29000000000000004</v>
      </c>
    </row>
    <row r="1983" spans="1:16" ht="14.25" customHeight="1" x14ac:dyDescent="0.25">
      <c r="A1983" s="2" t="s">
        <v>2192</v>
      </c>
      <c r="B1983" s="3">
        <v>41257</v>
      </c>
      <c r="C1983" s="10" t="str">
        <f t="shared" si="180"/>
        <v>December</v>
      </c>
      <c r="D1983" s="10" t="str">
        <f t="shared" si="181"/>
        <v>2012</v>
      </c>
      <c r="E1983" s="3">
        <v>41261</v>
      </c>
      <c r="F1983" s="13">
        <f t="shared" si="182"/>
        <v>4</v>
      </c>
      <c r="G1983" s="2" t="s">
        <v>3834</v>
      </c>
      <c r="H1983" s="2" t="s">
        <v>3131</v>
      </c>
      <c r="I1983" s="22" t="str">
        <f t="shared" si="183"/>
        <v>United States</v>
      </c>
      <c r="J1983" s="22" t="str">
        <f t="shared" si="184"/>
        <v>California</v>
      </c>
      <c r="K1983" s="2" t="s">
        <v>12</v>
      </c>
      <c r="L1983" s="2" t="s">
        <v>2193</v>
      </c>
      <c r="M1983" s="4">
        <v>15.24</v>
      </c>
      <c r="N1983" s="4">
        <v>3</v>
      </c>
      <c r="O1983" s="4">
        <v>5.1816000000000004</v>
      </c>
      <c r="P1983" s="14">
        <f t="shared" si="185"/>
        <v>0.34</v>
      </c>
    </row>
    <row r="1984" spans="1:16" ht="14.25" customHeight="1" x14ac:dyDescent="0.25">
      <c r="A1984" s="2" t="s">
        <v>2194</v>
      </c>
      <c r="B1984" s="3">
        <v>41907</v>
      </c>
      <c r="C1984" s="10" t="str">
        <f t="shared" si="180"/>
        <v>September</v>
      </c>
      <c r="D1984" s="10" t="str">
        <f t="shared" si="181"/>
        <v>2014</v>
      </c>
      <c r="E1984" s="3">
        <v>41912</v>
      </c>
      <c r="F1984" s="13">
        <f t="shared" si="182"/>
        <v>5</v>
      </c>
      <c r="G1984" s="2" t="s">
        <v>3345</v>
      </c>
      <c r="H1984" s="2" t="s">
        <v>3131</v>
      </c>
      <c r="I1984" s="22" t="str">
        <f t="shared" si="183"/>
        <v>United States</v>
      </c>
      <c r="J1984" s="22" t="str">
        <f t="shared" si="184"/>
        <v>California</v>
      </c>
      <c r="K1984" s="2" t="s">
        <v>16</v>
      </c>
      <c r="L1984" s="2" t="s">
        <v>948</v>
      </c>
      <c r="M1984" s="4">
        <v>859.2</v>
      </c>
      <c r="N1984" s="4">
        <v>3</v>
      </c>
      <c r="O1984" s="4">
        <v>75.180000000000007</v>
      </c>
      <c r="P1984" s="14">
        <f t="shared" si="185"/>
        <v>8.7500000000000008E-2</v>
      </c>
    </row>
    <row r="1985" spans="1:16" ht="14.25" customHeight="1" x14ac:dyDescent="0.25">
      <c r="A1985" s="2" t="s">
        <v>2194</v>
      </c>
      <c r="B1985" s="3">
        <v>41907</v>
      </c>
      <c r="C1985" s="10" t="str">
        <f t="shared" si="180"/>
        <v>September</v>
      </c>
      <c r="D1985" s="10" t="str">
        <f t="shared" si="181"/>
        <v>2014</v>
      </c>
      <c r="E1985" s="3">
        <v>41912</v>
      </c>
      <c r="F1985" s="13">
        <f t="shared" si="182"/>
        <v>5</v>
      </c>
      <c r="G1985" s="2" t="s">
        <v>3345</v>
      </c>
      <c r="H1985" s="2" t="s">
        <v>3131</v>
      </c>
      <c r="I1985" s="22" t="str">
        <f t="shared" si="183"/>
        <v>United States</v>
      </c>
      <c r="J1985" s="22" t="str">
        <f t="shared" si="184"/>
        <v>California</v>
      </c>
      <c r="K1985" s="2" t="s">
        <v>510</v>
      </c>
      <c r="L1985" s="2" t="s">
        <v>2195</v>
      </c>
      <c r="M1985" s="4">
        <v>506.28</v>
      </c>
      <c r="N1985" s="4">
        <v>3</v>
      </c>
      <c r="O1985" s="4">
        <v>177.19800000000001</v>
      </c>
      <c r="P1985" s="14">
        <f t="shared" si="185"/>
        <v>0.35000000000000003</v>
      </c>
    </row>
    <row r="1986" spans="1:16" ht="14.25" customHeight="1" x14ac:dyDescent="0.25">
      <c r="A1986" s="2" t="s">
        <v>2196</v>
      </c>
      <c r="B1986" s="3">
        <v>41309</v>
      </c>
      <c r="C1986" s="10" t="str">
        <f t="shared" si="180"/>
        <v>February</v>
      </c>
      <c r="D1986" s="10" t="str">
        <f t="shared" si="181"/>
        <v>2013</v>
      </c>
      <c r="E1986" s="3">
        <v>41313</v>
      </c>
      <c r="F1986" s="13">
        <f t="shared" si="182"/>
        <v>4</v>
      </c>
      <c r="G1986" s="2" t="s">
        <v>3342</v>
      </c>
      <c r="H1986" s="2" t="s">
        <v>3172</v>
      </c>
      <c r="I1986" s="22" t="str">
        <f t="shared" si="183"/>
        <v>United States</v>
      </c>
      <c r="J1986" s="22" t="str">
        <f t="shared" si="184"/>
        <v>Arizona</v>
      </c>
      <c r="K1986" s="2" t="s">
        <v>12</v>
      </c>
      <c r="L1986" s="2" t="s">
        <v>1636</v>
      </c>
      <c r="M1986" s="4">
        <v>14.368</v>
      </c>
      <c r="N1986" s="4">
        <v>2</v>
      </c>
      <c r="O1986" s="4">
        <v>3.9512</v>
      </c>
      <c r="P1986" s="14">
        <f t="shared" si="185"/>
        <v>0.27500000000000002</v>
      </c>
    </row>
    <row r="1987" spans="1:16" ht="14.25" customHeight="1" x14ac:dyDescent="0.25">
      <c r="A1987" s="2" t="s">
        <v>2197</v>
      </c>
      <c r="B1987" s="3">
        <v>41155</v>
      </c>
      <c r="C1987" s="10" t="str">
        <f t="shared" ref="C1987:C2050" si="186">TEXT(B1987,"mmmm")</f>
        <v>September</v>
      </c>
      <c r="D1987" s="10" t="str">
        <f t="shared" ref="D1987:D2050" si="187">TEXT(B1987,"yyyy")</f>
        <v>2012</v>
      </c>
      <c r="E1987" s="3">
        <v>41160</v>
      </c>
      <c r="F1987" s="13">
        <f t="shared" ref="F1987:F2050" si="188">E1987-B1987</f>
        <v>5</v>
      </c>
      <c r="G1987" s="2" t="s">
        <v>3862</v>
      </c>
      <c r="H1987" s="2" t="s">
        <v>3157</v>
      </c>
      <c r="I1987" s="22" t="str">
        <f t="shared" ref="I1987:I2050" si="189">LEFT(H1987,FIND(",",H1987)-1)</f>
        <v>United States</v>
      </c>
      <c r="J1987" s="22" t="str">
        <f t="shared" ref="J1987:J2050" si="190">TRIM(RIGHT(H1987,LEN(H1987)-FIND("@",SUBSTITUTE(H1987,",","@",LEN(H1987)-LEN(SUBSTITUTE(H1987,",",""))))))</f>
        <v>Arizona</v>
      </c>
      <c r="K1987" s="2" t="s">
        <v>12</v>
      </c>
      <c r="L1987" s="2" t="s">
        <v>714</v>
      </c>
      <c r="M1987" s="4">
        <v>238.15199999999999</v>
      </c>
      <c r="N1987" s="4">
        <v>3</v>
      </c>
      <c r="O1987" s="4">
        <v>89.307000000000002</v>
      </c>
      <c r="P1987" s="14">
        <f t="shared" ref="P1987:P2050" si="191">IF(M1987=0,0,O1987/M1987)</f>
        <v>0.37500000000000006</v>
      </c>
    </row>
    <row r="1988" spans="1:16" ht="14.25" customHeight="1" x14ac:dyDescent="0.25">
      <c r="A1988" s="2" t="s">
        <v>2198</v>
      </c>
      <c r="B1988" s="3">
        <v>41268</v>
      </c>
      <c r="C1988" s="10" t="str">
        <f t="shared" si="186"/>
        <v>December</v>
      </c>
      <c r="D1988" s="10" t="str">
        <f t="shared" si="187"/>
        <v>2012</v>
      </c>
      <c r="E1988" s="3">
        <v>41273</v>
      </c>
      <c r="F1988" s="13">
        <f t="shared" si="188"/>
        <v>5</v>
      </c>
      <c r="G1988" s="2" t="s">
        <v>3707</v>
      </c>
      <c r="H1988" s="2" t="s">
        <v>3149</v>
      </c>
      <c r="I1988" s="22" t="str">
        <f t="shared" si="189"/>
        <v>United States</v>
      </c>
      <c r="J1988" s="22" t="str">
        <f t="shared" si="190"/>
        <v>California</v>
      </c>
      <c r="K1988" s="2" t="s">
        <v>165</v>
      </c>
      <c r="L1988" s="2" t="s">
        <v>1712</v>
      </c>
      <c r="M1988" s="4">
        <v>1199.96</v>
      </c>
      <c r="N1988" s="4">
        <v>5</v>
      </c>
      <c r="O1988" s="4">
        <v>224.99250000000001</v>
      </c>
      <c r="P1988" s="14">
        <f t="shared" si="191"/>
        <v>0.1875</v>
      </c>
    </row>
    <row r="1989" spans="1:16" ht="14.25" customHeight="1" x14ac:dyDescent="0.25">
      <c r="A1989" s="2" t="s">
        <v>2198</v>
      </c>
      <c r="B1989" s="3">
        <v>41268</v>
      </c>
      <c r="C1989" s="10" t="str">
        <f t="shared" si="186"/>
        <v>December</v>
      </c>
      <c r="D1989" s="10" t="str">
        <f t="shared" si="187"/>
        <v>2012</v>
      </c>
      <c r="E1989" s="3">
        <v>41273</v>
      </c>
      <c r="F1989" s="13">
        <f t="shared" si="188"/>
        <v>5</v>
      </c>
      <c r="G1989" s="2" t="s">
        <v>3707</v>
      </c>
      <c r="H1989" s="2" t="s">
        <v>3149</v>
      </c>
      <c r="I1989" s="22" t="str">
        <f t="shared" si="189"/>
        <v>United States</v>
      </c>
      <c r="J1989" s="22" t="str">
        <f t="shared" si="190"/>
        <v>California</v>
      </c>
      <c r="K1989" s="2" t="s">
        <v>45</v>
      </c>
      <c r="L1989" s="2" t="s">
        <v>2199</v>
      </c>
      <c r="M1989" s="4">
        <v>12.6</v>
      </c>
      <c r="N1989" s="4">
        <v>3</v>
      </c>
      <c r="O1989" s="4">
        <v>6.1740000000000004</v>
      </c>
      <c r="P1989" s="14">
        <f t="shared" si="191"/>
        <v>0.49000000000000005</v>
      </c>
    </row>
    <row r="1990" spans="1:16" ht="14.25" customHeight="1" x14ac:dyDescent="0.25">
      <c r="A1990" s="2" t="s">
        <v>2198</v>
      </c>
      <c r="B1990" s="3">
        <v>41268</v>
      </c>
      <c r="C1990" s="10" t="str">
        <f t="shared" si="186"/>
        <v>December</v>
      </c>
      <c r="D1990" s="10" t="str">
        <f t="shared" si="187"/>
        <v>2012</v>
      </c>
      <c r="E1990" s="3">
        <v>41273</v>
      </c>
      <c r="F1990" s="13">
        <f t="shared" si="188"/>
        <v>5</v>
      </c>
      <c r="G1990" s="2" t="s">
        <v>3707</v>
      </c>
      <c r="H1990" s="2" t="s">
        <v>3149</v>
      </c>
      <c r="I1990" s="22" t="str">
        <f t="shared" si="189"/>
        <v>United States</v>
      </c>
      <c r="J1990" s="22" t="str">
        <f t="shared" si="190"/>
        <v>California</v>
      </c>
      <c r="K1990" s="2" t="s">
        <v>45</v>
      </c>
      <c r="L1990" s="2" t="s">
        <v>258</v>
      </c>
      <c r="M1990" s="4">
        <v>17.940000000000001</v>
      </c>
      <c r="N1990" s="4">
        <v>3</v>
      </c>
      <c r="O1990" s="4">
        <v>8.0730000000000004</v>
      </c>
      <c r="P1990" s="14">
        <f t="shared" si="191"/>
        <v>0.45</v>
      </c>
    </row>
    <row r="1991" spans="1:16" ht="14.25" customHeight="1" x14ac:dyDescent="0.25">
      <c r="A1991" s="2" t="s">
        <v>2200</v>
      </c>
      <c r="B1991" s="3">
        <v>41780</v>
      </c>
      <c r="C1991" s="10" t="str">
        <f t="shared" si="186"/>
        <v>May</v>
      </c>
      <c r="D1991" s="10" t="str">
        <f t="shared" si="187"/>
        <v>2014</v>
      </c>
      <c r="E1991" s="3">
        <v>41784</v>
      </c>
      <c r="F1991" s="13">
        <f t="shared" si="188"/>
        <v>4</v>
      </c>
      <c r="G1991" s="2" t="s">
        <v>3468</v>
      </c>
      <c r="H1991" s="2" t="s">
        <v>3249</v>
      </c>
      <c r="I1991" s="22" t="str">
        <f t="shared" si="189"/>
        <v>United States</v>
      </c>
      <c r="J1991" s="22" t="str">
        <f t="shared" si="190"/>
        <v>California</v>
      </c>
      <c r="K1991" s="2" t="s">
        <v>72</v>
      </c>
      <c r="L1991" s="2" t="s">
        <v>213</v>
      </c>
      <c r="M1991" s="4">
        <v>518.27200000000005</v>
      </c>
      <c r="N1991" s="4">
        <v>8</v>
      </c>
      <c r="O1991" s="4">
        <v>-97.176000000000002</v>
      </c>
      <c r="P1991" s="14">
        <f t="shared" si="191"/>
        <v>-0.1875</v>
      </c>
    </row>
    <row r="1992" spans="1:16" ht="14.25" customHeight="1" x14ac:dyDescent="0.25">
      <c r="A1992" s="2" t="s">
        <v>2200</v>
      </c>
      <c r="B1992" s="3">
        <v>41780</v>
      </c>
      <c r="C1992" s="10" t="str">
        <f t="shared" si="186"/>
        <v>May</v>
      </c>
      <c r="D1992" s="10" t="str">
        <f t="shared" si="187"/>
        <v>2014</v>
      </c>
      <c r="E1992" s="3">
        <v>41784</v>
      </c>
      <c r="F1992" s="13">
        <f t="shared" si="188"/>
        <v>4</v>
      </c>
      <c r="G1992" s="2" t="s">
        <v>3468</v>
      </c>
      <c r="H1992" s="2" t="s">
        <v>3249</v>
      </c>
      <c r="I1992" s="22" t="str">
        <f t="shared" si="189"/>
        <v>United States</v>
      </c>
      <c r="J1992" s="22" t="str">
        <f t="shared" si="190"/>
        <v>California</v>
      </c>
      <c r="K1992" s="2" t="s">
        <v>12</v>
      </c>
      <c r="L1992" s="2" t="s">
        <v>2201</v>
      </c>
      <c r="M1992" s="4">
        <v>6.98</v>
      </c>
      <c r="N1992" s="4">
        <v>1</v>
      </c>
      <c r="O1992" s="4">
        <v>3.3504</v>
      </c>
      <c r="P1992" s="14">
        <f t="shared" si="191"/>
        <v>0.48</v>
      </c>
    </row>
    <row r="1993" spans="1:16" ht="14.25" customHeight="1" x14ac:dyDescent="0.25">
      <c r="A1993" s="2" t="s">
        <v>2200</v>
      </c>
      <c r="B1993" s="3">
        <v>41780</v>
      </c>
      <c r="C1993" s="10" t="str">
        <f t="shared" si="186"/>
        <v>May</v>
      </c>
      <c r="D1993" s="10" t="str">
        <f t="shared" si="187"/>
        <v>2014</v>
      </c>
      <c r="E1993" s="3">
        <v>41784</v>
      </c>
      <c r="F1993" s="13">
        <f t="shared" si="188"/>
        <v>4</v>
      </c>
      <c r="G1993" s="2" t="s">
        <v>3468</v>
      </c>
      <c r="H1993" s="2" t="s">
        <v>3249</v>
      </c>
      <c r="I1993" s="22" t="str">
        <f t="shared" si="189"/>
        <v>United States</v>
      </c>
      <c r="J1993" s="22" t="str">
        <f t="shared" si="190"/>
        <v>California</v>
      </c>
      <c r="K1993" s="2" t="s">
        <v>510</v>
      </c>
      <c r="L1993" s="2" t="s">
        <v>2202</v>
      </c>
      <c r="M1993" s="4">
        <v>343.2</v>
      </c>
      <c r="N1993" s="4">
        <v>1</v>
      </c>
      <c r="O1993" s="4">
        <v>38.61</v>
      </c>
      <c r="P1993" s="14">
        <f t="shared" si="191"/>
        <v>0.1125</v>
      </c>
    </row>
    <row r="1994" spans="1:16" ht="14.25" customHeight="1" x14ac:dyDescent="0.25">
      <c r="A1994" s="2" t="s">
        <v>2203</v>
      </c>
      <c r="B1994" s="3">
        <v>41999</v>
      </c>
      <c r="C1994" s="10" t="str">
        <f t="shared" si="186"/>
        <v>December</v>
      </c>
      <c r="D1994" s="10" t="str">
        <f t="shared" si="187"/>
        <v>2014</v>
      </c>
      <c r="E1994" s="3">
        <v>42003</v>
      </c>
      <c r="F1994" s="13">
        <f t="shared" si="188"/>
        <v>4</v>
      </c>
      <c r="G1994" s="2" t="s">
        <v>3519</v>
      </c>
      <c r="H1994" s="2" t="s">
        <v>3131</v>
      </c>
      <c r="I1994" s="22" t="str">
        <f t="shared" si="189"/>
        <v>United States</v>
      </c>
      <c r="J1994" s="22" t="str">
        <f t="shared" si="190"/>
        <v>California</v>
      </c>
      <c r="K1994" s="2" t="s">
        <v>18</v>
      </c>
      <c r="L1994" s="2" t="s">
        <v>935</v>
      </c>
      <c r="M1994" s="4">
        <v>153.55199999999999</v>
      </c>
      <c r="N1994" s="4">
        <v>3</v>
      </c>
      <c r="O1994" s="4">
        <v>51.823799999999999</v>
      </c>
      <c r="P1994" s="14">
        <f t="shared" si="191"/>
        <v>0.33750000000000002</v>
      </c>
    </row>
    <row r="1995" spans="1:16" ht="14.25" customHeight="1" x14ac:dyDescent="0.25">
      <c r="A1995" s="2" t="s">
        <v>2203</v>
      </c>
      <c r="B1995" s="3">
        <v>41999</v>
      </c>
      <c r="C1995" s="10" t="str">
        <f t="shared" si="186"/>
        <v>December</v>
      </c>
      <c r="D1995" s="10" t="str">
        <f t="shared" si="187"/>
        <v>2014</v>
      </c>
      <c r="E1995" s="3">
        <v>42003</v>
      </c>
      <c r="F1995" s="13">
        <f t="shared" si="188"/>
        <v>4</v>
      </c>
      <c r="G1995" s="2" t="s">
        <v>3519</v>
      </c>
      <c r="H1995" s="2" t="s">
        <v>3131</v>
      </c>
      <c r="I1995" s="22" t="str">
        <f t="shared" si="189"/>
        <v>United States</v>
      </c>
      <c r="J1995" s="22" t="str">
        <f t="shared" si="190"/>
        <v>California</v>
      </c>
      <c r="K1995" s="2" t="s">
        <v>28</v>
      </c>
      <c r="L1995" s="2" t="s">
        <v>1758</v>
      </c>
      <c r="M1995" s="4">
        <v>270.62</v>
      </c>
      <c r="N1995" s="4">
        <v>2</v>
      </c>
      <c r="O1995" s="4">
        <v>2.7061999999999999</v>
      </c>
      <c r="P1995" s="14">
        <f t="shared" si="191"/>
        <v>0.01</v>
      </c>
    </row>
    <row r="1996" spans="1:16" ht="14.25" customHeight="1" x14ac:dyDescent="0.25">
      <c r="A1996" s="2" t="s">
        <v>2204</v>
      </c>
      <c r="B1996" s="3">
        <v>41257</v>
      </c>
      <c r="C1996" s="10" t="str">
        <f t="shared" si="186"/>
        <v>December</v>
      </c>
      <c r="D1996" s="10" t="str">
        <f t="shared" si="187"/>
        <v>2012</v>
      </c>
      <c r="E1996" s="3">
        <v>41261</v>
      </c>
      <c r="F1996" s="13">
        <f t="shared" si="188"/>
        <v>4</v>
      </c>
      <c r="G1996" s="2" t="s">
        <v>3307</v>
      </c>
      <c r="H1996" s="2" t="s">
        <v>3163</v>
      </c>
      <c r="I1996" s="22" t="str">
        <f t="shared" si="189"/>
        <v>United States</v>
      </c>
      <c r="J1996" s="22" t="str">
        <f t="shared" si="190"/>
        <v>California</v>
      </c>
      <c r="K1996" s="2" t="s">
        <v>12</v>
      </c>
      <c r="L1996" s="2" t="s">
        <v>106</v>
      </c>
      <c r="M1996" s="4">
        <v>29.22</v>
      </c>
      <c r="N1996" s="4">
        <v>3</v>
      </c>
      <c r="O1996" s="4">
        <v>12.8568</v>
      </c>
      <c r="P1996" s="14">
        <f t="shared" si="191"/>
        <v>0.44</v>
      </c>
    </row>
    <row r="1997" spans="1:16" ht="14.25" customHeight="1" x14ac:dyDescent="0.25">
      <c r="A1997" s="2" t="s">
        <v>2205</v>
      </c>
      <c r="B1997" s="3">
        <v>42002</v>
      </c>
      <c r="C1997" s="10" t="str">
        <f t="shared" si="186"/>
        <v>December</v>
      </c>
      <c r="D1997" s="10" t="str">
        <f t="shared" si="187"/>
        <v>2014</v>
      </c>
      <c r="E1997" s="3">
        <v>42005</v>
      </c>
      <c r="F1997" s="13">
        <f t="shared" si="188"/>
        <v>3</v>
      </c>
      <c r="G1997" s="2" t="s">
        <v>3422</v>
      </c>
      <c r="H1997" s="2" t="s">
        <v>3264</v>
      </c>
      <c r="I1997" s="22" t="str">
        <f t="shared" si="189"/>
        <v>United States</v>
      </c>
      <c r="J1997" s="22" t="str">
        <f t="shared" si="190"/>
        <v>Colorado</v>
      </c>
      <c r="K1997" s="2" t="s">
        <v>18</v>
      </c>
      <c r="L1997" s="2" t="s">
        <v>1566</v>
      </c>
      <c r="M1997" s="4">
        <v>1.1879999999999999</v>
      </c>
      <c r="N1997" s="4">
        <v>2</v>
      </c>
      <c r="O1997" s="4">
        <v>-0.99</v>
      </c>
      <c r="P1997" s="14">
        <f t="shared" si="191"/>
        <v>-0.83333333333333337</v>
      </c>
    </row>
    <row r="1998" spans="1:16" ht="14.25" customHeight="1" x14ac:dyDescent="0.25">
      <c r="A1998" s="2" t="s">
        <v>2206</v>
      </c>
      <c r="B1998" s="3">
        <v>41348</v>
      </c>
      <c r="C1998" s="10" t="str">
        <f t="shared" si="186"/>
        <v>March</v>
      </c>
      <c r="D1998" s="10" t="str">
        <f t="shared" si="187"/>
        <v>2013</v>
      </c>
      <c r="E1998" s="3">
        <v>41354</v>
      </c>
      <c r="F1998" s="13">
        <f t="shared" si="188"/>
        <v>6</v>
      </c>
      <c r="G1998" s="2" t="s">
        <v>3323</v>
      </c>
      <c r="H1998" s="2" t="s">
        <v>3277</v>
      </c>
      <c r="I1998" s="22" t="str">
        <f t="shared" si="189"/>
        <v>United States</v>
      </c>
      <c r="J1998" s="22" t="str">
        <f t="shared" si="190"/>
        <v>California</v>
      </c>
      <c r="K1998" s="2" t="s">
        <v>18</v>
      </c>
      <c r="L1998" s="2" t="s">
        <v>351</v>
      </c>
      <c r="M1998" s="4">
        <v>41.904000000000003</v>
      </c>
      <c r="N1998" s="4">
        <v>6</v>
      </c>
      <c r="O1998" s="4">
        <v>14.1426</v>
      </c>
      <c r="P1998" s="14">
        <f t="shared" si="191"/>
        <v>0.33749999999999997</v>
      </c>
    </row>
    <row r="1999" spans="1:16" ht="14.25" customHeight="1" x14ac:dyDescent="0.25">
      <c r="A1999" s="2" t="s">
        <v>2207</v>
      </c>
      <c r="B1999" s="3">
        <v>41902</v>
      </c>
      <c r="C1999" s="10" t="str">
        <f t="shared" si="186"/>
        <v>September</v>
      </c>
      <c r="D1999" s="10" t="str">
        <f t="shared" si="187"/>
        <v>2014</v>
      </c>
      <c r="E1999" s="3">
        <v>41908</v>
      </c>
      <c r="F1999" s="13">
        <f t="shared" si="188"/>
        <v>6</v>
      </c>
      <c r="G1999" s="2" t="s">
        <v>3863</v>
      </c>
      <c r="H1999" s="2" t="s">
        <v>3211</v>
      </c>
      <c r="I1999" s="22" t="str">
        <f t="shared" si="189"/>
        <v>United States</v>
      </c>
      <c r="J1999" s="22" t="str">
        <f t="shared" si="190"/>
        <v>Oregon</v>
      </c>
      <c r="K1999" s="2" t="s">
        <v>16</v>
      </c>
      <c r="L1999" s="2" t="s">
        <v>1551</v>
      </c>
      <c r="M1999" s="4">
        <v>191.976</v>
      </c>
      <c r="N1999" s="4">
        <v>3</v>
      </c>
      <c r="O1999" s="4">
        <v>19.197600000000001</v>
      </c>
      <c r="P1999" s="14">
        <f t="shared" si="191"/>
        <v>0.1</v>
      </c>
    </row>
    <row r="2000" spans="1:16" ht="14.25" customHeight="1" x14ac:dyDescent="0.25">
      <c r="A2000" s="2" t="s">
        <v>2207</v>
      </c>
      <c r="B2000" s="3">
        <v>41902</v>
      </c>
      <c r="C2000" s="10" t="str">
        <f t="shared" si="186"/>
        <v>September</v>
      </c>
      <c r="D2000" s="10" t="str">
        <f t="shared" si="187"/>
        <v>2014</v>
      </c>
      <c r="E2000" s="3">
        <v>41908</v>
      </c>
      <c r="F2000" s="13">
        <f t="shared" si="188"/>
        <v>6</v>
      </c>
      <c r="G2000" s="2" t="s">
        <v>3863</v>
      </c>
      <c r="H2000" s="2" t="s">
        <v>3211</v>
      </c>
      <c r="I2000" s="22" t="str">
        <f t="shared" si="189"/>
        <v>United States</v>
      </c>
      <c r="J2000" s="22" t="str">
        <f t="shared" si="190"/>
        <v>Oregon</v>
      </c>
      <c r="K2000" s="2" t="s">
        <v>14</v>
      </c>
      <c r="L2000" s="2" t="s">
        <v>2208</v>
      </c>
      <c r="M2000" s="4">
        <v>23.832000000000001</v>
      </c>
      <c r="N2000" s="4">
        <v>3</v>
      </c>
      <c r="O2000" s="4">
        <v>6.5537999999999998</v>
      </c>
      <c r="P2000" s="14">
        <f t="shared" si="191"/>
        <v>0.27499999999999997</v>
      </c>
    </row>
    <row r="2001" spans="1:16" ht="14.25" customHeight="1" x14ac:dyDescent="0.25">
      <c r="A2001" s="2" t="s">
        <v>2207</v>
      </c>
      <c r="B2001" s="3">
        <v>41902</v>
      </c>
      <c r="C2001" s="10" t="str">
        <f t="shared" si="186"/>
        <v>September</v>
      </c>
      <c r="D2001" s="10" t="str">
        <f t="shared" si="187"/>
        <v>2014</v>
      </c>
      <c r="E2001" s="3">
        <v>41908</v>
      </c>
      <c r="F2001" s="13">
        <f t="shared" si="188"/>
        <v>6</v>
      </c>
      <c r="G2001" s="2" t="s">
        <v>3863</v>
      </c>
      <c r="H2001" s="2" t="s">
        <v>3211</v>
      </c>
      <c r="I2001" s="22" t="str">
        <f t="shared" si="189"/>
        <v>United States</v>
      </c>
      <c r="J2001" s="22" t="str">
        <f t="shared" si="190"/>
        <v>Oregon</v>
      </c>
      <c r="K2001" s="2" t="s">
        <v>12</v>
      </c>
      <c r="L2001" s="2" t="s">
        <v>243</v>
      </c>
      <c r="M2001" s="4">
        <v>409.21600000000001</v>
      </c>
      <c r="N2001" s="4">
        <v>8</v>
      </c>
      <c r="O2001" s="4">
        <v>61.382399999999997</v>
      </c>
      <c r="P2001" s="14">
        <f t="shared" si="191"/>
        <v>0.15</v>
      </c>
    </row>
    <row r="2002" spans="1:16" ht="14.25" customHeight="1" x14ac:dyDescent="0.25">
      <c r="A2002" s="2" t="s">
        <v>2207</v>
      </c>
      <c r="B2002" s="3">
        <v>41902</v>
      </c>
      <c r="C2002" s="10" t="str">
        <f t="shared" si="186"/>
        <v>September</v>
      </c>
      <c r="D2002" s="10" t="str">
        <f t="shared" si="187"/>
        <v>2014</v>
      </c>
      <c r="E2002" s="3">
        <v>41908</v>
      </c>
      <c r="F2002" s="13">
        <f t="shared" si="188"/>
        <v>6</v>
      </c>
      <c r="G2002" s="2" t="s">
        <v>3863</v>
      </c>
      <c r="H2002" s="2" t="s">
        <v>3211</v>
      </c>
      <c r="I2002" s="22" t="str">
        <f t="shared" si="189"/>
        <v>United States</v>
      </c>
      <c r="J2002" s="22" t="str">
        <f t="shared" si="190"/>
        <v>Oregon</v>
      </c>
      <c r="K2002" s="2" t="s">
        <v>198</v>
      </c>
      <c r="L2002" s="2" t="s">
        <v>199</v>
      </c>
      <c r="M2002" s="4">
        <v>72.587999999999994</v>
      </c>
      <c r="N2002" s="4">
        <v>2</v>
      </c>
      <c r="O2002" s="4">
        <v>-128.2388</v>
      </c>
      <c r="P2002" s="14">
        <f t="shared" si="191"/>
        <v>-1.7666666666666668</v>
      </c>
    </row>
    <row r="2003" spans="1:16" ht="14.25" customHeight="1" x14ac:dyDescent="0.25">
      <c r="A2003" s="2" t="s">
        <v>2209</v>
      </c>
      <c r="B2003" s="3">
        <v>41794</v>
      </c>
      <c r="C2003" s="10" t="str">
        <f t="shared" si="186"/>
        <v>June</v>
      </c>
      <c r="D2003" s="10" t="str">
        <f t="shared" si="187"/>
        <v>2014</v>
      </c>
      <c r="E2003" s="3">
        <v>41798</v>
      </c>
      <c r="F2003" s="13">
        <f t="shared" si="188"/>
        <v>4</v>
      </c>
      <c r="G2003" s="2" t="s">
        <v>3864</v>
      </c>
      <c r="H2003" s="2" t="s">
        <v>3131</v>
      </c>
      <c r="I2003" s="22" t="str">
        <f t="shared" si="189"/>
        <v>United States</v>
      </c>
      <c r="J2003" s="22" t="str">
        <f t="shared" si="190"/>
        <v>California</v>
      </c>
      <c r="K2003" s="2" t="s">
        <v>38</v>
      </c>
      <c r="L2003" s="2" t="s">
        <v>764</v>
      </c>
      <c r="M2003" s="4">
        <v>44.75</v>
      </c>
      <c r="N2003" s="4">
        <v>5</v>
      </c>
      <c r="O2003" s="4">
        <v>8.5024999999999995</v>
      </c>
      <c r="P2003" s="14">
        <f t="shared" si="191"/>
        <v>0.19</v>
      </c>
    </row>
    <row r="2004" spans="1:16" ht="14.25" customHeight="1" x14ac:dyDescent="0.25">
      <c r="A2004" s="2" t="s">
        <v>2209</v>
      </c>
      <c r="B2004" s="3">
        <v>41794</v>
      </c>
      <c r="C2004" s="10" t="str">
        <f t="shared" si="186"/>
        <v>June</v>
      </c>
      <c r="D2004" s="10" t="str">
        <f t="shared" si="187"/>
        <v>2014</v>
      </c>
      <c r="E2004" s="3">
        <v>41798</v>
      </c>
      <c r="F2004" s="13">
        <f t="shared" si="188"/>
        <v>4</v>
      </c>
      <c r="G2004" s="2" t="s">
        <v>3864</v>
      </c>
      <c r="H2004" s="2" t="s">
        <v>3131</v>
      </c>
      <c r="I2004" s="22" t="str">
        <f t="shared" si="189"/>
        <v>United States</v>
      </c>
      <c r="J2004" s="22" t="str">
        <f t="shared" si="190"/>
        <v>California</v>
      </c>
      <c r="K2004" s="2" t="s">
        <v>45</v>
      </c>
      <c r="L2004" s="2" t="s">
        <v>2210</v>
      </c>
      <c r="M2004" s="4">
        <v>11.96</v>
      </c>
      <c r="N2004" s="4">
        <v>2</v>
      </c>
      <c r="O2004" s="4">
        <v>5.3819999999999997</v>
      </c>
      <c r="P2004" s="14">
        <f t="shared" si="191"/>
        <v>0.44999999999999996</v>
      </c>
    </row>
    <row r="2005" spans="1:16" ht="14.25" customHeight="1" x14ac:dyDescent="0.25">
      <c r="A2005" s="2" t="s">
        <v>2209</v>
      </c>
      <c r="B2005" s="3">
        <v>41794</v>
      </c>
      <c r="C2005" s="10" t="str">
        <f t="shared" si="186"/>
        <v>June</v>
      </c>
      <c r="D2005" s="10" t="str">
        <f t="shared" si="187"/>
        <v>2014</v>
      </c>
      <c r="E2005" s="3">
        <v>41798</v>
      </c>
      <c r="F2005" s="13">
        <f t="shared" si="188"/>
        <v>4</v>
      </c>
      <c r="G2005" s="2" t="s">
        <v>3864</v>
      </c>
      <c r="H2005" s="2" t="s">
        <v>3131</v>
      </c>
      <c r="I2005" s="22" t="str">
        <f t="shared" si="189"/>
        <v>United States</v>
      </c>
      <c r="J2005" s="22" t="str">
        <f t="shared" si="190"/>
        <v>California</v>
      </c>
      <c r="K2005" s="2" t="s">
        <v>18</v>
      </c>
      <c r="L2005" s="2" t="s">
        <v>455</v>
      </c>
      <c r="M2005" s="4">
        <v>3.9119999999999999</v>
      </c>
      <c r="N2005" s="4">
        <v>1</v>
      </c>
      <c r="O2005" s="4">
        <v>1.2714000000000001</v>
      </c>
      <c r="P2005" s="14">
        <f t="shared" si="191"/>
        <v>0.32500000000000001</v>
      </c>
    </row>
    <row r="2006" spans="1:16" ht="14.25" customHeight="1" x14ac:dyDescent="0.25">
      <c r="A2006" s="2" t="s">
        <v>2211</v>
      </c>
      <c r="B2006" s="3">
        <v>40841</v>
      </c>
      <c r="C2006" s="10" t="str">
        <f t="shared" si="186"/>
        <v>October</v>
      </c>
      <c r="D2006" s="10" t="str">
        <f t="shared" si="187"/>
        <v>2011</v>
      </c>
      <c r="E2006" s="3">
        <v>40844</v>
      </c>
      <c r="F2006" s="13">
        <f t="shared" si="188"/>
        <v>3</v>
      </c>
      <c r="G2006" s="2" t="s">
        <v>3818</v>
      </c>
      <c r="H2006" s="2" t="s">
        <v>3134</v>
      </c>
      <c r="I2006" s="22" t="str">
        <f t="shared" si="189"/>
        <v>United States</v>
      </c>
      <c r="J2006" s="22" t="str">
        <f t="shared" si="190"/>
        <v>California</v>
      </c>
      <c r="K2006" s="2" t="s">
        <v>18</v>
      </c>
      <c r="L2006" s="2" t="s">
        <v>2147</v>
      </c>
      <c r="M2006" s="4">
        <v>49.408000000000001</v>
      </c>
      <c r="N2006" s="4">
        <v>4</v>
      </c>
      <c r="O2006" s="4">
        <v>18.527999999999999</v>
      </c>
      <c r="P2006" s="14">
        <f t="shared" si="191"/>
        <v>0.37499999999999994</v>
      </c>
    </row>
    <row r="2007" spans="1:16" ht="14.25" customHeight="1" x14ac:dyDescent="0.25">
      <c r="A2007" s="2" t="s">
        <v>2212</v>
      </c>
      <c r="B2007" s="3">
        <v>41503</v>
      </c>
      <c r="C2007" s="10" t="str">
        <f t="shared" si="186"/>
        <v>August</v>
      </c>
      <c r="D2007" s="10" t="str">
        <f t="shared" si="187"/>
        <v>2013</v>
      </c>
      <c r="E2007" s="3">
        <v>41506</v>
      </c>
      <c r="F2007" s="13">
        <f t="shared" si="188"/>
        <v>3</v>
      </c>
      <c r="G2007" s="2" t="s">
        <v>3865</v>
      </c>
      <c r="H2007" s="2" t="s">
        <v>3131</v>
      </c>
      <c r="I2007" s="22" t="str">
        <f t="shared" si="189"/>
        <v>United States</v>
      </c>
      <c r="J2007" s="22" t="str">
        <f t="shared" si="190"/>
        <v>California</v>
      </c>
      <c r="K2007" s="2" t="s">
        <v>22</v>
      </c>
      <c r="L2007" s="2" t="s">
        <v>2213</v>
      </c>
      <c r="M2007" s="4">
        <v>161.28</v>
      </c>
      <c r="N2007" s="4">
        <v>2</v>
      </c>
      <c r="O2007" s="4">
        <v>12.096</v>
      </c>
      <c r="P2007" s="14">
        <f t="shared" si="191"/>
        <v>7.4999999999999997E-2</v>
      </c>
    </row>
    <row r="2008" spans="1:16" ht="14.25" customHeight="1" x14ac:dyDescent="0.25">
      <c r="A2008" s="2" t="s">
        <v>2214</v>
      </c>
      <c r="B2008" s="3">
        <v>41583</v>
      </c>
      <c r="C2008" s="10" t="str">
        <f t="shared" si="186"/>
        <v>November</v>
      </c>
      <c r="D2008" s="10" t="str">
        <f t="shared" si="187"/>
        <v>2013</v>
      </c>
      <c r="E2008" s="3">
        <v>41583</v>
      </c>
      <c r="F2008" s="13">
        <f t="shared" si="188"/>
        <v>0</v>
      </c>
      <c r="G2008" s="2" t="s">
        <v>3661</v>
      </c>
      <c r="H2008" s="2" t="s">
        <v>3247</v>
      </c>
      <c r="I2008" s="22" t="str">
        <f t="shared" si="189"/>
        <v>United States</v>
      </c>
      <c r="J2008" s="22" t="str">
        <f t="shared" si="190"/>
        <v>California</v>
      </c>
      <c r="K2008" s="2" t="s">
        <v>14</v>
      </c>
      <c r="L2008" s="2" t="s">
        <v>663</v>
      </c>
      <c r="M2008" s="4">
        <v>192.8</v>
      </c>
      <c r="N2008" s="4">
        <v>4</v>
      </c>
      <c r="O2008" s="4">
        <v>55.911999999999999</v>
      </c>
      <c r="P2008" s="14">
        <f t="shared" si="191"/>
        <v>0.28999999999999998</v>
      </c>
    </row>
    <row r="2009" spans="1:16" ht="14.25" customHeight="1" x14ac:dyDescent="0.25">
      <c r="A2009" s="2" t="s">
        <v>2215</v>
      </c>
      <c r="B2009" s="3">
        <v>40632</v>
      </c>
      <c r="C2009" s="10" t="str">
        <f t="shared" si="186"/>
        <v>March</v>
      </c>
      <c r="D2009" s="10" t="str">
        <f t="shared" si="187"/>
        <v>2011</v>
      </c>
      <c r="E2009" s="3">
        <v>40637</v>
      </c>
      <c r="F2009" s="13">
        <f t="shared" si="188"/>
        <v>5</v>
      </c>
      <c r="G2009" s="2" t="s">
        <v>3649</v>
      </c>
      <c r="H2009" s="2" t="s">
        <v>3134</v>
      </c>
      <c r="I2009" s="22" t="str">
        <f t="shared" si="189"/>
        <v>United States</v>
      </c>
      <c r="J2009" s="22" t="str">
        <f t="shared" si="190"/>
        <v>California</v>
      </c>
      <c r="K2009" s="2" t="s">
        <v>198</v>
      </c>
      <c r="L2009" s="2" t="s">
        <v>237</v>
      </c>
      <c r="M2009" s="4">
        <v>205.666</v>
      </c>
      <c r="N2009" s="4">
        <v>2</v>
      </c>
      <c r="O2009" s="4">
        <v>-12.098000000000001</v>
      </c>
      <c r="P2009" s="14">
        <f t="shared" si="191"/>
        <v>-5.8823529411764712E-2</v>
      </c>
    </row>
    <row r="2010" spans="1:16" ht="14.25" customHeight="1" x14ac:dyDescent="0.25">
      <c r="A2010" s="2" t="s">
        <v>2216</v>
      </c>
      <c r="B2010" s="3">
        <v>41017</v>
      </c>
      <c r="C2010" s="10" t="str">
        <f t="shared" si="186"/>
        <v>April</v>
      </c>
      <c r="D2010" s="10" t="str">
        <f t="shared" si="187"/>
        <v>2012</v>
      </c>
      <c r="E2010" s="3">
        <v>41019</v>
      </c>
      <c r="F2010" s="13">
        <f t="shared" si="188"/>
        <v>2</v>
      </c>
      <c r="G2010" s="2" t="s">
        <v>3866</v>
      </c>
      <c r="H2010" s="2" t="s">
        <v>3278</v>
      </c>
      <c r="I2010" s="22" t="str">
        <f t="shared" si="189"/>
        <v>United States</v>
      </c>
      <c r="J2010" s="22" t="str">
        <f t="shared" si="190"/>
        <v>California</v>
      </c>
      <c r="K2010" s="2" t="s">
        <v>28</v>
      </c>
      <c r="L2010" s="2" t="s">
        <v>1145</v>
      </c>
      <c r="M2010" s="4">
        <v>115.44</v>
      </c>
      <c r="N2010" s="4">
        <v>3</v>
      </c>
      <c r="O2010" s="4">
        <v>30.014399999999998</v>
      </c>
      <c r="P2010" s="14">
        <f t="shared" si="191"/>
        <v>0.26</v>
      </c>
    </row>
    <row r="2011" spans="1:16" ht="14.25" customHeight="1" x14ac:dyDescent="0.25">
      <c r="A2011" s="2" t="s">
        <v>2217</v>
      </c>
      <c r="B2011" s="3">
        <v>40899</v>
      </c>
      <c r="C2011" s="10" t="str">
        <f t="shared" si="186"/>
        <v>December</v>
      </c>
      <c r="D2011" s="10" t="str">
        <f t="shared" si="187"/>
        <v>2011</v>
      </c>
      <c r="E2011" s="3">
        <v>40903</v>
      </c>
      <c r="F2011" s="13">
        <f t="shared" si="188"/>
        <v>4</v>
      </c>
      <c r="G2011" s="2" t="s">
        <v>3867</v>
      </c>
      <c r="H2011" s="2" t="s">
        <v>3143</v>
      </c>
      <c r="I2011" s="22" t="str">
        <f t="shared" si="189"/>
        <v>United States</v>
      </c>
      <c r="J2011" s="22" t="str">
        <f t="shared" si="190"/>
        <v>California</v>
      </c>
      <c r="K2011" s="2" t="s">
        <v>14</v>
      </c>
      <c r="L2011" s="2" t="s">
        <v>292</v>
      </c>
      <c r="M2011" s="4">
        <v>11.76</v>
      </c>
      <c r="N2011" s="4">
        <v>4</v>
      </c>
      <c r="O2011" s="4">
        <v>3.1751999999999998</v>
      </c>
      <c r="P2011" s="14">
        <f t="shared" si="191"/>
        <v>0.26999999999999996</v>
      </c>
    </row>
    <row r="2012" spans="1:16" ht="14.25" customHeight="1" x14ac:dyDescent="0.25">
      <c r="A2012" s="2" t="s">
        <v>2218</v>
      </c>
      <c r="B2012" s="3">
        <v>41965</v>
      </c>
      <c r="C2012" s="10" t="str">
        <f t="shared" si="186"/>
        <v>November</v>
      </c>
      <c r="D2012" s="10" t="str">
        <f t="shared" si="187"/>
        <v>2014</v>
      </c>
      <c r="E2012" s="3">
        <v>41969</v>
      </c>
      <c r="F2012" s="13">
        <f t="shared" si="188"/>
        <v>4</v>
      </c>
      <c r="G2012" s="2" t="s">
        <v>3836</v>
      </c>
      <c r="H2012" s="2" t="s">
        <v>3134</v>
      </c>
      <c r="I2012" s="22" t="str">
        <f t="shared" si="189"/>
        <v>United States</v>
      </c>
      <c r="J2012" s="22" t="str">
        <f t="shared" si="190"/>
        <v>California</v>
      </c>
      <c r="K2012" s="2" t="s">
        <v>14</v>
      </c>
      <c r="L2012" s="2" t="s">
        <v>292</v>
      </c>
      <c r="M2012" s="4">
        <v>11.76</v>
      </c>
      <c r="N2012" s="4">
        <v>4</v>
      </c>
      <c r="O2012" s="4">
        <v>3.1751999999999998</v>
      </c>
      <c r="P2012" s="14">
        <f t="shared" si="191"/>
        <v>0.26999999999999996</v>
      </c>
    </row>
    <row r="2013" spans="1:16" ht="14.25" customHeight="1" x14ac:dyDescent="0.25">
      <c r="A2013" s="2" t="s">
        <v>2218</v>
      </c>
      <c r="B2013" s="3">
        <v>41965</v>
      </c>
      <c r="C2013" s="10" t="str">
        <f t="shared" si="186"/>
        <v>November</v>
      </c>
      <c r="D2013" s="10" t="str">
        <f t="shared" si="187"/>
        <v>2014</v>
      </c>
      <c r="E2013" s="3">
        <v>41969</v>
      </c>
      <c r="F2013" s="13">
        <f t="shared" si="188"/>
        <v>4</v>
      </c>
      <c r="G2013" s="2" t="s">
        <v>3836</v>
      </c>
      <c r="H2013" s="2" t="s">
        <v>3134</v>
      </c>
      <c r="I2013" s="22" t="str">
        <f t="shared" si="189"/>
        <v>United States</v>
      </c>
      <c r="J2013" s="22" t="str">
        <f t="shared" si="190"/>
        <v>California</v>
      </c>
      <c r="K2013" s="2" t="s">
        <v>18</v>
      </c>
      <c r="L2013" s="2" t="s">
        <v>1156</v>
      </c>
      <c r="M2013" s="4">
        <v>40.735999999999997</v>
      </c>
      <c r="N2013" s="4">
        <v>2</v>
      </c>
      <c r="O2013" s="4">
        <v>14.7668</v>
      </c>
      <c r="P2013" s="14">
        <f t="shared" si="191"/>
        <v>0.36250000000000004</v>
      </c>
    </row>
    <row r="2014" spans="1:16" ht="14.25" customHeight="1" x14ac:dyDescent="0.25">
      <c r="A2014" s="2" t="s">
        <v>2219</v>
      </c>
      <c r="B2014" s="3">
        <v>41453</v>
      </c>
      <c r="C2014" s="10" t="str">
        <f t="shared" si="186"/>
        <v>June</v>
      </c>
      <c r="D2014" s="10" t="str">
        <f t="shared" si="187"/>
        <v>2013</v>
      </c>
      <c r="E2014" s="3">
        <v>41455</v>
      </c>
      <c r="F2014" s="13">
        <f t="shared" si="188"/>
        <v>2</v>
      </c>
      <c r="G2014" s="2" t="s">
        <v>3868</v>
      </c>
      <c r="H2014" s="2" t="s">
        <v>3134</v>
      </c>
      <c r="I2014" s="22" t="str">
        <f t="shared" si="189"/>
        <v>United States</v>
      </c>
      <c r="J2014" s="22" t="str">
        <f t="shared" si="190"/>
        <v>California</v>
      </c>
      <c r="K2014" s="2" t="s">
        <v>16</v>
      </c>
      <c r="L2014" s="2" t="s">
        <v>1406</v>
      </c>
      <c r="M2014" s="4">
        <v>201.584</v>
      </c>
      <c r="N2014" s="4">
        <v>2</v>
      </c>
      <c r="O2014" s="4">
        <v>12.599</v>
      </c>
      <c r="P2014" s="14">
        <f t="shared" si="191"/>
        <v>6.25E-2</v>
      </c>
    </row>
    <row r="2015" spans="1:16" ht="14.25" customHeight="1" x14ac:dyDescent="0.25">
      <c r="A2015" s="2" t="s">
        <v>2220</v>
      </c>
      <c r="B2015" s="3">
        <v>42002</v>
      </c>
      <c r="C2015" s="10" t="str">
        <f t="shared" si="186"/>
        <v>December</v>
      </c>
      <c r="D2015" s="10" t="str">
        <f t="shared" si="187"/>
        <v>2014</v>
      </c>
      <c r="E2015" s="3">
        <v>42005</v>
      </c>
      <c r="F2015" s="13">
        <f t="shared" si="188"/>
        <v>3</v>
      </c>
      <c r="G2015" s="2" t="s">
        <v>3869</v>
      </c>
      <c r="H2015" s="2" t="s">
        <v>3154</v>
      </c>
      <c r="I2015" s="22" t="str">
        <f t="shared" si="189"/>
        <v>United States</v>
      </c>
      <c r="J2015" s="22" t="str">
        <f t="shared" si="190"/>
        <v>California</v>
      </c>
      <c r="K2015" s="2" t="s">
        <v>72</v>
      </c>
      <c r="L2015" s="2" t="s">
        <v>1903</v>
      </c>
      <c r="M2015" s="4">
        <v>340.70400000000001</v>
      </c>
      <c r="N2015" s="4">
        <v>6</v>
      </c>
      <c r="O2015" s="4">
        <v>-34.070399999999999</v>
      </c>
      <c r="P2015" s="14">
        <f t="shared" si="191"/>
        <v>-9.9999999999999992E-2</v>
      </c>
    </row>
    <row r="2016" spans="1:16" ht="14.25" customHeight="1" x14ac:dyDescent="0.25">
      <c r="A2016" s="2" t="s">
        <v>2221</v>
      </c>
      <c r="B2016" s="3">
        <v>40620</v>
      </c>
      <c r="C2016" s="10" t="str">
        <f t="shared" si="186"/>
        <v>March</v>
      </c>
      <c r="D2016" s="10" t="str">
        <f t="shared" si="187"/>
        <v>2011</v>
      </c>
      <c r="E2016" s="3">
        <v>40623</v>
      </c>
      <c r="F2016" s="13">
        <f t="shared" si="188"/>
        <v>3</v>
      </c>
      <c r="G2016" s="2" t="s">
        <v>3736</v>
      </c>
      <c r="H2016" s="2" t="s">
        <v>3134</v>
      </c>
      <c r="I2016" s="22" t="str">
        <f t="shared" si="189"/>
        <v>United States</v>
      </c>
      <c r="J2016" s="22" t="str">
        <f t="shared" si="190"/>
        <v>California</v>
      </c>
      <c r="K2016" s="2" t="s">
        <v>198</v>
      </c>
      <c r="L2016" s="2" t="s">
        <v>1991</v>
      </c>
      <c r="M2016" s="4">
        <v>1198.33</v>
      </c>
      <c r="N2016" s="4">
        <v>10</v>
      </c>
      <c r="O2016" s="4">
        <v>70.489999999999995</v>
      </c>
      <c r="P2016" s="14">
        <f t="shared" si="191"/>
        <v>5.8823529411764705E-2</v>
      </c>
    </row>
    <row r="2017" spans="1:16" ht="14.25" customHeight="1" x14ac:dyDescent="0.25">
      <c r="A2017" s="2" t="s">
        <v>2222</v>
      </c>
      <c r="B2017" s="3">
        <v>41824</v>
      </c>
      <c r="C2017" s="10" t="str">
        <f t="shared" si="186"/>
        <v>July</v>
      </c>
      <c r="D2017" s="10" t="str">
        <f t="shared" si="187"/>
        <v>2014</v>
      </c>
      <c r="E2017" s="3">
        <v>41829</v>
      </c>
      <c r="F2017" s="13">
        <f t="shared" si="188"/>
        <v>5</v>
      </c>
      <c r="G2017" s="2" t="s">
        <v>3686</v>
      </c>
      <c r="H2017" s="2" t="s">
        <v>3131</v>
      </c>
      <c r="I2017" s="22" t="str">
        <f t="shared" si="189"/>
        <v>United States</v>
      </c>
      <c r="J2017" s="22" t="str">
        <f t="shared" si="190"/>
        <v>California</v>
      </c>
      <c r="K2017" s="2" t="s">
        <v>28</v>
      </c>
      <c r="L2017" s="2" t="s">
        <v>2223</v>
      </c>
      <c r="M2017" s="4">
        <v>87.92</v>
      </c>
      <c r="N2017" s="4">
        <v>4</v>
      </c>
      <c r="O2017" s="4">
        <v>0.87919999999999998</v>
      </c>
      <c r="P2017" s="14">
        <f t="shared" si="191"/>
        <v>0.01</v>
      </c>
    </row>
    <row r="2018" spans="1:16" ht="14.25" customHeight="1" x14ac:dyDescent="0.25">
      <c r="A2018" s="2" t="s">
        <v>2224</v>
      </c>
      <c r="B2018" s="3">
        <v>41612</v>
      </c>
      <c r="C2018" s="10" t="str">
        <f t="shared" si="186"/>
        <v>December</v>
      </c>
      <c r="D2018" s="10" t="str">
        <f t="shared" si="187"/>
        <v>2013</v>
      </c>
      <c r="E2018" s="3">
        <v>41618</v>
      </c>
      <c r="F2018" s="13">
        <f t="shared" si="188"/>
        <v>6</v>
      </c>
      <c r="G2018" s="2" t="s">
        <v>3413</v>
      </c>
      <c r="H2018" s="2" t="s">
        <v>3131</v>
      </c>
      <c r="I2018" s="22" t="str">
        <f t="shared" si="189"/>
        <v>United States</v>
      </c>
      <c r="J2018" s="22" t="str">
        <f t="shared" si="190"/>
        <v>California</v>
      </c>
      <c r="K2018" s="2" t="s">
        <v>28</v>
      </c>
      <c r="L2018" s="2" t="s">
        <v>2225</v>
      </c>
      <c r="M2018" s="4">
        <v>772.68</v>
      </c>
      <c r="N2018" s="4">
        <v>4</v>
      </c>
      <c r="O2018" s="4">
        <v>108.1752</v>
      </c>
      <c r="P2018" s="14">
        <f t="shared" si="191"/>
        <v>0.14000000000000001</v>
      </c>
    </row>
    <row r="2019" spans="1:16" ht="14.25" customHeight="1" x14ac:dyDescent="0.25">
      <c r="A2019" s="2" t="s">
        <v>2226</v>
      </c>
      <c r="B2019" s="3">
        <v>41171</v>
      </c>
      <c r="C2019" s="10" t="str">
        <f t="shared" si="186"/>
        <v>September</v>
      </c>
      <c r="D2019" s="10" t="str">
        <f t="shared" si="187"/>
        <v>2012</v>
      </c>
      <c r="E2019" s="3">
        <v>41174</v>
      </c>
      <c r="F2019" s="13">
        <f t="shared" si="188"/>
        <v>3</v>
      </c>
      <c r="G2019" s="2" t="s">
        <v>3486</v>
      </c>
      <c r="H2019" s="2" t="s">
        <v>3131</v>
      </c>
      <c r="I2019" s="22" t="str">
        <f t="shared" si="189"/>
        <v>United States</v>
      </c>
      <c r="J2019" s="22" t="str">
        <f t="shared" si="190"/>
        <v>California</v>
      </c>
      <c r="K2019" s="2" t="s">
        <v>45</v>
      </c>
      <c r="L2019" s="2" t="s">
        <v>287</v>
      </c>
      <c r="M2019" s="4">
        <v>22.96</v>
      </c>
      <c r="N2019" s="4">
        <v>2</v>
      </c>
      <c r="O2019" s="4">
        <v>11.250400000000001</v>
      </c>
      <c r="P2019" s="14">
        <f t="shared" si="191"/>
        <v>0.49</v>
      </c>
    </row>
    <row r="2020" spans="1:16" ht="14.25" customHeight="1" x14ac:dyDescent="0.25">
      <c r="A2020" s="2" t="s">
        <v>2227</v>
      </c>
      <c r="B2020" s="3">
        <v>41620</v>
      </c>
      <c r="C2020" s="10" t="str">
        <f t="shared" si="186"/>
        <v>December</v>
      </c>
      <c r="D2020" s="10" t="str">
        <f t="shared" si="187"/>
        <v>2013</v>
      </c>
      <c r="E2020" s="3">
        <v>41622</v>
      </c>
      <c r="F2020" s="13">
        <f t="shared" si="188"/>
        <v>2</v>
      </c>
      <c r="G2020" s="2" t="s">
        <v>3506</v>
      </c>
      <c r="H2020" s="2" t="s">
        <v>3137</v>
      </c>
      <c r="I2020" s="22" t="str">
        <f t="shared" si="189"/>
        <v>United States</v>
      </c>
      <c r="J2020" s="22" t="str">
        <f t="shared" si="190"/>
        <v>Oregon</v>
      </c>
      <c r="K2020" s="2" t="s">
        <v>72</v>
      </c>
      <c r="L2020" s="2" t="s">
        <v>909</v>
      </c>
      <c r="M2020" s="4">
        <v>403.92</v>
      </c>
      <c r="N2020" s="4">
        <v>5</v>
      </c>
      <c r="O2020" s="4">
        <v>25.245000000000001</v>
      </c>
      <c r="P2020" s="14">
        <f t="shared" si="191"/>
        <v>6.25E-2</v>
      </c>
    </row>
    <row r="2021" spans="1:16" ht="14.25" customHeight="1" x14ac:dyDescent="0.25">
      <c r="A2021" s="2" t="s">
        <v>2228</v>
      </c>
      <c r="B2021" s="3">
        <v>41987</v>
      </c>
      <c r="C2021" s="10" t="str">
        <f t="shared" si="186"/>
        <v>December</v>
      </c>
      <c r="D2021" s="10" t="str">
        <f t="shared" si="187"/>
        <v>2014</v>
      </c>
      <c r="E2021" s="3">
        <v>41987</v>
      </c>
      <c r="F2021" s="13">
        <f t="shared" si="188"/>
        <v>0</v>
      </c>
      <c r="G2021" s="2" t="s">
        <v>3870</v>
      </c>
      <c r="H2021" s="2" t="s">
        <v>3132</v>
      </c>
      <c r="I2021" s="22" t="str">
        <f t="shared" si="189"/>
        <v>United States</v>
      </c>
      <c r="J2021" s="22" t="str">
        <f t="shared" si="190"/>
        <v>Washington</v>
      </c>
      <c r="K2021" s="2" t="s">
        <v>28</v>
      </c>
      <c r="L2021" s="2" t="s">
        <v>268</v>
      </c>
      <c r="M2021" s="4">
        <v>31.44</v>
      </c>
      <c r="N2021" s="4">
        <v>3</v>
      </c>
      <c r="O2021" s="4">
        <v>8.4887999999999995</v>
      </c>
      <c r="P2021" s="14">
        <f t="shared" si="191"/>
        <v>0.26999999999999996</v>
      </c>
    </row>
    <row r="2022" spans="1:16" ht="14.25" customHeight="1" x14ac:dyDescent="0.25">
      <c r="A2022" s="2" t="s">
        <v>2229</v>
      </c>
      <c r="B2022" s="3">
        <v>41625</v>
      </c>
      <c r="C2022" s="10" t="str">
        <f t="shared" si="186"/>
        <v>December</v>
      </c>
      <c r="D2022" s="10" t="str">
        <f t="shared" si="187"/>
        <v>2013</v>
      </c>
      <c r="E2022" s="3">
        <v>41632</v>
      </c>
      <c r="F2022" s="13">
        <f t="shared" si="188"/>
        <v>7</v>
      </c>
      <c r="G2022" s="2" t="s">
        <v>3632</v>
      </c>
      <c r="H2022" s="2" t="s">
        <v>3240</v>
      </c>
      <c r="I2022" s="22" t="str">
        <f t="shared" si="189"/>
        <v>United States</v>
      </c>
      <c r="J2022" s="22" t="str">
        <f t="shared" si="190"/>
        <v>California</v>
      </c>
      <c r="K2022" s="2" t="s">
        <v>72</v>
      </c>
      <c r="L2022" s="2" t="s">
        <v>2129</v>
      </c>
      <c r="M2022" s="4">
        <v>563.91999999999996</v>
      </c>
      <c r="N2022" s="4">
        <v>5</v>
      </c>
      <c r="O2022" s="4">
        <v>7.0490000000000004</v>
      </c>
      <c r="P2022" s="14">
        <f t="shared" si="191"/>
        <v>1.2500000000000002E-2</v>
      </c>
    </row>
    <row r="2023" spans="1:16" ht="14.25" customHeight="1" x14ac:dyDescent="0.25">
      <c r="A2023" s="2" t="s">
        <v>2230</v>
      </c>
      <c r="B2023" s="3">
        <v>41870</v>
      </c>
      <c r="C2023" s="10" t="str">
        <f t="shared" si="186"/>
        <v>August</v>
      </c>
      <c r="D2023" s="10" t="str">
        <f t="shared" si="187"/>
        <v>2014</v>
      </c>
      <c r="E2023" s="3">
        <v>41877</v>
      </c>
      <c r="F2023" s="13">
        <f t="shared" si="188"/>
        <v>7</v>
      </c>
      <c r="G2023" s="2" t="s">
        <v>3515</v>
      </c>
      <c r="H2023" s="2" t="s">
        <v>3132</v>
      </c>
      <c r="I2023" s="22" t="str">
        <f t="shared" si="189"/>
        <v>United States</v>
      </c>
      <c r="J2023" s="22" t="str">
        <f t="shared" si="190"/>
        <v>Washington</v>
      </c>
      <c r="K2023" s="2" t="s">
        <v>18</v>
      </c>
      <c r="L2023" s="2" t="s">
        <v>2231</v>
      </c>
      <c r="M2023" s="4">
        <v>2793.5279999999998</v>
      </c>
      <c r="N2023" s="4">
        <v>9</v>
      </c>
      <c r="O2023" s="4">
        <v>942.81569999999999</v>
      </c>
      <c r="P2023" s="14">
        <f t="shared" si="191"/>
        <v>0.33750000000000002</v>
      </c>
    </row>
    <row r="2024" spans="1:16" ht="14.25" customHeight="1" x14ac:dyDescent="0.25">
      <c r="A2024" s="2" t="s">
        <v>2230</v>
      </c>
      <c r="B2024" s="3">
        <v>41870</v>
      </c>
      <c r="C2024" s="10" t="str">
        <f t="shared" si="186"/>
        <v>August</v>
      </c>
      <c r="D2024" s="10" t="str">
        <f t="shared" si="187"/>
        <v>2014</v>
      </c>
      <c r="E2024" s="3">
        <v>41877</v>
      </c>
      <c r="F2024" s="13">
        <f t="shared" si="188"/>
        <v>7</v>
      </c>
      <c r="G2024" s="2" t="s">
        <v>3515</v>
      </c>
      <c r="H2024" s="2" t="s">
        <v>3132</v>
      </c>
      <c r="I2024" s="22" t="str">
        <f t="shared" si="189"/>
        <v>United States</v>
      </c>
      <c r="J2024" s="22" t="str">
        <f t="shared" si="190"/>
        <v>Washington</v>
      </c>
      <c r="K2024" s="2" t="s">
        <v>28</v>
      </c>
      <c r="L2024" s="2" t="s">
        <v>554</v>
      </c>
      <c r="M2024" s="4">
        <v>1000.02</v>
      </c>
      <c r="N2024" s="4">
        <v>7</v>
      </c>
      <c r="O2024" s="4">
        <v>290.00580000000002</v>
      </c>
      <c r="P2024" s="14">
        <f t="shared" si="191"/>
        <v>0.29000000000000004</v>
      </c>
    </row>
    <row r="2025" spans="1:16" ht="14.25" customHeight="1" x14ac:dyDescent="0.25">
      <c r="A2025" s="2" t="s">
        <v>2230</v>
      </c>
      <c r="B2025" s="3">
        <v>41870</v>
      </c>
      <c r="C2025" s="10" t="str">
        <f t="shared" si="186"/>
        <v>August</v>
      </c>
      <c r="D2025" s="10" t="str">
        <f t="shared" si="187"/>
        <v>2014</v>
      </c>
      <c r="E2025" s="3">
        <v>41877</v>
      </c>
      <c r="F2025" s="13">
        <f t="shared" si="188"/>
        <v>7</v>
      </c>
      <c r="G2025" s="2" t="s">
        <v>3515</v>
      </c>
      <c r="H2025" s="2" t="s">
        <v>3132</v>
      </c>
      <c r="I2025" s="22" t="str">
        <f t="shared" si="189"/>
        <v>United States</v>
      </c>
      <c r="J2025" s="22" t="str">
        <f t="shared" si="190"/>
        <v>Washington</v>
      </c>
      <c r="K2025" s="2" t="s">
        <v>12</v>
      </c>
      <c r="L2025" s="2" t="s">
        <v>1124</v>
      </c>
      <c r="M2025" s="4">
        <v>65.94</v>
      </c>
      <c r="N2025" s="4">
        <v>3</v>
      </c>
      <c r="O2025" s="4">
        <v>22.419599999999999</v>
      </c>
      <c r="P2025" s="14">
        <f t="shared" si="191"/>
        <v>0.34</v>
      </c>
    </row>
    <row r="2026" spans="1:16" ht="14.25" customHeight="1" x14ac:dyDescent="0.25">
      <c r="A2026" s="2" t="s">
        <v>2232</v>
      </c>
      <c r="B2026" s="3">
        <v>41956</v>
      </c>
      <c r="C2026" s="10" t="str">
        <f t="shared" si="186"/>
        <v>November</v>
      </c>
      <c r="D2026" s="10" t="str">
        <f t="shared" si="187"/>
        <v>2014</v>
      </c>
      <c r="E2026" s="3">
        <v>41960</v>
      </c>
      <c r="F2026" s="13">
        <f t="shared" si="188"/>
        <v>4</v>
      </c>
      <c r="G2026" s="2" t="s">
        <v>3492</v>
      </c>
      <c r="H2026" s="2" t="s">
        <v>3279</v>
      </c>
      <c r="I2026" s="22" t="str">
        <f t="shared" si="189"/>
        <v>United States</v>
      </c>
      <c r="J2026" s="22" t="str">
        <f t="shared" si="190"/>
        <v>Washington</v>
      </c>
      <c r="K2026" s="2" t="s">
        <v>79</v>
      </c>
      <c r="L2026" s="2" t="s">
        <v>106</v>
      </c>
      <c r="M2026" s="4">
        <v>18.239999999999998</v>
      </c>
      <c r="N2026" s="4">
        <v>3</v>
      </c>
      <c r="O2026" s="4">
        <v>9.1199999999999992</v>
      </c>
      <c r="P2026" s="14">
        <f t="shared" si="191"/>
        <v>0.5</v>
      </c>
    </row>
    <row r="2027" spans="1:16" ht="14.25" customHeight="1" x14ac:dyDescent="0.25">
      <c r="A2027" s="2" t="s">
        <v>2232</v>
      </c>
      <c r="B2027" s="3">
        <v>41956</v>
      </c>
      <c r="C2027" s="10" t="str">
        <f t="shared" si="186"/>
        <v>November</v>
      </c>
      <c r="D2027" s="10" t="str">
        <f t="shared" si="187"/>
        <v>2014</v>
      </c>
      <c r="E2027" s="3">
        <v>41960</v>
      </c>
      <c r="F2027" s="13">
        <f t="shared" si="188"/>
        <v>4</v>
      </c>
      <c r="G2027" s="2" t="s">
        <v>3492</v>
      </c>
      <c r="H2027" s="2" t="s">
        <v>3279</v>
      </c>
      <c r="I2027" s="22" t="str">
        <f t="shared" si="189"/>
        <v>United States</v>
      </c>
      <c r="J2027" s="22" t="str">
        <f t="shared" si="190"/>
        <v>Washington</v>
      </c>
      <c r="K2027" s="2" t="s">
        <v>20</v>
      </c>
      <c r="L2027" s="2" t="s">
        <v>308</v>
      </c>
      <c r="M2027" s="4">
        <v>76.12</v>
      </c>
      <c r="N2027" s="4">
        <v>2</v>
      </c>
      <c r="O2027" s="4">
        <v>22.0748</v>
      </c>
      <c r="P2027" s="14">
        <f t="shared" si="191"/>
        <v>0.28999999999999998</v>
      </c>
    </row>
    <row r="2028" spans="1:16" ht="14.25" customHeight="1" x14ac:dyDescent="0.25">
      <c r="A2028" s="2" t="s">
        <v>2233</v>
      </c>
      <c r="B2028" s="3">
        <v>40827</v>
      </c>
      <c r="C2028" s="10" t="str">
        <f t="shared" si="186"/>
        <v>October</v>
      </c>
      <c r="D2028" s="10" t="str">
        <f t="shared" si="187"/>
        <v>2011</v>
      </c>
      <c r="E2028" s="3">
        <v>40831</v>
      </c>
      <c r="F2028" s="13">
        <f t="shared" si="188"/>
        <v>4</v>
      </c>
      <c r="G2028" s="2" t="s">
        <v>3581</v>
      </c>
      <c r="H2028" s="2" t="s">
        <v>3236</v>
      </c>
      <c r="I2028" s="22" t="str">
        <f t="shared" si="189"/>
        <v>United States</v>
      </c>
      <c r="J2028" s="22" t="str">
        <f t="shared" si="190"/>
        <v>California</v>
      </c>
      <c r="K2028" s="2" t="s">
        <v>87</v>
      </c>
      <c r="L2028" s="2" t="s">
        <v>541</v>
      </c>
      <c r="M2028" s="4">
        <v>7.64</v>
      </c>
      <c r="N2028" s="4">
        <v>1</v>
      </c>
      <c r="O2028" s="4">
        <v>3.7435999999999998</v>
      </c>
      <c r="P2028" s="14">
        <f t="shared" si="191"/>
        <v>0.49</v>
      </c>
    </row>
    <row r="2029" spans="1:16" ht="14.25" customHeight="1" x14ac:dyDescent="0.25">
      <c r="A2029" s="2" t="s">
        <v>2234</v>
      </c>
      <c r="B2029" s="3">
        <v>41897</v>
      </c>
      <c r="C2029" s="10" t="str">
        <f t="shared" si="186"/>
        <v>September</v>
      </c>
      <c r="D2029" s="10" t="str">
        <f t="shared" si="187"/>
        <v>2014</v>
      </c>
      <c r="E2029" s="3">
        <v>41901</v>
      </c>
      <c r="F2029" s="13">
        <f t="shared" si="188"/>
        <v>4</v>
      </c>
      <c r="G2029" s="2" t="s">
        <v>3835</v>
      </c>
      <c r="H2029" s="2" t="s">
        <v>3131</v>
      </c>
      <c r="I2029" s="22" t="str">
        <f t="shared" si="189"/>
        <v>United States</v>
      </c>
      <c r="J2029" s="22" t="str">
        <f t="shared" si="190"/>
        <v>California</v>
      </c>
      <c r="K2029" s="2" t="s">
        <v>9</v>
      </c>
      <c r="L2029" s="2" t="s">
        <v>2235</v>
      </c>
      <c r="M2029" s="4">
        <v>56.7</v>
      </c>
      <c r="N2029" s="4">
        <v>9</v>
      </c>
      <c r="O2029" s="4">
        <v>26.082000000000001</v>
      </c>
      <c r="P2029" s="14">
        <f t="shared" si="191"/>
        <v>0.45999999999999996</v>
      </c>
    </row>
    <row r="2030" spans="1:16" ht="14.25" customHeight="1" x14ac:dyDescent="0.25">
      <c r="A2030" s="2" t="s">
        <v>2236</v>
      </c>
      <c r="B2030" s="3">
        <v>41187</v>
      </c>
      <c r="C2030" s="10" t="str">
        <f t="shared" si="186"/>
        <v>October</v>
      </c>
      <c r="D2030" s="10" t="str">
        <f t="shared" si="187"/>
        <v>2012</v>
      </c>
      <c r="E2030" s="3">
        <v>41191</v>
      </c>
      <c r="F2030" s="13">
        <f t="shared" si="188"/>
        <v>4</v>
      </c>
      <c r="G2030" s="2" t="s">
        <v>3380</v>
      </c>
      <c r="H2030" s="2" t="s">
        <v>3137</v>
      </c>
      <c r="I2030" s="22" t="str">
        <f t="shared" si="189"/>
        <v>United States</v>
      </c>
      <c r="J2030" s="22" t="str">
        <f t="shared" si="190"/>
        <v>Oregon</v>
      </c>
      <c r="K2030" s="2" t="s">
        <v>198</v>
      </c>
      <c r="L2030" s="2" t="s">
        <v>2237</v>
      </c>
      <c r="M2030" s="4">
        <v>66.293999999999997</v>
      </c>
      <c r="N2030" s="4">
        <v>1</v>
      </c>
      <c r="O2030" s="4">
        <v>-103.86060000000001</v>
      </c>
      <c r="P2030" s="14">
        <f t="shared" si="191"/>
        <v>-1.5666666666666669</v>
      </c>
    </row>
    <row r="2031" spans="1:16" ht="14.25" customHeight="1" x14ac:dyDescent="0.25">
      <c r="A2031" s="2" t="s">
        <v>2236</v>
      </c>
      <c r="B2031" s="3">
        <v>41187</v>
      </c>
      <c r="C2031" s="10" t="str">
        <f t="shared" si="186"/>
        <v>October</v>
      </c>
      <c r="D2031" s="10" t="str">
        <f t="shared" si="187"/>
        <v>2012</v>
      </c>
      <c r="E2031" s="3">
        <v>41191</v>
      </c>
      <c r="F2031" s="13">
        <f t="shared" si="188"/>
        <v>4</v>
      </c>
      <c r="G2031" s="2" t="s">
        <v>3380</v>
      </c>
      <c r="H2031" s="2" t="s">
        <v>3137</v>
      </c>
      <c r="I2031" s="22" t="str">
        <f t="shared" si="189"/>
        <v>United States</v>
      </c>
      <c r="J2031" s="22" t="str">
        <f t="shared" si="190"/>
        <v>Oregon</v>
      </c>
      <c r="K2031" s="2" t="s">
        <v>72</v>
      </c>
      <c r="L2031" s="2" t="s">
        <v>2238</v>
      </c>
      <c r="M2031" s="4">
        <v>291.16800000000001</v>
      </c>
      <c r="N2031" s="4">
        <v>4</v>
      </c>
      <c r="O2031" s="4">
        <v>-14.558400000000001</v>
      </c>
      <c r="P2031" s="14">
        <f t="shared" si="191"/>
        <v>-0.05</v>
      </c>
    </row>
    <row r="2032" spans="1:16" ht="14.25" customHeight="1" x14ac:dyDescent="0.25">
      <c r="A2032" s="2" t="s">
        <v>2239</v>
      </c>
      <c r="B2032" s="3">
        <v>41894</v>
      </c>
      <c r="C2032" s="10" t="str">
        <f t="shared" si="186"/>
        <v>September</v>
      </c>
      <c r="D2032" s="10" t="str">
        <f t="shared" si="187"/>
        <v>2014</v>
      </c>
      <c r="E2032" s="3">
        <v>41894</v>
      </c>
      <c r="F2032" s="13">
        <f t="shared" si="188"/>
        <v>0</v>
      </c>
      <c r="G2032" s="2" t="s">
        <v>3871</v>
      </c>
      <c r="H2032" s="2" t="s">
        <v>3132</v>
      </c>
      <c r="I2032" s="22" t="str">
        <f t="shared" si="189"/>
        <v>United States</v>
      </c>
      <c r="J2032" s="22" t="str">
        <f t="shared" si="190"/>
        <v>Washington</v>
      </c>
      <c r="K2032" s="2" t="s">
        <v>72</v>
      </c>
      <c r="L2032" s="2" t="s">
        <v>2240</v>
      </c>
      <c r="M2032" s="4">
        <v>177.56800000000001</v>
      </c>
      <c r="N2032" s="4">
        <v>2</v>
      </c>
      <c r="O2032" s="4">
        <v>8.8783999999999992</v>
      </c>
      <c r="P2032" s="14">
        <f t="shared" si="191"/>
        <v>4.9999999999999989E-2</v>
      </c>
    </row>
    <row r="2033" spans="1:16" ht="14.25" customHeight="1" x14ac:dyDescent="0.25">
      <c r="A2033" s="2" t="s">
        <v>2239</v>
      </c>
      <c r="B2033" s="3">
        <v>41894</v>
      </c>
      <c r="C2033" s="10" t="str">
        <f t="shared" si="186"/>
        <v>September</v>
      </c>
      <c r="D2033" s="10" t="str">
        <f t="shared" si="187"/>
        <v>2014</v>
      </c>
      <c r="E2033" s="3">
        <v>41894</v>
      </c>
      <c r="F2033" s="13">
        <f t="shared" si="188"/>
        <v>0</v>
      </c>
      <c r="G2033" s="2" t="s">
        <v>3871</v>
      </c>
      <c r="H2033" s="2" t="s">
        <v>3132</v>
      </c>
      <c r="I2033" s="22" t="str">
        <f t="shared" si="189"/>
        <v>United States</v>
      </c>
      <c r="J2033" s="22" t="str">
        <f t="shared" si="190"/>
        <v>Washington</v>
      </c>
      <c r="K2033" s="2" t="s">
        <v>45</v>
      </c>
      <c r="L2033" s="2" t="s">
        <v>305</v>
      </c>
      <c r="M2033" s="4">
        <v>19.440000000000001</v>
      </c>
      <c r="N2033" s="4">
        <v>3</v>
      </c>
      <c r="O2033" s="4">
        <v>9.3312000000000008</v>
      </c>
      <c r="P2033" s="14">
        <f t="shared" si="191"/>
        <v>0.48000000000000004</v>
      </c>
    </row>
    <row r="2034" spans="1:16" ht="14.25" customHeight="1" x14ac:dyDescent="0.25">
      <c r="A2034" s="2" t="s">
        <v>2239</v>
      </c>
      <c r="B2034" s="3">
        <v>41894</v>
      </c>
      <c r="C2034" s="10" t="str">
        <f t="shared" si="186"/>
        <v>September</v>
      </c>
      <c r="D2034" s="10" t="str">
        <f t="shared" si="187"/>
        <v>2014</v>
      </c>
      <c r="E2034" s="3">
        <v>41894</v>
      </c>
      <c r="F2034" s="13">
        <f t="shared" si="188"/>
        <v>0</v>
      </c>
      <c r="G2034" s="2" t="s">
        <v>3871</v>
      </c>
      <c r="H2034" s="2" t="s">
        <v>3132</v>
      </c>
      <c r="I2034" s="22" t="str">
        <f t="shared" si="189"/>
        <v>United States</v>
      </c>
      <c r="J2034" s="22" t="str">
        <f t="shared" si="190"/>
        <v>Washington</v>
      </c>
      <c r="K2034" s="2" t="s">
        <v>45</v>
      </c>
      <c r="L2034" s="2" t="s">
        <v>306</v>
      </c>
      <c r="M2034" s="4">
        <v>71.28</v>
      </c>
      <c r="N2034" s="4">
        <v>11</v>
      </c>
      <c r="O2034" s="4">
        <v>34.214399999999998</v>
      </c>
      <c r="P2034" s="14">
        <f t="shared" si="191"/>
        <v>0.48</v>
      </c>
    </row>
    <row r="2035" spans="1:16" ht="14.25" customHeight="1" x14ac:dyDescent="0.25">
      <c r="A2035" s="2" t="s">
        <v>2239</v>
      </c>
      <c r="B2035" s="3">
        <v>41894</v>
      </c>
      <c r="C2035" s="10" t="str">
        <f t="shared" si="186"/>
        <v>September</v>
      </c>
      <c r="D2035" s="10" t="str">
        <f t="shared" si="187"/>
        <v>2014</v>
      </c>
      <c r="E2035" s="3">
        <v>41894</v>
      </c>
      <c r="F2035" s="13">
        <f t="shared" si="188"/>
        <v>0</v>
      </c>
      <c r="G2035" s="2" t="s">
        <v>3871</v>
      </c>
      <c r="H2035" s="2" t="s">
        <v>3132</v>
      </c>
      <c r="I2035" s="22" t="str">
        <f t="shared" si="189"/>
        <v>United States</v>
      </c>
      <c r="J2035" s="22" t="str">
        <f t="shared" si="190"/>
        <v>Washington</v>
      </c>
      <c r="K2035" s="2" t="s">
        <v>18</v>
      </c>
      <c r="L2035" s="2" t="s">
        <v>1428</v>
      </c>
      <c r="M2035" s="4">
        <v>1471.96</v>
      </c>
      <c r="N2035" s="4">
        <v>5</v>
      </c>
      <c r="O2035" s="4">
        <v>459.98750000000001</v>
      </c>
      <c r="P2035" s="14">
        <f t="shared" si="191"/>
        <v>0.3125</v>
      </c>
    </row>
    <row r="2036" spans="1:16" ht="14.25" customHeight="1" x14ac:dyDescent="0.25">
      <c r="A2036" s="2" t="s">
        <v>2239</v>
      </c>
      <c r="B2036" s="3">
        <v>41894</v>
      </c>
      <c r="C2036" s="10" t="str">
        <f t="shared" si="186"/>
        <v>September</v>
      </c>
      <c r="D2036" s="10" t="str">
        <f t="shared" si="187"/>
        <v>2014</v>
      </c>
      <c r="E2036" s="3">
        <v>41894</v>
      </c>
      <c r="F2036" s="13">
        <f t="shared" si="188"/>
        <v>0</v>
      </c>
      <c r="G2036" s="2" t="s">
        <v>3871</v>
      </c>
      <c r="H2036" s="2" t="s">
        <v>3132</v>
      </c>
      <c r="I2036" s="22" t="str">
        <f t="shared" si="189"/>
        <v>United States</v>
      </c>
      <c r="J2036" s="22" t="str">
        <f t="shared" si="190"/>
        <v>Washington</v>
      </c>
      <c r="K2036" s="2" t="s">
        <v>16</v>
      </c>
      <c r="L2036" s="2" t="s">
        <v>2241</v>
      </c>
      <c r="M2036" s="4">
        <v>79.959999999999994</v>
      </c>
      <c r="N2036" s="4">
        <v>5</v>
      </c>
      <c r="O2036" s="4">
        <v>-17.991</v>
      </c>
      <c r="P2036" s="14">
        <f t="shared" si="191"/>
        <v>-0.22500000000000001</v>
      </c>
    </row>
    <row r="2037" spans="1:16" ht="14.25" customHeight="1" x14ac:dyDescent="0.25">
      <c r="A2037" s="2" t="s">
        <v>2242</v>
      </c>
      <c r="B2037" s="3">
        <v>41255</v>
      </c>
      <c r="C2037" s="10" t="str">
        <f t="shared" si="186"/>
        <v>December</v>
      </c>
      <c r="D2037" s="10" t="str">
        <f t="shared" si="187"/>
        <v>2012</v>
      </c>
      <c r="E2037" s="3">
        <v>41259</v>
      </c>
      <c r="F2037" s="13">
        <f t="shared" si="188"/>
        <v>4</v>
      </c>
      <c r="G2037" s="2" t="s">
        <v>3770</v>
      </c>
      <c r="H2037" s="2" t="s">
        <v>3143</v>
      </c>
      <c r="I2037" s="22" t="str">
        <f t="shared" si="189"/>
        <v>United States</v>
      </c>
      <c r="J2037" s="22" t="str">
        <f t="shared" si="190"/>
        <v>California</v>
      </c>
      <c r="K2037" s="2" t="s">
        <v>12</v>
      </c>
      <c r="L2037" s="2" t="s">
        <v>2243</v>
      </c>
      <c r="M2037" s="4">
        <v>166.5</v>
      </c>
      <c r="N2037" s="4">
        <v>3</v>
      </c>
      <c r="O2037" s="4">
        <v>21.645</v>
      </c>
      <c r="P2037" s="14">
        <f t="shared" si="191"/>
        <v>0.13</v>
      </c>
    </row>
    <row r="2038" spans="1:16" ht="14.25" customHeight="1" x14ac:dyDescent="0.25">
      <c r="A2038" s="2" t="s">
        <v>2242</v>
      </c>
      <c r="B2038" s="3">
        <v>41255</v>
      </c>
      <c r="C2038" s="10" t="str">
        <f t="shared" si="186"/>
        <v>December</v>
      </c>
      <c r="D2038" s="10" t="str">
        <f t="shared" si="187"/>
        <v>2012</v>
      </c>
      <c r="E2038" s="3">
        <v>41259</v>
      </c>
      <c r="F2038" s="13">
        <f t="shared" si="188"/>
        <v>4</v>
      </c>
      <c r="G2038" s="2" t="s">
        <v>3770</v>
      </c>
      <c r="H2038" s="2" t="s">
        <v>3143</v>
      </c>
      <c r="I2038" s="22" t="str">
        <f t="shared" si="189"/>
        <v>United States</v>
      </c>
      <c r="J2038" s="22" t="str">
        <f t="shared" si="190"/>
        <v>California</v>
      </c>
      <c r="K2038" s="2" t="s">
        <v>28</v>
      </c>
      <c r="L2038" s="2" t="s">
        <v>427</v>
      </c>
      <c r="M2038" s="4">
        <v>360.38</v>
      </c>
      <c r="N2038" s="4">
        <v>2</v>
      </c>
      <c r="O2038" s="4">
        <v>93.698800000000006</v>
      </c>
      <c r="P2038" s="14">
        <f t="shared" si="191"/>
        <v>0.26</v>
      </c>
    </row>
    <row r="2039" spans="1:16" ht="14.25" customHeight="1" x14ac:dyDescent="0.25">
      <c r="A2039" s="2" t="s">
        <v>2244</v>
      </c>
      <c r="B2039" s="3">
        <v>41577</v>
      </c>
      <c r="C2039" s="10" t="str">
        <f t="shared" si="186"/>
        <v>October</v>
      </c>
      <c r="D2039" s="10" t="str">
        <f t="shared" si="187"/>
        <v>2013</v>
      </c>
      <c r="E2039" s="3">
        <v>41580</v>
      </c>
      <c r="F2039" s="13">
        <f t="shared" si="188"/>
        <v>3</v>
      </c>
      <c r="G2039" s="2" t="s">
        <v>3336</v>
      </c>
      <c r="H2039" s="2" t="s">
        <v>3131</v>
      </c>
      <c r="I2039" s="22" t="str">
        <f t="shared" si="189"/>
        <v>United States</v>
      </c>
      <c r="J2039" s="22" t="str">
        <f t="shared" si="190"/>
        <v>California</v>
      </c>
      <c r="K2039" s="2" t="s">
        <v>18</v>
      </c>
      <c r="L2039" s="2" t="s">
        <v>2245</v>
      </c>
      <c r="M2039" s="4">
        <v>11.744</v>
      </c>
      <c r="N2039" s="4">
        <v>1</v>
      </c>
      <c r="O2039" s="4">
        <v>3.8168000000000002</v>
      </c>
      <c r="P2039" s="14">
        <f t="shared" si="191"/>
        <v>0.32500000000000001</v>
      </c>
    </row>
    <row r="2040" spans="1:16" ht="14.25" customHeight="1" x14ac:dyDescent="0.25">
      <c r="A2040" s="2" t="s">
        <v>2246</v>
      </c>
      <c r="B2040" s="3">
        <v>41603</v>
      </c>
      <c r="C2040" s="10" t="str">
        <f t="shared" si="186"/>
        <v>November</v>
      </c>
      <c r="D2040" s="10" t="str">
        <f t="shared" si="187"/>
        <v>2013</v>
      </c>
      <c r="E2040" s="3">
        <v>41607</v>
      </c>
      <c r="F2040" s="13">
        <f t="shared" si="188"/>
        <v>4</v>
      </c>
      <c r="G2040" s="2" t="s">
        <v>3872</v>
      </c>
      <c r="H2040" s="2" t="s">
        <v>3202</v>
      </c>
      <c r="I2040" s="22" t="str">
        <f t="shared" si="189"/>
        <v>United States</v>
      </c>
      <c r="J2040" s="22" t="str">
        <f t="shared" si="190"/>
        <v>Washington</v>
      </c>
      <c r="K2040" s="2" t="s">
        <v>82</v>
      </c>
      <c r="L2040" s="2" t="s">
        <v>1440</v>
      </c>
      <c r="M2040" s="4">
        <v>25.35</v>
      </c>
      <c r="N2040" s="4">
        <v>3</v>
      </c>
      <c r="O2040" s="4">
        <v>7.6050000000000004</v>
      </c>
      <c r="P2040" s="14">
        <f t="shared" si="191"/>
        <v>0.3</v>
      </c>
    </row>
    <row r="2041" spans="1:16" ht="14.25" customHeight="1" x14ac:dyDescent="0.25">
      <c r="A2041" s="2" t="s">
        <v>2247</v>
      </c>
      <c r="B2041" s="3">
        <v>41233</v>
      </c>
      <c r="C2041" s="10" t="str">
        <f t="shared" si="186"/>
        <v>November</v>
      </c>
      <c r="D2041" s="10" t="str">
        <f t="shared" si="187"/>
        <v>2012</v>
      </c>
      <c r="E2041" s="3">
        <v>41238</v>
      </c>
      <c r="F2041" s="13">
        <f t="shared" si="188"/>
        <v>5</v>
      </c>
      <c r="G2041" s="2" t="s">
        <v>3674</v>
      </c>
      <c r="H2041" s="2" t="s">
        <v>3132</v>
      </c>
      <c r="I2041" s="22" t="str">
        <f t="shared" si="189"/>
        <v>United States</v>
      </c>
      <c r="J2041" s="22" t="str">
        <f t="shared" si="190"/>
        <v>Washington</v>
      </c>
      <c r="K2041" s="2" t="s">
        <v>14</v>
      </c>
      <c r="L2041" s="2" t="s">
        <v>802</v>
      </c>
      <c r="M2041" s="4">
        <v>119.04</v>
      </c>
      <c r="N2041" s="4">
        <v>6</v>
      </c>
      <c r="O2041" s="4">
        <v>30.950399999999998</v>
      </c>
      <c r="P2041" s="14">
        <f t="shared" si="191"/>
        <v>0.25999999999999995</v>
      </c>
    </row>
    <row r="2042" spans="1:16" ht="14.25" customHeight="1" x14ac:dyDescent="0.25">
      <c r="A2042" s="2" t="s">
        <v>2247</v>
      </c>
      <c r="B2042" s="3">
        <v>41233</v>
      </c>
      <c r="C2042" s="10" t="str">
        <f t="shared" si="186"/>
        <v>November</v>
      </c>
      <c r="D2042" s="10" t="str">
        <f t="shared" si="187"/>
        <v>2012</v>
      </c>
      <c r="E2042" s="3">
        <v>41238</v>
      </c>
      <c r="F2042" s="13">
        <f t="shared" si="188"/>
        <v>5</v>
      </c>
      <c r="G2042" s="2" t="s">
        <v>3674</v>
      </c>
      <c r="H2042" s="2" t="s">
        <v>3132</v>
      </c>
      <c r="I2042" s="22" t="str">
        <f t="shared" si="189"/>
        <v>United States</v>
      </c>
      <c r="J2042" s="22" t="str">
        <f t="shared" si="190"/>
        <v>Washington</v>
      </c>
      <c r="K2042" s="2" t="s">
        <v>12</v>
      </c>
      <c r="L2042" s="2" t="s">
        <v>1524</v>
      </c>
      <c r="M2042" s="4">
        <v>22.14</v>
      </c>
      <c r="N2042" s="4">
        <v>3</v>
      </c>
      <c r="O2042" s="4">
        <v>6.4206000000000003</v>
      </c>
      <c r="P2042" s="14">
        <f t="shared" si="191"/>
        <v>0.28999999999999998</v>
      </c>
    </row>
    <row r="2043" spans="1:16" ht="14.25" customHeight="1" x14ac:dyDescent="0.25">
      <c r="A2043" s="2" t="s">
        <v>2247</v>
      </c>
      <c r="B2043" s="3">
        <v>41233</v>
      </c>
      <c r="C2043" s="10" t="str">
        <f t="shared" si="186"/>
        <v>November</v>
      </c>
      <c r="D2043" s="10" t="str">
        <f t="shared" si="187"/>
        <v>2012</v>
      </c>
      <c r="E2043" s="3">
        <v>41238</v>
      </c>
      <c r="F2043" s="13">
        <f t="shared" si="188"/>
        <v>5</v>
      </c>
      <c r="G2043" s="2" t="s">
        <v>3674</v>
      </c>
      <c r="H2043" s="2" t="s">
        <v>3132</v>
      </c>
      <c r="I2043" s="22" t="str">
        <f t="shared" si="189"/>
        <v>United States</v>
      </c>
      <c r="J2043" s="22" t="str">
        <f t="shared" si="190"/>
        <v>Washington</v>
      </c>
      <c r="K2043" s="2" t="s">
        <v>38</v>
      </c>
      <c r="L2043" s="2" t="s">
        <v>2248</v>
      </c>
      <c r="M2043" s="4">
        <v>13.98</v>
      </c>
      <c r="N2043" s="4">
        <v>2</v>
      </c>
      <c r="O2043" s="4">
        <v>6.0114000000000001</v>
      </c>
      <c r="P2043" s="14">
        <f t="shared" si="191"/>
        <v>0.43</v>
      </c>
    </row>
    <row r="2044" spans="1:16" ht="14.25" customHeight="1" x14ac:dyDescent="0.25">
      <c r="A2044" s="2" t="s">
        <v>2249</v>
      </c>
      <c r="B2044" s="3">
        <v>41041</v>
      </c>
      <c r="C2044" s="10" t="str">
        <f t="shared" si="186"/>
        <v>May</v>
      </c>
      <c r="D2044" s="10" t="str">
        <f t="shared" si="187"/>
        <v>2012</v>
      </c>
      <c r="E2044" s="3">
        <v>41047</v>
      </c>
      <c r="F2044" s="13">
        <f t="shared" si="188"/>
        <v>6</v>
      </c>
      <c r="G2044" s="2" t="s">
        <v>3873</v>
      </c>
      <c r="H2044" s="2" t="s">
        <v>3132</v>
      </c>
      <c r="I2044" s="22" t="str">
        <f t="shared" si="189"/>
        <v>United States</v>
      </c>
      <c r="J2044" s="22" t="str">
        <f t="shared" si="190"/>
        <v>Washington</v>
      </c>
      <c r="K2044" s="2" t="s">
        <v>18</v>
      </c>
      <c r="L2044" s="2" t="s">
        <v>621</v>
      </c>
      <c r="M2044" s="4">
        <v>14.592000000000001</v>
      </c>
      <c r="N2044" s="4">
        <v>3</v>
      </c>
      <c r="O2044" s="4">
        <v>4.9248000000000003</v>
      </c>
      <c r="P2044" s="14">
        <f t="shared" si="191"/>
        <v>0.33750000000000002</v>
      </c>
    </row>
    <row r="2045" spans="1:16" ht="14.25" customHeight="1" x14ac:dyDescent="0.25">
      <c r="A2045" s="2" t="s">
        <v>2250</v>
      </c>
      <c r="B2045" s="3">
        <v>41976</v>
      </c>
      <c r="C2045" s="10" t="str">
        <f t="shared" si="186"/>
        <v>December</v>
      </c>
      <c r="D2045" s="10" t="str">
        <f t="shared" si="187"/>
        <v>2014</v>
      </c>
      <c r="E2045" s="3">
        <v>41980</v>
      </c>
      <c r="F2045" s="13">
        <f t="shared" si="188"/>
        <v>4</v>
      </c>
      <c r="G2045" s="2" t="s">
        <v>3874</v>
      </c>
      <c r="H2045" s="2" t="s">
        <v>3185</v>
      </c>
      <c r="I2045" s="22" t="str">
        <f t="shared" si="189"/>
        <v>United States</v>
      </c>
      <c r="J2045" s="22" t="str">
        <f t="shared" si="190"/>
        <v>California</v>
      </c>
      <c r="K2045" s="2" t="s">
        <v>16</v>
      </c>
      <c r="L2045" s="2" t="s">
        <v>2251</v>
      </c>
      <c r="M2045" s="4">
        <v>39.991999999999997</v>
      </c>
      <c r="N2045" s="4">
        <v>1</v>
      </c>
      <c r="O2045" s="4">
        <v>-7.9984000000000002</v>
      </c>
      <c r="P2045" s="14">
        <f t="shared" si="191"/>
        <v>-0.2</v>
      </c>
    </row>
    <row r="2046" spans="1:16" ht="14.25" customHeight="1" x14ac:dyDescent="0.25">
      <c r="A2046" s="2" t="s">
        <v>2250</v>
      </c>
      <c r="B2046" s="3">
        <v>41976</v>
      </c>
      <c r="C2046" s="10" t="str">
        <f t="shared" si="186"/>
        <v>December</v>
      </c>
      <c r="D2046" s="10" t="str">
        <f t="shared" si="187"/>
        <v>2014</v>
      </c>
      <c r="E2046" s="3">
        <v>41980</v>
      </c>
      <c r="F2046" s="13">
        <f t="shared" si="188"/>
        <v>4</v>
      </c>
      <c r="G2046" s="2" t="s">
        <v>3874</v>
      </c>
      <c r="H2046" s="2" t="s">
        <v>3185</v>
      </c>
      <c r="I2046" s="22" t="str">
        <f t="shared" si="189"/>
        <v>United States</v>
      </c>
      <c r="J2046" s="22" t="str">
        <f t="shared" si="190"/>
        <v>California</v>
      </c>
      <c r="K2046" s="2" t="s">
        <v>72</v>
      </c>
      <c r="L2046" s="2" t="s">
        <v>2252</v>
      </c>
      <c r="M2046" s="4">
        <v>1159.056</v>
      </c>
      <c r="N2046" s="4">
        <v>9</v>
      </c>
      <c r="O2046" s="4">
        <v>43.464599999999997</v>
      </c>
      <c r="P2046" s="14">
        <f t="shared" si="191"/>
        <v>3.7499999999999999E-2</v>
      </c>
    </row>
    <row r="2047" spans="1:16" ht="14.25" customHeight="1" x14ac:dyDescent="0.25">
      <c r="A2047" s="2" t="s">
        <v>2250</v>
      </c>
      <c r="B2047" s="3">
        <v>41976</v>
      </c>
      <c r="C2047" s="10" t="str">
        <f t="shared" si="186"/>
        <v>December</v>
      </c>
      <c r="D2047" s="10" t="str">
        <f t="shared" si="187"/>
        <v>2014</v>
      </c>
      <c r="E2047" s="3">
        <v>41980</v>
      </c>
      <c r="F2047" s="13">
        <f t="shared" si="188"/>
        <v>4</v>
      </c>
      <c r="G2047" s="2" t="s">
        <v>3874</v>
      </c>
      <c r="H2047" s="2" t="s">
        <v>3185</v>
      </c>
      <c r="I2047" s="22" t="str">
        <f t="shared" si="189"/>
        <v>United States</v>
      </c>
      <c r="J2047" s="22" t="str">
        <f t="shared" si="190"/>
        <v>California</v>
      </c>
      <c r="K2047" s="2" t="s">
        <v>14</v>
      </c>
      <c r="L2047" s="2" t="s">
        <v>2253</v>
      </c>
      <c r="M2047" s="4">
        <v>179.9</v>
      </c>
      <c r="N2047" s="4">
        <v>5</v>
      </c>
      <c r="O2047" s="4">
        <v>44.975000000000001</v>
      </c>
      <c r="P2047" s="14">
        <f t="shared" si="191"/>
        <v>0.25</v>
      </c>
    </row>
    <row r="2048" spans="1:16" ht="14.25" customHeight="1" x14ac:dyDescent="0.25">
      <c r="A2048" s="2" t="s">
        <v>2254</v>
      </c>
      <c r="B2048" s="3">
        <v>41473</v>
      </c>
      <c r="C2048" s="10" t="str">
        <f t="shared" si="186"/>
        <v>July</v>
      </c>
      <c r="D2048" s="10" t="str">
        <f t="shared" si="187"/>
        <v>2013</v>
      </c>
      <c r="E2048" s="3">
        <v>41478</v>
      </c>
      <c r="F2048" s="13">
        <f t="shared" si="188"/>
        <v>5</v>
      </c>
      <c r="G2048" s="2" t="s">
        <v>3605</v>
      </c>
      <c r="H2048" s="2" t="s">
        <v>3132</v>
      </c>
      <c r="I2048" s="22" t="str">
        <f t="shared" si="189"/>
        <v>United States</v>
      </c>
      <c r="J2048" s="22" t="str">
        <f t="shared" si="190"/>
        <v>Washington</v>
      </c>
      <c r="K2048" s="2" t="s">
        <v>12</v>
      </c>
      <c r="L2048" s="2" t="s">
        <v>2255</v>
      </c>
      <c r="M2048" s="4">
        <v>12.42</v>
      </c>
      <c r="N2048" s="4">
        <v>3</v>
      </c>
      <c r="O2048" s="4">
        <v>4.4711999999999996</v>
      </c>
      <c r="P2048" s="14">
        <f t="shared" si="191"/>
        <v>0.36</v>
      </c>
    </row>
    <row r="2049" spans="1:16" ht="14.25" customHeight="1" x14ac:dyDescent="0.25">
      <c r="A2049" s="2" t="s">
        <v>2254</v>
      </c>
      <c r="B2049" s="3">
        <v>41473</v>
      </c>
      <c r="C2049" s="10" t="str">
        <f t="shared" si="186"/>
        <v>July</v>
      </c>
      <c r="D2049" s="10" t="str">
        <f t="shared" si="187"/>
        <v>2013</v>
      </c>
      <c r="E2049" s="3">
        <v>41478</v>
      </c>
      <c r="F2049" s="13">
        <f t="shared" si="188"/>
        <v>5</v>
      </c>
      <c r="G2049" s="2" t="s">
        <v>3605</v>
      </c>
      <c r="H2049" s="2" t="s">
        <v>3132</v>
      </c>
      <c r="I2049" s="22" t="str">
        <f t="shared" si="189"/>
        <v>United States</v>
      </c>
      <c r="J2049" s="22" t="str">
        <f t="shared" si="190"/>
        <v>Washington</v>
      </c>
      <c r="K2049" s="2" t="s">
        <v>38</v>
      </c>
      <c r="L2049" s="2" t="s">
        <v>2256</v>
      </c>
      <c r="M2049" s="4">
        <v>428.4</v>
      </c>
      <c r="N2049" s="4">
        <v>3</v>
      </c>
      <c r="O2049" s="4">
        <v>89.963999999999999</v>
      </c>
      <c r="P2049" s="14">
        <f t="shared" si="191"/>
        <v>0.21000000000000002</v>
      </c>
    </row>
    <row r="2050" spans="1:16" ht="14.25" customHeight="1" x14ac:dyDescent="0.25">
      <c r="A2050" s="2" t="s">
        <v>2254</v>
      </c>
      <c r="B2050" s="3">
        <v>41473</v>
      </c>
      <c r="C2050" s="10" t="str">
        <f t="shared" si="186"/>
        <v>July</v>
      </c>
      <c r="D2050" s="10" t="str">
        <f t="shared" si="187"/>
        <v>2013</v>
      </c>
      <c r="E2050" s="3">
        <v>41478</v>
      </c>
      <c r="F2050" s="13">
        <f t="shared" si="188"/>
        <v>5</v>
      </c>
      <c r="G2050" s="2" t="s">
        <v>3605</v>
      </c>
      <c r="H2050" s="2" t="s">
        <v>3132</v>
      </c>
      <c r="I2050" s="22" t="str">
        <f t="shared" si="189"/>
        <v>United States</v>
      </c>
      <c r="J2050" s="22" t="str">
        <f t="shared" si="190"/>
        <v>Washington</v>
      </c>
      <c r="K2050" s="2" t="s">
        <v>12</v>
      </c>
      <c r="L2050" s="2" t="s">
        <v>1492</v>
      </c>
      <c r="M2050" s="4">
        <v>24.75</v>
      </c>
      <c r="N2050" s="4">
        <v>5</v>
      </c>
      <c r="O2050" s="4">
        <v>10.89</v>
      </c>
      <c r="P2050" s="14">
        <f t="shared" si="191"/>
        <v>0.44</v>
      </c>
    </row>
    <row r="2051" spans="1:16" ht="14.25" customHeight="1" x14ac:dyDescent="0.25">
      <c r="A2051" s="2" t="s">
        <v>2254</v>
      </c>
      <c r="B2051" s="3">
        <v>41473</v>
      </c>
      <c r="C2051" s="10" t="str">
        <f t="shared" ref="C2051:C2114" si="192">TEXT(B2051,"mmmm")</f>
        <v>July</v>
      </c>
      <c r="D2051" s="10" t="str">
        <f t="shared" ref="D2051:D2114" si="193">TEXT(B2051,"yyyy")</f>
        <v>2013</v>
      </c>
      <c r="E2051" s="3">
        <v>41478</v>
      </c>
      <c r="F2051" s="13">
        <f t="shared" ref="F2051:F2114" si="194">E2051-B2051</f>
        <v>5</v>
      </c>
      <c r="G2051" s="2" t="s">
        <v>3605</v>
      </c>
      <c r="H2051" s="2" t="s">
        <v>3132</v>
      </c>
      <c r="I2051" s="22" t="str">
        <f t="shared" ref="I2051:I2114" si="195">LEFT(H2051,FIND(",",H2051)-1)</f>
        <v>United States</v>
      </c>
      <c r="J2051" s="22" t="str">
        <f t="shared" ref="J2051:J2114" si="196">TRIM(RIGHT(H2051,LEN(H2051)-FIND("@",SUBSTITUTE(H2051,",","@",LEN(H2051)-LEN(SUBSTITUTE(H2051,",",""))))))</f>
        <v>Washington</v>
      </c>
      <c r="K2051" s="2" t="s">
        <v>9</v>
      </c>
      <c r="L2051" s="2" t="s">
        <v>2257</v>
      </c>
      <c r="M2051" s="4">
        <v>87.71</v>
      </c>
      <c r="N2051" s="4">
        <v>7</v>
      </c>
      <c r="O2051" s="4">
        <v>41.223700000000001</v>
      </c>
      <c r="P2051" s="14">
        <f t="shared" ref="P2051:P2114" si="197">IF(M2051=0,0,O2051/M2051)</f>
        <v>0.47000000000000003</v>
      </c>
    </row>
    <row r="2052" spans="1:16" ht="14.25" customHeight="1" x14ac:dyDescent="0.25">
      <c r="A2052" s="2" t="s">
        <v>2254</v>
      </c>
      <c r="B2052" s="3">
        <v>41473</v>
      </c>
      <c r="C2052" s="10" t="str">
        <f t="shared" si="192"/>
        <v>July</v>
      </c>
      <c r="D2052" s="10" t="str">
        <f t="shared" si="193"/>
        <v>2013</v>
      </c>
      <c r="E2052" s="3">
        <v>41478</v>
      </c>
      <c r="F2052" s="13">
        <f t="shared" si="194"/>
        <v>5</v>
      </c>
      <c r="G2052" s="2" t="s">
        <v>3605</v>
      </c>
      <c r="H2052" s="2" t="s">
        <v>3132</v>
      </c>
      <c r="I2052" s="22" t="str">
        <f t="shared" si="195"/>
        <v>United States</v>
      </c>
      <c r="J2052" s="22" t="str">
        <f t="shared" si="196"/>
        <v>Washington</v>
      </c>
      <c r="K2052" s="2" t="s">
        <v>28</v>
      </c>
      <c r="L2052" s="2" t="s">
        <v>743</v>
      </c>
      <c r="M2052" s="4">
        <v>69.52</v>
      </c>
      <c r="N2052" s="4">
        <v>2</v>
      </c>
      <c r="O2052" s="4">
        <v>17.38</v>
      </c>
      <c r="P2052" s="14">
        <f t="shared" si="197"/>
        <v>0.25</v>
      </c>
    </row>
    <row r="2053" spans="1:16" ht="14.25" customHeight="1" x14ac:dyDescent="0.25">
      <c r="A2053" s="2" t="s">
        <v>2254</v>
      </c>
      <c r="B2053" s="3">
        <v>41473</v>
      </c>
      <c r="C2053" s="10" t="str">
        <f t="shared" si="192"/>
        <v>July</v>
      </c>
      <c r="D2053" s="10" t="str">
        <f t="shared" si="193"/>
        <v>2013</v>
      </c>
      <c r="E2053" s="3">
        <v>41478</v>
      </c>
      <c r="F2053" s="13">
        <f t="shared" si="194"/>
        <v>5</v>
      </c>
      <c r="G2053" s="2" t="s">
        <v>3605</v>
      </c>
      <c r="H2053" s="2" t="s">
        <v>3132</v>
      </c>
      <c r="I2053" s="22" t="str">
        <f t="shared" si="195"/>
        <v>United States</v>
      </c>
      <c r="J2053" s="22" t="str">
        <f t="shared" si="196"/>
        <v>Washington</v>
      </c>
      <c r="K2053" s="2" t="s">
        <v>16</v>
      </c>
      <c r="L2053" s="2" t="s">
        <v>2258</v>
      </c>
      <c r="M2053" s="4">
        <v>20.783999999999999</v>
      </c>
      <c r="N2053" s="4">
        <v>2</v>
      </c>
      <c r="O2053" s="4">
        <v>-4.6764000000000001</v>
      </c>
      <c r="P2053" s="14">
        <f t="shared" si="197"/>
        <v>-0.22500000000000001</v>
      </c>
    </row>
    <row r="2054" spans="1:16" ht="14.25" customHeight="1" x14ac:dyDescent="0.25">
      <c r="A2054" s="2" t="s">
        <v>2254</v>
      </c>
      <c r="B2054" s="3">
        <v>41473</v>
      </c>
      <c r="C2054" s="10" t="str">
        <f t="shared" si="192"/>
        <v>July</v>
      </c>
      <c r="D2054" s="10" t="str">
        <f t="shared" si="193"/>
        <v>2013</v>
      </c>
      <c r="E2054" s="3">
        <v>41478</v>
      </c>
      <c r="F2054" s="13">
        <f t="shared" si="194"/>
        <v>5</v>
      </c>
      <c r="G2054" s="2" t="s">
        <v>3605</v>
      </c>
      <c r="H2054" s="2" t="s">
        <v>3132</v>
      </c>
      <c r="I2054" s="22" t="str">
        <f t="shared" si="195"/>
        <v>United States</v>
      </c>
      <c r="J2054" s="22" t="str">
        <f t="shared" si="196"/>
        <v>Washington</v>
      </c>
      <c r="K2054" s="2" t="s">
        <v>18</v>
      </c>
      <c r="L2054" s="2" t="s">
        <v>600</v>
      </c>
      <c r="M2054" s="4">
        <v>12.816000000000001</v>
      </c>
      <c r="N2054" s="4">
        <v>3</v>
      </c>
      <c r="O2054" s="4">
        <v>4.1651999999999996</v>
      </c>
      <c r="P2054" s="14">
        <f t="shared" si="197"/>
        <v>0.32499999999999996</v>
      </c>
    </row>
    <row r="2055" spans="1:16" ht="14.25" customHeight="1" x14ac:dyDescent="0.25">
      <c r="A2055" s="2" t="s">
        <v>2259</v>
      </c>
      <c r="B2055" s="3">
        <v>41542</v>
      </c>
      <c r="C2055" s="10" t="str">
        <f t="shared" si="192"/>
        <v>September</v>
      </c>
      <c r="D2055" s="10" t="str">
        <f t="shared" si="193"/>
        <v>2013</v>
      </c>
      <c r="E2055" s="3">
        <v>41546</v>
      </c>
      <c r="F2055" s="13">
        <f t="shared" si="194"/>
        <v>4</v>
      </c>
      <c r="G2055" s="2" t="s">
        <v>3783</v>
      </c>
      <c r="H2055" s="2" t="s">
        <v>3131</v>
      </c>
      <c r="I2055" s="22" t="str">
        <f t="shared" si="195"/>
        <v>United States</v>
      </c>
      <c r="J2055" s="22" t="str">
        <f t="shared" si="196"/>
        <v>California</v>
      </c>
      <c r="K2055" s="2" t="s">
        <v>87</v>
      </c>
      <c r="L2055" s="2" t="s">
        <v>1775</v>
      </c>
      <c r="M2055" s="4">
        <v>304.89999999999998</v>
      </c>
      <c r="N2055" s="4">
        <v>5</v>
      </c>
      <c r="O2055" s="4">
        <v>143.303</v>
      </c>
      <c r="P2055" s="14">
        <f t="shared" si="197"/>
        <v>0.47000000000000003</v>
      </c>
    </row>
    <row r="2056" spans="1:16" ht="14.25" customHeight="1" x14ac:dyDescent="0.25">
      <c r="A2056" s="2" t="s">
        <v>2259</v>
      </c>
      <c r="B2056" s="3">
        <v>41542</v>
      </c>
      <c r="C2056" s="10" t="str">
        <f t="shared" si="192"/>
        <v>September</v>
      </c>
      <c r="D2056" s="10" t="str">
        <f t="shared" si="193"/>
        <v>2013</v>
      </c>
      <c r="E2056" s="3">
        <v>41546</v>
      </c>
      <c r="F2056" s="13">
        <f t="shared" si="194"/>
        <v>4</v>
      </c>
      <c r="G2056" s="2" t="s">
        <v>3783</v>
      </c>
      <c r="H2056" s="2" t="s">
        <v>3131</v>
      </c>
      <c r="I2056" s="22" t="str">
        <f t="shared" si="195"/>
        <v>United States</v>
      </c>
      <c r="J2056" s="22" t="str">
        <f t="shared" si="196"/>
        <v>California</v>
      </c>
      <c r="K2056" s="2" t="s">
        <v>72</v>
      </c>
      <c r="L2056" s="2" t="s">
        <v>1147</v>
      </c>
      <c r="M2056" s="4">
        <v>563.24</v>
      </c>
      <c r="N2056" s="4">
        <v>5</v>
      </c>
      <c r="O2056" s="4">
        <v>56.323999999999998</v>
      </c>
      <c r="P2056" s="14">
        <f t="shared" si="197"/>
        <v>9.9999999999999992E-2</v>
      </c>
    </row>
    <row r="2057" spans="1:16" ht="14.25" customHeight="1" x14ac:dyDescent="0.25">
      <c r="A2057" s="2" t="s">
        <v>2260</v>
      </c>
      <c r="B2057" s="3">
        <v>40732</v>
      </c>
      <c r="C2057" s="10" t="str">
        <f t="shared" si="192"/>
        <v>July</v>
      </c>
      <c r="D2057" s="10" t="str">
        <f t="shared" si="193"/>
        <v>2011</v>
      </c>
      <c r="E2057" s="3">
        <v>40736</v>
      </c>
      <c r="F2057" s="13">
        <f t="shared" si="194"/>
        <v>4</v>
      </c>
      <c r="G2057" s="2" t="s">
        <v>3563</v>
      </c>
      <c r="H2057" s="2" t="s">
        <v>3134</v>
      </c>
      <c r="I2057" s="22" t="str">
        <f t="shared" si="195"/>
        <v>United States</v>
      </c>
      <c r="J2057" s="22" t="str">
        <f t="shared" si="196"/>
        <v>California</v>
      </c>
      <c r="K2057" s="2" t="s">
        <v>22</v>
      </c>
      <c r="L2057" s="2" t="s">
        <v>659</v>
      </c>
      <c r="M2057" s="4">
        <v>502.488</v>
      </c>
      <c r="N2057" s="4">
        <v>3</v>
      </c>
      <c r="O2057" s="4">
        <v>-87.935400000000001</v>
      </c>
      <c r="P2057" s="14">
        <f t="shared" si="197"/>
        <v>-0.17500000000000002</v>
      </c>
    </row>
    <row r="2058" spans="1:16" ht="14.25" customHeight="1" x14ac:dyDescent="0.25">
      <c r="A2058" s="2" t="s">
        <v>2260</v>
      </c>
      <c r="B2058" s="3">
        <v>40732</v>
      </c>
      <c r="C2058" s="10" t="str">
        <f t="shared" si="192"/>
        <v>July</v>
      </c>
      <c r="D2058" s="10" t="str">
        <f t="shared" si="193"/>
        <v>2011</v>
      </c>
      <c r="E2058" s="3">
        <v>40736</v>
      </c>
      <c r="F2058" s="13">
        <f t="shared" si="194"/>
        <v>4</v>
      </c>
      <c r="G2058" s="2" t="s">
        <v>3563</v>
      </c>
      <c r="H2058" s="2" t="s">
        <v>3134</v>
      </c>
      <c r="I2058" s="22" t="str">
        <f t="shared" si="195"/>
        <v>United States</v>
      </c>
      <c r="J2058" s="22" t="str">
        <f t="shared" si="196"/>
        <v>California</v>
      </c>
      <c r="K2058" s="2" t="s">
        <v>18</v>
      </c>
      <c r="L2058" s="2" t="s">
        <v>474</v>
      </c>
      <c r="M2058" s="4">
        <v>196.70400000000001</v>
      </c>
      <c r="N2058" s="4">
        <v>6</v>
      </c>
      <c r="O2058" s="4">
        <v>68.846400000000003</v>
      </c>
      <c r="P2058" s="14">
        <f t="shared" si="197"/>
        <v>0.35</v>
      </c>
    </row>
    <row r="2059" spans="1:16" ht="14.25" customHeight="1" x14ac:dyDescent="0.25">
      <c r="A2059" s="2" t="s">
        <v>2261</v>
      </c>
      <c r="B2059" s="3">
        <v>40981</v>
      </c>
      <c r="C2059" s="10" t="str">
        <f t="shared" si="192"/>
        <v>March</v>
      </c>
      <c r="D2059" s="10" t="str">
        <f t="shared" si="193"/>
        <v>2012</v>
      </c>
      <c r="E2059" s="3">
        <v>40986</v>
      </c>
      <c r="F2059" s="13">
        <f t="shared" si="194"/>
        <v>5</v>
      </c>
      <c r="G2059" s="2" t="s">
        <v>3744</v>
      </c>
      <c r="H2059" s="2" t="s">
        <v>3274</v>
      </c>
      <c r="I2059" s="22" t="str">
        <f t="shared" si="195"/>
        <v>United States</v>
      </c>
      <c r="J2059" s="22" t="str">
        <f t="shared" si="196"/>
        <v>California</v>
      </c>
      <c r="K2059" s="2" t="s">
        <v>72</v>
      </c>
      <c r="L2059" s="2" t="s">
        <v>102</v>
      </c>
      <c r="M2059" s="4">
        <v>915.13599999999997</v>
      </c>
      <c r="N2059" s="4">
        <v>4</v>
      </c>
      <c r="O2059" s="4">
        <v>102.9528</v>
      </c>
      <c r="P2059" s="14">
        <f t="shared" si="197"/>
        <v>0.1125</v>
      </c>
    </row>
    <row r="2060" spans="1:16" ht="14.25" customHeight="1" x14ac:dyDescent="0.25">
      <c r="A2060" s="2" t="s">
        <v>2261</v>
      </c>
      <c r="B2060" s="3">
        <v>40981</v>
      </c>
      <c r="C2060" s="10" t="str">
        <f t="shared" si="192"/>
        <v>March</v>
      </c>
      <c r="D2060" s="10" t="str">
        <f t="shared" si="193"/>
        <v>2012</v>
      </c>
      <c r="E2060" s="3">
        <v>40986</v>
      </c>
      <c r="F2060" s="13">
        <f t="shared" si="194"/>
        <v>5</v>
      </c>
      <c r="G2060" s="2" t="s">
        <v>3744</v>
      </c>
      <c r="H2060" s="2" t="s">
        <v>3274</v>
      </c>
      <c r="I2060" s="22" t="str">
        <f t="shared" si="195"/>
        <v>United States</v>
      </c>
      <c r="J2060" s="22" t="str">
        <f t="shared" si="196"/>
        <v>California</v>
      </c>
      <c r="K2060" s="2" t="s">
        <v>12</v>
      </c>
      <c r="L2060" s="2" t="s">
        <v>310</v>
      </c>
      <c r="M2060" s="4">
        <v>327.76</v>
      </c>
      <c r="N2060" s="4">
        <v>8</v>
      </c>
      <c r="O2060" s="4">
        <v>91.772800000000004</v>
      </c>
      <c r="P2060" s="14">
        <f t="shared" si="197"/>
        <v>0.28000000000000003</v>
      </c>
    </row>
    <row r="2061" spans="1:16" ht="14.25" customHeight="1" x14ac:dyDescent="0.25">
      <c r="A2061" s="2" t="s">
        <v>2262</v>
      </c>
      <c r="B2061" s="3">
        <v>41021</v>
      </c>
      <c r="C2061" s="10" t="str">
        <f t="shared" si="192"/>
        <v>April</v>
      </c>
      <c r="D2061" s="10" t="str">
        <f t="shared" si="193"/>
        <v>2012</v>
      </c>
      <c r="E2061" s="3">
        <v>41025</v>
      </c>
      <c r="F2061" s="13">
        <f t="shared" si="194"/>
        <v>4</v>
      </c>
      <c r="G2061" s="2" t="s">
        <v>3875</v>
      </c>
      <c r="H2061" s="2" t="s">
        <v>3131</v>
      </c>
      <c r="I2061" s="22" t="str">
        <f t="shared" si="195"/>
        <v>United States</v>
      </c>
      <c r="J2061" s="22" t="str">
        <f t="shared" si="196"/>
        <v>California</v>
      </c>
      <c r="K2061" s="2" t="s">
        <v>16</v>
      </c>
      <c r="L2061" s="2" t="s">
        <v>432</v>
      </c>
      <c r="M2061" s="4">
        <v>88.775999999999996</v>
      </c>
      <c r="N2061" s="4">
        <v>3</v>
      </c>
      <c r="O2061" s="4">
        <v>7.7679</v>
      </c>
      <c r="P2061" s="14">
        <f t="shared" si="197"/>
        <v>8.7500000000000008E-2</v>
      </c>
    </row>
    <row r="2062" spans="1:16" ht="14.25" customHeight="1" x14ac:dyDescent="0.25">
      <c r="A2062" s="2" t="s">
        <v>2262</v>
      </c>
      <c r="B2062" s="3">
        <v>41021</v>
      </c>
      <c r="C2062" s="10" t="str">
        <f t="shared" si="192"/>
        <v>April</v>
      </c>
      <c r="D2062" s="10" t="str">
        <f t="shared" si="193"/>
        <v>2012</v>
      </c>
      <c r="E2062" s="3">
        <v>41025</v>
      </c>
      <c r="F2062" s="13">
        <f t="shared" si="194"/>
        <v>4</v>
      </c>
      <c r="G2062" s="2" t="s">
        <v>3875</v>
      </c>
      <c r="H2062" s="2" t="s">
        <v>3131</v>
      </c>
      <c r="I2062" s="22" t="str">
        <f t="shared" si="195"/>
        <v>United States</v>
      </c>
      <c r="J2062" s="22" t="str">
        <f t="shared" si="196"/>
        <v>California</v>
      </c>
      <c r="K2062" s="2" t="s">
        <v>14</v>
      </c>
      <c r="L2062" s="2" t="s">
        <v>2263</v>
      </c>
      <c r="M2062" s="4">
        <v>64.14</v>
      </c>
      <c r="N2062" s="4">
        <v>3</v>
      </c>
      <c r="O2062" s="4">
        <v>16.676400000000001</v>
      </c>
      <c r="P2062" s="14">
        <f t="shared" si="197"/>
        <v>0.26</v>
      </c>
    </row>
    <row r="2063" spans="1:16" ht="14.25" customHeight="1" x14ac:dyDescent="0.25">
      <c r="A2063" s="2" t="s">
        <v>2264</v>
      </c>
      <c r="B2063" s="3">
        <v>40837</v>
      </c>
      <c r="C2063" s="10" t="str">
        <f t="shared" si="192"/>
        <v>October</v>
      </c>
      <c r="D2063" s="10" t="str">
        <f t="shared" si="193"/>
        <v>2011</v>
      </c>
      <c r="E2063" s="3">
        <v>40842</v>
      </c>
      <c r="F2063" s="13">
        <f t="shared" si="194"/>
        <v>5</v>
      </c>
      <c r="G2063" s="2" t="s">
        <v>3876</v>
      </c>
      <c r="H2063" s="2" t="s">
        <v>3149</v>
      </c>
      <c r="I2063" s="22" t="str">
        <f t="shared" si="195"/>
        <v>United States</v>
      </c>
      <c r="J2063" s="22" t="str">
        <f t="shared" si="196"/>
        <v>California</v>
      </c>
      <c r="K2063" s="2" t="s">
        <v>18</v>
      </c>
      <c r="L2063" s="2" t="s">
        <v>2265</v>
      </c>
      <c r="M2063" s="4">
        <v>36.36</v>
      </c>
      <c r="N2063" s="4">
        <v>3</v>
      </c>
      <c r="O2063" s="4">
        <v>12.2715</v>
      </c>
      <c r="P2063" s="14">
        <f t="shared" si="197"/>
        <v>0.33750000000000002</v>
      </c>
    </row>
    <row r="2064" spans="1:16" ht="14.25" customHeight="1" x14ac:dyDescent="0.25">
      <c r="A2064" s="2" t="s">
        <v>2266</v>
      </c>
      <c r="B2064" s="3">
        <v>41974</v>
      </c>
      <c r="C2064" s="10" t="str">
        <f t="shared" si="192"/>
        <v>December</v>
      </c>
      <c r="D2064" s="10" t="str">
        <f t="shared" si="193"/>
        <v>2014</v>
      </c>
      <c r="E2064" s="3">
        <v>41977</v>
      </c>
      <c r="F2064" s="13">
        <f t="shared" si="194"/>
        <v>3</v>
      </c>
      <c r="G2064" s="2" t="s">
        <v>3591</v>
      </c>
      <c r="H2064" s="2" t="s">
        <v>3134</v>
      </c>
      <c r="I2064" s="22" t="str">
        <f t="shared" si="195"/>
        <v>United States</v>
      </c>
      <c r="J2064" s="22" t="str">
        <f t="shared" si="196"/>
        <v>California</v>
      </c>
      <c r="K2064" s="2" t="s">
        <v>12</v>
      </c>
      <c r="L2064" s="2" t="s">
        <v>2267</v>
      </c>
      <c r="M2064" s="4">
        <v>25.83</v>
      </c>
      <c r="N2064" s="4">
        <v>3</v>
      </c>
      <c r="O2064" s="4">
        <v>9.5571000000000002</v>
      </c>
      <c r="P2064" s="14">
        <f t="shared" si="197"/>
        <v>0.37000000000000005</v>
      </c>
    </row>
    <row r="2065" spans="1:16" ht="14.25" customHeight="1" x14ac:dyDescent="0.25">
      <c r="A2065" s="2" t="s">
        <v>2268</v>
      </c>
      <c r="B2065" s="3">
        <v>41583</v>
      </c>
      <c r="C2065" s="10" t="str">
        <f t="shared" si="192"/>
        <v>November</v>
      </c>
      <c r="D2065" s="10" t="str">
        <f t="shared" si="193"/>
        <v>2013</v>
      </c>
      <c r="E2065" s="3">
        <v>41585</v>
      </c>
      <c r="F2065" s="13">
        <f t="shared" si="194"/>
        <v>2</v>
      </c>
      <c r="G2065" s="2" t="s">
        <v>3734</v>
      </c>
      <c r="H2065" s="2" t="s">
        <v>3280</v>
      </c>
      <c r="I2065" s="22" t="str">
        <f t="shared" si="195"/>
        <v>United States</v>
      </c>
      <c r="J2065" s="22" t="str">
        <f t="shared" si="196"/>
        <v>Oregon</v>
      </c>
      <c r="K2065" s="2" t="s">
        <v>82</v>
      </c>
      <c r="L2065" s="2" t="s">
        <v>1489</v>
      </c>
      <c r="M2065" s="4">
        <v>17.584</v>
      </c>
      <c r="N2065" s="4">
        <v>7</v>
      </c>
      <c r="O2065" s="4">
        <v>-4.1761999999999997</v>
      </c>
      <c r="P2065" s="14">
        <f t="shared" si="197"/>
        <v>-0.23749999999999999</v>
      </c>
    </row>
    <row r="2066" spans="1:16" ht="14.25" customHeight="1" x14ac:dyDescent="0.25">
      <c r="A2066" s="2" t="s">
        <v>2268</v>
      </c>
      <c r="B2066" s="3">
        <v>41583</v>
      </c>
      <c r="C2066" s="10" t="str">
        <f t="shared" si="192"/>
        <v>November</v>
      </c>
      <c r="D2066" s="10" t="str">
        <f t="shared" si="193"/>
        <v>2013</v>
      </c>
      <c r="E2066" s="3">
        <v>41585</v>
      </c>
      <c r="F2066" s="13">
        <f t="shared" si="194"/>
        <v>2</v>
      </c>
      <c r="G2066" s="2" t="s">
        <v>3734</v>
      </c>
      <c r="H2066" s="2" t="s">
        <v>3280</v>
      </c>
      <c r="I2066" s="22" t="str">
        <f t="shared" si="195"/>
        <v>United States</v>
      </c>
      <c r="J2066" s="22" t="str">
        <f t="shared" si="196"/>
        <v>Oregon</v>
      </c>
      <c r="K2066" s="2" t="s">
        <v>72</v>
      </c>
      <c r="L2066" s="2" t="s">
        <v>2269</v>
      </c>
      <c r="M2066" s="4">
        <v>104.78400000000001</v>
      </c>
      <c r="N2066" s="4">
        <v>1</v>
      </c>
      <c r="O2066" s="4">
        <v>-14.4078</v>
      </c>
      <c r="P2066" s="14">
        <f t="shared" si="197"/>
        <v>-0.13749999999999998</v>
      </c>
    </row>
    <row r="2067" spans="1:16" ht="14.25" customHeight="1" x14ac:dyDescent="0.25">
      <c r="A2067" s="2" t="s">
        <v>2268</v>
      </c>
      <c r="B2067" s="3">
        <v>41583</v>
      </c>
      <c r="C2067" s="10" t="str">
        <f t="shared" si="192"/>
        <v>November</v>
      </c>
      <c r="D2067" s="10" t="str">
        <f t="shared" si="193"/>
        <v>2013</v>
      </c>
      <c r="E2067" s="3">
        <v>41585</v>
      </c>
      <c r="F2067" s="13">
        <f t="shared" si="194"/>
        <v>2</v>
      </c>
      <c r="G2067" s="2" t="s">
        <v>3734</v>
      </c>
      <c r="H2067" s="2" t="s">
        <v>3280</v>
      </c>
      <c r="I2067" s="22" t="str">
        <f t="shared" si="195"/>
        <v>United States</v>
      </c>
      <c r="J2067" s="22" t="str">
        <f t="shared" si="196"/>
        <v>Oregon</v>
      </c>
      <c r="K2067" s="2" t="s">
        <v>45</v>
      </c>
      <c r="L2067" s="2" t="s">
        <v>2270</v>
      </c>
      <c r="M2067" s="4">
        <v>47.951999999999998</v>
      </c>
      <c r="N2067" s="4">
        <v>3</v>
      </c>
      <c r="O2067" s="4">
        <v>16.783200000000001</v>
      </c>
      <c r="P2067" s="14">
        <f t="shared" si="197"/>
        <v>0.35000000000000003</v>
      </c>
    </row>
    <row r="2068" spans="1:16" ht="14.25" customHeight="1" x14ac:dyDescent="0.25">
      <c r="A2068" s="2" t="s">
        <v>2268</v>
      </c>
      <c r="B2068" s="3">
        <v>41583</v>
      </c>
      <c r="C2068" s="10" t="str">
        <f t="shared" si="192"/>
        <v>November</v>
      </c>
      <c r="D2068" s="10" t="str">
        <f t="shared" si="193"/>
        <v>2013</v>
      </c>
      <c r="E2068" s="3">
        <v>41585</v>
      </c>
      <c r="F2068" s="13">
        <f t="shared" si="194"/>
        <v>2</v>
      </c>
      <c r="G2068" s="2" t="s">
        <v>3734</v>
      </c>
      <c r="H2068" s="2" t="s">
        <v>3280</v>
      </c>
      <c r="I2068" s="22" t="str">
        <f t="shared" si="195"/>
        <v>United States</v>
      </c>
      <c r="J2068" s="22" t="str">
        <f t="shared" si="196"/>
        <v>Oregon</v>
      </c>
      <c r="K2068" s="2" t="s">
        <v>72</v>
      </c>
      <c r="L2068" s="2" t="s">
        <v>1578</v>
      </c>
      <c r="M2068" s="4">
        <v>650.35199999999998</v>
      </c>
      <c r="N2068" s="4">
        <v>3</v>
      </c>
      <c r="O2068" s="4">
        <v>-97.552800000000005</v>
      </c>
      <c r="P2068" s="14">
        <f t="shared" si="197"/>
        <v>-0.15000000000000002</v>
      </c>
    </row>
    <row r="2069" spans="1:16" ht="14.25" customHeight="1" x14ac:dyDescent="0.25">
      <c r="A2069" s="2" t="s">
        <v>2268</v>
      </c>
      <c r="B2069" s="3">
        <v>41583</v>
      </c>
      <c r="C2069" s="10" t="str">
        <f t="shared" si="192"/>
        <v>November</v>
      </c>
      <c r="D2069" s="10" t="str">
        <f t="shared" si="193"/>
        <v>2013</v>
      </c>
      <c r="E2069" s="3">
        <v>41585</v>
      </c>
      <c r="F2069" s="13">
        <f t="shared" si="194"/>
        <v>2</v>
      </c>
      <c r="G2069" s="2" t="s">
        <v>3734</v>
      </c>
      <c r="H2069" s="2" t="s">
        <v>3280</v>
      </c>
      <c r="I2069" s="22" t="str">
        <f t="shared" si="195"/>
        <v>United States</v>
      </c>
      <c r="J2069" s="22" t="str">
        <f t="shared" si="196"/>
        <v>Oregon</v>
      </c>
      <c r="K2069" s="2" t="s">
        <v>9</v>
      </c>
      <c r="L2069" s="2" t="s">
        <v>715</v>
      </c>
      <c r="M2069" s="4">
        <v>629.18399999999997</v>
      </c>
      <c r="N2069" s="4">
        <v>8</v>
      </c>
      <c r="O2069" s="4">
        <v>228.07919999999999</v>
      </c>
      <c r="P2069" s="14">
        <f t="shared" si="197"/>
        <v>0.36249999999999999</v>
      </c>
    </row>
    <row r="2070" spans="1:16" ht="14.25" customHeight="1" x14ac:dyDescent="0.25">
      <c r="A2070" s="2" t="s">
        <v>2268</v>
      </c>
      <c r="B2070" s="3">
        <v>41583</v>
      </c>
      <c r="C2070" s="10" t="str">
        <f t="shared" si="192"/>
        <v>November</v>
      </c>
      <c r="D2070" s="10" t="str">
        <f t="shared" si="193"/>
        <v>2013</v>
      </c>
      <c r="E2070" s="3">
        <v>41585</v>
      </c>
      <c r="F2070" s="13">
        <f t="shared" si="194"/>
        <v>2</v>
      </c>
      <c r="G2070" s="2" t="s">
        <v>3734</v>
      </c>
      <c r="H2070" s="2" t="s">
        <v>3280</v>
      </c>
      <c r="I2070" s="22" t="str">
        <f t="shared" si="195"/>
        <v>United States</v>
      </c>
      <c r="J2070" s="22" t="str">
        <f t="shared" si="196"/>
        <v>Oregon</v>
      </c>
      <c r="K2070" s="2" t="s">
        <v>45</v>
      </c>
      <c r="L2070" s="2" t="s">
        <v>746</v>
      </c>
      <c r="M2070" s="4">
        <v>15.176</v>
      </c>
      <c r="N2070" s="4">
        <v>1</v>
      </c>
      <c r="O2070" s="4">
        <v>5.3116000000000003</v>
      </c>
      <c r="P2070" s="14">
        <f t="shared" si="197"/>
        <v>0.35000000000000003</v>
      </c>
    </row>
    <row r="2071" spans="1:16" ht="14.25" customHeight="1" x14ac:dyDescent="0.25">
      <c r="A2071" s="2" t="s">
        <v>2271</v>
      </c>
      <c r="B2071" s="3">
        <v>40797</v>
      </c>
      <c r="C2071" s="10" t="str">
        <f t="shared" si="192"/>
        <v>September</v>
      </c>
      <c r="D2071" s="10" t="str">
        <f t="shared" si="193"/>
        <v>2011</v>
      </c>
      <c r="E2071" s="3">
        <v>40802</v>
      </c>
      <c r="F2071" s="13">
        <f t="shared" si="194"/>
        <v>5</v>
      </c>
      <c r="G2071" s="2" t="s">
        <v>3877</v>
      </c>
      <c r="H2071" s="2" t="s">
        <v>3281</v>
      </c>
      <c r="I2071" s="22" t="str">
        <f t="shared" si="195"/>
        <v>United States</v>
      </c>
      <c r="J2071" s="22" t="str">
        <f t="shared" si="196"/>
        <v>California</v>
      </c>
      <c r="K2071" s="2" t="s">
        <v>12</v>
      </c>
      <c r="L2071" s="2" t="s">
        <v>64</v>
      </c>
      <c r="M2071" s="4">
        <v>127.95</v>
      </c>
      <c r="N2071" s="4">
        <v>3</v>
      </c>
      <c r="O2071" s="4">
        <v>21.7515</v>
      </c>
      <c r="P2071" s="14">
        <f t="shared" si="197"/>
        <v>0.16999999999999998</v>
      </c>
    </row>
    <row r="2072" spans="1:16" ht="14.25" customHeight="1" x14ac:dyDescent="0.25">
      <c r="A2072" s="2" t="s">
        <v>2272</v>
      </c>
      <c r="B2072" s="3">
        <v>41969</v>
      </c>
      <c r="C2072" s="10" t="str">
        <f t="shared" si="192"/>
        <v>November</v>
      </c>
      <c r="D2072" s="10" t="str">
        <f t="shared" si="193"/>
        <v>2014</v>
      </c>
      <c r="E2072" s="3">
        <v>41973</v>
      </c>
      <c r="F2072" s="13">
        <f t="shared" si="194"/>
        <v>4</v>
      </c>
      <c r="G2072" s="2" t="s">
        <v>3509</v>
      </c>
      <c r="H2072" s="2" t="s">
        <v>3201</v>
      </c>
      <c r="I2072" s="22" t="str">
        <f t="shared" si="195"/>
        <v>United States</v>
      </c>
      <c r="J2072" s="22" t="str">
        <f t="shared" si="196"/>
        <v>California</v>
      </c>
      <c r="K2072" s="2" t="s">
        <v>16</v>
      </c>
      <c r="L2072" s="2" t="s">
        <v>1609</v>
      </c>
      <c r="M2072" s="4">
        <v>39.96</v>
      </c>
      <c r="N2072" s="4">
        <v>5</v>
      </c>
      <c r="O2072" s="4">
        <v>3.4965000000000002</v>
      </c>
      <c r="P2072" s="14">
        <f t="shared" si="197"/>
        <v>8.7500000000000008E-2</v>
      </c>
    </row>
    <row r="2073" spans="1:16" ht="14.25" customHeight="1" x14ac:dyDescent="0.25">
      <c r="A2073" s="2" t="s">
        <v>2272</v>
      </c>
      <c r="B2073" s="3">
        <v>41969</v>
      </c>
      <c r="C2073" s="10" t="str">
        <f t="shared" si="192"/>
        <v>November</v>
      </c>
      <c r="D2073" s="10" t="str">
        <f t="shared" si="193"/>
        <v>2014</v>
      </c>
      <c r="E2073" s="3">
        <v>41973</v>
      </c>
      <c r="F2073" s="13">
        <f t="shared" si="194"/>
        <v>4</v>
      </c>
      <c r="G2073" s="2" t="s">
        <v>3509</v>
      </c>
      <c r="H2073" s="2" t="s">
        <v>3201</v>
      </c>
      <c r="I2073" s="22" t="str">
        <f t="shared" si="195"/>
        <v>United States</v>
      </c>
      <c r="J2073" s="22" t="str">
        <f t="shared" si="196"/>
        <v>California</v>
      </c>
      <c r="K2073" s="2" t="s">
        <v>45</v>
      </c>
      <c r="L2073" s="2" t="s">
        <v>707</v>
      </c>
      <c r="M2073" s="4">
        <v>34.08</v>
      </c>
      <c r="N2073" s="4">
        <v>6</v>
      </c>
      <c r="O2073" s="4">
        <v>15.336</v>
      </c>
      <c r="P2073" s="14">
        <f t="shared" si="197"/>
        <v>0.45</v>
      </c>
    </row>
    <row r="2074" spans="1:16" ht="14.25" customHeight="1" x14ac:dyDescent="0.25">
      <c r="A2074" s="2" t="s">
        <v>2273</v>
      </c>
      <c r="B2074" s="3">
        <v>41211</v>
      </c>
      <c r="C2074" s="10" t="str">
        <f t="shared" si="192"/>
        <v>October</v>
      </c>
      <c r="D2074" s="10" t="str">
        <f t="shared" si="193"/>
        <v>2012</v>
      </c>
      <c r="E2074" s="3">
        <v>41215</v>
      </c>
      <c r="F2074" s="13">
        <f t="shared" si="194"/>
        <v>4</v>
      </c>
      <c r="G2074" s="2" t="s">
        <v>3878</v>
      </c>
      <c r="H2074" s="2" t="s">
        <v>3134</v>
      </c>
      <c r="I2074" s="22" t="str">
        <f t="shared" si="195"/>
        <v>United States</v>
      </c>
      <c r="J2074" s="22" t="str">
        <f t="shared" si="196"/>
        <v>California</v>
      </c>
      <c r="K2074" s="2" t="s">
        <v>45</v>
      </c>
      <c r="L2074" s="2" t="s">
        <v>569</v>
      </c>
      <c r="M2074" s="4">
        <v>33.4</v>
      </c>
      <c r="N2074" s="4">
        <v>5</v>
      </c>
      <c r="O2074" s="4">
        <v>16.032</v>
      </c>
      <c r="P2074" s="14">
        <f t="shared" si="197"/>
        <v>0.48000000000000004</v>
      </c>
    </row>
    <row r="2075" spans="1:16" ht="14.25" customHeight="1" x14ac:dyDescent="0.25">
      <c r="A2075" s="2" t="s">
        <v>2273</v>
      </c>
      <c r="B2075" s="3">
        <v>41211</v>
      </c>
      <c r="C2075" s="10" t="str">
        <f t="shared" si="192"/>
        <v>October</v>
      </c>
      <c r="D2075" s="10" t="str">
        <f t="shared" si="193"/>
        <v>2012</v>
      </c>
      <c r="E2075" s="3">
        <v>41215</v>
      </c>
      <c r="F2075" s="13">
        <f t="shared" si="194"/>
        <v>4</v>
      </c>
      <c r="G2075" s="2" t="s">
        <v>3878</v>
      </c>
      <c r="H2075" s="2" t="s">
        <v>3134</v>
      </c>
      <c r="I2075" s="22" t="str">
        <f t="shared" si="195"/>
        <v>United States</v>
      </c>
      <c r="J2075" s="22" t="str">
        <f t="shared" si="196"/>
        <v>California</v>
      </c>
      <c r="K2075" s="2" t="s">
        <v>87</v>
      </c>
      <c r="L2075" s="2" t="s">
        <v>1911</v>
      </c>
      <c r="M2075" s="4">
        <v>210.84</v>
      </c>
      <c r="N2075" s="4">
        <v>4</v>
      </c>
      <c r="O2075" s="4">
        <v>103.3116</v>
      </c>
      <c r="P2075" s="14">
        <f t="shared" si="197"/>
        <v>0.49</v>
      </c>
    </row>
    <row r="2076" spans="1:16" ht="14.25" customHeight="1" x14ac:dyDescent="0.25">
      <c r="A2076" s="2" t="s">
        <v>2274</v>
      </c>
      <c r="B2076" s="3">
        <v>41517</v>
      </c>
      <c r="C2076" s="10" t="str">
        <f t="shared" si="192"/>
        <v>August</v>
      </c>
      <c r="D2076" s="10" t="str">
        <f t="shared" si="193"/>
        <v>2013</v>
      </c>
      <c r="E2076" s="3">
        <v>41524</v>
      </c>
      <c r="F2076" s="13">
        <f t="shared" si="194"/>
        <v>7</v>
      </c>
      <c r="G2076" s="2" t="s">
        <v>3737</v>
      </c>
      <c r="H2076" s="2" t="s">
        <v>3131</v>
      </c>
      <c r="I2076" s="22" t="str">
        <f t="shared" si="195"/>
        <v>United States</v>
      </c>
      <c r="J2076" s="22" t="str">
        <f t="shared" si="196"/>
        <v>California</v>
      </c>
      <c r="K2076" s="2" t="s">
        <v>12</v>
      </c>
      <c r="L2076" s="2" t="s">
        <v>1553</v>
      </c>
      <c r="M2076" s="4">
        <v>47.04</v>
      </c>
      <c r="N2076" s="4">
        <v>4</v>
      </c>
      <c r="O2076" s="4">
        <v>15.993600000000001</v>
      </c>
      <c r="P2076" s="14">
        <f t="shared" si="197"/>
        <v>0.34</v>
      </c>
    </row>
    <row r="2077" spans="1:16" ht="14.25" customHeight="1" x14ac:dyDescent="0.25">
      <c r="A2077" s="2" t="s">
        <v>2274</v>
      </c>
      <c r="B2077" s="3">
        <v>41517</v>
      </c>
      <c r="C2077" s="10" t="str">
        <f t="shared" si="192"/>
        <v>August</v>
      </c>
      <c r="D2077" s="10" t="str">
        <f t="shared" si="193"/>
        <v>2013</v>
      </c>
      <c r="E2077" s="3">
        <v>41524</v>
      </c>
      <c r="F2077" s="13">
        <f t="shared" si="194"/>
        <v>7</v>
      </c>
      <c r="G2077" s="2" t="s">
        <v>3737</v>
      </c>
      <c r="H2077" s="2" t="s">
        <v>3131</v>
      </c>
      <c r="I2077" s="22" t="str">
        <f t="shared" si="195"/>
        <v>United States</v>
      </c>
      <c r="J2077" s="22" t="str">
        <f t="shared" si="196"/>
        <v>California</v>
      </c>
      <c r="K2077" s="2" t="s">
        <v>16</v>
      </c>
      <c r="L2077" s="2" t="s">
        <v>2275</v>
      </c>
      <c r="M2077" s="4">
        <v>339.96</v>
      </c>
      <c r="N2077" s="4">
        <v>5</v>
      </c>
      <c r="O2077" s="4">
        <v>42.494999999999997</v>
      </c>
      <c r="P2077" s="14">
        <f t="shared" si="197"/>
        <v>0.125</v>
      </c>
    </row>
    <row r="2078" spans="1:16" ht="14.25" customHeight="1" x14ac:dyDescent="0.25">
      <c r="A2078" s="2" t="s">
        <v>2276</v>
      </c>
      <c r="B2078" s="3">
        <v>41030</v>
      </c>
      <c r="C2078" s="10" t="str">
        <f t="shared" si="192"/>
        <v>May</v>
      </c>
      <c r="D2078" s="10" t="str">
        <f t="shared" si="193"/>
        <v>2012</v>
      </c>
      <c r="E2078" s="3">
        <v>41035</v>
      </c>
      <c r="F2078" s="13">
        <f t="shared" si="194"/>
        <v>5</v>
      </c>
      <c r="G2078" s="2" t="s">
        <v>3879</v>
      </c>
      <c r="H2078" s="2" t="s">
        <v>3134</v>
      </c>
      <c r="I2078" s="22" t="str">
        <f t="shared" si="195"/>
        <v>United States</v>
      </c>
      <c r="J2078" s="22" t="str">
        <f t="shared" si="196"/>
        <v>California</v>
      </c>
      <c r="K2078" s="2" t="s">
        <v>18</v>
      </c>
      <c r="L2078" s="2" t="s">
        <v>2277</v>
      </c>
      <c r="M2078" s="4">
        <v>12.176</v>
      </c>
      <c r="N2078" s="4">
        <v>1</v>
      </c>
      <c r="O2078" s="4">
        <v>4.4138000000000002</v>
      </c>
      <c r="P2078" s="14">
        <f t="shared" si="197"/>
        <v>0.36249999999999999</v>
      </c>
    </row>
    <row r="2079" spans="1:16" ht="14.25" customHeight="1" x14ac:dyDescent="0.25">
      <c r="A2079" s="2" t="s">
        <v>2276</v>
      </c>
      <c r="B2079" s="3">
        <v>41030</v>
      </c>
      <c r="C2079" s="10" t="str">
        <f t="shared" si="192"/>
        <v>May</v>
      </c>
      <c r="D2079" s="10" t="str">
        <f t="shared" si="193"/>
        <v>2012</v>
      </c>
      <c r="E2079" s="3">
        <v>41035</v>
      </c>
      <c r="F2079" s="13">
        <f t="shared" si="194"/>
        <v>5</v>
      </c>
      <c r="G2079" s="2" t="s">
        <v>3879</v>
      </c>
      <c r="H2079" s="2" t="s">
        <v>3134</v>
      </c>
      <c r="I2079" s="22" t="str">
        <f t="shared" si="195"/>
        <v>United States</v>
      </c>
      <c r="J2079" s="22" t="str">
        <f t="shared" si="196"/>
        <v>California</v>
      </c>
      <c r="K2079" s="2" t="s">
        <v>28</v>
      </c>
      <c r="L2079" s="2" t="s">
        <v>1098</v>
      </c>
      <c r="M2079" s="4">
        <v>37.32</v>
      </c>
      <c r="N2079" s="4">
        <v>3</v>
      </c>
      <c r="O2079" s="4">
        <v>10.4496</v>
      </c>
      <c r="P2079" s="14">
        <f t="shared" si="197"/>
        <v>0.28000000000000003</v>
      </c>
    </row>
    <row r="2080" spans="1:16" ht="14.25" customHeight="1" x14ac:dyDescent="0.25">
      <c r="A2080" s="2" t="s">
        <v>2276</v>
      </c>
      <c r="B2080" s="3">
        <v>41030</v>
      </c>
      <c r="C2080" s="10" t="str">
        <f t="shared" si="192"/>
        <v>May</v>
      </c>
      <c r="D2080" s="10" t="str">
        <f t="shared" si="193"/>
        <v>2012</v>
      </c>
      <c r="E2080" s="3">
        <v>41035</v>
      </c>
      <c r="F2080" s="13">
        <f t="shared" si="194"/>
        <v>5</v>
      </c>
      <c r="G2080" s="2" t="s">
        <v>3879</v>
      </c>
      <c r="H2080" s="2" t="s">
        <v>3134</v>
      </c>
      <c r="I2080" s="22" t="str">
        <f t="shared" si="195"/>
        <v>United States</v>
      </c>
      <c r="J2080" s="22" t="str">
        <f t="shared" si="196"/>
        <v>California</v>
      </c>
      <c r="K2080" s="2" t="s">
        <v>82</v>
      </c>
      <c r="L2080" s="2" t="s">
        <v>2278</v>
      </c>
      <c r="M2080" s="4">
        <v>35.06</v>
      </c>
      <c r="N2080" s="4">
        <v>2</v>
      </c>
      <c r="O2080" s="4">
        <v>10.518000000000001</v>
      </c>
      <c r="P2080" s="14">
        <f t="shared" si="197"/>
        <v>0.3</v>
      </c>
    </row>
    <row r="2081" spans="1:16" ht="14.25" customHeight="1" x14ac:dyDescent="0.25">
      <c r="A2081" s="2" t="s">
        <v>2279</v>
      </c>
      <c r="B2081" s="3">
        <v>41663</v>
      </c>
      <c r="C2081" s="10" t="str">
        <f t="shared" si="192"/>
        <v>January</v>
      </c>
      <c r="D2081" s="10" t="str">
        <f t="shared" si="193"/>
        <v>2014</v>
      </c>
      <c r="E2081" s="3">
        <v>41668</v>
      </c>
      <c r="F2081" s="13">
        <f t="shared" si="194"/>
        <v>5</v>
      </c>
      <c r="G2081" s="2" t="s">
        <v>3748</v>
      </c>
      <c r="H2081" s="2" t="s">
        <v>3132</v>
      </c>
      <c r="I2081" s="22" t="str">
        <f t="shared" si="195"/>
        <v>United States</v>
      </c>
      <c r="J2081" s="22" t="str">
        <f t="shared" si="196"/>
        <v>Washington</v>
      </c>
      <c r="K2081" s="2" t="s">
        <v>18</v>
      </c>
      <c r="L2081" s="2" t="s">
        <v>2280</v>
      </c>
      <c r="M2081" s="4">
        <v>19.68</v>
      </c>
      <c r="N2081" s="4">
        <v>5</v>
      </c>
      <c r="O2081" s="4">
        <v>6.8879999999999999</v>
      </c>
      <c r="P2081" s="14">
        <f t="shared" si="197"/>
        <v>0.35</v>
      </c>
    </row>
    <row r="2082" spans="1:16" ht="14.25" customHeight="1" x14ac:dyDescent="0.25">
      <c r="A2082" s="2" t="s">
        <v>2279</v>
      </c>
      <c r="B2082" s="3">
        <v>41663</v>
      </c>
      <c r="C2082" s="10" t="str">
        <f t="shared" si="192"/>
        <v>January</v>
      </c>
      <c r="D2082" s="10" t="str">
        <f t="shared" si="193"/>
        <v>2014</v>
      </c>
      <c r="E2082" s="3">
        <v>41668</v>
      </c>
      <c r="F2082" s="13">
        <f t="shared" si="194"/>
        <v>5</v>
      </c>
      <c r="G2082" s="2" t="s">
        <v>3748</v>
      </c>
      <c r="H2082" s="2" t="s">
        <v>3132</v>
      </c>
      <c r="I2082" s="22" t="str">
        <f t="shared" si="195"/>
        <v>United States</v>
      </c>
      <c r="J2082" s="22" t="str">
        <f t="shared" si="196"/>
        <v>Washington</v>
      </c>
      <c r="K2082" s="2" t="s">
        <v>45</v>
      </c>
      <c r="L2082" s="2" t="s">
        <v>2281</v>
      </c>
      <c r="M2082" s="4">
        <v>25.92</v>
      </c>
      <c r="N2082" s="4">
        <v>4</v>
      </c>
      <c r="O2082" s="4">
        <v>12.441599999999999</v>
      </c>
      <c r="P2082" s="14">
        <f t="shared" si="197"/>
        <v>0.47999999999999993</v>
      </c>
    </row>
    <row r="2083" spans="1:16" ht="14.25" customHeight="1" x14ac:dyDescent="0.25">
      <c r="A2083" s="2" t="s">
        <v>2279</v>
      </c>
      <c r="B2083" s="3">
        <v>41663</v>
      </c>
      <c r="C2083" s="10" t="str">
        <f t="shared" si="192"/>
        <v>January</v>
      </c>
      <c r="D2083" s="10" t="str">
        <f t="shared" si="193"/>
        <v>2014</v>
      </c>
      <c r="E2083" s="3">
        <v>41668</v>
      </c>
      <c r="F2083" s="13">
        <f t="shared" si="194"/>
        <v>5</v>
      </c>
      <c r="G2083" s="2" t="s">
        <v>3748</v>
      </c>
      <c r="H2083" s="2" t="s">
        <v>3132</v>
      </c>
      <c r="I2083" s="22" t="str">
        <f t="shared" si="195"/>
        <v>United States</v>
      </c>
      <c r="J2083" s="22" t="str">
        <f t="shared" si="196"/>
        <v>Washington</v>
      </c>
      <c r="K2083" s="2" t="s">
        <v>45</v>
      </c>
      <c r="L2083" s="2" t="s">
        <v>642</v>
      </c>
      <c r="M2083" s="4">
        <v>6.48</v>
      </c>
      <c r="N2083" s="4">
        <v>1</v>
      </c>
      <c r="O2083" s="4">
        <v>3.1103999999999998</v>
      </c>
      <c r="P2083" s="14">
        <f t="shared" si="197"/>
        <v>0.47999999999999993</v>
      </c>
    </row>
    <row r="2084" spans="1:16" ht="14.25" customHeight="1" x14ac:dyDescent="0.25">
      <c r="A2084" s="2" t="s">
        <v>2279</v>
      </c>
      <c r="B2084" s="3">
        <v>41663</v>
      </c>
      <c r="C2084" s="10" t="str">
        <f t="shared" si="192"/>
        <v>January</v>
      </c>
      <c r="D2084" s="10" t="str">
        <f t="shared" si="193"/>
        <v>2014</v>
      </c>
      <c r="E2084" s="3">
        <v>41668</v>
      </c>
      <c r="F2084" s="13">
        <f t="shared" si="194"/>
        <v>5</v>
      </c>
      <c r="G2084" s="2" t="s">
        <v>3748</v>
      </c>
      <c r="H2084" s="2" t="s">
        <v>3132</v>
      </c>
      <c r="I2084" s="22" t="str">
        <f t="shared" si="195"/>
        <v>United States</v>
      </c>
      <c r="J2084" s="22" t="str">
        <f t="shared" si="196"/>
        <v>Washington</v>
      </c>
      <c r="K2084" s="2" t="s">
        <v>16</v>
      </c>
      <c r="L2084" s="2" t="s">
        <v>2120</v>
      </c>
      <c r="M2084" s="4">
        <v>86.352000000000004</v>
      </c>
      <c r="N2084" s="4">
        <v>6</v>
      </c>
      <c r="O2084" s="4">
        <v>8.6351999999999993</v>
      </c>
      <c r="P2084" s="14">
        <f t="shared" si="197"/>
        <v>9.9999999999999992E-2</v>
      </c>
    </row>
    <row r="2085" spans="1:16" ht="14.25" customHeight="1" x14ac:dyDescent="0.25">
      <c r="A2085" s="2" t="s">
        <v>2282</v>
      </c>
      <c r="B2085" s="3">
        <v>41253</v>
      </c>
      <c r="C2085" s="10" t="str">
        <f t="shared" si="192"/>
        <v>December</v>
      </c>
      <c r="D2085" s="10" t="str">
        <f t="shared" si="193"/>
        <v>2012</v>
      </c>
      <c r="E2085" s="3">
        <v>41258</v>
      </c>
      <c r="F2085" s="13">
        <f t="shared" si="194"/>
        <v>5</v>
      </c>
      <c r="G2085" s="2" t="s">
        <v>3880</v>
      </c>
      <c r="H2085" s="2" t="s">
        <v>3131</v>
      </c>
      <c r="I2085" s="22" t="str">
        <f t="shared" si="195"/>
        <v>United States</v>
      </c>
      <c r="J2085" s="22" t="str">
        <f t="shared" si="196"/>
        <v>California</v>
      </c>
      <c r="K2085" s="2" t="s">
        <v>14</v>
      </c>
      <c r="L2085" s="2" t="s">
        <v>1583</v>
      </c>
      <c r="M2085" s="4">
        <v>56.3</v>
      </c>
      <c r="N2085" s="4">
        <v>2</v>
      </c>
      <c r="O2085" s="4">
        <v>15.763999999999999</v>
      </c>
      <c r="P2085" s="14">
        <f t="shared" si="197"/>
        <v>0.28000000000000003</v>
      </c>
    </row>
    <row r="2086" spans="1:16" ht="14.25" customHeight="1" x14ac:dyDescent="0.25">
      <c r="A2086" s="2" t="s">
        <v>2283</v>
      </c>
      <c r="B2086" s="3">
        <v>40872</v>
      </c>
      <c r="C2086" s="10" t="str">
        <f t="shared" si="192"/>
        <v>November</v>
      </c>
      <c r="D2086" s="10" t="str">
        <f t="shared" si="193"/>
        <v>2011</v>
      </c>
      <c r="E2086" s="3">
        <v>40877</v>
      </c>
      <c r="F2086" s="13">
        <f t="shared" si="194"/>
        <v>5</v>
      </c>
      <c r="G2086" s="2" t="s">
        <v>3639</v>
      </c>
      <c r="H2086" s="2" t="s">
        <v>3211</v>
      </c>
      <c r="I2086" s="22" t="str">
        <f t="shared" si="195"/>
        <v>United States</v>
      </c>
      <c r="J2086" s="22" t="str">
        <f t="shared" si="196"/>
        <v>Oregon</v>
      </c>
      <c r="K2086" s="2" t="s">
        <v>14</v>
      </c>
      <c r="L2086" s="2" t="s">
        <v>1481</v>
      </c>
      <c r="M2086" s="4">
        <v>51.015999999999998</v>
      </c>
      <c r="N2086" s="4">
        <v>7</v>
      </c>
      <c r="O2086" s="4">
        <v>8.2901000000000007</v>
      </c>
      <c r="P2086" s="14">
        <f t="shared" si="197"/>
        <v>0.16250000000000001</v>
      </c>
    </row>
    <row r="2087" spans="1:16" ht="14.25" customHeight="1" x14ac:dyDescent="0.25">
      <c r="A2087" s="2" t="s">
        <v>2284</v>
      </c>
      <c r="B2087" s="3">
        <v>41965</v>
      </c>
      <c r="C2087" s="10" t="str">
        <f t="shared" si="192"/>
        <v>November</v>
      </c>
      <c r="D2087" s="10" t="str">
        <f t="shared" si="193"/>
        <v>2014</v>
      </c>
      <c r="E2087" s="3">
        <v>41969</v>
      </c>
      <c r="F2087" s="13">
        <f t="shared" si="194"/>
        <v>4</v>
      </c>
      <c r="G2087" s="2" t="s">
        <v>3830</v>
      </c>
      <c r="H2087" s="2" t="s">
        <v>3282</v>
      </c>
      <c r="I2087" s="22" t="str">
        <f t="shared" si="195"/>
        <v>United States</v>
      </c>
      <c r="J2087" s="22" t="str">
        <f t="shared" si="196"/>
        <v>Washington</v>
      </c>
      <c r="K2087" s="2" t="s">
        <v>18</v>
      </c>
      <c r="L2087" s="2" t="s">
        <v>247</v>
      </c>
      <c r="M2087" s="4">
        <v>150.80000000000001</v>
      </c>
      <c r="N2087" s="4">
        <v>5</v>
      </c>
      <c r="O2087" s="4">
        <v>56.55</v>
      </c>
      <c r="P2087" s="14">
        <f t="shared" si="197"/>
        <v>0.37499999999999994</v>
      </c>
    </row>
    <row r="2088" spans="1:16" ht="14.25" customHeight="1" x14ac:dyDescent="0.25">
      <c r="A2088" s="2" t="s">
        <v>2284</v>
      </c>
      <c r="B2088" s="3">
        <v>41965</v>
      </c>
      <c r="C2088" s="10" t="str">
        <f t="shared" si="192"/>
        <v>November</v>
      </c>
      <c r="D2088" s="10" t="str">
        <f t="shared" si="193"/>
        <v>2014</v>
      </c>
      <c r="E2088" s="3">
        <v>41969</v>
      </c>
      <c r="F2088" s="13">
        <f t="shared" si="194"/>
        <v>4</v>
      </c>
      <c r="G2088" s="2" t="s">
        <v>3830</v>
      </c>
      <c r="H2088" s="2" t="s">
        <v>3282</v>
      </c>
      <c r="I2088" s="22" t="str">
        <f t="shared" si="195"/>
        <v>United States</v>
      </c>
      <c r="J2088" s="22" t="str">
        <f t="shared" si="196"/>
        <v>Washington</v>
      </c>
      <c r="K2088" s="2" t="s">
        <v>510</v>
      </c>
      <c r="L2088" s="2" t="s">
        <v>2285</v>
      </c>
      <c r="M2088" s="4">
        <v>1039.992</v>
      </c>
      <c r="N2088" s="4">
        <v>1</v>
      </c>
      <c r="O2088" s="4">
        <v>103.9992</v>
      </c>
      <c r="P2088" s="14">
        <f t="shared" si="197"/>
        <v>0.1</v>
      </c>
    </row>
    <row r="2089" spans="1:16" ht="14.25" customHeight="1" x14ac:dyDescent="0.25">
      <c r="A2089" s="2" t="s">
        <v>2284</v>
      </c>
      <c r="B2089" s="3">
        <v>41965</v>
      </c>
      <c r="C2089" s="10" t="str">
        <f t="shared" si="192"/>
        <v>November</v>
      </c>
      <c r="D2089" s="10" t="str">
        <f t="shared" si="193"/>
        <v>2014</v>
      </c>
      <c r="E2089" s="3">
        <v>41969</v>
      </c>
      <c r="F2089" s="13">
        <f t="shared" si="194"/>
        <v>4</v>
      </c>
      <c r="G2089" s="2" t="s">
        <v>3830</v>
      </c>
      <c r="H2089" s="2" t="s">
        <v>3282</v>
      </c>
      <c r="I2089" s="22" t="str">
        <f t="shared" si="195"/>
        <v>United States</v>
      </c>
      <c r="J2089" s="22" t="str">
        <f t="shared" si="196"/>
        <v>Washington</v>
      </c>
      <c r="K2089" s="2" t="s">
        <v>45</v>
      </c>
      <c r="L2089" s="2" t="s">
        <v>2286</v>
      </c>
      <c r="M2089" s="4">
        <v>51.84</v>
      </c>
      <c r="N2089" s="4">
        <v>8</v>
      </c>
      <c r="O2089" s="4">
        <v>24.883199999999999</v>
      </c>
      <c r="P2089" s="14">
        <f t="shared" si="197"/>
        <v>0.47999999999999993</v>
      </c>
    </row>
    <row r="2090" spans="1:16" ht="14.25" customHeight="1" x14ac:dyDescent="0.25">
      <c r="A2090" s="2" t="s">
        <v>2287</v>
      </c>
      <c r="B2090" s="3">
        <v>41779</v>
      </c>
      <c r="C2090" s="10" t="str">
        <f t="shared" si="192"/>
        <v>May</v>
      </c>
      <c r="D2090" s="10" t="str">
        <f t="shared" si="193"/>
        <v>2014</v>
      </c>
      <c r="E2090" s="3">
        <v>41784</v>
      </c>
      <c r="F2090" s="13">
        <f t="shared" si="194"/>
        <v>5</v>
      </c>
      <c r="G2090" s="2" t="s">
        <v>3540</v>
      </c>
      <c r="H2090" s="2" t="s">
        <v>3143</v>
      </c>
      <c r="I2090" s="22" t="str">
        <f t="shared" si="195"/>
        <v>United States</v>
      </c>
      <c r="J2090" s="22" t="str">
        <f t="shared" si="196"/>
        <v>California</v>
      </c>
      <c r="K2090" s="2" t="s">
        <v>18</v>
      </c>
      <c r="L2090" s="2" t="s">
        <v>842</v>
      </c>
      <c r="M2090" s="4">
        <v>133.12</v>
      </c>
      <c r="N2090" s="4">
        <v>5</v>
      </c>
      <c r="O2090" s="4">
        <v>49.92</v>
      </c>
      <c r="P2090" s="14">
        <f t="shared" si="197"/>
        <v>0.375</v>
      </c>
    </row>
    <row r="2091" spans="1:16" ht="14.25" customHeight="1" x14ac:dyDescent="0.25">
      <c r="A2091" s="2" t="s">
        <v>2288</v>
      </c>
      <c r="B2091" s="3">
        <v>41624</v>
      </c>
      <c r="C2091" s="10" t="str">
        <f t="shared" si="192"/>
        <v>December</v>
      </c>
      <c r="D2091" s="10" t="str">
        <f t="shared" si="193"/>
        <v>2013</v>
      </c>
      <c r="E2091" s="3">
        <v>41631</v>
      </c>
      <c r="F2091" s="13">
        <f t="shared" si="194"/>
        <v>7</v>
      </c>
      <c r="G2091" s="2" t="s">
        <v>3547</v>
      </c>
      <c r="H2091" s="2" t="s">
        <v>3131</v>
      </c>
      <c r="I2091" s="22" t="str">
        <f t="shared" si="195"/>
        <v>United States</v>
      </c>
      <c r="J2091" s="22" t="str">
        <f t="shared" si="196"/>
        <v>California</v>
      </c>
      <c r="K2091" s="2" t="s">
        <v>12</v>
      </c>
      <c r="L2091" s="2" t="s">
        <v>1524</v>
      </c>
      <c r="M2091" s="4">
        <v>14.76</v>
      </c>
      <c r="N2091" s="4">
        <v>2</v>
      </c>
      <c r="O2091" s="4">
        <v>4.2804000000000002</v>
      </c>
      <c r="P2091" s="14">
        <f t="shared" si="197"/>
        <v>0.29000000000000004</v>
      </c>
    </row>
    <row r="2092" spans="1:16" ht="14.25" customHeight="1" x14ac:dyDescent="0.25">
      <c r="A2092" s="2" t="s">
        <v>2289</v>
      </c>
      <c r="B2092" s="3">
        <v>40641</v>
      </c>
      <c r="C2092" s="10" t="str">
        <f t="shared" si="192"/>
        <v>April</v>
      </c>
      <c r="D2092" s="10" t="str">
        <f t="shared" si="193"/>
        <v>2011</v>
      </c>
      <c r="E2092" s="3">
        <v>40646</v>
      </c>
      <c r="F2092" s="13">
        <f t="shared" si="194"/>
        <v>5</v>
      </c>
      <c r="G2092" s="2" t="s">
        <v>3498</v>
      </c>
      <c r="H2092" s="2" t="s">
        <v>3265</v>
      </c>
      <c r="I2092" s="22" t="str">
        <f t="shared" si="195"/>
        <v>United States</v>
      </c>
      <c r="J2092" s="22" t="str">
        <f t="shared" si="196"/>
        <v>Arizona</v>
      </c>
      <c r="K2092" s="2" t="s">
        <v>79</v>
      </c>
      <c r="L2092" s="2" t="s">
        <v>2290</v>
      </c>
      <c r="M2092" s="4">
        <v>49.792000000000002</v>
      </c>
      <c r="N2092" s="4">
        <v>8</v>
      </c>
      <c r="O2092" s="4">
        <v>-11.8256</v>
      </c>
      <c r="P2092" s="14">
        <f t="shared" si="197"/>
        <v>-0.23749999999999999</v>
      </c>
    </row>
    <row r="2093" spans="1:16" ht="14.25" customHeight="1" x14ac:dyDescent="0.25">
      <c r="A2093" s="2" t="s">
        <v>2291</v>
      </c>
      <c r="B2093" s="3">
        <v>41883</v>
      </c>
      <c r="C2093" s="10" t="str">
        <f t="shared" si="192"/>
        <v>September</v>
      </c>
      <c r="D2093" s="10" t="str">
        <f t="shared" si="193"/>
        <v>2014</v>
      </c>
      <c r="E2093" s="3">
        <v>41885</v>
      </c>
      <c r="F2093" s="13">
        <f t="shared" si="194"/>
        <v>2</v>
      </c>
      <c r="G2093" s="2" t="s">
        <v>3881</v>
      </c>
      <c r="H2093" s="2" t="s">
        <v>3208</v>
      </c>
      <c r="I2093" s="22" t="str">
        <f t="shared" si="195"/>
        <v>United States</v>
      </c>
      <c r="J2093" s="22" t="str">
        <f t="shared" si="196"/>
        <v>Washington</v>
      </c>
      <c r="K2093" s="2" t="s">
        <v>72</v>
      </c>
      <c r="L2093" s="2" t="s">
        <v>535</v>
      </c>
      <c r="M2093" s="4">
        <v>569.56799999999998</v>
      </c>
      <c r="N2093" s="4">
        <v>2</v>
      </c>
      <c r="O2093" s="4">
        <v>7.1196000000000002</v>
      </c>
      <c r="P2093" s="14">
        <f t="shared" si="197"/>
        <v>1.2500000000000001E-2</v>
      </c>
    </row>
    <row r="2094" spans="1:16" ht="14.25" customHeight="1" x14ac:dyDescent="0.25">
      <c r="A2094" s="2" t="s">
        <v>2291</v>
      </c>
      <c r="B2094" s="3">
        <v>41883</v>
      </c>
      <c r="C2094" s="10" t="str">
        <f t="shared" si="192"/>
        <v>September</v>
      </c>
      <c r="D2094" s="10" t="str">
        <f t="shared" si="193"/>
        <v>2014</v>
      </c>
      <c r="E2094" s="3">
        <v>41885</v>
      </c>
      <c r="F2094" s="13">
        <f t="shared" si="194"/>
        <v>2</v>
      </c>
      <c r="G2094" s="2" t="s">
        <v>3881</v>
      </c>
      <c r="H2094" s="2" t="s">
        <v>3208</v>
      </c>
      <c r="I2094" s="22" t="str">
        <f t="shared" si="195"/>
        <v>United States</v>
      </c>
      <c r="J2094" s="22" t="str">
        <f t="shared" si="196"/>
        <v>Washington</v>
      </c>
      <c r="K2094" s="2" t="s">
        <v>28</v>
      </c>
      <c r="L2094" s="2" t="s">
        <v>53</v>
      </c>
      <c r="M2094" s="4">
        <v>149.72999999999999</v>
      </c>
      <c r="N2094" s="4">
        <v>7</v>
      </c>
      <c r="O2094" s="4">
        <v>43.421700000000001</v>
      </c>
      <c r="P2094" s="14">
        <f t="shared" si="197"/>
        <v>0.29000000000000004</v>
      </c>
    </row>
    <row r="2095" spans="1:16" ht="14.25" customHeight="1" x14ac:dyDescent="0.25">
      <c r="A2095" s="2" t="s">
        <v>2292</v>
      </c>
      <c r="B2095" s="3">
        <v>41873</v>
      </c>
      <c r="C2095" s="10" t="str">
        <f t="shared" si="192"/>
        <v>August</v>
      </c>
      <c r="D2095" s="10" t="str">
        <f t="shared" si="193"/>
        <v>2014</v>
      </c>
      <c r="E2095" s="3">
        <v>41873</v>
      </c>
      <c r="F2095" s="13">
        <f t="shared" si="194"/>
        <v>0</v>
      </c>
      <c r="G2095" s="2" t="s">
        <v>3453</v>
      </c>
      <c r="H2095" s="2" t="s">
        <v>3265</v>
      </c>
      <c r="I2095" s="22" t="str">
        <f t="shared" si="195"/>
        <v>United States</v>
      </c>
      <c r="J2095" s="22" t="str">
        <f t="shared" si="196"/>
        <v>Arizona</v>
      </c>
      <c r="K2095" s="2" t="s">
        <v>45</v>
      </c>
      <c r="L2095" s="2" t="s">
        <v>1332</v>
      </c>
      <c r="M2095" s="4">
        <v>83.88</v>
      </c>
      <c r="N2095" s="4">
        <v>1</v>
      </c>
      <c r="O2095" s="4">
        <v>29.358000000000001</v>
      </c>
      <c r="P2095" s="14">
        <f t="shared" si="197"/>
        <v>0.35000000000000003</v>
      </c>
    </row>
    <row r="2096" spans="1:16" ht="14.25" customHeight="1" x14ac:dyDescent="0.25">
      <c r="A2096" s="2" t="s">
        <v>2293</v>
      </c>
      <c r="B2096" s="3">
        <v>40750</v>
      </c>
      <c r="C2096" s="10" t="str">
        <f t="shared" si="192"/>
        <v>July</v>
      </c>
      <c r="D2096" s="10" t="str">
        <f t="shared" si="193"/>
        <v>2011</v>
      </c>
      <c r="E2096" s="3">
        <v>40756</v>
      </c>
      <c r="F2096" s="13">
        <f t="shared" si="194"/>
        <v>6</v>
      </c>
      <c r="G2096" s="2" t="s">
        <v>3728</v>
      </c>
      <c r="H2096" s="2" t="s">
        <v>3269</v>
      </c>
      <c r="I2096" s="22" t="str">
        <f t="shared" si="195"/>
        <v>United States</v>
      </c>
      <c r="J2096" s="22" t="str">
        <f t="shared" si="196"/>
        <v>Utah</v>
      </c>
      <c r="K2096" s="2" t="s">
        <v>38</v>
      </c>
      <c r="L2096" s="2" t="s">
        <v>2294</v>
      </c>
      <c r="M2096" s="4">
        <v>111.93</v>
      </c>
      <c r="N2096" s="4">
        <v>7</v>
      </c>
      <c r="O2096" s="4">
        <v>34.698300000000003</v>
      </c>
      <c r="P2096" s="14">
        <f t="shared" si="197"/>
        <v>0.31</v>
      </c>
    </row>
    <row r="2097" spans="1:16" ht="14.25" customHeight="1" x14ac:dyDescent="0.25">
      <c r="A2097" s="2" t="s">
        <v>2295</v>
      </c>
      <c r="B2097" s="3">
        <v>41206</v>
      </c>
      <c r="C2097" s="10" t="str">
        <f t="shared" si="192"/>
        <v>October</v>
      </c>
      <c r="D2097" s="10" t="str">
        <f t="shared" si="193"/>
        <v>2012</v>
      </c>
      <c r="E2097" s="3">
        <v>41209</v>
      </c>
      <c r="F2097" s="13">
        <f t="shared" si="194"/>
        <v>3</v>
      </c>
      <c r="G2097" s="2" t="s">
        <v>3882</v>
      </c>
      <c r="H2097" s="2" t="s">
        <v>3185</v>
      </c>
      <c r="I2097" s="22" t="str">
        <f t="shared" si="195"/>
        <v>United States</v>
      </c>
      <c r="J2097" s="22" t="str">
        <f t="shared" si="196"/>
        <v>California</v>
      </c>
      <c r="K2097" s="2" t="s">
        <v>72</v>
      </c>
      <c r="L2097" s="2" t="s">
        <v>200</v>
      </c>
      <c r="M2097" s="4">
        <v>454.27199999999999</v>
      </c>
      <c r="N2097" s="4">
        <v>8</v>
      </c>
      <c r="O2097" s="4">
        <v>-73.819199999999995</v>
      </c>
      <c r="P2097" s="14">
        <f t="shared" si="197"/>
        <v>-0.16250000000000001</v>
      </c>
    </row>
    <row r="2098" spans="1:16" ht="14.25" customHeight="1" x14ac:dyDescent="0.25">
      <c r="A2098" s="2" t="s">
        <v>2296</v>
      </c>
      <c r="B2098" s="3">
        <v>41787</v>
      </c>
      <c r="C2098" s="10" t="str">
        <f t="shared" si="192"/>
        <v>May</v>
      </c>
      <c r="D2098" s="10" t="str">
        <f t="shared" si="193"/>
        <v>2014</v>
      </c>
      <c r="E2098" s="3">
        <v>41789</v>
      </c>
      <c r="F2098" s="13">
        <f t="shared" si="194"/>
        <v>2</v>
      </c>
      <c r="G2098" s="2" t="s">
        <v>3517</v>
      </c>
      <c r="H2098" s="2" t="s">
        <v>3271</v>
      </c>
      <c r="I2098" s="22" t="str">
        <f t="shared" si="195"/>
        <v>United States</v>
      </c>
      <c r="J2098" s="22" t="str">
        <f t="shared" si="196"/>
        <v>Idaho</v>
      </c>
      <c r="K2098" s="2" t="s">
        <v>12</v>
      </c>
      <c r="L2098" s="2" t="s">
        <v>1219</v>
      </c>
      <c r="M2098" s="4">
        <v>35</v>
      </c>
      <c r="N2098" s="4">
        <v>4</v>
      </c>
      <c r="O2098" s="4">
        <v>14.7</v>
      </c>
      <c r="P2098" s="14">
        <f t="shared" si="197"/>
        <v>0.42</v>
      </c>
    </row>
    <row r="2099" spans="1:16" ht="14.25" customHeight="1" x14ac:dyDescent="0.25">
      <c r="A2099" s="2" t="s">
        <v>2296</v>
      </c>
      <c r="B2099" s="3">
        <v>41787</v>
      </c>
      <c r="C2099" s="10" t="str">
        <f t="shared" si="192"/>
        <v>May</v>
      </c>
      <c r="D2099" s="10" t="str">
        <f t="shared" si="193"/>
        <v>2014</v>
      </c>
      <c r="E2099" s="3">
        <v>41789</v>
      </c>
      <c r="F2099" s="13">
        <f t="shared" si="194"/>
        <v>2</v>
      </c>
      <c r="G2099" s="2" t="s">
        <v>3517</v>
      </c>
      <c r="H2099" s="2" t="s">
        <v>3271</v>
      </c>
      <c r="I2099" s="22" t="str">
        <f t="shared" si="195"/>
        <v>United States</v>
      </c>
      <c r="J2099" s="22" t="str">
        <f t="shared" si="196"/>
        <v>Idaho</v>
      </c>
      <c r="K2099" s="2" t="s">
        <v>28</v>
      </c>
      <c r="L2099" s="2" t="s">
        <v>1431</v>
      </c>
      <c r="M2099" s="4">
        <v>477.15</v>
      </c>
      <c r="N2099" s="4">
        <v>5</v>
      </c>
      <c r="O2099" s="4">
        <v>28.629000000000001</v>
      </c>
      <c r="P2099" s="14">
        <f t="shared" si="197"/>
        <v>6.0000000000000005E-2</v>
      </c>
    </row>
    <row r="2100" spans="1:16" ht="14.25" customHeight="1" x14ac:dyDescent="0.25">
      <c r="A2100" s="2" t="s">
        <v>2296</v>
      </c>
      <c r="B2100" s="3">
        <v>41787</v>
      </c>
      <c r="C2100" s="10" t="str">
        <f t="shared" si="192"/>
        <v>May</v>
      </c>
      <c r="D2100" s="10" t="str">
        <f t="shared" si="193"/>
        <v>2014</v>
      </c>
      <c r="E2100" s="3">
        <v>41789</v>
      </c>
      <c r="F2100" s="13">
        <f t="shared" si="194"/>
        <v>2</v>
      </c>
      <c r="G2100" s="2" t="s">
        <v>3517</v>
      </c>
      <c r="H2100" s="2" t="s">
        <v>3271</v>
      </c>
      <c r="I2100" s="22" t="str">
        <f t="shared" si="195"/>
        <v>United States</v>
      </c>
      <c r="J2100" s="22" t="str">
        <f t="shared" si="196"/>
        <v>Idaho</v>
      </c>
      <c r="K2100" s="2" t="s">
        <v>16</v>
      </c>
      <c r="L2100" s="2" t="s">
        <v>2297</v>
      </c>
      <c r="M2100" s="4">
        <v>302.37599999999998</v>
      </c>
      <c r="N2100" s="4">
        <v>3</v>
      </c>
      <c r="O2100" s="4">
        <v>22.6782</v>
      </c>
      <c r="P2100" s="14">
        <f t="shared" si="197"/>
        <v>7.5000000000000011E-2</v>
      </c>
    </row>
    <row r="2101" spans="1:16" ht="14.25" customHeight="1" x14ac:dyDescent="0.25">
      <c r="A2101" s="2" t="s">
        <v>2298</v>
      </c>
      <c r="B2101" s="3">
        <v>41852</v>
      </c>
      <c r="C2101" s="10" t="str">
        <f t="shared" si="192"/>
        <v>August</v>
      </c>
      <c r="D2101" s="10" t="str">
        <f t="shared" si="193"/>
        <v>2014</v>
      </c>
      <c r="E2101" s="3">
        <v>41855</v>
      </c>
      <c r="F2101" s="13">
        <f t="shared" si="194"/>
        <v>3</v>
      </c>
      <c r="G2101" s="2" t="s">
        <v>3883</v>
      </c>
      <c r="H2101" s="2" t="s">
        <v>3134</v>
      </c>
      <c r="I2101" s="22" t="str">
        <f t="shared" si="195"/>
        <v>United States</v>
      </c>
      <c r="J2101" s="22" t="str">
        <f t="shared" si="196"/>
        <v>California</v>
      </c>
      <c r="K2101" s="2" t="s">
        <v>28</v>
      </c>
      <c r="L2101" s="2" t="s">
        <v>732</v>
      </c>
      <c r="M2101" s="4">
        <v>56.56</v>
      </c>
      <c r="N2101" s="4">
        <v>2</v>
      </c>
      <c r="O2101" s="4">
        <v>15.2712</v>
      </c>
      <c r="P2101" s="14">
        <f t="shared" si="197"/>
        <v>0.27</v>
      </c>
    </row>
    <row r="2102" spans="1:16" ht="14.25" customHeight="1" x14ac:dyDescent="0.25">
      <c r="A2102" s="2" t="s">
        <v>2298</v>
      </c>
      <c r="B2102" s="3">
        <v>41852</v>
      </c>
      <c r="C2102" s="10" t="str">
        <f t="shared" si="192"/>
        <v>August</v>
      </c>
      <c r="D2102" s="10" t="str">
        <f t="shared" si="193"/>
        <v>2014</v>
      </c>
      <c r="E2102" s="3">
        <v>41855</v>
      </c>
      <c r="F2102" s="13">
        <f t="shared" si="194"/>
        <v>3</v>
      </c>
      <c r="G2102" s="2" t="s">
        <v>3883</v>
      </c>
      <c r="H2102" s="2" t="s">
        <v>3134</v>
      </c>
      <c r="I2102" s="22" t="str">
        <f t="shared" si="195"/>
        <v>United States</v>
      </c>
      <c r="J2102" s="22" t="str">
        <f t="shared" si="196"/>
        <v>California</v>
      </c>
      <c r="K2102" s="2" t="s">
        <v>12</v>
      </c>
      <c r="L2102" s="2" t="s">
        <v>1697</v>
      </c>
      <c r="M2102" s="4">
        <v>36.96</v>
      </c>
      <c r="N2102" s="4">
        <v>7</v>
      </c>
      <c r="O2102" s="4">
        <v>11.457599999999999</v>
      </c>
      <c r="P2102" s="14">
        <f t="shared" si="197"/>
        <v>0.31</v>
      </c>
    </row>
    <row r="2103" spans="1:16" ht="14.25" customHeight="1" x14ac:dyDescent="0.25">
      <c r="A2103" s="2" t="s">
        <v>2299</v>
      </c>
      <c r="B2103" s="3">
        <v>41782</v>
      </c>
      <c r="C2103" s="10" t="str">
        <f t="shared" si="192"/>
        <v>May</v>
      </c>
      <c r="D2103" s="10" t="str">
        <f t="shared" si="193"/>
        <v>2014</v>
      </c>
      <c r="E2103" s="3">
        <v>41785</v>
      </c>
      <c r="F2103" s="13">
        <f t="shared" si="194"/>
        <v>3</v>
      </c>
      <c r="G2103" s="2" t="s">
        <v>3307</v>
      </c>
      <c r="H2103" s="2" t="s">
        <v>3131</v>
      </c>
      <c r="I2103" s="22" t="str">
        <f t="shared" si="195"/>
        <v>United States</v>
      </c>
      <c r="J2103" s="22" t="str">
        <f t="shared" si="196"/>
        <v>California</v>
      </c>
      <c r="K2103" s="2" t="s">
        <v>38</v>
      </c>
      <c r="L2103" s="2" t="s">
        <v>2300</v>
      </c>
      <c r="M2103" s="4">
        <v>68.459999999999994</v>
      </c>
      <c r="N2103" s="4">
        <v>7</v>
      </c>
      <c r="O2103" s="4">
        <v>25.330200000000001</v>
      </c>
      <c r="P2103" s="14">
        <f t="shared" si="197"/>
        <v>0.37000000000000005</v>
      </c>
    </row>
    <row r="2104" spans="1:16" ht="14.25" customHeight="1" x14ac:dyDescent="0.25">
      <c r="A2104" s="2" t="s">
        <v>2301</v>
      </c>
      <c r="B2104" s="3">
        <v>41705</v>
      </c>
      <c r="C2104" s="10" t="str">
        <f t="shared" si="192"/>
        <v>March</v>
      </c>
      <c r="D2104" s="10" t="str">
        <f t="shared" si="193"/>
        <v>2014</v>
      </c>
      <c r="E2104" s="3">
        <v>41709</v>
      </c>
      <c r="F2104" s="13">
        <f t="shared" si="194"/>
        <v>4</v>
      </c>
      <c r="G2104" s="2" t="s">
        <v>3880</v>
      </c>
      <c r="H2104" s="2" t="s">
        <v>3134</v>
      </c>
      <c r="I2104" s="22" t="str">
        <f t="shared" si="195"/>
        <v>United States</v>
      </c>
      <c r="J2104" s="22" t="str">
        <f t="shared" si="196"/>
        <v>California</v>
      </c>
      <c r="K2104" s="2" t="s">
        <v>14</v>
      </c>
      <c r="L2104" s="2" t="s">
        <v>2302</v>
      </c>
      <c r="M2104" s="4">
        <v>23.88</v>
      </c>
      <c r="N2104" s="4">
        <v>6</v>
      </c>
      <c r="O2104" s="4">
        <v>8.1191999999999993</v>
      </c>
      <c r="P2104" s="14">
        <f t="shared" si="197"/>
        <v>0.33999999999999997</v>
      </c>
    </row>
    <row r="2105" spans="1:16" ht="14.25" customHeight="1" x14ac:dyDescent="0.25">
      <c r="A2105" s="2" t="s">
        <v>2301</v>
      </c>
      <c r="B2105" s="3">
        <v>41705</v>
      </c>
      <c r="C2105" s="10" t="str">
        <f t="shared" si="192"/>
        <v>March</v>
      </c>
      <c r="D2105" s="10" t="str">
        <f t="shared" si="193"/>
        <v>2014</v>
      </c>
      <c r="E2105" s="3">
        <v>41709</v>
      </c>
      <c r="F2105" s="13">
        <f t="shared" si="194"/>
        <v>4</v>
      </c>
      <c r="G2105" s="2" t="s">
        <v>3880</v>
      </c>
      <c r="H2105" s="2" t="s">
        <v>3134</v>
      </c>
      <c r="I2105" s="22" t="str">
        <f t="shared" si="195"/>
        <v>United States</v>
      </c>
      <c r="J2105" s="22" t="str">
        <f t="shared" si="196"/>
        <v>California</v>
      </c>
      <c r="K2105" s="2" t="s">
        <v>9</v>
      </c>
      <c r="L2105" s="2" t="s">
        <v>2303</v>
      </c>
      <c r="M2105" s="4">
        <v>11.52</v>
      </c>
      <c r="N2105" s="4">
        <v>4</v>
      </c>
      <c r="O2105" s="4">
        <v>5.6448</v>
      </c>
      <c r="P2105" s="14">
        <f t="shared" si="197"/>
        <v>0.49000000000000005</v>
      </c>
    </row>
    <row r="2106" spans="1:16" ht="14.25" customHeight="1" x14ac:dyDescent="0.25">
      <c r="A2106" s="2" t="s">
        <v>2301</v>
      </c>
      <c r="B2106" s="3">
        <v>41705</v>
      </c>
      <c r="C2106" s="10" t="str">
        <f t="shared" si="192"/>
        <v>March</v>
      </c>
      <c r="D2106" s="10" t="str">
        <f t="shared" si="193"/>
        <v>2014</v>
      </c>
      <c r="E2106" s="3">
        <v>41709</v>
      </c>
      <c r="F2106" s="13">
        <f t="shared" si="194"/>
        <v>4</v>
      </c>
      <c r="G2106" s="2" t="s">
        <v>3880</v>
      </c>
      <c r="H2106" s="2" t="s">
        <v>3134</v>
      </c>
      <c r="I2106" s="22" t="str">
        <f t="shared" si="195"/>
        <v>United States</v>
      </c>
      <c r="J2106" s="22" t="str">
        <f t="shared" si="196"/>
        <v>California</v>
      </c>
      <c r="K2106" s="2" t="s">
        <v>45</v>
      </c>
      <c r="L2106" s="2" t="s">
        <v>1918</v>
      </c>
      <c r="M2106" s="4">
        <v>286.93</v>
      </c>
      <c r="N2106" s="4">
        <v>7</v>
      </c>
      <c r="O2106" s="4">
        <v>140.59569999999999</v>
      </c>
      <c r="P2106" s="14">
        <f t="shared" si="197"/>
        <v>0.49</v>
      </c>
    </row>
    <row r="2107" spans="1:16" ht="14.25" customHeight="1" x14ac:dyDescent="0.25">
      <c r="A2107" s="2" t="s">
        <v>2301</v>
      </c>
      <c r="B2107" s="3">
        <v>41705</v>
      </c>
      <c r="C2107" s="10" t="str">
        <f t="shared" si="192"/>
        <v>March</v>
      </c>
      <c r="D2107" s="10" t="str">
        <f t="shared" si="193"/>
        <v>2014</v>
      </c>
      <c r="E2107" s="3">
        <v>41709</v>
      </c>
      <c r="F2107" s="13">
        <f t="shared" si="194"/>
        <v>4</v>
      </c>
      <c r="G2107" s="2" t="s">
        <v>3880</v>
      </c>
      <c r="H2107" s="2" t="s">
        <v>3134</v>
      </c>
      <c r="I2107" s="22" t="str">
        <f t="shared" si="195"/>
        <v>United States</v>
      </c>
      <c r="J2107" s="22" t="str">
        <f t="shared" si="196"/>
        <v>California</v>
      </c>
      <c r="K2107" s="2" t="s">
        <v>16</v>
      </c>
      <c r="L2107" s="2" t="s">
        <v>2017</v>
      </c>
      <c r="M2107" s="4">
        <v>206.38399999999999</v>
      </c>
      <c r="N2107" s="4">
        <v>2</v>
      </c>
      <c r="O2107" s="4">
        <v>23.2182</v>
      </c>
      <c r="P2107" s="14">
        <f t="shared" si="197"/>
        <v>0.1125</v>
      </c>
    </row>
    <row r="2108" spans="1:16" ht="14.25" customHeight="1" x14ac:dyDescent="0.25">
      <c r="A2108" s="2" t="s">
        <v>2304</v>
      </c>
      <c r="B2108" s="3">
        <v>41898</v>
      </c>
      <c r="C2108" s="10" t="str">
        <f t="shared" si="192"/>
        <v>September</v>
      </c>
      <c r="D2108" s="10" t="str">
        <f t="shared" si="193"/>
        <v>2014</v>
      </c>
      <c r="E2108" s="3">
        <v>41902</v>
      </c>
      <c r="F2108" s="13">
        <f t="shared" si="194"/>
        <v>4</v>
      </c>
      <c r="G2108" s="2" t="s">
        <v>3513</v>
      </c>
      <c r="H2108" s="2" t="s">
        <v>3134</v>
      </c>
      <c r="I2108" s="22" t="str">
        <f t="shared" si="195"/>
        <v>United States</v>
      </c>
      <c r="J2108" s="22" t="str">
        <f t="shared" si="196"/>
        <v>California</v>
      </c>
      <c r="K2108" s="2" t="s">
        <v>72</v>
      </c>
      <c r="L2108" s="2" t="s">
        <v>587</v>
      </c>
      <c r="M2108" s="4">
        <v>218.352</v>
      </c>
      <c r="N2108" s="4">
        <v>3</v>
      </c>
      <c r="O2108" s="4">
        <v>0</v>
      </c>
      <c r="P2108" s="14">
        <f t="shared" si="197"/>
        <v>0</v>
      </c>
    </row>
    <row r="2109" spans="1:16" ht="14.25" customHeight="1" x14ac:dyDescent="0.25">
      <c r="A2109" s="2" t="s">
        <v>2304</v>
      </c>
      <c r="B2109" s="3">
        <v>41898</v>
      </c>
      <c r="C2109" s="10" t="str">
        <f t="shared" si="192"/>
        <v>September</v>
      </c>
      <c r="D2109" s="10" t="str">
        <f t="shared" si="193"/>
        <v>2014</v>
      </c>
      <c r="E2109" s="3">
        <v>41902</v>
      </c>
      <c r="F2109" s="13">
        <f t="shared" si="194"/>
        <v>4</v>
      </c>
      <c r="G2109" s="2" t="s">
        <v>3513</v>
      </c>
      <c r="H2109" s="2" t="s">
        <v>3134</v>
      </c>
      <c r="I2109" s="22" t="str">
        <f t="shared" si="195"/>
        <v>United States</v>
      </c>
      <c r="J2109" s="22" t="str">
        <f t="shared" si="196"/>
        <v>California</v>
      </c>
      <c r="K2109" s="2" t="s">
        <v>12</v>
      </c>
      <c r="L2109" s="2" t="s">
        <v>2305</v>
      </c>
      <c r="M2109" s="4">
        <v>529.9</v>
      </c>
      <c r="N2109" s="4">
        <v>5</v>
      </c>
      <c r="O2109" s="4">
        <v>105.98</v>
      </c>
      <c r="P2109" s="14">
        <f t="shared" si="197"/>
        <v>0.2</v>
      </c>
    </row>
    <row r="2110" spans="1:16" ht="14.25" customHeight="1" x14ac:dyDescent="0.25">
      <c r="A2110" s="2" t="s">
        <v>2304</v>
      </c>
      <c r="B2110" s="3">
        <v>41898</v>
      </c>
      <c r="C2110" s="10" t="str">
        <f t="shared" si="192"/>
        <v>September</v>
      </c>
      <c r="D2110" s="10" t="str">
        <f t="shared" si="193"/>
        <v>2014</v>
      </c>
      <c r="E2110" s="3">
        <v>41902</v>
      </c>
      <c r="F2110" s="13">
        <f t="shared" si="194"/>
        <v>4</v>
      </c>
      <c r="G2110" s="2" t="s">
        <v>3513</v>
      </c>
      <c r="H2110" s="2" t="s">
        <v>3134</v>
      </c>
      <c r="I2110" s="22" t="str">
        <f t="shared" si="195"/>
        <v>United States</v>
      </c>
      <c r="J2110" s="22" t="str">
        <f t="shared" si="196"/>
        <v>California</v>
      </c>
      <c r="K2110" s="2" t="s">
        <v>14</v>
      </c>
      <c r="L2110" s="2" t="s">
        <v>2208</v>
      </c>
      <c r="M2110" s="4">
        <v>99.3</v>
      </c>
      <c r="N2110" s="4">
        <v>10</v>
      </c>
      <c r="O2110" s="4">
        <v>41.706000000000003</v>
      </c>
      <c r="P2110" s="14">
        <f t="shared" si="197"/>
        <v>0.42000000000000004</v>
      </c>
    </row>
    <row r="2111" spans="1:16" ht="14.25" customHeight="1" x14ac:dyDescent="0.25">
      <c r="A2111" s="2" t="s">
        <v>2304</v>
      </c>
      <c r="B2111" s="3">
        <v>41898</v>
      </c>
      <c r="C2111" s="10" t="str">
        <f t="shared" si="192"/>
        <v>September</v>
      </c>
      <c r="D2111" s="10" t="str">
        <f t="shared" si="193"/>
        <v>2014</v>
      </c>
      <c r="E2111" s="3">
        <v>41902</v>
      </c>
      <c r="F2111" s="13">
        <f t="shared" si="194"/>
        <v>4</v>
      </c>
      <c r="G2111" s="2" t="s">
        <v>3513</v>
      </c>
      <c r="H2111" s="2" t="s">
        <v>3134</v>
      </c>
      <c r="I2111" s="22" t="str">
        <f t="shared" si="195"/>
        <v>United States</v>
      </c>
      <c r="J2111" s="22" t="str">
        <f t="shared" si="196"/>
        <v>California</v>
      </c>
      <c r="K2111" s="2" t="s">
        <v>20</v>
      </c>
      <c r="L2111" s="2" t="s">
        <v>2306</v>
      </c>
      <c r="M2111" s="4">
        <v>108.96</v>
      </c>
      <c r="N2111" s="4">
        <v>2</v>
      </c>
      <c r="O2111" s="4">
        <v>30.508800000000001</v>
      </c>
      <c r="P2111" s="14">
        <f t="shared" si="197"/>
        <v>0.28000000000000003</v>
      </c>
    </row>
    <row r="2112" spans="1:16" ht="14.25" customHeight="1" x14ac:dyDescent="0.25">
      <c r="A2112" s="2" t="s">
        <v>2304</v>
      </c>
      <c r="B2112" s="3">
        <v>41898</v>
      </c>
      <c r="C2112" s="10" t="str">
        <f t="shared" si="192"/>
        <v>September</v>
      </c>
      <c r="D2112" s="10" t="str">
        <f t="shared" si="193"/>
        <v>2014</v>
      </c>
      <c r="E2112" s="3">
        <v>41902</v>
      </c>
      <c r="F2112" s="13">
        <f t="shared" si="194"/>
        <v>4</v>
      </c>
      <c r="G2112" s="2" t="s">
        <v>3513</v>
      </c>
      <c r="H2112" s="2" t="s">
        <v>3134</v>
      </c>
      <c r="I2112" s="22" t="str">
        <f t="shared" si="195"/>
        <v>United States</v>
      </c>
      <c r="J2112" s="22" t="str">
        <f t="shared" si="196"/>
        <v>California</v>
      </c>
      <c r="K2112" s="2" t="s">
        <v>18</v>
      </c>
      <c r="L2112" s="2" t="s">
        <v>2143</v>
      </c>
      <c r="M2112" s="4">
        <v>2.6880000000000002</v>
      </c>
      <c r="N2112" s="4">
        <v>1</v>
      </c>
      <c r="O2112" s="4">
        <v>0.84</v>
      </c>
      <c r="P2112" s="14">
        <f t="shared" si="197"/>
        <v>0.31249999999999994</v>
      </c>
    </row>
    <row r="2113" spans="1:16" ht="14.25" customHeight="1" x14ac:dyDescent="0.25">
      <c r="A2113" s="2" t="s">
        <v>2307</v>
      </c>
      <c r="B2113" s="3">
        <v>41960</v>
      </c>
      <c r="C2113" s="10" t="str">
        <f t="shared" si="192"/>
        <v>November</v>
      </c>
      <c r="D2113" s="10" t="str">
        <f t="shared" si="193"/>
        <v>2014</v>
      </c>
      <c r="E2113" s="3">
        <v>41963</v>
      </c>
      <c r="F2113" s="13">
        <f t="shared" si="194"/>
        <v>3</v>
      </c>
      <c r="G2113" s="2" t="s">
        <v>3682</v>
      </c>
      <c r="H2113" s="2" t="s">
        <v>3132</v>
      </c>
      <c r="I2113" s="22" t="str">
        <f t="shared" si="195"/>
        <v>United States</v>
      </c>
      <c r="J2113" s="22" t="str">
        <f t="shared" si="196"/>
        <v>Washington</v>
      </c>
      <c r="K2113" s="2" t="s">
        <v>45</v>
      </c>
      <c r="L2113" s="2" t="s">
        <v>1871</v>
      </c>
      <c r="M2113" s="4">
        <v>73.680000000000007</v>
      </c>
      <c r="N2113" s="4">
        <v>6</v>
      </c>
      <c r="O2113" s="4">
        <v>34.629600000000003</v>
      </c>
      <c r="P2113" s="14">
        <f t="shared" si="197"/>
        <v>0.47000000000000003</v>
      </c>
    </row>
    <row r="2114" spans="1:16" ht="14.25" customHeight="1" x14ac:dyDescent="0.25">
      <c r="A2114" s="2" t="s">
        <v>2307</v>
      </c>
      <c r="B2114" s="3">
        <v>41960</v>
      </c>
      <c r="C2114" s="10" t="str">
        <f t="shared" si="192"/>
        <v>November</v>
      </c>
      <c r="D2114" s="10" t="str">
        <f t="shared" si="193"/>
        <v>2014</v>
      </c>
      <c r="E2114" s="3">
        <v>41963</v>
      </c>
      <c r="F2114" s="13">
        <f t="shared" si="194"/>
        <v>3</v>
      </c>
      <c r="G2114" s="2" t="s">
        <v>3682</v>
      </c>
      <c r="H2114" s="2" t="s">
        <v>3132</v>
      </c>
      <c r="I2114" s="22" t="str">
        <f t="shared" si="195"/>
        <v>United States</v>
      </c>
      <c r="J2114" s="22" t="str">
        <f t="shared" si="196"/>
        <v>Washington</v>
      </c>
      <c r="K2114" s="2" t="s">
        <v>12</v>
      </c>
      <c r="L2114" s="2" t="s">
        <v>338</v>
      </c>
      <c r="M2114" s="4">
        <v>139.91999999999999</v>
      </c>
      <c r="N2114" s="4">
        <v>2</v>
      </c>
      <c r="O2114" s="4">
        <v>23.7864</v>
      </c>
      <c r="P2114" s="14">
        <f t="shared" si="197"/>
        <v>0.17</v>
      </c>
    </row>
    <row r="2115" spans="1:16" ht="14.25" customHeight="1" x14ac:dyDescent="0.25">
      <c r="A2115" s="2" t="s">
        <v>2307</v>
      </c>
      <c r="B2115" s="3">
        <v>41960</v>
      </c>
      <c r="C2115" s="10" t="str">
        <f t="shared" ref="C2115:C2178" si="198">TEXT(B2115,"mmmm")</f>
        <v>November</v>
      </c>
      <c r="D2115" s="10" t="str">
        <f t="shared" ref="D2115:D2178" si="199">TEXT(B2115,"yyyy")</f>
        <v>2014</v>
      </c>
      <c r="E2115" s="3">
        <v>41963</v>
      </c>
      <c r="F2115" s="13">
        <f t="shared" ref="F2115:F2178" si="200">E2115-B2115</f>
        <v>3</v>
      </c>
      <c r="G2115" s="2" t="s">
        <v>3682</v>
      </c>
      <c r="H2115" s="2" t="s">
        <v>3132</v>
      </c>
      <c r="I2115" s="22" t="str">
        <f t="shared" ref="I2115:I2178" si="201">LEFT(H2115,FIND(",",H2115)-1)</f>
        <v>United States</v>
      </c>
      <c r="J2115" s="22" t="str">
        <f t="shared" ref="J2115:J2178" si="202">TRIM(RIGHT(H2115,LEN(H2115)-FIND("@",SUBSTITUTE(H2115,",","@",LEN(H2115)-LEN(SUBSTITUTE(H2115,",",""))))))</f>
        <v>Washington</v>
      </c>
      <c r="K2115" s="2" t="s">
        <v>16</v>
      </c>
      <c r="L2115" s="2" t="s">
        <v>2169</v>
      </c>
      <c r="M2115" s="4">
        <v>107.88</v>
      </c>
      <c r="N2115" s="4">
        <v>3</v>
      </c>
      <c r="O2115" s="4">
        <v>10.788</v>
      </c>
      <c r="P2115" s="14">
        <f t="shared" ref="P2115:P2178" si="203">IF(M2115=0,0,O2115/M2115)</f>
        <v>0.1</v>
      </c>
    </row>
    <row r="2116" spans="1:16" ht="14.25" customHeight="1" x14ac:dyDescent="0.25">
      <c r="A2116" s="2" t="s">
        <v>2307</v>
      </c>
      <c r="B2116" s="3">
        <v>41960</v>
      </c>
      <c r="C2116" s="10" t="str">
        <f t="shared" si="198"/>
        <v>November</v>
      </c>
      <c r="D2116" s="10" t="str">
        <f t="shared" si="199"/>
        <v>2014</v>
      </c>
      <c r="E2116" s="3">
        <v>41963</v>
      </c>
      <c r="F2116" s="13">
        <f t="shared" si="200"/>
        <v>3</v>
      </c>
      <c r="G2116" s="2" t="s">
        <v>3682</v>
      </c>
      <c r="H2116" s="2" t="s">
        <v>3132</v>
      </c>
      <c r="I2116" s="22" t="str">
        <f t="shared" si="201"/>
        <v>United States</v>
      </c>
      <c r="J2116" s="22" t="str">
        <f t="shared" si="202"/>
        <v>Washington</v>
      </c>
      <c r="K2116" s="2" t="s">
        <v>28</v>
      </c>
      <c r="L2116" s="2" t="s">
        <v>982</v>
      </c>
      <c r="M2116" s="4">
        <v>33.29</v>
      </c>
      <c r="N2116" s="4">
        <v>1</v>
      </c>
      <c r="O2116" s="4">
        <v>7.9896000000000003</v>
      </c>
      <c r="P2116" s="14">
        <f t="shared" si="203"/>
        <v>0.24000000000000002</v>
      </c>
    </row>
    <row r="2117" spans="1:16" ht="14.25" customHeight="1" x14ac:dyDescent="0.25">
      <c r="A2117" s="2" t="s">
        <v>2308</v>
      </c>
      <c r="B2117" s="3">
        <v>41990</v>
      </c>
      <c r="C2117" s="10" t="str">
        <f t="shared" si="198"/>
        <v>December</v>
      </c>
      <c r="D2117" s="10" t="str">
        <f t="shared" si="199"/>
        <v>2014</v>
      </c>
      <c r="E2117" s="3">
        <v>41995</v>
      </c>
      <c r="F2117" s="13">
        <f t="shared" si="200"/>
        <v>5</v>
      </c>
      <c r="G2117" s="2" t="s">
        <v>3393</v>
      </c>
      <c r="H2117" s="2" t="s">
        <v>3131</v>
      </c>
      <c r="I2117" s="22" t="str">
        <f t="shared" si="201"/>
        <v>United States</v>
      </c>
      <c r="J2117" s="22" t="str">
        <f t="shared" si="202"/>
        <v>California</v>
      </c>
      <c r="K2117" s="2" t="s">
        <v>45</v>
      </c>
      <c r="L2117" s="2" t="s">
        <v>569</v>
      </c>
      <c r="M2117" s="4">
        <v>13.36</v>
      </c>
      <c r="N2117" s="4">
        <v>2</v>
      </c>
      <c r="O2117" s="4">
        <v>6.4127999999999998</v>
      </c>
      <c r="P2117" s="14">
        <f t="shared" si="203"/>
        <v>0.48</v>
      </c>
    </row>
    <row r="2118" spans="1:16" ht="14.25" customHeight="1" x14ac:dyDescent="0.25">
      <c r="A2118" s="2" t="s">
        <v>2308</v>
      </c>
      <c r="B2118" s="3">
        <v>41990</v>
      </c>
      <c r="C2118" s="10" t="str">
        <f t="shared" si="198"/>
        <v>December</v>
      </c>
      <c r="D2118" s="10" t="str">
        <f t="shared" si="199"/>
        <v>2014</v>
      </c>
      <c r="E2118" s="3">
        <v>41995</v>
      </c>
      <c r="F2118" s="13">
        <f t="shared" si="200"/>
        <v>5</v>
      </c>
      <c r="G2118" s="2" t="s">
        <v>3393</v>
      </c>
      <c r="H2118" s="2" t="s">
        <v>3131</v>
      </c>
      <c r="I2118" s="22" t="str">
        <f t="shared" si="201"/>
        <v>United States</v>
      </c>
      <c r="J2118" s="22" t="str">
        <f t="shared" si="202"/>
        <v>California</v>
      </c>
      <c r="K2118" s="2" t="s">
        <v>28</v>
      </c>
      <c r="L2118" s="2" t="s">
        <v>608</v>
      </c>
      <c r="M2118" s="4">
        <v>158.9</v>
      </c>
      <c r="N2118" s="4">
        <v>5</v>
      </c>
      <c r="O2118" s="4">
        <v>7.9450000000000003</v>
      </c>
      <c r="P2118" s="14">
        <f t="shared" si="203"/>
        <v>0.05</v>
      </c>
    </row>
    <row r="2119" spans="1:16" ht="14.25" customHeight="1" x14ac:dyDescent="0.25">
      <c r="A2119" s="2" t="s">
        <v>2309</v>
      </c>
      <c r="B2119" s="3">
        <v>41477</v>
      </c>
      <c r="C2119" s="10" t="str">
        <f t="shared" si="198"/>
        <v>July</v>
      </c>
      <c r="D2119" s="10" t="str">
        <f t="shared" si="199"/>
        <v>2013</v>
      </c>
      <c r="E2119" s="3">
        <v>41482</v>
      </c>
      <c r="F2119" s="13">
        <f t="shared" si="200"/>
        <v>5</v>
      </c>
      <c r="G2119" s="2" t="s">
        <v>3487</v>
      </c>
      <c r="H2119" s="2" t="s">
        <v>3140</v>
      </c>
      <c r="I2119" s="22" t="str">
        <f t="shared" si="201"/>
        <v>United States</v>
      </c>
      <c r="J2119" s="22" t="str">
        <f t="shared" si="202"/>
        <v>California</v>
      </c>
      <c r="K2119" s="2" t="s">
        <v>87</v>
      </c>
      <c r="L2119" s="2" t="s">
        <v>2310</v>
      </c>
      <c r="M2119" s="4">
        <v>419.9</v>
      </c>
      <c r="N2119" s="4">
        <v>5</v>
      </c>
      <c r="O2119" s="4">
        <v>197.35300000000001</v>
      </c>
      <c r="P2119" s="14">
        <f t="shared" si="203"/>
        <v>0.47000000000000003</v>
      </c>
    </row>
    <row r="2120" spans="1:16" ht="14.25" customHeight="1" x14ac:dyDescent="0.25">
      <c r="A2120" s="2" t="s">
        <v>2309</v>
      </c>
      <c r="B2120" s="3">
        <v>41477</v>
      </c>
      <c r="C2120" s="10" t="str">
        <f t="shared" si="198"/>
        <v>July</v>
      </c>
      <c r="D2120" s="10" t="str">
        <f t="shared" si="199"/>
        <v>2013</v>
      </c>
      <c r="E2120" s="3">
        <v>41482</v>
      </c>
      <c r="F2120" s="13">
        <f t="shared" si="200"/>
        <v>5</v>
      </c>
      <c r="G2120" s="2" t="s">
        <v>3487</v>
      </c>
      <c r="H2120" s="2" t="s">
        <v>3140</v>
      </c>
      <c r="I2120" s="22" t="str">
        <f t="shared" si="201"/>
        <v>United States</v>
      </c>
      <c r="J2120" s="22" t="str">
        <f t="shared" si="202"/>
        <v>California</v>
      </c>
      <c r="K2120" s="2" t="s">
        <v>9</v>
      </c>
      <c r="L2120" s="2" t="s">
        <v>196</v>
      </c>
      <c r="M2120" s="4">
        <v>3.15</v>
      </c>
      <c r="N2120" s="4">
        <v>1</v>
      </c>
      <c r="O2120" s="4">
        <v>1.512</v>
      </c>
      <c r="P2120" s="14">
        <f t="shared" si="203"/>
        <v>0.48000000000000004</v>
      </c>
    </row>
    <row r="2121" spans="1:16" ht="14.25" customHeight="1" x14ac:dyDescent="0.25">
      <c r="A2121" s="2" t="s">
        <v>2311</v>
      </c>
      <c r="B2121" s="3">
        <v>41405</v>
      </c>
      <c r="C2121" s="10" t="str">
        <f t="shared" si="198"/>
        <v>May</v>
      </c>
      <c r="D2121" s="10" t="str">
        <f t="shared" si="199"/>
        <v>2013</v>
      </c>
      <c r="E2121" s="3">
        <v>41411</v>
      </c>
      <c r="F2121" s="13">
        <f t="shared" si="200"/>
        <v>6</v>
      </c>
      <c r="G2121" s="2" t="s">
        <v>3884</v>
      </c>
      <c r="H2121" s="2" t="s">
        <v>3132</v>
      </c>
      <c r="I2121" s="22" t="str">
        <f t="shared" si="201"/>
        <v>United States</v>
      </c>
      <c r="J2121" s="22" t="str">
        <f t="shared" si="202"/>
        <v>Washington</v>
      </c>
      <c r="K2121" s="2" t="s">
        <v>45</v>
      </c>
      <c r="L2121" s="2" t="s">
        <v>2312</v>
      </c>
      <c r="M2121" s="4">
        <v>11.96</v>
      </c>
      <c r="N2121" s="4">
        <v>2</v>
      </c>
      <c r="O2121" s="4">
        <v>5.8604000000000003</v>
      </c>
      <c r="P2121" s="14">
        <f t="shared" si="203"/>
        <v>0.49</v>
      </c>
    </row>
    <row r="2122" spans="1:16" ht="14.25" customHeight="1" x14ac:dyDescent="0.25">
      <c r="A2122" s="2" t="s">
        <v>2313</v>
      </c>
      <c r="B2122" s="3">
        <v>41702</v>
      </c>
      <c r="C2122" s="10" t="str">
        <f t="shared" si="198"/>
        <v>March</v>
      </c>
      <c r="D2122" s="10" t="str">
        <f t="shared" si="199"/>
        <v>2014</v>
      </c>
      <c r="E2122" s="3">
        <v>41707</v>
      </c>
      <c r="F2122" s="13">
        <f t="shared" si="200"/>
        <v>5</v>
      </c>
      <c r="G2122" s="2" t="s">
        <v>3717</v>
      </c>
      <c r="H2122" s="2" t="s">
        <v>3131</v>
      </c>
      <c r="I2122" s="22" t="str">
        <f t="shared" si="201"/>
        <v>United States</v>
      </c>
      <c r="J2122" s="22" t="str">
        <f t="shared" si="202"/>
        <v>California</v>
      </c>
      <c r="K2122" s="2" t="s">
        <v>38</v>
      </c>
      <c r="L2122" s="2" t="s">
        <v>2314</v>
      </c>
      <c r="M2122" s="4">
        <v>1049.44</v>
      </c>
      <c r="N2122" s="4">
        <v>8</v>
      </c>
      <c r="O2122" s="4">
        <v>440.76479999999998</v>
      </c>
      <c r="P2122" s="14">
        <f t="shared" si="203"/>
        <v>0.42</v>
      </c>
    </row>
    <row r="2123" spans="1:16" ht="14.25" customHeight="1" x14ac:dyDescent="0.25">
      <c r="A2123" s="2" t="s">
        <v>2313</v>
      </c>
      <c r="B2123" s="3">
        <v>41702</v>
      </c>
      <c r="C2123" s="10" t="str">
        <f t="shared" si="198"/>
        <v>March</v>
      </c>
      <c r="D2123" s="10" t="str">
        <f t="shared" si="199"/>
        <v>2014</v>
      </c>
      <c r="E2123" s="3">
        <v>41707</v>
      </c>
      <c r="F2123" s="13">
        <f t="shared" si="200"/>
        <v>5</v>
      </c>
      <c r="G2123" s="2" t="s">
        <v>3717</v>
      </c>
      <c r="H2123" s="2" t="s">
        <v>3131</v>
      </c>
      <c r="I2123" s="22" t="str">
        <f t="shared" si="201"/>
        <v>United States</v>
      </c>
      <c r="J2123" s="22" t="str">
        <f t="shared" si="202"/>
        <v>California</v>
      </c>
      <c r="K2123" s="2" t="s">
        <v>72</v>
      </c>
      <c r="L2123" s="2" t="s">
        <v>1903</v>
      </c>
      <c r="M2123" s="4">
        <v>170.352</v>
      </c>
      <c r="N2123" s="4">
        <v>3</v>
      </c>
      <c r="O2123" s="4">
        <v>-17.0352</v>
      </c>
      <c r="P2123" s="14">
        <f t="shared" si="203"/>
        <v>-9.9999999999999992E-2</v>
      </c>
    </row>
    <row r="2124" spans="1:16" ht="14.25" customHeight="1" x14ac:dyDescent="0.25">
      <c r="A2124" s="2" t="s">
        <v>2315</v>
      </c>
      <c r="B2124" s="3">
        <v>40780</v>
      </c>
      <c r="C2124" s="10" t="str">
        <f t="shared" si="198"/>
        <v>August</v>
      </c>
      <c r="D2124" s="10" t="str">
        <f t="shared" si="199"/>
        <v>2011</v>
      </c>
      <c r="E2124" s="3">
        <v>40785</v>
      </c>
      <c r="F2124" s="13">
        <f t="shared" si="200"/>
        <v>5</v>
      </c>
      <c r="G2124" s="2" t="s">
        <v>3870</v>
      </c>
      <c r="H2124" s="2" t="s">
        <v>3132</v>
      </c>
      <c r="I2124" s="22" t="str">
        <f t="shared" si="201"/>
        <v>United States</v>
      </c>
      <c r="J2124" s="22" t="str">
        <f t="shared" si="202"/>
        <v>Washington</v>
      </c>
      <c r="K2124" s="2" t="s">
        <v>16</v>
      </c>
      <c r="L2124" s="2" t="s">
        <v>2316</v>
      </c>
      <c r="M2124" s="4">
        <v>1007.944</v>
      </c>
      <c r="N2124" s="4">
        <v>7</v>
      </c>
      <c r="O2124" s="4">
        <v>75.595799999999997</v>
      </c>
      <c r="P2124" s="14">
        <f t="shared" si="203"/>
        <v>7.4999999999999997E-2</v>
      </c>
    </row>
    <row r="2125" spans="1:16" ht="14.25" customHeight="1" x14ac:dyDescent="0.25">
      <c r="A2125" s="2" t="s">
        <v>2317</v>
      </c>
      <c r="B2125" s="3">
        <v>41570</v>
      </c>
      <c r="C2125" s="10" t="str">
        <f t="shared" si="198"/>
        <v>October</v>
      </c>
      <c r="D2125" s="10" t="str">
        <f t="shared" si="199"/>
        <v>2013</v>
      </c>
      <c r="E2125" s="3">
        <v>41570</v>
      </c>
      <c r="F2125" s="13">
        <f t="shared" si="200"/>
        <v>0</v>
      </c>
      <c r="G2125" s="2" t="s">
        <v>3642</v>
      </c>
      <c r="H2125" s="2" t="s">
        <v>3132</v>
      </c>
      <c r="I2125" s="22" t="str">
        <f t="shared" si="201"/>
        <v>United States</v>
      </c>
      <c r="J2125" s="22" t="str">
        <f t="shared" si="202"/>
        <v>Washington</v>
      </c>
      <c r="K2125" s="2" t="s">
        <v>45</v>
      </c>
      <c r="L2125" s="2" t="s">
        <v>730</v>
      </c>
      <c r="M2125" s="4">
        <v>6.68</v>
      </c>
      <c r="N2125" s="4">
        <v>1</v>
      </c>
      <c r="O2125" s="4">
        <v>3.2063999999999999</v>
      </c>
      <c r="P2125" s="14">
        <f t="shared" si="203"/>
        <v>0.48</v>
      </c>
    </row>
    <row r="2126" spans="1:16" ht="14.25" customHeight="1" x14ac:dyDescent="0.25">
      <c r="A2126" s="2" t="s">
        <v>2317</v>
      </c>
      <c r="B2126" s="3">
        <v>41570</v>
      </c>
      <c r="C2126" s="10" t="str">
        <f t="shared" si="198"/>
        <v>October</v>
      </c>
      <c r="D2126" s="10" t="str">
        <f t="shared" si="199"/>
        <v>2013</v>
      </c>
      <c r="E2126" s="3">
        <v>41570</v>
      </c>
      <c r="F2126" s="13">
        <f t="shared" si="200"/>
        <v>0</v>
      </c>
      <c r="G2126" s="2" t="s">
        <v>3642</v>
      </c>
      <c r="H2126" s="2" t="s">
        <v>3132</v>
      </c>
      <c r="I2126" s="22" t="str">
        <f t="shared" si="201"/>
        <v>United States</v>
      </c>
      <c r="J2126" s="22" t="str">
        <f t="shared" si="202"/>
        <v>Washington</v>
      </c>
      <c r="K2126" s="2" t="s">
        <v>14</v>
      </c>
      <c r="L2126" s="2" t="s">
        <v>1132</v>
      </c>
      <c r="M2126" s="4">
        <v>8.34</v>
      </c>
      <c r="N2126" s="4">
        <v>3</v>
      </c>
      <c r="O2126" s="4">
        <v>2.2517999999999998</v>
      </c>
      <c r="P2126" s="14">
        <f t="shared" si="203"/>
        <v>0.26999999999999996</v>
      </c>
    </row>
    <row r="2127" spans="1:16" ht="14.25" customHeight="1" x14ac:dyDescent="0.25">
      <c r="A2127" s="2" t="s">
        <v>2317</v>
      </c>
      <c r="B2127" s="3">
        <v>41570</v>
      </c>
      <c r="C2127" s="10" t="str">
        <f t="shared" si="198"/>
        <v>October</v>
      </c>
      <c r="D2127" s="10" t="str">
        <f t="shared" si="199"/>
        <v>2013</v>
      </c>
      <c r="E2127" s="3">
        <v>41570</v>
      </c>
      <c r="F2127" s="13">
        <f t="shared" si="200"/>
        <v>0</v>
      </c>
      <c r="G2127" s="2" t="s">
        <v>3642</v>
      </c>
      <c r="H2127" s="2" t="s">
        <v>3132</v>
      </c>
      <c r="I2127" s="22" t="str">
        <f t="shared" si="201"/>
        <v>United States</v>
      </c>
      <c r="J2127" s="22" t="str">
        <f t="shared" si="202"/>
        <v>Washington</v>
      </c>
      <c r="K2127" s="2" t="s">
        <v>12</v>
      </c>
      <c r="L2127" s="2" t="s">
        <v>2318</v>
      </c>
      <c r="M2127" s="4">
        <v>101.94</v>
      </c>
      <c r="N2127" s="4">
        <v>3</v>
      </c>
      <c r="O2127" s="4">
        <v>30.582000000000001</v>
      </c>
      <c r="P2127" s="14">
        <f t="shared" si="203"/>
        <v>0.3</v>
      </c>
    </row>
    <row r="2128" spans="1:16" ht="14.25" customHeight="1" x14ac:dyDescent="0.25">
      <c r="A2128" s="2" t="s">
        <v>2319</v>
      </c>
      <c r="B2128" s="3">
        <v>41494</v>
      </c>
      <c r="C2128" s="10" t="str">
        <f t="shared" si="198"/>
        <v>August</v>
      </c>
      <c r="D2128" s="10" t="str">
        <f t="shared" si="199"/>
        <v>2013</v>
      </c>
      <c r="E2128" s="3">
        <v>41498</v>
      </c>
      <c r="F2128" s="13">
        <f t="shared" si="200"/>
        <v>4</v>
      </c>
      <c r="G2128" s="2" t="s">
        <v>3838</v>
      </c>
      <c r="H2128" s="2" t="s">
        <v>3176</v>
      </c>
      <c r="I2128" s="22" t="str">
        <f t="shared" si="201"/>
        <v>United States</v>
      </c>
      <c r="J2128" s="22" t="str">
        <f t="shared" si="202"/>
        <v>Washington</v>
      </c>
      <c r="K2128" s="2" t="s">
        <v>38</v>
      </c>
      <c r="L2128" s="2" t="s">
        <v>349</v>
      </c>
      <c r="M2128" s="4">
        <v>179.97</v>
      </c>
      <c r="N2128" s="4">
        <v>3</v>
      </c>
      <c r="O2128" s="4">
        <v>86.385599999999997</v>
      </c>
      <c r="P2128" s="14">
        <f t="shared" si="203"/>
        <v>0.48</v>
      </c>
    </row>
    <row r="2129" spans="1:16" ht="14.25" customHeight="1" x14ac:dyDescent="0.25">
      <c r="A2129" s="2" t="s">
        <v>2320</v>
      </c>
      <c r="B2129" s="3">
        <v>41029</v>
      </c>
      <c r="C2129" s="10" t="str">
        <f t="shared" si="198"/>
        <v>April</v>
      </c>
      <c r="D2129" s="10" t="str">
        <f t="shared" si="199"/>
        <v>2012</v>
      </c>
      <c r="E2129" s="3">
        <v>41035</v>
      </c>
      <c r="F2129" s="13">
        <f t="shared" si="200"/>
        <v>6</v>
      </c>
      <c r="G2129" s="2" t="s">
        <v>3741</v>
      </c>
      <c r="H2129" s="2" t="s">
        <v>3134</v>
      </c>
      <c r="I2129" s="22" t="str">
        <f t="shared" si="201"/>
        <v>United States</v>
      </c>
      <c r="J2129" s="22" t="str">
        <f t="shared" si="202"/>
        <v>California</v>
      </c>
      <c r="K2129" s="2" t="s">
        <v>14</v>
      </c>
      <c r="L2129" s="2" t="s">
        <v>180</v>
      </c>
      <c r="M2129" s="4">
        <v>34.65</v>
      </c>
      <c r="N2129" s="4">
        <v>3</v>
      </c>
      <c r="O2129" s="4">
        <v>9.702</v>
      </c>
      <c r="P2129" s="14">
        <f t="shared" si="203"/>
        <v>0.28000000000000003</v>
      </c>
    </row>
    <row r="2130" spans="1:16" ht="14.25" customHeight="1" x14ac:dyDescent="0.25">
      <c r="A2130" s="2" t="s">
        <v>2320</v>
      </c>
      <c r="B2130" s="3">
        <v>41029</v>
      </c>
      <c r="C2130" s="10" t="str">
        <f t="shared" si="198"/>
        <v>April</v>
      </c>
      <c r="D2130" s="10" t="str">
        <f t="shared" si="199"/>
        <v>2012</v>
      </c>
      <c r="E2130" s="3">
        <v>41035</v>
      </c>
      <c r="F2130" s="13">
        <f t="shared" si="200"/>
        <v>6</v>
      </c>
      <c r="G2130" s="2" t="s">
        <v>3741</v>
      </c>
      <c r="H2130" s="2" t="s">
        <v>3134</v>
      </c>
      <c r="I2130" s="22" t="str">
        <f t="shared" si="201"/>
        <v>United States</v>
      </c>
      <c r="J2130" s="22" t="str">
        <f t="shared" si="202"/>
        <v>California</v>
      </c>
      <c r="K2130" s="2" t="s">
        <v>16</v>
      </c>
      <c r="L2130" s="2" t="s">
        <v>1226</v>
      </c>
      <c r="M2130" s="4">
        <v>19.8</v>
      </c>
      <c r="N2130" s="4">
        <v>5</v>
      </c>
      <c r="O2130" s="4">
        <v>1.7324999999999999</v>
      </c>
      <c r="P2130" s="14">
        <f t="shared" si="203"/>
        <v>8.7499999999999994E-2</v>
      </c>
    </row>
    <row r="2131" spans="1:16" ht="14.25" customHeight="1" x14ac:dyDescent="0.25">
      <c r="A2131" s="2" t="s">
        <v>2321</v>
      </c>
      <c r="B2131" s="3">
        <v>41808</v>
      </c>
      <c r="C2131" s="10" t="str">
        <f t="shared" si="198"/>
        <v>June</v>
      </c>
      <c r="D2131" s="10" t="str">
        <f t="shared" si="199"/>
        <v>2014</v>
      </c>
      <c r="E2131" s="3">
        <v>41811</v>
      </c>
      <c r="F2131" s="13">
        <f t="shared" si="200"/>
        <v>3</v>
      </c>
      <c r="G2131" s="2" t="s">
        <v>3435</v>
      </c>
      <c r="H2131" s="2" t="s">
        <v>3283</v>
      </c>
      <c r="I2131" s="22" t="str">
        <f t="shared" si="201"/>
        <v>United States</v>
      </c>
      <c r="J2131" s="22" t="str">
        <f t="shared" si="202"/>
        <v>Colorado</v>
      </c>
      <c r="K2131" s="2" t="s">
        <v>28</v>
      </c>
      <c r="L2131" s="2" t="s">
        <v>2125</v>
      </c>
      <c r="M2131" s="4">
        <v>146.352</v>
      </c>
      <c r="N2131" s="4">
        <v>3</v>
      </c>
      <c r="O2131" s="4">
        <v>-32.929200000000002</v>
      </c>
      <c r="P2131" s="14">
        <f t="shared" si="203"/>
        <v>-0.22500000000000001</v>
      </c>
    </row>
    <row r="2132" spans="1:16" ht="14.25" customHeight="1" x14ac:dyDescent="0.25">
      <c r="A2132" s="2" t="s">
        <v>2322</v>
      </c>
      <c r="B2132" s="3">
        <v>41421</v>
      </c>
      <c r="C2132" s="10" t="str">
        <f t="shared" si="198"/>
        <v>May</v>
      </c>
      <c r="D2132" s="10" t="str">
        <f t="shared" si="199"/>
        <v>2013</v>
      </c>
      <c r="E2132" s="3">
        <v>41426</v>
      </c>
      <c r="F2132" s="13">
        <f t="shared" si="200"/>
        <v>5</v>
      </c>
      <c r="G2132" s="2" t="s">
        <v>3635</v>
      </c>
      <c r="H2132" s="2" t="s">
        <v>3177</v>
      </c>
      <c r="I2132" s="22" t="str">
        <f t="shared" si="201"/>
        <v>United States</v>
      </c>
      <c r="J2132" s="22" t="str">
        <f t="shared" si="202"/>
        <v>California</v>
      </c>
      <c r="K2132" s="2" t="s">
        <v>79</v>
      </c>
      <c r="L2132" s="2" t="s">
        <v>283</v>
      </c>
      <c r="M2132" s="4">
        <v>5.94</v>
      </c>
      <c r="N2132" s="4">
        <v>3</v>
      </c>
      <c r="O2132" s="4">
        <v>0</v>
      </c>
      <c r="P2132" s="14">
        <f t="shared" si="203"/>
        <v>0</v>
      </c>
    </row>
    <row r="2133" spans="1:16" ht="14.25" customHeight="1" x14ac:dyDescent="0.25">
      <c r="A2133" s="2" t="s">
        <v>2322</v>
      </c>
      <c r="B2133" s="3">
        <v>41421</v>
      </c>
      <c r="C2133" s="10" t="str">
        <f t="shared" si="198"/>
        <v>May</v>
      </c>
      <c r="D2133" s="10" t="str">
        <f t="shared" si="199"/>
        <v>2013</v>
      </c>
      <c r="E2133" s="3">
        <v>41426</v>
      </c>
      <c r="F2133" s="13">
        <f t="shared" si="200"/>
        <v>5</v>
      </c>
      <c r="G2133" s="2" t="s">
        <v>3635</v>
      </c>
      <c r="H2133" s="2" t="s">
        <v>3177</v>
      </c>
      <c r="I2133" s="22" t="str">
        <f t="shared" si="201"/>
        <v>United States</v>
      </c>
      <c r="J2133" s="22" t="str">
        <f t="shared" si="202"/>
        <v>California</v>
      </c>
      <c r="K2133" s="2" t="s">
        <v>45</v>
      </c>
      <c r="L2133" s="2" t="s">
        <v>2323</v>
      </c>
      <c r="M2133" s="4">
        <v>45.36</v>
      </c>
      <c r="N2133" s="4">
        <v>7</v>
      </c>
      <c r="O2133" s="4">
        <v>21.7728</v>
      </c>
      <c r="P2133" s="14">
        <f t="shared" si="203"/>
        <v>0.48</v>
      </c>
    </row>
    <row r="2134" spans="1:16" ht="14.25" customHeight="1" x14ac:dyDescent="0.25">
      <c r="A2134" s="2" t="s">
        <v>2322</v>
      </c>
      <c r="B2134" s="3">
        <v>41421</v>
      </c>
      <c r="C2134" s="10" t="str">
        <f t="shared" si="198"/>
        <v>May</v>
      </c>
      <c r="D2134" s="10" t="str">
        <f t="shared" si="199"/>
        <v>2013</v>
      </c>
      <c r="E2134" s="3">
        <v>41426</v>
      </c>
      <c r="F2134" s="13">
        <f t="shared" si="200"/>
        <v>5</v>
      </c>
      <c r="G2134" s="2" t="s">
        <v>3635</v>
      </c>
      <c r="H2134" s="2" t="s">
        <v>3177</v>
      </c>
      <c r="I2134" s="22" t="str">
        <f t="shared" si="201"/>
        <v>United States</v>
      </c>
      <c r="J2134" s="22" t="str">
        <f t="shared" si="202"/>
        <v>California</v>
      </c>
      <c r="K2134" s="2" t="s">
        <v>16</v>
      </c>
      <c r="L2134" s="2" t="s">
        <v>2324</v>
      </c>
      <c r="M2134" s="4">
        <v>211.16800000000001</v>
      </c>
      <c r="N2134" s="4">
        <v>4</v>
      </c>
      <c r="O2134" s="4">
        <v>23.756399999999999</v>
      </c>
      <c r="P2134" s="14">
        <f t="shared" si="203"/>
        <v>0.11249999999999999</v>
      </c>
    </row>
    <row r="2135" spans="1:16" ht="14.25" customHeight="1" x14ac:dyDescent="0.25">
      <c r="A2135" s="2" t="s">
        <v>2322</v>
      </c>
      <c r="B2135" s="3">
        <v>41421</v>
      </c>
      <c r="C2135" s="10" t="str">
        <f t="shared" si="198"/>
        <v>May</v>
      </c>
      <c r="D2135" s="10" t="str">
        <f t="shared" si="199"/>
        <v>2013</v>
      </c>
      <c r="E2135" s="3">
        <v>41426</v>
      </c>
      <c r="F2135" s="13">
        <f t="shared" si="200"/>
        <v>5</v>
      </c>
      <c r="G2135" s="2" t="s">
        <v>3635</v>
      </c>
      <c r="H2135" s="2" t="s">
        <v>3177</v>
      </c>
      <c r="I2135" s="22" t="str">
        <f t="shared" si="201"/>
        <v>United States</v>
      </c>
      <c r="J2135" s="22" t="str">
        <f t="shared" si="202"/>
        <v>California</v>
      </c>
      <c r="K2135" s="2" t="s">
        <v>72</v>
      </c>
      <c r="L2135" s="2" t="s">
        <v>1747</v>
      </c>
      <c r="M2135" s="4">
        <v>484.70400000000001</v>
      </c>
      <c r="N2135" s="4">
        <v>6</v>
      </c>
      <c r="O2135" s="4">
        <v>-84.8232</v>
      </c>
      <c r="P2135" s="14">
        <f t="shared" si="203"/>
        <v>-0.17499999999999999</v>
      </c>
    </row>
    <row r="2136" spans="1:16" ht="14.25" customHeight="1" x14ac:dyDescent="0.25">
      <c r="A2136" s="2" t="s">
        <v>2322</v>
      </c>
      <c r="B2136" s="3">
        <v>41421</v>
      </c>
      <c r="C2136" s="10" t="str">
        <f t="shared" si="198"/>
        <v>May</v>
      </c>
      <c r="D2136" s="10" t="str">
        <f t="shared" si="199"/>
        <v>2013</v>
      </c>
      <c r="E2136" s="3">
        <v>41426</v>
      </c>
      <c r="F2136" s="13">
        <f t="shared" si="200"/>
        <v>5</v>
      </c>
      <c r="G2136" s="2" t="s">
        <v>3635</v>
      </c>
      <c r="H2136" s="2" t="s">
        <v>3177</v>
      </c>
      <c r="I2136" s="22" t="str">
        <f t="shared" si="201"/>
        <v>United States</v>
      </c>
      <c r="J2136" s="22" t="str">
        <f t="shared" si="202"/>
        <v>California</v>
      </c>
      <c r="K2136" s="2" t="s">
        <v>510</v>
      </c>
      <c r="L2136" s="2" t="s">
        <v>2325</v>
      </c>
      <c r="M2136" s="4">
        <v>371.976</v>
      </c>
      <c r="N2136" s="4">
        <v>3</v>
      </c>
      <c r="O2136" s="4">
        <v>116.24250000000001</v>
      </c>
      <c r="P2136" s="14">
        <f t="shared" si="203"/>
        <v>0.3125</v>
      </c>
    </row>
    <row r="2137" spans="1:16" ht="14.25" customHeight="1" x14ac:dyDescent="0.25">
      <c r="A2137" s="2" t="s">
        <v>2326</v>
      </c>
      <c r="B2137" s="3">
        <v>41568</v>
      </c>
      <c r="C2137" s="10" t="str">
        <f t="shared" si="198"/>
        <v>October</v>
      </c>
      <c r="D2137" s="10" t="str">
        <f t="shared" si="199"/>
        <v>2013</v>
      </c>
      <c r="E2137" s="3">
        <v>41570</v>
      </c>
      <c r="F2137" s="13">
        <f t="shared" si="200"/>
        <v>2</v>
      </c>
      <c r="G2137" s="2" t="s">
        <v>3743</v>
      </c>
      <c r="H2137" s="2" t="s">
        <v>3131</v>
      </c>
      <c r="I2137" s="22" t="str">
        <f t="shared" si="201"/>
        <v>United States</v>
      </c>
      <c r="J2137" s="22" t="str">
        <f t="shared" si="202"/>
        <v>California</v>
      </c>
      <c r="K2137" s="2" t="s">
        <v>18</v>
      </c>
      <c r="L2137" s="2" t="s">
        <v>875</v>
      </c>
      <c r="M2137" s="4">
        <v>19.295999999999999</v>
      </c>
      <c r="N2137" s="4">
        <v>3</v>
      </c>
      <c r="O2137" s="4">
        <v>6.03</v>
      </c>
      <c r="P2137" s="14">
        <f t="shared" si="203"/>
        <v>0.3125</v>
      </c>
    </row>
    <row r="2138" spans="1:16" ht="14.25" customHeight="1" x14ac:dyDescent="0.25">
      <c r="A2138" s="2" t="s">
        <v>2327</v>
      </c>
      <c r="B2138" s="3">
        <v>41443</v>
      </c>
      <c r="C2138" s="10" t="str">
        <f t="shared" si="198"/>
        <v>June</v>
      </c>
      <c r="D2138" s="10" t="str">
        <f t="shared" si="199"/>
        <v>2013</v>
      </c>
      <c r="E2138" s="3">
        <v>41445</v>
      </c>
      <c r="F2138" s="13">
        <f t="shared" si="200"/>
        <v>2</v>
      </c>
      <c r="G2138" s="2" t="s">
        <v>3885</v>
      </c>
      <c r="H2138" s="2" t="s">
        <v>3131</v>
      </c>
      <c r="I2138" s="22" t="str">
        <f t="shared" si="201"/>
        <v>United States</v>
      </c>
      <c r="J2138" s="22" t="str">
        <f t="shared" si="202"/>
        <v>California</v>
      </c>
      <c r="K2138" s="2" t="s">
        <v>198</v>
      </c>
      <c r="L2138" s="2" t="s">
        <v>1991</v>
      </c>
      <c r="M2138" s="4">
        <v>239.666</v>
      </c>
      <c r="N2138" s="4">
        <v>2</v>
      </c>
      <c r="O2138" s="4">
        <v>14.098000000000001</v>
      </c>
      <c r="P2138" s="14">
        <f t="shared" si="203"/>
        <v>5.8823529411764712E-2</v>
      </c>
    </row>
    <row r="2139" spans="1:16" ht="14.25" customHeight="1" x14ac:dyDescent="0.25">
      <c r="A2139" s="2" t="s">
        <v>2327</v>
      </c>
      <c r="B2139" s="3">
        <v>41443</v>
      </c>
      <c r="C2139" s="10" t="str">
        <f t="shared" si="198"/>
        <v>June</v>
      </c>
      <c r="D2139" s="10" t="str">
        <f t="shared" si="199"/>
        <v>2013</v>
      </c>
      <c r="E2139" s="3">
        <v>41445</v>
      </c>
      <c r="F2139" s="13">
        <f t="shared" si="200"/>
        <v>2</v>
      </c>
      <c r="G2139" s="2" t="s">
        <v>3885</v>
      </c>
      <c r="H2139" s="2" t="s">
        <v>3131</v>
      </c>
      <c r="I2139" s="22" t="str">
        <f t="shared" si="201"/>
        <v>United States</v>
      </c>
      <c r="J2139" s="22" t="str">
        <f t="shared" si="202"/>
        <v>California</v>
      </c>
      <c r="K2139" s="2" t="s">
        <v>9</v>
      </c>
      <c r="L2139" s="2" t="s">
        <v>2328</v>
      </c>
      <c r="M2139" s="4">
        <v>22.5</v>
      </c>
      <c r="N2139" s="4">
        <v>6</v>
      </c>
      <c r="O2139" s="4">
        <v>10.8</v>
      </c>
      <c r="P2139" s="14">
        <f t="shared" si="203"/>
        <v>0.48000000000000004</v>
      </c>
    </row>
    <row r="2140" spans="1:16" ht="14.25" customHeight="1" x14ac:dyDescent="0.25">
      <c r="A2140" s="2" t="s">
        <v>2327</v>
      </c>
      <c r="B2140" s="3">
        <v>41443</v>
      </c>
      <c r="C2140" s="10" t="str">
        <f t="shared" si="198"/>
        <v>June</v>
      </c>
      <c r="D2140" s="10" t="str">
        <f t="shared" si="199"/>
        <v>2013</v>
      </c>
      <c r="E2140" s="3">
        <v>41445</v>
      </c>
      <c r="F2140" s="13">
        <f t="shared" si="200"/>
        <v>2</v>
      </c>
      <c r="G2140" s="2" t="s">
        <v>3885</v>
      </c>
      <c r="H2140" s="2" t="s">
        <v>3131</v>
      </c>
      <c r="I2140" s="22" t="str">
        <f t="shared" si="201"/>
        <v>United States</v>
      </c>
      <c r="J2140" s="22" t="str">
        <f t="shared" si="202"/>
        <v>California</v>
      </c>
      <c r="K2140" s="2" t="s">
        <v>45</v>
      </c>
      <c r="L2140" s="2" t="s">
        <v>2329</v>
      </c>
      <c r="M2140" s="4">
        <v>219.84</v>
      </c>
      <c r="N2140" s="4">
        <v>4</v>
      </c>
      <c r="O2140" s="4">
        <v>107.7216</v>
      </c>
      <c r="P2140" s="14">
        <f t="shared" si="203"/>
        <v>0.49</v>
      </c>
    </row>
    <row r="2141" spans="1:16" ht="14.25" customHeight="1" x14ac:dyDescent="0.25">
      <c r="A2141" s="2" t="s">
        <v>2330</v>
      </c>
      <c r="B2141" s="3">
        <v>40792</v>
      </c>
      <c r="C2141" s="10" t="str">
        <f t="shared" si="198"/>
        <v>September</v>
      </c>
      <c r="D2141" s="10" t="str">
        <f t="shared" si="199"/>
        <v>2011</v>
      </c>
      <c r="E2141" s="3">
        <v>40795</v>
      </c>
      <c r="F2141" s="13">
        <f t="shared" si="200"/>
        <v>3</v>
      </c>
      <c r="G2141" s="2" t="s">
        <v>3886</v>
      </c>
      <c r="H2141" s="2" t="s">
        <v>3134</v>
      </c>
      <c r="I2141" s="22" t="str">
        <f t="shared" si="201"/>
        <v>United States</v>
      </c>
      <c r="J2141" s="22" t="str">
        <f t="shared" si="202"/>
        <v>California</v>
      </c>
      <c r="K2141" s="2" t="s">
        <v>12</v>
      </c>
      <c r="L2141" s="2" t="s">
        <v>13</v>
      </c>
      <c r="M2141" s="4">
        <v>41.88</v>
      </c>
      <c r="N2141" s="4">
        <v>6</v>
      </c>
      <c r="O2141" s="4">
        <v>12.145200000000001</v>
      </c>
      <c r="P2141" s="14">
        <f t="shared" si="203"/>
        <v>0.28999999999999998</v>
      </c>
    </row>
    <row r="2142" spans="1:16" ht="14.25" customHeight="1" x14ac:dyDescent="0.25">
      <c r="A2142" s="2" t="s">
        <v>2330</v>
      </c>
      <c r="B2142" s="3">
        <v>40792</v>
      </c>
      <c r="C2142" s="10" t="str">
        <f t="shared" si="198"/>
        <v>September</v>
      </c>
      <c r="D2142" s="10" t="str">
        <f t="shared" si="199"/>
        <v>2011</v>
      </c>
      <c r="E2142" s="3">
        <v>40795</v>
      </c>
      <c r="F2142" s="13">
        <f t="shared" si="200"/>
        <v>3</v>
      </c>
      <c r="G2142" s="2" t="s">
        <v>3886</v>
      </c>
      <c r="H2142" s="2" t="s">
        <v>3134</v>
      </c>
      <c r="I2142" s="22" t="str">
        <f t="shared" si="201"/>
        <v>United States</v>
      </c>
      <c r="J2142" s="22" t="str">
        <f t="shared" si="202"/>
        <v>California</v>
      </c>
      <c r="K2142" s="2" t="s">
        <v>9</v>
      </c>
      <c r="L2142" s="2" t="s">
        <v>2331</v>
      </c>
      <c r="M2142" s="4">
        <v>58.48</v>
      </c>
      <c r="N2142" s="4">
        <v>8</v>
      </c>
      <c r="O2142" s="4">
        <v>27.485600000000002</v>
      </c>
      <c r="P2142" s="14">
        <f t="shared" si="203"/>
        <v>0.47000000000000003</v>
      </c>
    </row>
    <row r="2143" spans="1:16" ht="14.25" customHeight="1" x14ac:dyDescent="0.25">
      <c r="A2143" s="2" t="s">
        <v>2332</v>
      </c>
      <c r="B2143" s="3">
        <v>40686</v>
      </c>
      <c r="C2143" s="10" t="str">
        <f t="shared" si="198"/>
        <v>May</v>
      </c>
      <c r="D2143" s="10" t="str">
        <f t="shared" si="199"/>
        <v>2011</v>
      </c>
      <c r="E2143" s="3">
        <v>40690</v>
      </c>
      <c r="F2143" s="13">
        <f t="shared" si="200"/>
        <v>4</v>
      </c>
      <c r="G2143" s="2" t="s">
        <v>3602</v>
      </c>
      <c r="H2143" s="2" t="s">
        <v>3202</v>
      </c>
      <c r="I2143" s="22" t="str">
        <f t="shared" si="201"/>
        <v>United States</v>
      </c>
      <c r="J2143" s="22" t="str">
        <f t="shared" si="202"/>
        <v>Washington</v>
      </c>
      <c r="K2143" s="2" t="s">
        <v>45</v>
      </c>
      <c r="L2143" s="2" t="s">
        <v>2333</v>
      </c>
      <c r="M2143" s="4">
        <v>12.96</v>
      </c>
      <c r="N2143" s="4">
        <v>2</v>
      </c>
      <c r="O2143" s="4">
        <v>6.2207999999999997</v>
      </c>
      <c r="P2143" s="14">
        <f t="shared" si="203"/>
        <v>0.47999999999999993</v>
      </c>
    </row>
    <row r="2144" spans="1:16" ht="14.25" customHeight="1" x14ac:dyDescent="0.25">
      <c r="A2144" s="2" t="s">
        <v>2334</v>
      </c>
      <c r="B2144" s="3">
        <v>41634</v>
      </c>
      <c r="C2144" s="10" t="str">
        <f t="shared" si="198"/>
        <v>December</v>
      </c>
      <c r="D2144" s="10" t="str">
        <f t="shared" si="199"/>
        <v>2013</v>
      </c>
      <c r="E2144" s="3">
        <v>41639</v>
      </c>
      <c r="F2144" s="13">
        <f t="shared" si="200"/>
        <v>5</v>
      </c>
      <c r="G2144" s="2" t="s">
        <v>3555</v>
      </c>
      <c r="H2144" s="2" t="s">
        <v>3132</v>
      </c>
      <c r="I2144" s="22" t="str">
        <f t="shared" si="201"/>
        <v>United States</v>
      </c>
      <c r="J2144" s="22" t="str">
        <f t="shared" si="202"/>
        <v>Washington</v>
      </c>
      <c r="K2144" s="2" t="s">
        <v>72</v>
      </c>
      <c r="L2144" s="2" t="s">
        <v>2335</v>
      </c>
      <c r="M2144" s="4">
        <v>698.35199999999998</v>
      </c>
      <c r="N2144" s="4">
        <v>3</v>
      </c>
      <c r="O2144" s="4">
        <v>52.376399999999997</v>
      </c>
      <c r="P2144" s="14">
        <f t="shared" si="203"/>
        <v>7.4999999999999997E-2</v>
      </c>
    </row>
    <row r="2145" spans="1:16" ht="14.25" customHeight="1" x14ac:dyDescent="0.25">
      <c r="A2145" s="2" t="s">
        <v>2334</v>
      </c>
      <c r="B2145" s="3">
        <v>41634</v>
      </c>
      <c r="C2145" s="10" t="str">
        <f t="shared" si="198"/>
        <v>December</v>
      </c>
      <c r="D2145" s="10" t="str">
        <f t="shared" si="199"/>
        <v>2013</v>
      </c>
      <c r="E2145" s="3">
        <v>41639</v>
      </c>
      <c r="F2145" s="13">
        <f t="shared" si="200"/>
        <v>5</v>
      </c>
      <c r="G2145" s="2" t="s">
        <v>3555</v>
      </c>
      <c r="H2145" s="2" t="s">
        <v>3132</v>
      </c>
      <c r="I2145" s="22" t="str">
        <f t="shared" si="201"/>
        <v>United States</v>
      </c>
      <c r="J2145" s="22" t="str">
        <f t="shared" si="202"/>
        <v>Washington</v>
      </c>
      <c r="K2145" s="2" t="s">
        <v>22</v>
      </c>
      <c r="L2145" s="2" t="s">
        <v>2336</v>
      </c>
      <c r="M2145" s="4">
        <v>1747.25</v>
      </c>
      <c r="N2145" s="4">
        <v>5</v>
      </c>
      <c r="O2145" s="4">
        <v>629.01</v>
      </c>
      <c r="P2145" s="14">
        <f t="shared" si="203"/>
        <v>0.36</v>
      </c>
    </row>
    <row r="2146" spans="1:16" ht="14.25" customHeight="1" x14ac:dyDescent="0.25">
      <c r="A2146" s="2" t="s">
        <v>2337</v>
      </c>
      <c r="B2146" s="3">
        <v>41572</v>
      </c>
      <c r="C2146" s="10" t="str">
        <f t="shared" si="198"/>
        <v>October</v>
      </c>
      <c r="D2146" s="10" t="str">
        <f t="shared" si="199"/>
        <v>2013</v>
      </c>
      <c r="E2146" s="3">
        <v>41572</v>
      </c>
      <c r="F2146" s="13">
        <f t="shared" si="200"/>
        <v>0</v>
      </c>
      <c r="G2146" s="2" t="s">
        <v>3368</v>
      </c>
      <c r="H2146" s="2" t="s">
        <v>3134</v>
      </c>
      <c r="I2146" s="22" t="str">
        <f t="shared" si="201"/>
        <v>United States</v>
      </c>
      <c r="J2146" s="22" t="str">
        <f t="shared" si="202"/>
        <v>California</v>
      </c>
      <c r="K2146" s="2" t="s">
        <v>38</v>
      </c>
      <c r="L2146" s="2" t="s">
        <v>389</v>
      </c>
      <c r="M2146" s="4">
        <v>199.99</v>
      </c>
      <c r="N2146" s="4">
        <v>1</v>
      </c>
      <c r="O2146" s="4">
        <v>85.995699999999999</v>
      </c>
      <c r="P2146" s="14">
        <f t="shared" si="203"/>
        <v>0.43</v>
      </c>
    </row>
    <row r="2147" spans="1:16" ht="14.25" customHeight="1" x14ac:dyDescent="0.25">
      <c r="A2147" s="2" t="s">
        <v>2338</v>
      </c>
      <c r="B2147" s="3">
        <v>41131</v>
      </c>
      <c r="C2147" s="10" t="str">
        <f t="shared" si="198"/>
        <v>August</v>
      </c>
      <c r="D2147" s="10" t="str">
        <f t="shared" si="199"/>
        <v>2012</v>
      </c>
      <c r="E2147" s="3">
        <v>41137</v>
      </c>
      <c r="F2147" s="13">
        <f t="shared" si="200"/>
        <v>6</v>
      </c>
      <c r="G2147" s="2" t="s">
        <v>3574</v>
      </c>
      <c r="H2147" s="2" t="s">
        <v>3206</v>
      </c>
      <c r="I2147" s="22" t="str">
        <f t="shared" si="201"/>
        <v>United States</v>
      </c>
      <c r="J2147" s="22" t="str">
        <f t="shared" si="202"/>
        <v>Oregon</v>
      </c>
      <c r="K2147" s="2" t="s">
        <v>16</v>
      </c>
      <c r="L2147" s="2" t="s">
        <v>493</v>
      </c>
      <c r="M2147" s="4">
        <v>438.36799999999999</v>
      </c>
      <c r="N2147" s="4">
        <v>4</v>
      </c>
      <c r="O2147" s="4">
        <v>38.357199999999999</v>
      </c>
      <c r="P2147" s="14">
        <f t="shared" si="203"/>
        <v>8.7499999999999994E-2</v>
      </c>
    </row>
    <row r="2148" spans="1:16" ht="14.25" customHeight="1" x14ac:dyDescent="0.25">
      <c r="A2148" s="2" t="s">
        <v>2338</v>
      </c>
      <c r="B2148" s="3">
        <v>41131</v>
      </c>
      <c r="C2148" s="10" t="str">
        <f t="shared" si="198"/>
        <v>August</v>
      </c>
      <c r="D2148" s="10" t="str">
        <f t="shared" si="199"/>
        <v>2012</v>
      </c>
      <c r="E2148" s="3">
        <v>41137</v>
      </c>
      <c r="F2148" s="13">
        <f t="shared" si="200"/>
        <v>6</v>
      </c>
      <c r="G2148" s="2" t="s">
        <v>3574</v>
      </c>
      <c r="H2148" s="2" t="s">
        <v>3206</v>
      </c>
      <c r="I2148" s="22" t="str">
        <f t="shared" si="201"/>
        <v>United States</v>
      </c>
      <c r="J2148" s="22" t="str">
        <f t="shared" si="202"/>
        <v>Oregon</v>
      </c>
      <c r="K2148" s="2" t="s">
        <v>16</v>
      </c>
      <c r="L2148" s="2" t="s">
        <v>2339</v>
      </c>
      <c r="M2148" s="4">
        <v>139.94399999999999</v>
      </c>
      <c r="N2148" s="4">
        <v>7</v>
      </c>
      <c r="O2148" s="4">
        <v>-31.487400000000001</v>
      </c>
      <c r="P2148" s="14">
        <f t="shared" si="203"/>
        <v>-0.22500000000000003</v>
      </c>
    </row>
    <row r="2149" spans="1:16" ht="14.25" customHeight="1" x14ac:dyDescent="0.25">
      <c r="A2149" s="2" t="s">
        <v>2338</v>
      </c>
      <c r="B2149" s="3">
        <v>41131</v>
      </c>
      <c r="C2149" s="10" t="str">
        <f t="shared" si="198"/>
        <v>August</v>
      </c>
      <c r="D2149" s="10" t="str">
        <f t="shared" si="199"/>
        <v>2012</v>
      </c>
      <c r="E2149" s="3">
        <v>41137</v>
      </c>
      <c r="F2149" s="13">
        <f t="shared" si="200"/>
        <v>6</v>
      </c>
      <c r="G2149" s="2" t="s">
        <v>3574</v>
      </c>
      <c r="H2149" s="2" t="s">
        <v>3206</v>
      </c>
      <c r="I2149" s="22" t="str">
        <f t="shared" si="201"/>
        <v>United States</v>
      </c>
      <c r="J2149" s="22" t="str">
        <f t="shared" si="202"/>
        <v>Oregon</v>
      </c>
      <c r="K2149" s="2" t="s">
        <v>20</v>
      </c>
      <c r="L2149" s="2" t="s">
        <v>2340</v>
      </c>
      <c r="M2149" s="4">
        <v>133.47200000000001</v>
      </c>
      <c r="N2149" s="4">
        <v>4</v>
      </c>
      <c r="O2149" s="4">
        <v>15.015599999999999</v>
      </c>
      <c r="P2149" s="14">
        <f t="shared" si="203"/>
        <v>0.11249999999999999</v>
      </c>
    </row>
    <row r="2150" spans="1:16" ht="14.25" customHeight="1" x14ac:dyDescent="0.25">
      <c r="A2150" s="2" t="s">
        <v>2341</v>
      </c>
      <c r="B2150" s="3">
        <v>41624</v>
      </c>
      <c r="C2150" s="10" t="str">
        <f t="shared" si="198"/>
        <v>December</v>
      </c>
      <c r="D2150" s="10" t="str">
        <f t="shared" si="199"/>
        <v>2013</v>
      </c>
      <c r="E2150" s="3">
        <v>41630</v>
      </c>
      <c r="F2150" s="13">
        <f t="shared" si="200"/>
        <v>6</v>
      </c>
      <c r="G2150" s="2" t="s">
        <v>3505</v>
      </c>
      <c r="H2150" s="2" t="s">
        <v>3211</v>
      </c>
      <c r="I2150" s="22" t="str">
        <f t="shared" si="201"/>
        <v>United States</v>
      </c>
      <c r="J2150" s="22" t="str">
        <f t="shared" si="202"/>
        <v>Oregon</v>
      </c>
      <c r="K2150" s="2" t="s">
        <v>22</v>
      </c>
      <c r="L2150" s="2" t="s">
        <v>549</v>
      </c>
      <c r="M2150" s="4">
        <v>564.19500000000005</v>
      </c>
      <c r="N2150" s="4">
        <v>3</v>
      </c>
      <c r="O2150" s="4">
        <v>-304.6653</v>
      </c>
      <c r="P2150" s="14">
        <f t="shared" si="203"/>
        <v>-0.53999999999999992</v>
      </c>
    </row>
    <row r="2151" spans="1:16" ht="14.25" customHeight="1" x14ac:dyDescent="0.25">
      <c r="A2151" s="2" t="s">
        <v>2341</v>
      </c>
      <c r="B2151" s="3">
        <v>41624</v>
      </c>
      <c r="C2151" s="10" t="str">
        <f t="shared" si="198"/>
        <v>December</v>
      </c>
      <c r="D2151" s="10" t="str">
        <f t="shared" si="199"/>
        <v>2013</v>
      </c>
      <c r="E2151" s="3">
        <v>41630</v>
      </c>
      <c r="F2151" s="13">
        <f t="shared" si="200"/>
        <v>6</v>
      </c>
      <c r="G2151" s="2" t="s">
        <v>3505</v>
      </c>
      <c r="H2151" s="2" t="s">
        <v>3211</v>
      </c>
      <c r="I2151" s="22" t="str">
        <f t="shared" si="201"/>
        <v>United States</v>
      </c>
      <c r="J2151" s="22" t="str">
        <f t="shared" si="202"/>
        <v>Oregon</v>
      </c>
      <c r="K2151" s="2" t="s">
        <v>20</v>
      </c>
      <c r="L2151" s="2" t="s">
        <v>2306</v>
      </c>
      <c r="M2151" s="4">
        <v>87.168000000000006</v>
      </c>
      <c r="N2151" s="4">
        <v>2</v>
      </c>
      <c r="O2151" s="4">
        <v>8.7167999999999992</v>
      </c>
      <c r="P2151" s="14">
        <f t="shared" si="203"/>
        <v>9.9999999999999978E-2</v>
      </c>
    </row>
    <row r="2152" spans="1:16" ht="14.25" customHeight="1" x14ac:dyDescent="0.25">
      <c r="A2152" s="2" t="s">
        <v>2342</v>
      </c>
      <c r="B2152" s="3">
        <v>41691</v>
      </c>
      <c r="C2152" s="10" t="str">
        <f t="shared" si="198"/>
        <v>February</v>
      </c>
      <c r="D2152" s="10" t="str">
        <f t="shared" si="199"/>
        <v>2014</v>
      </c>
      <c r="E2152" s="3">
        <v>41698</v>
      </c>
      <c r="F2152" s="13">
        <f t="shared" si="200"/>
        <v>7</v>
      </c>
      <c r="G2152" s="2" t="s">
        <v>3603</v>
      </c>
      <c r="H2152" s="2" t="s">
        <v>3136</v>
      </c>
      <c r="I2152" s="22" t="str">
        <f t="shared" si="201"/>
        <v>United States</v>
      </c>
      <c r="J2152" s="22" t="str">
        <f t="shared" si="202"/>
        <v>Arizona</v>
      </c>
      <c r="K2152" s="2" t="s">
        <v>16</v>
      </c>
      <c r="L2152" s="2" t="s">
        <v>531</v>
      </c>
      <c r="M2152" s="4">
        <v>333.57600000000002</v>
      </c>
      <c r="N2152" s="4">
        <v>3</v>
      </c>
      <c r="O2152" s="4">
        <v>25.0182</v>
      </c>
      <c r="P2152" s="14">
        <f t="shared" si="203"/>
        <v>7.4999999999999997E-2</v>
      </c>
    </row>
    <row r="2153" spans="1:16" ht="14.25" customHeight="1" x14ac:dyDescent="0.25">
      <c r="A2153" s="2" t="s">
        <v>2342</v>
      </c>
      <c r="B2153" s="3">
        <v>41691</v>
      </c>
      <c r="C2153" s="10" t="str">
        <f t="shared" si="198"/>
        <v>February</v>
      </c>
      <c r="D2153" s="10" t="str">
        <f t="shared" si="199"/>
        <v>2014</v>
      </c>
      <c r="E2153" s="3">
        <v>41698</v>
      </c>
      <c r="F2153" s="13">
        <f t="shared" si="200"/>
        <v>7</v>
      </c>
      <c r="G2153" s="2" t="s">
        <v>3603</v>
      </c>
      <c r="H2153" s="2" t="s">
        <v>3136</v>
      </c>
      <c r="I2153" s="22" t="str">
        <f t="shared" si="201"/>
        <v>United States</v>
      </c>
      <c r="J2153" s="22" t="str">
        <f t="shared" si="202"/>
        <v>Arizona</v>
      </c>
      <c r="K2153" s="2" t="s">
        <v>38</v>
      </c>
      <c r="L2153" s="2" t="s">
        <v>2343</v>
      </c>
      <c r="M2153" s="4">
        <v>31.992000000000001</v>
      </c>
      <c r="N2153" s="4">
        <v>1</v>
      </c>
      <c r="O2153" s="4">
        <v>4.7988</v>
      </c>
      <c r="P2153" s="14">
        <f t="shared" si="203"/>
        <v>0.15</v>
      </c>
    </row>
    <row r="2154" spans="1:16" ht="14.25" customHeight="1" x14ac:dyDescent="0.25">
      <c r="A2154" s="2" t="s">
        <v>2342</v>
      </c>
      <c r="B2154" s="3">
        <v>41691</v>
      </c>
      <c r="C2154" s="10" t="str">
        <f t="shared" si="198"/>
        <v>February</v>
      </c>
      <c r="D2154" s="10" t="str">
        <f t="shared" si="199"/>
        <v>2014</v>
      </c>
      <c r="E2154" s="3">
        <v>41698</v>
      </c>
      <c r="F2154" s="13">
        <f t="shared" si="200"/>
        <v>7</v>
      </c>
      <c r="G2154" s="2" t="s">
        <v>3603</v>
      </c>
      <c r="H2154" s="2" t="s">
        <v>3136</v>
      </c>
      <c r="I2154" s="22" t="str">
        <f t="shared" si="201"/>
        <v>United States</v>
      </c>
      <c r="J2154" s="22" t="str">
        <f t="shared" si="202"/>
        <v>Arizona</v>
      </c>
      <c r="K2154" s="2" t="s">
        <v>28</v>
      </c>
      <c r="L2154" s="2" t="s">
        <v>735</v>
      </c>
      <c r="M2154" s="4">
        <v>51.167999999999999</v>
      </c>
      <c r="N2154" s="4">
        <v>2</v>
      </c>
      <c r="O2154" s="4">
        <v>-6.3959999999999999</v>
      </c>
      <c r="P2154" s="14">
        <f t="shared" si="203"/>
        <v>-0.125</v>
      </c>
    </row>
    <row r="2155" spans="1:16" ht="14.25" customHeight="1" x14ac:dyDescent="0.25">
      <c r="A2155" s="2" t="s">
        <v>2342</v>
      </c>
      <c r="B2155" s="3">
        <v>41691</v>
      </c>
      <c r="C2155" s="10" t="str">
        <f t="shared" si="198"/>
        <v>February</v>
      </c>
      <c r="D2155" s="10" t="str">
        <f t="shared" si="199"/>
        <v>2014</v>
      </c>
      <c r="E2155" s="3">
        <v>41698</v>
      </c>
      <c r="F2155" s="13">
        <f t="shared" si="200"/>
        <v>7</v>
      </c>
      <c r="G2155" s="2" t="s">
        <v>3603</v>
      </c>
      <c r="H2155" s="2" t="s">
        <v>3136</v>
      </c>
      <c r="I2155" s="22" t="str">
        <f t="shared" si="201"/>
        <v>United States</v>
      </c>
      <c r="J2155" s="22" t="str">
        <f t="shared" si="202"/>
        <v>Arizona</v>
      </c>
      <c r="K2155" s="2" t="s">
        <v>87</v>
      </c>
      <c r="L2155" s="2" t="s">
        <v>1321</v>
      </c>
      <c r="M2155" s="4">
        <v>10.64</v>
      </c>
      <c r="N2155" s="4">
        <v>5</v>
      </c>
      <c r="O2155" s="4">
        <v>3.8570000000000002</v>
      </c>
      <c r="P2155" s="14">
        <f t="shared" si="203"/>
        <v>0.36249999999999999</v>
      </c>
    </row>
    <row r="2156" spans="1:16" ht="14.25" customHeight="1" x14ac:dyDescent="0.25">
      <c r="A2156" s="2" t="s">
        <v>2342</v>
      </c>
      <c r="B2156" s="3">
        <v>41691</v>
      </c>
      <c r="C2156" s="10" t="str">
        <f t="shared" si="198"/>
        <v>February</v>
      </c>
      <c r="D2156" s="10" t="str">
        <f t="shared" si="199"/>
        <v>2014</v>
      </c>
      <c r="E2156" s="3">
        <v>41698</v>
      </c>
      <c r="F2156" s="13">
        <f t="shared" si="200"/>
        <v>7</v>
      </c>
      <c r="G2156" s="2" t="s">
        <v>3603</v>
      </c>
      <c r="H2156" s="2" t="s">
        <v>3136</v>
      </c>
      <c r="I2156" s="22" t="str">
        <f t="shared" si="201"/>
        <v>United States</v>
      </c>
      <c r="J2156" s="22" t="str">
        <f t="shared" si="202"/>
        <v>Arizona</v>
      </c>
      <c r="K2156" s="2" t="s">
        <v>12</v>
      </c>
      <c r="L2156" s="2" t="s">
        <v>670</v>
      </c>
      <c r="M2156" s="4">
        <v>68.703999999999994</v>
      </c>
      <c r="N2156" s="4">
        <v>2</v>
      </c>
      <c r="O2156" s="4">
        <v>16.3172</v>
      </c>
      <c r="P2156" s="14">
        <f t="shared" si="203"/>
        <v>0.23750000000000002</v>
      </c>
    </row>
    <row r="2157" spans="1:16" ht="14.25" customHeight="1" x14ac:dyDescent="0.25">
      <c r="A2157" s="2" t="s">
        <v>2342</v>
      </c>
      <c r="B2157" s="3">
        <v>41691</v>
      </c>
      <c r="C2157" s="10" t="str">
        <f t="shared" si="198"/>
        <v>February</v>
      </c>
      <c r="D2157" s="10" t="str">
        <f t="shared" si="199"/>
        <v>2014</v>
      </c>
      <c r="E2157" s="3">
        <v>41698</v>
      </c>
      <c r="F2157" s="13">
        <f t="shared" si="200"/>
        <v>7</v>
      </c>
      <c r="G2157" s="2" t="s">
        <v>3603</v>
      </c>
      <c r="H2157" s="2" t="s">
        <v>3136</v>
      </c>
      <c r="I2157" s="22" t="str">
        <f t="shared" si="201"/>
        <v>United States</v>
      </c>
      <c r="J2157" s="22" t="str">
        <f t="shared" si="202"/>
        <v>Arizona</v>
      </c>
      <c r="K2157" s="2" t="s">
        <v>22</v>
      </c>
      <c r="L2157" s="2" t="s">
        <v>685</v>
      </c>
      <c r="M2157" s="4">
        <v>386.91</v>
      </c>
      <c r="N2157" s="4">
        <v>9</v>
      </c>
      <c r="O2157" s="4">
        <v>-185.71680000000001</v>
      </c>
      <c r="P2157" s="14">
        <f t="shared" si="203"/>
        <v>-0.48</v>
      </c>
    </row>
    <row r="2158" spans="1:16" ht="14.25" customHeight="1" x14ac:dyDescent="0.25">
      <c r="A2158" s="2" t="s">
        <v>2344</v>
      </c>
      <c r="B2158" s="3">
        <v>40778</v>
      </c>
      <c r="C2158" s="10" t="str">
        <f t="shared" si="198"/>
        <v>August</v>
      </c>
      <c r="D2158" s="10" t="str">
        <f t="shared" si="199"/>
        <v>2011</v>
      </c>
      <c r="E2158" s="3">
        <v>40782</v>
      </c>
      <c r="F2158" s="13">
        <f t="shared" si="200"/>
        <v>4</v>
      </c>
      <c r="G2158" s="2" t="s">
        <v>3524</v>
      </c>
      <c r="H2158" s="2" t="s">
        <v>3131</v>
      </c>
      <c r="I2158" s="22" t="str">
        <f t="shared" si="201"/>
        <v>United States</v>
      </c>
      <c r="J2158" s="22" t="str">
        <f t="shared" si="202"/>
        <v>California</v>
      </c>
      <c r="K2158" s="2" t="s">
        <v>18</v>
      </c>
      <c r="L2158" s="2" t="s">
        <v>2345</v>
      </c>
      <c r="M2158" s="4">
        <v>49.567999999999998</v>
      </c>
      <c r="N2158" s="4">
        <v>2</v>
      </c>
      <c r="O2158" s="4">
        <v>17.348800000000001</v>
      </c>
      <c r="P2158" s="14">
        <f t="shared" si="203"/>
        <v>0.35000000000000003</v>
      </c>
    </row>
    <row r="2159" spans="1:16" ht="14.25" customHeight="1" x14ac:dyDescent="0.25">
      <c r="A2159" s="2" t="s">
        <v>2346</v>
      </c>
      <c r="B2159" s="3">
        <v>41163</v>
      </c>
      <c r="C2159" s="10" t="str">
        <f t="shared" si="198"/>
        <v>September</v>
      </c>
      <c r="D2159" s="10" t="str">
        <f t="shared" si="199"/>
        <v>2012</v>
      </c>
      <c r="E2159" s="3">
        <v>41168</v>
      </c>
      <c r="F2159" s="13">
        <f t="shared" si="200"/>
        <v>5</v>
      </c>
      <c r="G2159" s="2" t="s">
        <v>3887</v>
      </c>
      <c r="H2159" s="2" t="s">
        <v>3149</v>
      </c>
      <c r="I2159" s="22" t="str">
        <f t="shared" si="201"/>
        <v>United States</v>
      </c>
      <c r="J2159" s="22" t="str">
        <f t="shared" si="202"/>
        <v>California</v>
      </c>
      <c r="K2159" s="2" t="s">
        <v>14</v>
      </c>
      <c r="L2159" s="2" t="s">
        <v>1805</v>
      </c>
      <c r="M2159" s="4">
        <v>265.86</v>
      </c>
      <c r="N2159" s="4">
        <v>7</v>
      </c>
      <c r="O2159" s="4">
        <v>79.757999999999996</v>
      </c>
      <c r="P2159" s="14">
        <f t="shared" si="203"/>
        <v>0.3</v>
      </c>
    </row>
    <row r="2160" spans="1:16" ht="14.25" customHeight="1" x14ac:dyDescent="0.25">
      <c r="A2160" s="2" t="s">
        <v>2347</v>
      </c>
      <c r="B2160" s="3">
        <v>40826</v>
      </c>
      <c r="C2160" s="10" t="str">
        <f t="shared" si="198"/>
        <v>October</v>
      </c>
      <c r="D2160" s="10" t="str">
        <f t="shared" si="199"/>
        <v>2011</v>
      </c>
      <c r="E2160" s="3">
        <v>40830</v>
      </c>
      <c r="F2160" s="13">
        <f t="shared" si="200"/>
        <v>4</v>
      </c>
      <c r="G2160" s="2" t="s">
        <v>3888</v>
      </c>
      <c r="H2160" s="2" t="s">
        <v>3139</v>
      </c>
      <c r="I2160" s="22" t="str">
        <f t="shared" si="201"/>
        <v>United States</v>
      </c>
      <c r="J2160" s="22" t="str">
        <f t="shared" si="202"/>
        <v>Arizona</v>
      </c>
      <c r="K2160" s="2" t="s">
        <v>12</v>
      </c>
      <c r="L2160" s="2" t="s">
        <v>582</v>
      </c>
      <c r="M2160" s="4">
        <v>46.872</v>
      </c>
      <c r="N2160" s="4">
        <v>7</v>
      </c>
      <c r="O2160" s="4">
        <v>3.5154000000000001</v>
      </c>
      <c r="P2160" s="14">
        <f t="shared" si="203"/>
        <v>7.4999999999999997E-2</v>
      </c>
    </row>
    <row r="2161" spans="1:16" ht="14.25" customHeight="1" x14ac:dyDescent="0.25">
      <c r="A2161" s="2" t="s">
        <v>2348</v>
      </c>
      <c r="B2161" s="3">
        <v>40852</v>
      </c>
      <c r="C2161" s="10" t="str">
        <f t="shared" si="198"/>
        <v>November</v>
      </c>
      <c r="D2161" s="10" t="str">
        <f t="shared" si="199"/>
        <v>2011</v>
      </c>
      <c r="E2161" s="3">
        <v>40857</v>
      </c>
      <c r="F2161" s="13">
        <f t="shared" si="200"/>
        <v>5</v>
      </c>
      <c r="G2161" s="2" t="s">
        <v>3773</v>
      </c>
      <c r="H2161" s="2" t="s">
        <v>3131</v>
      </c>
      <c r="I2161" s="22" t="str">
        <f t="shared" si="201"/>
        <v>United States</v>
      </c>
      <c r="J2161" s="22" t="str">
        <f t="shared" si="202"/>
        <v>California</v>
      </c>
      <c r="K2161" s="2" t="s">
        <v>12</v>
      </c>
      <c r="L2161" s="2" t="s">
        <v>2013</v>
      </c>
      <c r="M2161" s="4">
        <v>20.04</v>
      </c>
      <c r="N2161" s="4">
        <v>6</v>
      </c>
      <c r="O2161" s="4">
        <v>8.8176000000000005</v>
      </c>
      <c r="P2161" s="14">
        <f t="shared" si="203"/>
        <v>0.44000000000000006</v>
      </c>
    </row>
    <row r="2162" spans="1:16" ht="14.25" customHeight="1" x14ac:dyDescent="0.25">
      <c r="A2162" s="2" t="s">
        <v>2349</v>
      </c>
      <c r="B2162" s="3">
        <v>41043</v>
      </c>
      <c r="C2162" s="10" t="str">
        <f t="shared" si="198"/>
        <v>May</v>
      </c>
      <c r="D2162" s="10" t="str">
        <f t="shared" si="199"/>
        <v>2012</v>
      </c>
      <c r="E2162" s="3">
        <v>41050</v>
      </c>
      <c r="F2162" s="13">
        <f t="shared" si="200"/>
        <v>7</v>
      </c>
      <c r="G2162" s="2" t="s">
        <v>3889</v>
      </c>
      <c r="H2162" s="2" t="s">
        <v>3131</v>
      </c>
      <c r="I2162" s="22" t="str">
        <f t="shared" si="201"/>
        <v>United States</v>
      </c>
      <c r="J2162" s="22" t="str">
        <f t="shared" si="202"/>
        <v>California</v>
      </c>
      <c r="K2162" s="2" t="s">
        <v>28</v>
      </c>
      <c r="L2162" s="2" t="s">
        <v>1817</v>
      </c>
      <c r="M2162" s="4">
        <v>1117.92</v>
      </c>
      <c r="N2162" s="4">
        <v>4</v>
      </c>
      <c r="O2162" s="4">
        <v>55.896000000000001</v>
      </c>
      <c r="P2162" s="14">
        <f t="shared" si="203"/>
        <v>4.9999999999999996E-2</v>
      </c>
    </row>
    <row r="2163" spans="1:16" ht="14.25" customHeight="1" x14ac:dyDescent="0.25">
      <c r="A2163" s="2" t="s">
        <v>2350</v>
      </c>
      <c r="B2163" s="3">
        <v>41709</v>
      </c>
      <c r="C2163" s="10" t="str">
        <f t="shared" si="198"/>
        <v>March</v>
      </c>
      <c r="D2163" s="10" t="str">
        <f t="shared" si="199"/>
        <v>2014</v>
      </c>
      <c r="E2163" s="3">
        <v>41714</v>
      </c>
      <c r="F2163" s="13">
        <f t="shared" si="200"/>
        <v>5</v>
      </c>
      <c r="G2163" s="2" t="s">
        <v>3811</v>
      </c>
      <c r="H2163" s="2" t="s">
        <v>3134</v>
      </c>
      <c r="I2163" s="22" t="str">
        <f t="shared" si="201"/>
        <v>United States</v>
      </c>
      <c r="J2163" s="22" t="str">
        <f t="shared" si="202"/>
        <v>California</v>
      </c>
      <c r="K2163" s="2" t="s">
        <v>38</v>
      </c>
      <c r="L2163" s="2" t="s">
        <v>877</v>
      </c>
      <c r="M2163" s="4">
        <v>111.96</v>
      </c>
      <c r="N2163" s="4">
        <v>4</v>
      </c>
      <c r="O2163" s="4">
        <v>21.272400000000001</v>
      </c>
      <c r="P2163" s="14">
        <f t="shared" si="203"/>
        <v>0.19000000000000003</v>
      </c>
    </row>
    <row r="2164" spans="1:16" ht="14.25" customHeight="1" x14ac:dyDescent="0.25">
      <c r="A2164" s="2" t="s">
        <v>2351</v>
      </c>
      <c r="B2164" s="3">
        <v>41842</v>
      </c>
      <c r="C2164" s="10" t="str">
        <f t="shared" si="198"/>
        <v>July</v>
      </c>
      <c r="D2164" s="10" t="str">
        <f t="shared" si="199"/>
        <v>2014</v>
      </c>
      <c r="E2164" s="3">
        <v>41846</v>
      </c>
      <c r="F2164" s="13">
        <f t="shared" si="200"/>
        <v>4</v>
      </c>
      <c r="G2164" s="2" t="s">
        <v>3803</v>
      </c>
      <c r="H2164" s="2" t="s">
        <v>3149</v>
      </c>
      <c r="I2164" s="22" t="str">
        <f t="shared" si="201"/>
        <v>United States</v>
      </c>
      <c r="J2164" s="22" t="str">
        <f t="shared" si="202"/>
        <v>California</v>
      </c>
      <c r="K2164" s="2" t="s">
        <v>45</v>
      </c>
      <c r="L2164" s="2" t="s">
        <v>2352</v>
      </c>
      <c r="M2164" s="4">
        <v>16.34</v>
      </c>
      <c r="N2164" s="4">
        <v>2</v>
      </c>
      <c r="O2164" s="4">
        <v>7.6798000000000002</v>
      </c>
      <c r="P2164" s="14">
        <f t="shared" si="203"/>
        <v>0.47000000000000003</v>
      </c>
    </row>
    <row r="2165" spans="1:16" ht="14.25" customHeight="1" x14ac:dyDescent="0.25">
      <c r="A2165" s="2" t="s">
        <v>2351</v>
      </c>
      <c r="B2165" s="3">
        <v>41842</v>
      </c>
      <c r="C2165" s="10" t="str">
        <f t="shared" si="198"/>
        <v>July</v>
      </c>
      <c r="D2165" s="10" t="str">
        <f t="shared" si="199"/>
        <v>2014</v>
      </c>
      <c r="E2165" s="3">
        <v>41846</v>
      </c>
      <c r="F2165" s="13">
        <f t="shared" si="200"/>
        <v>4</v>
      </c>
      <c r="G2165" s="2" t="s">
        <v>3803</v>
      </c>
      <c r="H2165" s="2" t="s">
        <v>3149</v>
      </c>
      <c r="I2165" s="22" t="str">
        <f t="shared" si="201"/>
        <v>United States</v>
      </c>
      <c r="J2165" s="22" t="str">
        <f t="shared" si="202"/>
        <v>California</v>
      </c>
      <c r="K2165" s="2" t="s">
        <v>72</v>
      </c>
      <c r="L2165" s="2" t="s">
        <v>1147</v>
      </c>
      <c r="M2165" s="4">
        <v>225.29599999999999</v>
      </c>
      <c r="N2165" s="4">
        <v>2</v>
      </c>
      <c r="O2165" s="4">
        <v>22.529599999999999</v>
      </c>
      <c r="P2165" s="14">
        <f t="shared" si="203"/>
        <v>9.9999999999999992E-2</v>
      </c>
    </row>
    <row r="2166" spans="1:16" ht="14.25" customHeight="1" x14ac:dyDescent="0.25">
      <c r="A2166" s="2" t="s">
        <v>2351</v>
      </c>
      <c r="B2166" s="3">
        <v>41842</v>
      </c>
      <c r="C2166" s="10" t="str">
        <f t="shared" si="198"/>
        <v>July</v>
      </c>
      <c r="D2166" s="10" t="str">
        <f t="shared" si="199"/>
        <v>2014</v>
      </c>
      <c r="E2166" s="3">
        <v>41846</v>
      </c>
      <c r="F2166" s="13">
        <f t="shared" si="200"/>
        <v>4</v>
      </c>
      <c r="G2166" s="2" t="s">
        <v>3803</v>
      </c>
      <c r="H2166" s="2" t="s">
        <v>3149</v>
      </c>
      <c r="I2166" s="22" t="str">
        <f t="shared" si="201"/>
        <v>United States</v>
      </c>
      <c r="J2166" s="22" t="str">
        <f t="shared" si="202"/>
        <v>California</v>
      </c>
      <c r="K2166" s="2" t="s">
        <v>18</v>
      </c>
      <c r="L2166" s="2" t="s">
        <v>1621</v>
      </c>
      <c r="M2166" s="4">
        <v>50.351999999999997</v>
      </c>
      <c r="N2166" s="4">
        <v>3</v>
      </c>
      <c r="O2166" s="4">
        <v>17.623200000000001</v>
      </c>
      <c r="P2166" s="14">
        <f t="shared" si="203"/>
        <v>0.35000000000000003</v>
      </c>
    </row>
    <row r="2167" spans="1:16" ht="14.25" customHeight="1" x14ac:dyDescent="0.25">
      <c r="A2167" s="2" t="s">
        <v>2353</v>
      </c>
      <c r="B2167" s="3">
        <v>41083</v>
      </c>
      <c r="C2167" s="10" t="str">
        <f t="shared" si="198"/>
        <v>June</v>
      </c>
      <c r="D2167" s="10" t="str">
        <f t="shared" si="199"/>
        <v>2012</v>
      </c>
      <c r="E2167" s="3">
        <v>41088</v>
      </c>
      <c r="F2167" s="13">
        <f t="shared" si="200"/>
        <v>5</v>
      </c>
      <c r="G2167" s="2" t="s">
        <v>3776</v>
      </c>
      <c r="H2167" s="2" t="s">
        <v>3154</v>
      </c>
      <c r="I2167" s="22" t="str">
        <f t="shared" si="201"/>
        <v>United States</v>
      </c>
      <c r="J2167" s="22" t="str">
        <f t="shared" si="202"/>
        <v>California</v>
      </c>
      <c r="K2167" s="2" t="s">
        <v>16</v>
      </c>
      <c r="L2167" s="2" t="s">
        <v>887</v>
      </c>
      <c r="M2167" s="4">
        <v>217.584</v>
      </c>
      <c r="N2167" s="4">
        <v>2</v>
      </c>
      <c r="O2167" s="4">
        <v>19.038599999999999</v>
      </c>
      <c r="P2167" s="14">
        <f t="shared" si="203"/>
        <v>8.7499999999999994E-2</v>
      </c>
    </row>
    <row r="2168" spans="1:16" ht="14.25" customHeight="1" x14ac:dyDescent="0.25">
      <c r="A2168" s="2" t="s">
        <v>2353</v>
      </c>
      <c r="B2168" s="3">
        <v>41083</v>
      </c>
      <c r="C2168" s="10" t="str">
        <f t="shared" si="198"/>
        <v>June</v>
      </c>
      <c r="D2168" s="10" t="str">
        <f t="shared" si="199"/>
        <v>2012</v>
      </c>
      <c r="E2168" s="3">
        <v>41088</v>
      </c>
      <c r="F2168" s="13">
        <f t="shared" si="200"/>
        <v>5</v>
      </c>
      <c r="G2168" s="2" t="s">
        <v>3776</v>
      </c>
      <c r="H2168" s="2" t="s">
        <v>3154</v>
      </c>
      <c r="I2168" s="22" t="str">
        <f t="shared" si="201"/>
        <v>United States</v>
      </c>
      <c r="J2168" s="22" t="str">
        <f t="shared" si="202"/>
        <v>California</v>
      </c>
      <c r="K2168" s="2" t="s">
        <v>79</v>
      </c>
      <c r="L2168" s="2" t="s">
        <v>2354</v>
      </c>
      <c r="M2168" s="4">
        <v>5.43</v>
      </c>
      <c r="N2168" s="4">
        <v>3</v>
      </c>
      <c r="O2168" s="4">
        <v>1.7919</v>
      </c>
      <c r="P2168" s="14">
        <f t="shared" si="203"/>
        <v>0.33</v>
      </c>
    </row>
    <row r="2169" spans="1:16" ht="14.25" customHeight="1" x14ac:dyDescent="0.25">
      <c r="A2169" s="2" t="s">
        <v>2353</v>
      </c>
      <c r="B2169" s="3">
        <v>41083</v>
      </c>
      <c r="C2169" s="10" t="str">
        <f t="shared" si="198"/>
        <v>June</v>
      </c>
      <c r="D2169" s="10" t="str">
        <f t="shared" si="199"/>
        <v>2012</v>
      </c>
      <c r="E2169" s="3">
        <v>41088</v>
      </c>
      <c r="F2169" s="13">
        <f t="shared" si="200"/>
        <v>5</v>
      </c>
      <c r="G2169" s="2" t="s">
        <v>3776</v>
      </c>
      <c r="H2169" s="2" t="s">
        <v>3154</v>
      </c>
      <c r="I2169" s="22" t="str">
        <f t="shared" si="201"/>
        <v>United States</v>
      </c>
      <c r="J2169" s="22" t="str">
        <f t="shared" si="202"/>
        <v>California</v>
      </c>
      <c r="K2169" s="2" t="s">
        <v>16</v>
      </c>
      <c r="L2169" s="2" t="s">
        <v>2355</v>
      </c>
      <c r="M2169" s="4">
        <v>143.976</v>
      </c>
      <c r="N2169" s="4">
        <v>3</v>
      </c>
      <c r="O2169" s="4">
        <v>8.9984999999999999</v>
      </c>
      <c r="P2169" s="14">
        <f t="shared" si="203"/>
        <v>6.25E-2</v>
      </c>
    </row>
    <row r="2170" spans="1:16" ht="14.25" customHeight="1" x14ac:dyDescent="0.25">
      <c r="A2170" s="2" t="s">
        <v>2356</v>
      </c>
      <c r="B2170" s="3">
        <v>41227</v>
      </c>
      <c r="C2170" s="10" t="str">
        <f t="shared" si="198"/>
        <v>November</v>
      </c>
      <c r="D2170" s="10" t="str">
        <f t="shared" si="199"/>
        <v>2012</v>
      </c>
      <c r="E2170" s="3">
        <v>41232</v>
      </c>
      <c r="F2170" s="13">
        <f t="shared" si="200"/>
        <v>5</v>
      </c>
      <c r="G2170" s="2" t="s">
        <v>3402</v>
      </c>
      <c r="H2170" s="2" t="s">
        <v>3284</v>
      </c>
      <c r="I2170" s="22" t="str">
        <f t="shared" si="201"/>
        <v>United States</v>
      </c>
      <c r="J2170" s="22" t="str">
        <f t="shared" si="202"/>
        <v>New Mexico</v>
      </c>
      <c r="K2170" s="2" t="s">
        <v>72</v>
      </c>
      <c r="L2170" s="2" t="s">
        <v>844</v>
      </c>
      <c r="M2170" s="4">
        <v>883.84</v>
      </c>
      <c r="N2170" s="4">
        <v>4</v>
      </c>
      <c r="O2170" s="4">
        <v>99.432000000000002</v>
      </c>
      <c r="P2170" s="14">
        <f t="shared" si="203"/>
        <v>0.1125</v>
      </c>
    </row>
    <row r="2171" spans="1:16" ht="14.25" customHeight="1" x14ac:dyDescent="0.25">
      <c r="A2171" s="2" t="s">
        <v>2356</v>
      </c>
      <c r="B2171" s="3">
        <v>41227</v>
      </c>
      <c r="C2171" s="10" t="str">
        <f t="shared" si="198"/>
        <v>November</v>
      </c>
      <c r="D2171" s="10" t="str">
        <f t="shared" si="199"/>
        <v>2012</v>
      </c>
      <c r="E2171" s="3">
        <v>41232</v>
      </c>
      <c r="F2171" s="13">
        <f t="shared" si="200"/>
        <v>5</v>
      </c>
      <c r="G2171" s="2" t="s">
        <v>3402</v>
      </c>
      <c r="H2171" s="2" t="s">
        <v>3284</v>
      </c>
      <c r="I2171" s="22" t="str">
        <f t="shared" si="201"/>
        <v>United States</v>
      </c>
      <c r="J2171" s="22" t="str">
        <f t="shared" si="202"/>
        <v>New Mexico</v>
      </c>
      <c r="K2171" s="2" t="s">
        <v>72</v>
      </c>
      <c r="L2171" s="2" t="s">
        <v>150</v>
      </c>
      <c r="M2171" s="4">
        <v>230.352</v>
      </c>
      <c r="N2171" s="4">
        <v>3</v>
      </c>
      <c r="O2171" s="4">
        <v>20.155799999999999</v>
      </c>
      <c r="P2171" s="14">
        <f t="shared" si="203"/>
        <v>8.7499999999999994E-2</v>
      </c>
    </row>
    <row r="2172" spans="1:16" ht="14.25" customHeight="1" x14ac:dyDescent="0.25">
      <c r="A2172" s="2" t="s">
        <v>2357</v>
      </c>
      <c r="B2172" s="3">
        <v>41618</v>
      </c>
      <c r="C2172" s="10" t="str">
        <f t="shared" si="198"/>
        <v>December</v>
      </c>
      <c r="D2172" s="10" t="str">
        <f t="shared" si="199"/>
        <v>2013</v>
      </c>
      <c r="E2172" s="3">
        <v>41621</v>
      </c>
      <c r="F2172" s="13">
        <f t="shared" si="200"/>
        <v>3</v>
      </c>
      <c r="G2172" s="2" t="s">
        <v>3323</v>
      </c>
      <c r="H2172" s="2" t="s">
        <v>3218</v>
      </c>
      <c r="I2172" s="22" t="str">
        <f t="shared" si="201"/>
        <v>United States</v>
      </c>
      <c r="J2172" s="22" t="str">
        <f t="shared" si="202"/>
        <v>California</v>
      </c>
      <c r="K2172" s="2" t="s">
        <v>18</v>
      </c>
      <c r="L2172" s="2" t="s">
        <v>2358</v>
      </c>
      <c r="M2172" s="4">
        <v>273.92</v>
      </c>
      <c r="N2172" s="4">
        <v>8</v>
      </c>
      <c r="O2172" s="4">
        <v>99.296000000000006</v>
      </c>
      <c r="P2172" s="14">
        <f t="shared" si="203"/>
        <v>0.36249999999999999</v>
      </c>
    </row>
    <row r="2173" spans="1:16" ht="14.25" customHeight="1" x14ac:dyDescent="0.25">
      <c r="A2173" s="2" t="s">
        <v>2359</v>
      </c>
      <c r="B2173" s="3">
        <v>41902</v>
      </c>
      <c r="C2173" s="10" t="str">
        <f t="shared" si="198"/>
        <v>September</v>
      </c>
      <c r="D2173" s="10" t="str">
        <f t="shared" si="199"/>
        <v>2014</v>
      </c>
      <c r="E2173" s="3">
        <v>41907</v>
      </c>
      <c r="F2173" s="13">
        <f t="shared" si="200"/>
        <v>5</v>
      </c>
      <c r="G2173" s="2" t="s">
        <v>3418</v>
      </c>
      <c r="H2173" s="2" t="s">
        <v>3131</v>
      </c>
      <c r="I2173" s="22" t="str">
        <f t="shared" si="201"/>
        <v>United States</v>
      </c>
      <c r="J2173" s="22" t="str">
        <f t="shared" si="202"/>
        <v>California</v>
      </c>
      <c r="K2173" s="2" t="s">
        <v>38</v>
      </c>
      <c r="L2173" s="2" t="s">
        <v>2360</v>
      </c>
      <c r="M2173" s="4">
        <v>149.94999999999999</v>
      </c>
      <c r="N2173" s="4">
        <v>5</v>
      </c>
      <c r="O2173" s="4">
        <v>31.4895</v>
      </c>
      <c r="P2173" s="14">
        <f t="shared" si="203"/>
        <v>0.21000000000000002</v>
      </c>
    </row>
    <row r="2174" spans="1:16" ht="14.25" customHeight="1" x14ac:dyDescent="0.25">
      <c r="A2174" s="2" t="s">
        <v>2359</v>
      </c>
      <c r="B2174" s="3">
        <v>41902</v>
      </c>
      <c r="C2174" s="10" t="str">
        <f t="shared" si="198"/>
        <v>September</v>
      </c>
      <c r="D2174" s="10" t="str">
        <f t="shared" si="199"/>
        <v>2014</v>
      </c>
      <c r="E2174" s="3">
        <v>41907</v>
      </c>
      <c r="F2174" s="13">
        <f t="shared" si="200"/>
        <v>5</v>
      </c>
      <c r="G2174" s="2" t="s">
        <v>3418</v>
      </c>
      <c r="H2174" s="2" t="s">
        <v>3131</v>
      </c>
      <c r="I2174" s="22" t="str">
        <f t="shared" si="201"/>
        <v>United States</v>
      </c>
      <c r="J2174" s="22" t="str">
        <f t="shared" si="202"/>
        <v>California</v>
      </c>
      <c r="K2174" s="2" t="s">
        <v>14</v>
      </c>
      <c r="L2174" s="2" t="s">
        <v>2361</v>
      </c>
      <c r="M2174" s="4">
        <v>23.32</v>
      </c>
      <c r="N2174" s="4">
        <v>2</v>
      </c>
      <c r="O2174" s="4">
        <v>6.0632000000000001</v>
      </c>
      <c r="P2174" s="14">
        <f t="shared" si="203"/>
        <v>0.26</v>
      </c>
    </row>
    <row r="2175" spans="1:16" ht="14.25" customHeight="1" x14ac:dyDescent="0.25">
      <c r="A2175" s="2" t="s">
        <v>2359</v>
      </c>
      <c r="B2175" s="3">
        <v>41902</v>
      </c>
      <c r="C2175" s="10" t="str">
        <f t="shared" si="198"/>
        <v>September</v>
      </c>
      <c r="D2175" s="10" t="str">
        <f t="shared" si="199"/>
        <v>2014</v>
      </c>
      <c r="E2175" s="3">
        <v>41907</v>
      </c>
      <c r="F2175" s="13">
        <f t="shared" si="200"/>
        <v>5</v>
      </c>
      <c r="G2175" s="2" t="s">
        <v>3418</v>
      </c>
      <c r="H2175" s="2" t="s">
        <v>3131</v>
      </c>
      <c r="I2175" s="22" t="str">
        <f t="shared" si="201"/>
        <v>United States</v>
      </c>
      <c r="J2175" s="22" t="str">
        <f t="shared" si="202"/>
        <v>California</v>
      </c>
      <c r="K2175" s="2" t="s">
        <v>14</v>
      </c>
      <c r="L2175" s="2" t="s">
        <v>2362</v>
      </c>
      <c r="M2175" s="4">
        <v>16.739999999999998</v>
      </c>
      <c r="N2175" s="4">
        <v>3</v>
      </c>
      <c r="O2175" s="4">
        <v>4.8545999999999996</v>
      </c>
      <c r="P2175" s="14">
        <f t="shared" si="203"/>
        <v>0.28999999999999998</v>
      </c>
    </row>
    <row r="2176" spans="1:16" ht="14.25" customHeight="1" x14ac:dyDescent="0.25">
      <c r="A2176" s="2" t="s">
        <v>2363</v>
      </c>
      <c r="B2176" s="3">
        <v>41530</v>
      </c>
      <c r="C2176" s="10" t="str">
        <f t="shared" si="198"/>
        <v>September</v>
      </c>
      <c r="D2176" s="10" t="str">
        <f t="shared" si="199"/>
        <v>2013</v>
      </c>
      <c r="E2176" s="3">
        <v>41534</v>
      </c>
      <c r="F2176" s="13">
        <f t="shared" si="200"/>
        <v>4</v>
      </c>
      <c r="G2176" s="2" t="s">
        <v>3383</v>
      </c>
      <c r="H2176" s="2" t="s">
        <v>3132</v>
      </c>
      <c r="I2176" s="22" t="str">
        <f t="shared" si="201"/>
        <v>United States</v>
      </c>
      <c r="J2176" s="22" t="str">
        <f t="shared" si="202"/>
        <v>Washington</v>
      </c>
      <c r="K2176" s="2" t="s">
        <v>79</v>
      </c>
      <c r="L2176" s="2" t="s">
        <v>676</v>
      </c>
      <c r="M2176" s="4">
        <v>10.47</v>
      </c>
      <c r="N2176" s="4">
        <v>3</v>
      </c>
      <c r="O2176" s="4">
        <v>4.8162000000000003</v>
      </c>
      <c r="P2176" s="14">
        <f t="shared" si="203"/>
        <v>0.46</v>
      </c>
    </row>
    <row r="2177" spans="1:16" ht="14.25" customHeight="1" x14ac:dyDescent="0.25">
      <c r="A2177" s="2" t="s">
        <v>2363</v>
      </c>
      <c r="B2177" s="3">
        <v>41530</v>
      </c>
      <c r="C2177" s="10" t="str">
        <f t="shared" si="198"/>
        <v>September</v>
      </c>
      <c r="D2177" s="10" t="str">
        <f t="shared" si="199"/>
        <v>2013</v>
      </c>
      <c r="E2177" s="3">
        <v>41534</v>
      </c>
      <c r="F2177" s="13">
        <f t="shared" si="200"/>
        <v>4</v>
      </c>
      <c r="G2177" s="2" t="s">
        <v>3383</v>
      </c>
      <c r="H2177" s="2" t="s">
        <v>3132</v>
      </c>
      <c r="I2177" s="22" t="str">
        <f t="shared" si="201"/>
        <v>United States</v>
      </c>
      <c r="J2177" s="22" t="str">
        <f t="shared" si="202"/>
        <v>Washington</v>
      </c>
      <c r="K2177" s="2" t="s">
        <v>9</v>
      </c>
      <c r="L2177" s="2" t="s">
        <v>2364</v>
      </c>
      <c r="M2177" s="4">
        <v>11.07</v>
      </c>
      <c r="N2177" s="4">
        <v>3</v>
      </c>
      <c r="O2177" s="4">
        <v>5.2028999999999996</v>
      </c>
      <c r="P2177" s="14">
        <f t="shared" si="203"/>
        <v>0.47</v>
      </c>
    </row>
    <row r="2178" spans="1:16" ht="14.25" customHeight="1" x14ac:dyDescent="0.25">
      <c r="A2178" s="2" t="s">
        <v>2363</v>
      </c>
      <c r="B2178" s="3">
        <v>41530</v>
      </c>
      <c r="C2178" s="10" t="str">
        <f t="shared" si="198"/>
        <v>September</v>
      </c>
      <c r="D2178" s="10" t="str">
        <f t="shared" si="199"/>
        <v>2013</v>
      </c>
      <c r="E2178" s="3">
        <v>41534</v>
      </c>
      <c r="F2178" s="13">
        <f t="shared" si="200"/>
        <v>4</v>
      </c>
      <c r="G2178" s="2" t="s">
        <v>3383</v>
      </c>
      <c r="H2178" s="2" t="s">
        <v>3132</v>
      </c>
      <c r="I2178" s="22" t="str">
        <f t="shared" si="201"/>
        <v>United States</v>
      </c>
      <c r="J2178" s="22" t="str">
        <f t="shared" si="202"/>
        <v>Washington</v>
      </c>
      <c r="K2178" s="2" t="s">
        <v>18</v>
      </c>
      <c r="L2178" s="2" t="s">
        <v>2365</v>
      </c>
      <c r="M2178" s="4">
        <v>20.704000000000001</v>
      </c>
      <c r="N2178" s="4">
        <v>4</v>
      </c>
      <c r="O2178" s="4">
        <v>7.7640000000000002</v>
      </c>
      <c r="P2178" s="14">
        <f t="shared" si="203"/>
        <v>0.375</v>
      </c>
    </row>
    <row r="2179" spans="1:16" ht="14.25" customHeight="1" x14ac:dyDescent="0.25">
      <c r="A2179" s="2" t="s">
        <v>2366</v>
      </c>
      <c r="B2179" s="3">
        <v>40728</v>
      </c>
      <c r="C2179" s="10" t="str">
        <f t="shared" ref="C2179:C2242" si="204">TEXT(B2179,"mmmm")</f>
        <v>July</v>
      </c>
      <c r="D2179" s="10" t="str">
        <f t="shared" ref="D2179:D2242" si="205">TEXT(B2179,"yyyy")</f>
        <v>2011</v>
      </c>
      <c r="E2179" s="3">
        <v>40731</v>
      </c>
      <c r="F2179" s="13">
        <f t="shared" ref="F2179:F2242" si="206">E2179-B2179</f>
        <v>3</v>
      </c>
      <c r="G2179" s="2" t="s">
        <v>3731</v>
      </c>
      <c r="H2179" s="2" t="s">
        <v>3138</v>
      </c>
      <c r="I2179" s="22" t="str">
        <f t="shared" ref="I2179:I2242" si="207">LEFT(H2179,FIND(",",H2179)-1)</f>
        <v>United States</v>
      </c>
      <c r="J2179" s="22" t="str">
        <f t="shared" ref="J2179:J2242" si="208">TRIM(RIGHT(H2179,LEN(H2179)-FIND("@",SUBSTITUTE(H2179,",","@",LEN(H2179)-LEN(SUBSTITUTE(H2179,",",""))))))</f>
        <v>Colorado</v>
      </c>
      <c r="K2179" s="2" t="s">
        <v>45</v>
      </c>
      <c r="L2179" s="2" t="s">
        <v>2189</v>
      </c>
      <c r="M2179" s="4">
        <v>177.536</v>
      </c>
      <c r="N2179" s="4">
        <v>4</v>
      </c>
      <c r="O2179" s="4">
        <v>62.137599999999999</v>
      </c>
      <c r="P2179" s="14">
        <f t="shared" ref="P2179:P2242" si="209">IF(M2179=0,0,O2179/M2179)</f>
        <v>0.35</v>
      </c>
    </row>
    <row r="2180" spans="1:16" ht="14.25" customHeight="1" x14ac:dyDescent="0.25">
      <c r="A2180" s="2" t="s">
        <v>2366</v>
      </c>
      <c r="B2180" s="3">
        <v>40728</v>
      </c>
      <c r="C2180" s="10" t="str">
        <f t="shared" si="204"/>
        <v>July</v>
      </c>
      <c r="D2180" s="10" t="str">
        <f t="shared" si="205"/>
        <v>2011</v>
      </c>
      <c r="E2180" s="3">
        <v>40731</v>
      </c>
      <c r="F2180" s="13">
        <f t="shared" si="206"/>
        <v>3</v>
      </c>
      <c r="G2180" s="2" t="s">
        <v>3731</v>
      </c>
      <c r="H2180" s="2" t="s">
        <v>3138</v>
      </c>
      <c r="I2180" s="22" t="str">
        <f t="shared" si="207"/>
        <v>United States</v>
      </c>
      <c r="J2180" s="22" t="str">
        <f t="shared" si="208"/>
        <v>Colorado</v>
      </c>
      <c r="K2180" s="2" t="s">
        <v>20</v>
      </c>
      <c r="L2180" s="2" t="s">
        <v>933</v>
      </c>
      <c r="M2180" s="4">
        <v>32.432000000000002</v>
      </c>
      <c r="N2180" s="4">
        <v>2</v>
      </c>
      <c r="O2180" s="4">
        <v>3.2431999999999999</v>
      </c>
      <c r="P2180" s="14">
        <f t="shared" si="209"/>
        <v>9.9999999999999992E-2</v>
      </c>
    </row>
    <row r="2181" spans="1:16" ht="14.25" customHeight="1" x14ac:dyDescent="0.25">
      <c r="A2181" s="2" t="s">
        <v>2367</v>
      </c>
      <c r="B2181" s="3">
        <v>41375</v>
      </c>
      <c r="C2181" s="10" t="str">
        <f t="shared" si="204"/>
        <v>April</v>
      </c>
      <c r="D2181" s="10" t="str">
        <f t="shared" si="205"/>
        <v>2013</v>
      </c>
      <c r="E2181" s="3">
        <v>41382</v>
      </c>
      <c r="F2181" s="13">
        <f t="shared" si="206"/>
        <v>7</v>
      </c>
      <c r="G2181" s="2" t="s">
        <v>3890</v>
      </c>
      <c r="H2181" s="2" t="s">
        <v>3134</v>
      </c>
      <c r="I2181" s="22" t="str">
        <f t="shared" si="207"/>
        <v>United States</v>
      </c>
      <c r="J2181" s="22" t="str">
        <f t="shared" si="208"/>
        <v>California</v>
      </c>
      <c r="K2181" s="2" t="s">
        <v>20</v>
      </c>
      <c r="L2181" s="2" t="s">
        <v>617</v>
      </c>
      <c r="M2181" s="4">
        <v>113.76</v>
      </c>
      <c r="N2181" s="4">
        <v>3</v>
      </c>
      <c r="O2181" s="4">
        <v>44.366399999999999</v>
      </c>
      <c r="P2181" s="14">
        <f t="shared" si="209"/>
        <v>0.38999999999999996</v>
      </c>
    </row>
    <row r="2182" spans="1:16" ht="14.25" customHeight="1" x14ac:dyDescent="0.25">
      <c r="A2182" s="2" t="s">
        <v>2367</v>
      </c>
      <c r="B2182" s="3">
        <v>41375</v>
      </c>
      <c r="C2182" s="10" t="str">
        <f t="shared" si="204"/>
        <v>April</v>
      </c>
      <c r="D2182" s="10" t="str">
        <f t="shared" si="205"/>
        <v>2013</v>
      </c>
      <c r="E2182" s="3">
        <v>41382</v>
      </c>
      <c r="F2182" s="13">
        <f t="shared" si="206"/>
        <v>7</v>
      </c>
      <c r="G2182" s="2" t="s">
        <v>3890</v>
      </c>
      <c r="H2182" s="2" t="s">
        <v>3134</v>
      </c>
      <c r="I2182" s="22" t="str">
        <f t="shared" si="207"/>
        <v>United States</v>
      </c>
      <c r="J2182" s="22" t="str">
        <f t="shared" si="208"/>
        <v>California</v>
      </c>
      <c r="K2182" s="2" t="s">
        <v>28</v>
      </c>
      <c r="L2182" s="2" t="s">
        <v>2225</v>
      </c>
      <c r="M2182" s="4">
        <v>579.51</v>
      </c>
      <c r="N2182" s="4">
        <v>3</v>
      </c>
      <c r="O2182" s="4">
        <v>81.131399999999999</v>
      </c>
      <c r="P2182" s="14">
        <f t="shared" si="209"/>
        <v>0.14000000000000001</v>
      </c>
    </row>
    <row r="2183" spans="1:16" ht="14.25" customHeight="1" x14ac:dyDescent="0.25">
      <c r="A2183" s="2" t="s">
        <v>2367</v>
      </c>
      <c r="B2183" s="3">
        <v>41375</v>
      </c>
      <c r="C2183" s="10" t="str">
        <f t="shared" si="204"/>
        <v>April</v>
      </c>
      <c r="D2183" s="10" t="str">
        <f t="shared" si="205"/>
        <v>2013</v>
      </c>
      <c r="E2183" s="3">
        <v>41382</v>
      </c>
      <c r="F2183" s="13">
        <f t="shared" si="206"/>
        <v>7</v>
      </c>
      <c r="G2183" s="2" t="s">
        <v>3890</v>
      </c>
      <c r="H2183" s="2" t="s">
        <v>3134</v>
      </c>
      <c r="I2183" s="22" t="str">
        <f t="shared" si="207"/>
        <v>United States</v>
      </c>
      <c r="J2183" s="22" t="str">
        <f t="shared" si="208"/>
        <v>California</v>
      </c>
      <c r="K2183" s="2" t="s">
        <v>28</v>
      </c>
      <c r="L2183" s="2" t="s">
        <v>2122</v>
      </c>
      <c r="M2183" s="4">
        <v>150.66</v>
      </c>
      <c r="N2183" s="4">
        <v>9</v>
      </c>
      <c r="O2183" s="4">
        <v>6.0263999999999998</v>
      </c>
      <c r="P2183" s="14">
        <f t="shared" si="209"/>
        <v>0.04</v>
      </c>
    </row>
    <row r="2184" spans="1:16" ht="14.25" customHeight="1" x14ac:dyDescent="0.25">
      <c r="A2184" s="2" t="s">
        <v>2367</v>
      </c>
      <c r="B2184" s="3">
        <v>41375</v>
      </c>
      <c r="C2184" s="10" t="str">
        <f t="shared" si="204"/>
        <v>April</v>
      </c>
      <c r="D2184" s="10" t="str">
        <f t="shared" si="205"/>
        <v>2013</v>
      </c>
      <c r="E2184" s="3">
        <v>41382</v>
      </c>
      <c r="F2184" s="13">
        <f t="shared" si="206"/>
        <v>7</v>
      </c>
      <c r="G2184" s="2" t="s">
        <v>3890</v>
      </c>
      <c r="H2184" s="2" t="s">
        <v>3134</v>
      </c>
      <c r="I2184" s="22" t="str">
        <f t="shared" si="207"/>
        <v>United States</v>
      </c>
      <c r="J2184" s="22" t="str">
        <f t="shared" si="208"/>
        <v>California</v>
      </c>
      <c r="K2184" s="2" t="s">
        <v>18</v>
      </c>
      <c r="L2184" s="2" t="s">
        <v>281</v>
      </c>
      <c r="M2184" s="4">
        <v>48.031999999999996</v>
      </c>
      <c r="N2184" s="4">
        <v>4</v>
      </c>
      <c r="O2184" s="4">
        <v>15.6104</v>
      </c>
      <c r="P2184" s="14">
        <f t="shared" si="209"/>
        <v>0.32500000000000001</v>
      </c>
    </row>
    <row r="2185" spans="1:16" ht="14.25" customHeight="1" x14ac:dyDescent="0.25">
      <c r="A2185" s="2" t="s">
        <v>2368</v>
      </c>
      <c r="B2185" s="3">
        <v>41827</v>
      </c>
      <c r="C2185" s="10" t="str">
        <f t="shared" si="204"/>
        <v>July</v>
      </c>
      <c r="D2185" s="10" t="str">
        <f t="shared" si="205"/>
        <v>2014</v>
      </c>
      <c r="E2185" s="3">
        <v>41832</v>
      </c>
      <c r="F2185" s="13">
        <f t="shared" si="206"/>
        <v>5</v>
      </c>
      <c r="G2185" s="2" t="s">
        <v>3879</v>
      </c>
      <c r="H2185" s="2" t="s">
        <v>3131</v>
      </c>
      <c r="I2185" s="22" t="str">
        <f t="shared" si="207"/>
        <v>United States</v>
      </c>
      <c r="J2185" s="22" t="str">
        <f t="shared" si="208"/>
        <v>California</v>
      </c>
      <c r="K2185" s="2" t="s">
        <v>72</v>
      </c>
      <c r="L2185" s="2" t="s">
        <v>73</v>
      </c>
      <c r="M2185" s="4">
        <v>122.136</v>
      </c>
      <c r="N2185" s="4">
        <v>3</v>
      </c>
      <c r="O2185" s="4">
        <v>-13.7403</v>
      </c>
      <c r="P2185" s="14">
        <f t="shared" si="209"/>
        <v>-0.1125</v>
      </c>
    </row>
    <row r="2186" spans="1:16" ht="14.25" customHeight="1" x14ac:dyDescent="0.25">
      <c r="A2186" s="2" t="s">
        <v>2369</v>
      </c>
      <c r="B2186" s="3">
        <v>41983</v>
      </c>
      <c r="C2186" s="10" t="str">
        <f t="shared" si="204"/>
        <v>December</v>
      </c>
      <c r="D2186" s="10" t="str">
        <f t="shared" si="205"/>
        <v>2014</v>
      </c>
      <c r="E2186" s="3">
        <v>41987</v>
      </c>
      <c r="F2186" s="13">
        <f t="shared" si="206"/>
        <v>4</v>
      </c>
      <c r="G2186" s="2" t="s">
        <v>3738</v>
      </c>
      <c r="H2186" s="2" t="s">
        <v>3139</v>
      </c>
      <c r="I2186" s="22" t="str">
        <f t="shared" si="207"/>
        <v>United States</v>
      </c>
      <c r="J2186" s="22" t="str">
        <f t="shared" si="208"/>
        <v>Arizona</v>
      </c>
      <c r="K2186" s="2" t="s">
        <v>45</v>
      </c>
      <c r="L2186" s="2" t="s">
        <v>727</v>
      </c>
      <c r="M2186" s="4">
        <v>419.4</v>
      </c>
      <c r="N2186" s="4">
        <v>5</v>
      </c>
      <c r="O2186" s="4">
        <v>146.79</v>
      </c>
      <c r="P2186" s="14">
        <f t="shared" si="209"/>
        <v>0.35</v>
      </c>
    </row>
    <row r="2187" spans="1:16" ht="14.25" customHeight="1" x14ac:dyDescent="0.25">
      <c r="A2187" s="2" t="s">
        <v>2369</v>
      </c>
      <c r="B2187" s="3">
        <v>41983</v>
      </c>
      <c r="C2187" s="10" t="str">
        <f t="shared" si="204"/>
        <v>December</v>
      </c>
      <c r="D2187" s="10" t="str">
        <f t="shared" si="205"/>
        <v>2014</v>
      </c>
      <c r="E2187" s="3">
        <v>41987</v>
      </c>
      <c r="F2187" s="13">
        <f t="shared" si="206"/>
        <v>4</v>
      </c>
      <c r="G2187" s="2" t="s">
        <v>3738</v>
      </c>
      <c r="H2187" s="2" t="s">
        <v>3139</v>
      </c>
      <c r="I2187" s="22" t="str">
        <f t="shared" si="207"/>
        <v>United States</v>
      </c>
      <c r="J2187" s="22" t="str">
        <f t="shared" si="208"/>
        <v>Arizona</v>
      </c>
      <c r="K2187" s="2" t="s">
        <v>18</v>
      </c>
      <c r="L2187" s="2" t="s">
        <v>2370</v>
      </c>
      <c r="M2187" s="4">
        <v>13.005000000000001</v>
      </c>
      <c r="N2187" s="4">
        <v>3</v>
      </c>
      <c r="O2187" s="4">
        <v>-9.9704999999999995</v>
      </c>
      <c r="P2187" s="14">
        <f t="shared" si="209"/>
        <v>-0.76666666666666661</v>
      </c>
    </row>
    <row r="2188" spans="1:16" ht="14.25" customHeight="1" x14ac:dyDescent="0.25">
      <c r="A2188" s="2" t="s">
        <v>2371</v>
      </c>
      <c r="B2188" s="3">
        <v>41583</v>
      </c>
      <c r="C2188" s="10" t="str">
        <f t="shared" si="204"/>
        <v>November</v>
      </c>
      <c r="D2188" s="10" t="str">
        <f t="shared" si="205"/>
        <v>2013</v>
      </c>
      <c r="E2188" s="3">
        <v>41587</v>
      </c>
      <c r="F2188" s="13">
        <f t="shared" si="206"/>
        <v>4</v>
      </c>
      <c r="G2188" s="2" t="s">
        <v>3562</v>
      </c>
      <c r="H2188" s="2" t="s">
        <v>3131</v>
      </c>
      <c r="I2188" s="22" t="str">
        <f t="shared" si="207"/>
        <v>United States</v>
      </c>
      <c r="J2188" s="22" t="str">
        <f t="shared" si="208"/>
        <v>California</v>
      </c>
      <c r="K2188" s="2" t="s">
        <v>18</v>
      </c>
      <c r="L2188" s="2" t="s">
        <v>169</v>
      </c>
      <c r="M2188" s="4">
        <v>7.7119999999999997</v>
      </c>
      <c r="N2188" s="4">
        <v>2</v>
      </c>
      <c r="O2188" s="4">
        <v>2.7955999999999999</v>
      </c>
      <c r="P2188" s="14">
        <f t="shared" si="209"/>
        <v>0.36249999999999999</v>
      </c>
    </row>
    <row r="2189" spans="1:16" ht="14.25" customHeight="1" x14ac:dyDescent="0.25">
      <c r="A2189" s="2" t="s">
        <v>2371</v>
      </c>
      <c r="B2189" s="3">
        <v>41583</v>
      </c>
      <c r="C2189" s="10" t="str">
        <f t="shared" si="204"/>
        <v>November</v>
      </c>
      <c r="D2189" s="10" t="str">
        <f t="shared" si="205"/>
        <v>2013</v>
      </c>
      <c r="E2189" s="3">
        <v>41587</v>
      </c>
      <c r="F2189" s="13">
        <f t="shared" si="206"/>
        <v>4</v>
      </c>
      <c r="G2189" s="2" t="s">
        <v>3562</v>
      </c>
      <c r="H2189" s="2" t="s">
        <v>3131</v>
      </c>
      <c r="I2189" s="22" t="str">
        <f t="shared" si="207"/>
        <v>United States</v>
      </c>
      <c r="J2189" s="22" t="str">
        <f t="shared" si="208"/>
        <v>California</v>
      </c>
      <c r="K2189" s="2" t="s">
        <v>18</v>
      </c>
      <c r="L2189" s="2" t="s">
        <v>2372</v>
      </c>
      <c r="M2189" s="4">
        <v>4.1760000000000002</v>
      </c>
      <c r="N2189" s="4">
        <v>1</v>
      </c>
      <c r="O2189" s="4">
        <v>1.3049999999999999</v>
      </c>
      <c r="P2189" s="14">
        <f t="shared" si="209"/>
        <v>0.3125</v>
      </c>
    </row>
    <row r="2190" spans="1:16" ht="14.25" customHeight="1" x14ac:dyDescent="0.25">
      <c r="A2190" s="2" t="s">
        <v>2371</v>
      </c>
      <c r="B2190" s="3">
        <v>41583</v>
      </c>
      <c r="C2190" s="10" t="str">
        <f t="shared" si="204"/>
        <v>November</v>
      </c>
      <c r="D2190" s="10" t="str">
        <f t="shared" si="205"/>
        <v>2013</v>
      </c>
      <c r="E2190" s="3">
        <v>41587</v>
      </c>
      <c r="F2190" s="13">
        <f t="shared" si="206"/>
        <v>4</v>
      </c>
      <c r="G2190" s="2" t="s">
        <v>3562</v>
      </c>
      <c r="H2190" s="2" t="s">
        <v>3131</v>
      </c>
      <c r="I2190" s="22" t="str">
        <f t="shared" si="207"/>
        <v>United States</v>
      </c>
      <c r="J2190" s="22" t="str">
        <f t="shared" si="208"/>
        <v>California</v>
      </c>
      <c r="K2190" s="2" t="s">
        <v>45</v>
      </c>
      <c r="L2190" s="2" t="s">
        <v>2373</v>
      </c>
      <c r="M2190" s="4">
        <v>38.880000000000003</v>
      </c>
      <c r="N2190" s="4">
        <v>6</v>
      </c>
      <c r="O2190" s="4">
        <v>18.662400000000002</v>
      </c>
      <c r="P2190" s="14">
        <f t="shared" si="209"/>
        <v>0.48000000000000004</v>
      </c>
    </row>
    <row r="2191" spans="1:16" ht="14.25" customHeight="1" x14ac:dyDescent="0.25">
      <c r="A2191" s="2" t="s">
        <v>2374</v>
      </c>
      <c r="B2191" s="3">
        <v>41595</v>
      </c>
      <c r="C2191" s="10" t="str">
        <f t="shared" si="204"/>
        <v>November</v>
      </c>
      <c r="D2191" s="10" t="str">
        <f t="shared" si="205"/>
        <v>2013</v>
      </c>
      <c r="E2191" s="3">
        <v>41596</v>
      </c>
      <c r="F2191" s="13">
        <f t="shared" si="206"/>
        <v>1</v>
      </c>
      <c r="G2191" s="2" t="s">
        <v>3891</v>
      </c>
      <c r="H2191" s="2" t="s">
        <v>3140</v>
      </c>
      <c r="I2191" s="22" t="str">
        <f t="shared" si="207"/>
        <v>United States</v>
      </c>
      <c r="J2191" s="22" t="str">
        <f t="shared" si="208"/>
        <v>California</v>
      </c>
      <c r="K2191" s="2" t="s">
        <v>18</v>
      </c>
      <c r="L2191" s="2" t="s">
        <v>483</v>
      </c>
      <c r="M2191" s="4">
        <v>8.32</v>
      </c>
      <c r="N2191" s="4">
        <v>5</v>
      </c>
      <c r="O2191" s="4">
        <v>2.8079999999999998</v>
      </c>
      <c r="P2191" s="14">
        <f t="shared" si="209"/>
        <v>0.33749999999999997</v>
      </c>
    </row>
    <row r="2192" spans="1:16" ht="14.25" customHeight="1" x14ac:dyDescent="0.25">
      <c r="A2192" s="2" t="s">
        <v>2375</v>
      </c>
      <c r="B2192" s="3">
        <v>41589</v>
      </c>
      <c r="C2192" s="10" t="str">
        <f t="shared" si="204"/>
        <v>November</v>
      </c>
      <c r="D2192" s="10" t="str">
        <f t="shared" si="205"/>
        <v>2013</v>
      </c>
      <c r="E2192" s="3">
        <v>41594</v>
      </c>
      <c r="F2192" s="13">
        <f t="shared" si="206"/>
        <v>5</v>
      </c>
      <c r="G2192" s="2" t="s">
        <v>3462</v>
      </c>
      <c r="H2192" s="2" t="s">
        <v>3224</v>
      </c>
      <c r="I2192" s="22" t="str">
        <f t="shared" si="207"/>
        <v>United States</v>
      </c>
      <c r="J2192" s="22" t="str">
        <f t="shared" si="208"/>
        <v>California</v>
      </c>
      <c r="K2192" s="2" t="s">
        <v>12</v>
      </c>
      <c r="L2192" s="2" t="s">
        <v>1862</v>
      </c>
      <c r="M2192" s="4">
        <v>9.98</v>
      </c>
      <c r="N2192" s="4">
        <v>1</v>
      </c>
      <c r="O2192" s="4">
        <v>2.7944</v>
      </c>
      <c r="P2192" s="14">
        <f t="shared" si="209"/>
        <v>0.27999999999999997</v>
      </c>
    </row>
    <row r="2193" spans="1:16" ht="14.25" customHeight="1" x14ac:dyDescent="0.25">
      <c r="A2193" s="2" t="s">
        <v>2376</v>
      </c>
      <c r="B2193" s="3">
        <v>41634</v>
      </c>
      <c r="C2193" s="10" t="str">
        <f t="shared" si="204"/>
        <v>December</v>
      </c>
      <c r="D2193" s="10" t="str">
        <f t="shared" si="205"/>
        <v>2013</v>
      </c>
      <c r="E2193" s="3">
        <v>41641</v>
      </c>
      <c r="F2193" s="13">
        <f t="shared" si="206"/>
        <v>7</v>
      </c>
      <c r="G2193" s="2" t="s">
        <v>3556</v>
      </c>
      <c r="H2193" s="2" t="s">
        <v>3139</v>
      </c>
      <c r="I2193" s="22" t="str">
        <f t="shared" si="207"/>
        <v>United States</v>
      </c>
      <c r="J2193" s="22" t="str">
        <f t="shared" si="208"/>
        <v>Arizona</v>
      </c>
      <c r="K2193" s="2" t="s">
        <v>22</v>
      </c>
      <c r="L2193" s="2" t="s">
        <v>357</v>
      </c>
      <c r="M2193" s="4">
        <v>35.445</v>
      </c>
      <c r="N2193" s="4">
        <v>1</v>
      </c>
      <c r="O2193" s="4">
        <v>-24.102599999999999</v>
      </c>
      <c r="P2193" s="14">
        <f t="shared" si="209"/>
        <v>-0.67999999999999994</v>
      </c>
    </row>
    <row r="2194" spans="1:16" ht="14.25" customHeight="1" x14ac:dyDescent="0.25">
      <c r="A2194" s="2" t="s">
        <v>2376</v>
      </c>
      <c r="B2194" s="3">
        <v>41634</v>
      </c>
      <c r="C2194" s="10" t="str">
        <f t="shared" si="204"/>
        <v>December</v>
      </c>
      <c r="D2194" s="10" t="str">
        <f t="shared" si="205"/>
        <v>2013</v>
      </c>
      <c r="E2194" s="3">
        <v>41641</v>
      </c>
      <c r="F2194" s="13">
        <f t="shared" si="206"/>
        <v>7</v>
      </c>
      <c r="G2194" s="2" t="s">
        <v>3556</v>
      </c>
      <c r="H2194" s="2" t="s">
        <v>3139</v>
      </c>
      <c r="I2194" s="22" t="str">
        <f t="shared" si="207"/>
        <v>United States</v>
      </c>
      <c r="J2194" s="22" t="str">
        <f t="shared" si="208"/>
        <v>Arizona</v>
      </c>
      <c r="K2194" s="2" t="s">
        <v>510</v>
      </c>
      <c r="L2194" s="2" t="s">
        <v>2377</v>
      </c>
      <c r="M2194" s="4">
        <v>269.97000000000003</v>
      </c>
      <c r="N2194" s="4">
        <v>2</v>
      </c>
      <c r="O2194" s="4">
        <v>-386.95699999999999</v>
      </c>
      <c r="P2194" s="14">
        <f t="shared" si="209"/>
        <v>-1.4333333333333331</v>
      </c>
    </row>
    <row r="2195" spans="1:16" ht="14.25" customHeight="1" x14ac:dyDescent="0.25">
      <c r="A2195" s="2" t="s">
        <v>2376</v>
      </c>
      <c r="B2195" s="3">
        <v>41634</v>
      </c>
      <c r="C2195" s="10" t="str">
        <f t="shared" si="204"/>
        <v>December</v>
      </c>
      <c r="D2195" s="10" t="str">
        <f t="shared" si="205"/>
        <v>2013</v>
      </c>
      <c r="E2195" s="3">
        <v>41641</v>
      </c>
      <c r="F2195" s="13">
        <f t="shared" si="206"/>
        <v>7</v>
      </c>
      <c r="G2195" s="2" t="s">
        <v>3556</v>
      </c>
      <c r="H2195" s="2" t="s">
        <v>3139</v>
      </c>
      <c r="I2195" s="22" t="str">
        <f t="shared" si="207"/>
        <v>United States</v>
      </c>
      <c r="J2195" s="22" t="str">
        <f t="shared" si="208"/>
        <v>Arizona</v>
      </c>
      <c r="K2195" s="2" t="s">
        <v>38</v>
      </c>
      <c r="L2195" s="2" t="s">
        <v>1376</v>
      </c>
      <c r="M2195" s="4">
        <v>45.12</v>
      </c>
      <c r="N2195" s="4">
        <v>3</v>
      </c>
      <c r="O2195" s="4">
        <v>-7.8959999999999999</v>
      </c>
      <c r="P2195" s="14">
        <f t="shared" si="209"/>
        <v>-0.17500000000000002</v>
      </c>
    </row>
    <row r="2196" spans="1:16" ht="14.25" customHeight="1" x14ac:dyDescent="0.25">
      <c r="A2196" s="2" t="s">
        <v>2376</v>
      </c>
      <c r="B2196" s="3">
        <v>41634</v>
      </c>
      <c r="C2196" s="10" t="str">
        <f t="shared" si="204"/>
        <v>December</v>
      </c>
      <c r="D2196" s="10" t="str">
        <f t="shared" si="205"/>
        <v>2013</v>
      </c>
      <c r="E2196" s="3">
        <v>41641</v>
      </c>
      <c r="F2196" s="13">
        <f t="shared" si="206"/>
        <v>7</v>
      </c>
      <c r="G2196" s="2" t="s">
        <v>3556</v>
      </c>
      <c r="H2196" s="2" t="s">
        <v>3139</v>
      </c>
      <c r="I2196" s="22" t="str">
        <f t="shared" si="207"/>
        <v>United States</v>
      </c>
      <c r="J2196" s="22" t="str">
        <f t="shared" si="208"/>
        <v>Arizona</v>
      </c>
      <c r="K2196" s="2" t="s">
        <v>38</v>
      </c>
      <c r="L2196" s="2" t="s">
        <v>2378</v>
      </c>
      <c r="M2196" s="4">
        <v>100.8</v>
      </c>
      <c r="N2196" s="4">
        <v>2</v>
      </c>
      <c r="O2196" s="4">
        <v>21.42</v>
      </c>
      <c r="P2196" s="14">
        <f t="shared" si="209"/>
        <v>0.21250000000000002</v>
      </c>
    </row>
    <row r="2197" spans="1:16" ht="14.25" customHeight="1" x14ac:dyDescent="0.25">
      <c r="A2197" s="2" t="s">
        <v>2376</v>
      </c>
      <c r="B2197" s="3">
        <v>41634</v>
      </c>
      <c r="C2197" s="10" t="str">
        <f t="shared" si="204"/>
        <v>December</v>
      </c>
      <c r="D2197" s="10" t="str">
        <f t="shared" si="205"/>
        <v>2013</v>
      </c>
      <c r="E2197" s="3">
        <v>41641</v>
      </c>
      <c r="F2197" s="13">
        <f t="shared" si="206"/>
        <v>7</v>
      </c>
      <c r="G2197" s="2" t="s">
        <v>3556</v>
      </c>
      <c r="H2197" s="2" t="s">
        <v>3139</v>
      </c>
      <c r="I2197" s="22" t="str">
        <f t="shared" si="207"/>
        <v>United States</v>
      </c>
      <c r="J2197" s="22" t="str">
        <f t="shared" si="208"/>
        <v>Arizona</v>
      </c>
      <c r="K2197" s="2" t="s">
        <v>72</v>
      </c>
      <c r="L2197" s="2" t="s">
        <v>2379</v>
      </c>
      <c r="M2197" s="4">
        <v>47.968000000000004</v>
      </c>
      <c r="N2197" s="4">
        <v>2</v>
      </c>
      <c r="O2197" s="4">
        <v>4.1971999999999996</v>
      </c>
      <c r="P2197" s="14">
        <f t="shared" si="209"/>
        <v>8.7499999999999981E-2</v>
      </c>
    </row>
    <row r="2198" spans="1:16" ht="14.25" customHeight="1" x14ac:dyDescent="0.25">
      <c r="A2198" s="2" t="s">
        <v>2380</v>
      </c>
      <c r="B2198" s="3">
        <v>40821</v>
      </c>
      <c r="C2198" s="10" t="str">
        <f t="shared" si="204"/>
        <v>October</v>
      </c>
      <c r="D2198" s="10" t="str">
        <f t="shared" si="205"/>
        <v>2011</v>
      </c>
      <c r="E2198" s="3">
        <v>40822</v>
      </c>
      <c r="F2198" s="13">
        <f t="shared" si="206"/>
        <v>1</v>
      </c>
      <c r="G2198" s="2" t="s">
        <v>3356</v>
      </c>
      <c r="H2198" s="2" t="s">
        <v>3198</v>
      </c>
      <c r="I2198" s="22" t="str">
        <f t="shared" si="207"/>
        <v>United States</v>
      </c>
      <c r="J2198" s="22" t="str">
        <f t="shared" si="208"/>
        <v>California</v>
      </c>
      <c r="K2198" s="2" t="s">
        <v>38</v>
      </c>
      <c r="L2198" s="2" t="s">
        <v>880</v>
      </c>
      <c r="M2198" s="4">
        <v>99.98</v>
      </c>
      <c r="N2198" s="4">
        <v>2</v>
      </c>
      <c r="O2198" s="4">
        <v>34.993000000000002</v>
      </c>
      <c r="P2198" s="14">
        <f t="shared" si="209"/>
        <v>0.35000000000000003</v>
      </c>
    </row>
    <row r="2199" spans="1:16" ht="14.25" customHeight="1" x14ac:dyDescent="0.25">
      <c r="A2199" s="2" t="s">
        <v>2381</v>
      </c>
      <c r="B2199" s="3">
        <v>41999</v>
      </c>
      <c r="C2199" s="10" t="str">
        <f t="shared" si="204"/>
        <v>December</v>
      </c>
      <c r="D2199" s="10" t="str">
        <f t="shared" si="205"/>
        <v>2014</v>
      </c>
      <c r="E2199" s="3">
        <v>42003</v>
      </c>
      <c r="F2199" s="13">
        <f t="shared" si="206"/>
        <v>4</v>
      </c>
      <c r="G2199" s="2" t="s">
        <v>3853</v>
      </c>
      <c r="H2199" s="2" t="s">
        <v>3285</v>
      </c>
      <c r="I2199" s="22" t="str">
        <f t="shared" si="207"/>
        <v>United States</v>
      </c>
      <c r="J2199" s="22" t="str">
        <f t="shared" si="208"/>
        <v>Washington</v>
      </c>
      <c r="K2199" s="2" t="s">
        <v>18</v>
      </c>
      <c r="L2199" s="2" t="s">
        <v>169</v>
      </c>
      <c r="M2199" s="4">
        <v>3.8559999999999999</v>
      </c>
      <c r="N2199" s="4">
        <v>1</v>
      </c>
      <c r="O2199" s="4">
        <v>1.3977999999999999</v>
      </c>
      <c r="P2199" s="14">
        <f t="shared" si="209"/>
        <v>0.36249999999999999</v>
      </c>
    </row>
    <row r="2200" spans="1:16" ht="14.25" customHeight="1" x14ac:dyDescent="0.25">
      <c r="A2200" s="2" t="s">
        <v>2382</v>
      </c>
      <c r="B2200" s="3">
        <v>40711</v>
      </c>
      <c r="C2200" s="10" t="str">
        <f t="shared" si="204"/>
        <v>June</v>
      </c>
      <c r="D2200" s="10" t="str">
        <f t="shared" si="205"/>
        <v>2011</v>
      </c>
      <c r="E2200" s="3">
        <v>40715</v>
      </c>
      <c r="F2200" s="13">
        <f t="shared" si="206"/>
        <v>4</v>
      </c>
      <c r="G2200" s="2" t="s">
        <v>3504</v>
      </c>
      <c r="H2200" s="2" t="s">
        <v>3132</v>
      </c>
      <c r="I2200" s="22" t="str">
        <f t="shared" si="207"/>
        <v>United States</v>
      </c>
      <c r="J2200" s="22" t="str">
        <f t="shared" si="208"/>
        <v>Washington</v>
      </c>
      <c r="K2200" s="2" t="s">
        <v>12</v>
      </c>
      <c r="L2200" s="2" t="s">
        <v>219</v>
      </c>
      <c r="M2200" s="4">
        <v>6.24</v>
      </c>
      <c r="N2200" s="4">
        <v>3</v>
      </c>
      <c r="O2200" s="4">
        <v>2.6208</v>
      </c>
      <c r="P2200" s="14">
        <f t="shared" si="209"/>
        <v>0.42</v>
      </c>
    </row>
    <row r="2201" spans="1:16" ht="14.25" customHeight="1" x14ac:dyDescent="0.25">
      <c r="A2201" s="2" t="s">
        <v>2382</v>
      </c>
      <c r="B2201" s="3">
        <v>40711</v>
      </c>
      <c r="C2201" s="10" t="str">
        <f t="shared" si="204"/>
        <v>June</v>
      </c>
      <c r="D2201" s="10" t="str">
        <f t="shared" si="205"/>
        <v>2011</v>
      </c>
      <c r="E2201" s="3">
        <v>40715</v>
      </c>
      <c r="F2201" s="13">
        <f t="shared" si="206"/>
        <v>4</v>
      </c>
      <c r="G2201" s="2" t="s">
        <v>3504</v>
      </c>
      <c r="H2201" s="2" t="s">
        <v>3132</v>
      </c>
      <c r="I2201" s="22" t="str">
        <f t="shared" si="207"/>
        <v>United States</v>
      </c>
      <c r="J2201" s="22" t="str">
        <f t="shared" si="208"/>
        <v>Washington</v>
      </c>
      <c r="K2201" s="2" t="s">
        <v>79</v>
      </c>
      <c r="L2201" s="2" t="s">
        <v>160</v>
      </c>
      <c r="M2201" s="4">
        <v>17.899999999999999</v>
      </c>
      <c r="N2201" s="4">
        <v>5</v>
      </c>
      <c r="O2201" s="4">
        <v>8.9499999999999993</v>
      </c>
      <c r="P2201" s="14">
        <f t="shared" si="209"/>
        <v>0.5</v>
      </c>
    </row>
    <row r="2202" spans="1:16" ht="14.25" customHeight="1" x14ac:dyDescent="0.25">
      <c r="A2202" s="2" t="s">
        <v>2382</v>
      </c>
      <c r="B2202" s="3">
        <v>40711</v>
      </c>
      <c r="C2202" s="10" t="str">
        <f t="shared" si="204"/>
        <v>June</v>
      </c>
      <c r="D2202" s="10" t="str">
        <f t="shared" si="205"/>
        <v>2011</v>
      </c>
      <c r="E2202" s="3">
        <v>40715</v>
      </c>
      <c r="F2202" s="13">
        <f t="shared" si="206"/>
        <v>4</v>
      </c>
      <c r="G2202" s="2" t="s">
        <v>3504</v>
      </c>
      <c r="H2202" s="2" t="s">
        <v>3132</v>
      </c>
      <c r="I2202" s="22" t="str">
        <f t="shared" si="207"/>
        <v>United States</v>
      </c>
      <c r="J2202" s="22" t="str">
        <f t="shared" si="208"/>
        <v>Washington</v>
      </c>
      <c r="K2202" s="2" t="s">
        <v>18</v>
      </c>
      <c r="L2202" s="2" t="s">
        <v>2383</v>
      </c>
      <c r="M2202" s="4">
        <v>3266.3760000000002</v>
      </c>
      <c r="N2202" s="4">
        <v>3</v>
      </c>
      <c r="O2202" s="4">
        <v>1061.5722000000001</v>
      </c>
      <c r="P2202" s="14">
        <f t="shared" si="209"/>
        <v>0.32500000000000001</v>
      </c>
    </row>
    <row r="2203" spans="1:16" ht="14.25" customHeight="1" x14ac:dyDescent="0.25">
      <c r="A2203" s="2" t="s">
        <v>2384</v>
      </c>
      <c r="B2203" s="3">
        <v>41946</v>
      </c>
      <c r="C2203" s="10" t="str">
        <f t="shared" si="204"/>
        <v>November</v>
      </c>
      <c r="D2203" s="10" t="str">
        <f t="shared" si="205"/>
        <v>2014</v>
      </c>
      <c r="E2203" s="3">
        <v>41951</v>
      </c>
      <c r="F2203" s="13">
        <f t="shared" si="206"/>
        <v>5</v>
      </c>
      <c r="G2203" s="2" t="s">
        <v>3651</v>
      </c>
      <c r="H2203" s="2" t="s">
        <v>3131</v>
      </c>
      <c r="I2203" s="22" t="str">
        <f t="shared" si="207"/>
        <v>United States</v>
      </c>
      <c r="J2203" s="22" t="str">
        <f t="shared" si="208"/>
        <v>California</v>
      </c>
      <c r="K2203" s="2" t="s">
        <v>20</v>
      </c>
      <c r="L2203" s="2" t="s">
        <v>421</v>
      </c>
      <c r="M2203" s="4">
        <v>168.1</v>
      </c>
      <c r="N2203" s="4">
        <v>5</v>
      </c>
      <c r="O2203" s="4">
        <v>43.706000000000003</v>
      </c>
      <c r="P2203" s="14">
        <f t="shared" si="209"/>
        <v>0.26</v>
      </c>
    </row>
    <row r="2204" spans="1:16" ht="14.25" customHeight="1" x14ac:dyDescent="0.25">
      <c r="A2204" s="2" t="s">
        <v>2385</v>
      </c>
      <c r="B2204" s="3">
        <v>41526</v>
      </c>
      <c r="C2204" s="10" t="str">
        <f t="shared" si="204"/>
        <v>September</v>
      </c>
      <c r="D2204" s="10" t="str">
        <f t="shared" si="205"/>
        <v>2013</v>
      </c>
      <c r="E2204" s="3">
        <v>41526</v>
      </c>
      <c r="F2204" s="13">
        <f t="shared" si="206"/>
        <v>0</v>
      </c>
      <c r="G2204" s="2" t="s">
        <v>3415</v>
      </c>
      <c r="H2204" s="2" t="s">
        <v>3177</v>
      </c>
      <c r="I2204" s="22" t="str">
        <f t="shared" si="207"/>
        <v>United States</v>
      </c>
      <c r="J2204" s="22" t="str">
        <f t="shared" si="208"/>
        <v>California</v>
      </c>
      <c r="K2204" s="2" t="s">
        <v>22</v>
      </c>
      <c r="L2204" s="2" t="s">
        <v>602</v>
      </c>
      <c r="M2204" s="4">
        <v>146.04</v>
      </c>
      <c r="N2204" s="4">
        <v>1</v>
      </c>
      <c r="O2204" s="4">
        <v>-12.778499999999999</v>
      </c>
      <c r="P2204" s="14">
        <f t="shared" si="209"/>
        <v>-8.7499999999999994E-2</v>
      </c>
    </row>
    <row r="2205" spans="1:16" ht="14.25" customHeight="1" x14ac:dyDescent="0.25">
      <c r="A2205" s="2" t="s">
        <v>2386</v>
      </c>
      <c r="B2205" s="3">
        <v>41599</v>
      </c>
      <c r="C2205" s="10" t="str">
        <f t="shared" si="204"/>
        <v>November</v>
      </c>
      <c r="D2205" s="10" t="str">
        <f t="shared" si="205"/>
        <v>2013</v>
      </c>
      <c r="E2205" s="3">
        <v>41603</v>
      </c>
      <c r="F2205" s="13">
        <f t="shared" si="206"/>
        <v>4</v>
      </c>
      <c r="G2205" s="2" t="s">
        <v>3892</v>
      </c>
      <c r="H2205" s="2" t="s">
        <v>3286</v>
      </c>
      <c r="I2205" s="22" t="str">
        <f t="shared" si="207"/>
        <v>United States</v>
      </c>
      <c r="J2205" s="22" t="str">
        <f t="shared" si="208"/>
        <v>California</v>
      </c>
      <c r="K2205" s="2" t="s">
        <v>38</v>
      </c>
      <c r="L2205" s="2" t="s">
        <v>2387</v>
      </c>
      <c r="M2205" s="4">
        <v>27.88</v>
      </c>
      <c r="N2205" s="4">
        <v>2</v>
      </c>
      <c r="O2205" s="4">
        <v>3.9032</v>
      </c>
      <c r="P2205" s="14">
        <f t="shared" si="209"/>
        <v>0.14000000000000001</v>
      </c>
    </row>
    <row r="2206" spans="1:16" ht="14.25" customHeight="1" x14ac:dyDescent="0.25">
      <c r="A2206" s="2" t="s">
        <v>2388</v>
      </c>
      <c r="B2206" s="3">
        <v>41928</v>
      </c>
      <c r="C2206" s="10" t="str">
        <f t="shared" si="204"/>
        <v>October</v>
      </c>
      <c r="D2206" s="10" t="str">
        <f t="shared" si="205"/>
        <v>2014</v>
      </c>
      <c r="E2206" s="3">
        <v>41933</v>
      </c>
      <c r="F2206" s="13">
        <f t="shared" si="206"/>
        <v>5</v>
      </c>
      <c r="G2206" s="2" t="s">
        <v>3453</v>
      </c>
      <c r="H2206" s="2" t="s">
        <v>3225</v>
      </c>
      <c r="I2206" s="22" t="str">
        <f t="shared" si="207"/>
        <v>United States</v>
      </c>
      <c r="J2206" s="22" t="str">
        <f t="shared" si="208"/>
        <v>California</v>
      </c>
      <c r="K2206" s="2" t="s">
        <v>9</v>
      </c>
      <c r="L2206" s="2" t="s">
        <v>623</v>
      </c>
      <c r="M2206" s="4">
        <v>152.65</v>
      </c>
      <c r="N2206" s="4">
        <v>5</v>
      </c>
      <c r="O2206" s="4">
        <v>70.218999999999994</v>
      </c>
      <c r="P2206" s="14">
        <f t="shared" si="209"/>
        <v>0.45999999999999996</v>
      </c>
    </row>
    <row r="2207" spans="1:16" ht="14.25" customHeight="1" x14ac:dyDescent="0.25">
      <c r="A2207" s="2" t="s">
        <v>2388</v>
      </c>
      <c r="B2207" s="3">
        <v>41928</v>
      </c>
      <c r="C2207" s="10" t="str">
        <f t="shared" si="204"/>
        <v>October</v>
      </c>
      <c r="D2207" s="10" t="str">
        <f t="shared" si="205"/>
        <v>2014</v>
      </c>
      <c r="E2207" s="3">
        <v>41933</v>
      </c>
      <c r="F2207" s="13">
        <f t="shared" si="206"/>
        <v>5</v>
      </c>
      <c r="G2207" s="2" t="s">
        <v>3453</v>
      </c>
      <c r="H2207" s="2" t="s">
        <v>3225</v>
      </c>
      <c r="I2207" s="22" t="str">
        <f t="shared" si="207"/>
        <v>United States</v>
      </c>
      <c r="J2207" s="22" t="str">
        <f t="shared" si="208"/>
        <v>California</v>
      </c>
      <c r="K2207" s="2" t="s">
        <v>12</v>
      </c>
      <c r="L2207" s="2" t="s">
        <v>2389</v>
      </c>
      <c r="M2207" s="4">
        <v>22.72</v>
      </c>
      <c r="N2207" s="4">
        <v>1</v>
      </c>
      <c r="O2207" s="4">
        <v>9.3152000000000008</v>
      </c>
      <c r="P2207" s="14">
        <f t="shared" si="209"/>
        <v>0.41000000000000003</v>
      </c>
    </row>
    <row r="2208" spans="1:16" ht="14.25" customHeight="1" x14ac:dyDescent="0.25">
      <c r="A2208" s="2" t="s">
        <v>2390</v>
      </c>
      <c r="B2208" s="3">
        <v>41676</v>
      </c>
      <c r="C2208" s="10" t="str">
        <f t="shared" si="204"/>
        <v>February</v>
      </c>
      <c r="D2208" s="10" t="str">
        <f t="shared" si="205"/>
        <v>2014</v>
      </c>
      <c r="E2208" s="3">
        <v>41680</v>
      </c>
      <c r="F2208" s="13">
        <f t="shared" si="206"/>
        <v>4</v>
      </c>
      <c r="G2208" s="2" t="s">
        <v>3806</v>
      </c>
      <c r="H2208" s="2" t="s">
        <v>3181</v>
      </c>
      <c r="I2208" s="22" t="str">
        <f t="shared" si="207"/>
        <v>United States</v>
      </c>
      <c r="J2208" s="22" t="str">
        <f t="shared" si="208"/>
        <v>California</v>
      </c>
      <c r="K2208" s="2" t="s">
        <v>20</v>
      </c>
      <c r="L2208" s="2" t="s">
        <v>1996</v>
      </c>
      <c r="M2208" s="4">
        <v>1640.7</v>
      </c>
      <c r="N2208" s="4">
        <v>5</v>
      </c>
      <c r="O2208" s="4">
        <v>459.39600000000002</v>
      </c>
      <c r="P2208" s="14">
        <f t="shared" si="209"/>
        <v>0.28000000000000003</v>
      </c>
    </row>
    <row r="2209" spans="1:16" ht="14.25" customHeight="1" x14ac:dyDescent="0.25">
      <c r="A2209" s="2" t="s">
        <v>2390</v>
      </c>
      <c r="B2209" s="3">
        <v>41676</v>
      </c>
      <c r="C2209" s="10" t="str">
        <f t="shared" si="204"/>
        <v>February</v>
      </c>
      <c r="D2209" s="10" t="str">
        <f t="shared" si="205"/>
        <v>2014</v>
      </c>
      <c r="E2209" s="3">
        <v>41680</v>
      </c>
      <c r="F2209" s="13">
        <f t="shared" si="206"/>
        <v>4</v>
      </c>
      <c r="G2209" s="2" t="s">
        <v>3806</v>
      </c>
      <c r="H2209" s="2" t="s">
        <v>3181</v>
      </c>
      <c r="I2209" s="22" t="str">
        <f t="shared" si="207"/>
        <v>United States</v>
      </c>
      <c r="J2209" s="22" t="str">
        <f t="shared" si="208"/>
        <v>California</v>
      </c>
      <c r="K2209" s="2" t="s">
        <v>16</v>
      </c>
      <c r="L2209" s="2" t="s">
        <v>757</v>
      </c>
      <c r="M2209" s="4">
        <v>371.2</v>
      </c>
      <c r="N2209" s="4">
        <v>5</v>
      </c>
      <c r="O2209" s="4">
        <v>41.76</v>
      </c>
      <c r="P2209" s="14">
        <f t="shared" si="209"/>
        <v>0.1125</v>
      </c>
    </row>
    <row r="2210" spans="1:16" ht="14.25" customHeight="1" x14ac:dyDescent="0.25">
      <c r="A2210" s="2" t="s">
        <v>2391</v>
      </c>
      <c r="B2210" s="3">
        <v>40730</v>
      </c>
      <c r="C2210" s="10" t="str">
        <f t="shared" si="204"/>
        <v>July</v>
      </c>
      <c r="D2210" s="10" t="str">
        <f t="shared" si="205"/>
        <v>2011</v>
      </c>
      <c r="E2210" s="3">
        <v>40736</v>
      </c>
      <c r="F2210" s="13">
        <f t="shared" si="206"/>
        <v>6</v>
      </c>
      <c r="G2210" s="2" t="s">
        <v>3597</v>
      </c>
      <c r="H2210" s="2" t="s">
        <v>3287</v>
      </c>
      <c r="I2210" s="22" t="str">
        <f t="shared" si="207"/>
        <v>United States</v>
      </c>
      <c r="J2210" s="22" t="str">
        <f t="shared" si="208"/>
        <v>California</v>
      </c>
      <c r="K2210" s="2" t="s">
        <v>72</v>
      </c>
      <c r="L2210" s="2" t="s">
        <v>819</v>
      </c>
      <c r="M2210" s="4">
        <v>478.48</v>
      </c>
      <c r="N2210" s="4">
        <v>2</v>
      </c>
      <c r="O2210" s="4">
        <v>47.847999999999999</v>
      </c>
      <c r="P2210" s="14">
        <f t="shared" si="209"/>
        <v>9.9999999999999992E-2</v>
      </c>
    </row>
    <row r="2211" spans="1:16" ht="14.25" customHeight="1" x14ac:dyDescent="0.25">
      <c r="A2211" s="2" t="s">
        <v>2392</v>
      </c>
      <c r="B2211" s="3">
        <v>41404</v>
      </c>
      <c r="C2211" s="10" t="str">
        <f t="shared" si="204"/>
        <v>May</v>
      </c>
      <c r="D2211" s="10" t="str">
        <f t="shared" si="205"/>
        <v>2013</v>
      </c>
      <c r="E2211" s="3">
        <v>41409</v>
      </c>
      <c r="F2211" s="13">
        <f t="shared" si="206"/>
        <v>5</v>
      </c>
      <c r="G2211" s="2" t="s">
        <v>3596</v>
      </c>
      <c r="H2211" s="2" t="s">
        <v>3131</v>
      </c>
      <c r="I2211" s="22" t="str">
        <f t="shared" si="207"/>
        <v>United States</v>
      </c>
      <c r="J2211" s="22" t="str">
        <f t="shared" si="208"/>
        <v>California</v>
      </c>
      <c r="K2211" s="2" t="s">
        <v>45</v>
      </c>
      <c r="L2211" s="2" t="s">
        <v>2393</v>
      </c>
      <c r="M2211" s="4">
        <v>32.04</v>
      </c>
      <c r="N2211" s="4">
        <v>4</v>
      </c>
      <c r="O2211" s="4">
        <v>14.417999999999999</v>
      </c>
      <c r="P2211" s="14">
        <f t="shared" si="209"/>
        <v>0.45</v>
      </c>
    </row>
    <row r="2212" spans="1:16" ht="14.25" customHeight="1" x14ac:dyDescent="0.25">
      <c r="A2212" s="2" t="s">
        <v>2394</v>
      </c>
      <c r="B2212" s="3">
        <v>41474</v>
      </c>
      <c r="C2212" s="10" t="str">
        <f t="shared" si="204"/>
        <v>July</v>
      </c>
      <c r="D2212" s="10" t="str">
        <f t="shared" si="205"/>
        <v>2013</v>
      </c>
      <c r="E2212" s="3">
        <v>41478</v>
      </c>
      <c r="F2212" s="13">
        <f t="shared" si="206"/>
        <v>4</v>
      </c>
      <c r="G2212" s="2" t="s">
        <v>3893</v>
      </c>
      <c r="H2212" s="2" t="s">
        <v>3139</v>
      </c>
      <c r="I2212" s="22" t="str">
        <f t="shared" si="207"/>
        <v>United States</v>
      </c>
      <c r="J2212" s="22" t="str">
        <f t="shared" si="208"/>
        <v>Arizona</v>
      </c>
      <c r="K2212" s="2" t="s">
        <v>16</v>
      </c>
      <c r="L2212" s="2" t="s">
        <v>238</v>
      </c>
      <c r="M2212" s="4">
        <v>55.991999999999997</v>
      </c>
      <c r="N2212" s="4">
        <v>1</v>
      </c>
      <c r="O2212" s="4">
        <v>3.4994999999999998</v>
      </c>
      <c r="P2212" s="14">
        <f t="shared" si="209"/>
        <v>6.25E-2</v>
      </c>
    </row>
    <row r="2213" spans="1:16" ht="14.25" customHeight="1" x14ac:dyDescent="0.25">
      <c r="A2213" s="2" t="s">
        <v>2395</v>
      </c>
      <c r="B2213" s="3">
        <v>40653</v>
      </c>
      <c r="C2213" s="10" t="str">
        <f t="shared" si="204"/>
        <v>April</v>
      </c>
      <c r="D2213" s="10" t="str">
        <f t="shared" si="205"/>
        <v>2011</v>
      </c>
      <c r="E2213" s="3">
        <v>40658</v>
      </c>
      <c r="F2213" s="13">
        <f t="shared" si="206"/>
        <v>5</v>
      </c>
      <c r="G2213" s="2" t="s">
        <v>3547</v>
      </c>
      <c r="H2213" s="2" t="s">
        <v>3131</v>
      </c>
      <c r="I2213" s="22" t="str">
        <f t="shared" si="207"/>
        <v>United States</v>
      </c>
      <c r="J2213" s="22" t="str">
        <f t="shared" si="208"/>
        <v>California</v>
      </c>
      <c r="K2213" s="2" t="s">
        <v>12</v>
      </c>
      <c r="L2213" s="2" t="s">
        <v>2396</v>
      </c>
      <c r="M2213" s="4">
        <v>59.92</v>
      </c>
      <c r="N2213" s="4">
        <v>4</v>
      </c>
      <c r="O2213" s="4">
        <v>27.563199999999998</v>
      </c>
      <c r="P2213" s="14">
        <f t="shared" si="209"/>
        <v>0.45999999999999996</v>
      </c>
    </row>
    <row r="2214" spans="1:16" ht="14.25" customHeight="1" x14ac:dyDescent="0.25">
      <c r="A2214" s="2" t="s">
        <v>2397</v>
      </c>
      <c r="B2214" s="3">
        <v>41747</v>
      </c>
      <c r="C2214" s="10" t="str">
        <f t="shared" si="204"/>
        <v>April</v>
      </c>
      <c r="D2214" s="10" t="str">
        <f t="shared" si="205"/>
        <v>2014</v>
      </c>
      <c r="E2214" s="3">
        <v>41752</v>
      </c>
      <c r="F2214" s="13">
        <f t="shared" si="206"/>
        <v>5</v>
      </c>
      <c r="G2214" s="2" t="s">
        <v>3526</v>
      </c>
      <c r="H2214" s="2" t="s">
        <v>3131</v>
      </c>
      <c r="I2214" s="22" t="str">
        <f t="shared" si="207"/>
        <v>United States</v>
      </c>
      <c r="J2214" s="22" t="str">
        <f t="shared" si="208"/>
        <v>California</v>
      </c>
      <c r="K2214" s="2" t="s">
        <v>45</v>
      </c>
      <c r="L2214" s="2" t="s">
        <v>2398</v>
      </c>
      <c r="M2214" s="4">
        <v>28.14</v>
      </c>
      <c r="N2214" s="4">
        <v>3</v>
      </c>
      <c r="O2214" s="4">
        <v>13.507199999999999</v>
      </c>
      <c r="P2214" s="14">
        <f t="shared" si="209"/>
        <v>0.48</v>
      </c>
    </row>
    <row r="2215" spans="1:16" ht="14.25" customHeight="1" x14ac:dyDescent="0.25">
      <c r="A2215" s="2" t="s">
        <v>2397</v>
      </c>
      <c r="B2215" s="3">
        <v>41747</v>
      </c>
      <c r="C2215" s="10" t="str">
        <f t="shared" si="204"/>
        <v>April</v>
      </c>
      <c r="D2215" s="10" t="str">
        <f t="shared" si="205"/>
        <v>2014</v>
      </c>
      <c r="E2215" s="3">
        <v>41752</v>
      </c>
      <c r="F2215" s="13">
        <f t="shared" si="206"/>
        <v>5</v>
      </c>
      <c r="G2215" s="2" t="s">
        <v>3526</v>
      </c>
      <c r="H2215" s="2" t="s">
        <v>3131</v>
      </c>
      <c r="I2215" s="22" t="str">
        <f t="shared" si="207"/>
        <v>United States</v>
      </c>
      <c r="J2215" s="22" t="str">
        <f t="shared" si="208"/>
        <v>California</v>
      </c>
      <c r="K2215" s="2" t="s">
        <v>9</v>
      </c>
      <c r="L2215" s="2" t="s">
        <v>1099</v>
      </c>
      <c r="M2215" s="4">
        <v>7.38</v>
      </c>
      <c r="N2215" s="4">
        <v>2</v>
      </c>
      <c r="O2215" s="4">
        <v>3.4685999999999999</v>
      </c>
      <c r="P2215" s="14">
        <f t="shared" si="209"/>
        <v>0.47</v>
      </c>
    </row>
    <row r="2216" spans="1:16" ht="14.25" customHeight="1" x14ac:dyDescent="0.25">
      <c r="A2216" s="2" t="s">
        <v>2397</v>
      </c>
      <c r="B2216" s="3">
        <v>41747</v>
      </c>
      <c r="C2216" s="10" t="str">
        <f t="shared" si="204"/>
        <v>April</v>
      </c>
      <c r="D2216" s="10" t="str">
        <f t="shared" si="205"/>
        <v>2014</v>
      </c>
      <c r="E2216" s="3">
        <v>41752</v>
      </c>
      <c r="F2216" s="13">
        <f t="shared" si="206"/>
        <v>5</v>
      </c>
      <c r="G2216" s="2" t="s">
        <v>3526</v>
      </c>
      <c r="H2216" s="2" t="s">
        <v>3131</v>
      </c>
      <c r="I2216" s="22" t="str">
        <f t="shared" si="207"/>
        <v>United States</v>
      </c>
      <c r="J2216" s="22" t="str">
        <f t="shared" si="208"/>
        <v>California</v>
      </c>
      <c r="K2216" s="2" t="s">
        <v>79</v>
      </c>
      <c r="L2216" s="2" t="s">
        <v>508</v>
      </c>
      <c r="M2216" s="4">
        <v>10.9</v>
      </c>
      <c r="N2216" s="4">
        <v>5</v>
      </c>
      <c r="O2216" s="4">
        <v>3.597</v>
      </c>
      <c r="P2216" s="14">
        <f t="shared" si="209"/>
        <v>0.32999999999999996</v>
      </c>
    </row>
    <row r="2217" spans="1:16" ht="14.25" customHeight="1" x14ac:dyDescent="0.25">
      <c r="A2217" s="2" t="s">
        <v>2397</v>
      </c>
      <c r="B2217" s="3">
        <v>41747</v>
      </c>
      <c r="C2217" s="10" t="str">
        <f t="shared" si="204"/>
        <v>April</v>
      </c>
      <c r="D2217" s="10" t="str">
        <f t="shared" si="205"/>
        <v>2014</v>
      </c>
      <c r="E2217" s="3">
        <v>41752</v>
      </c>
      <c r="F2217" s="13">
        <f t="shared" si="206"/>
        <v>5</v>
      </c>
      <c r="G2217" s="2" t="s">
        <v>3526</v>
      </c>
      <c r="H2217" s="2" t="s">
        <v>3131</v>
      </c>
      <c r="I2217" s="22" t="str">
        <f t="shared" si="207"/>
        <v>United States</v>
      </c>
      <c r="J2217" s="22" t="str">
        <f t="shared" si="208"/>
        <v>California</v>
      </c>
      <c r="K2217" s="2" t="s">
        <v>38</v>
      </c>
      <c r="L2217" s="2" t="s">
        <v>355</v>
      </c>
      <c r="M2217" s="4">
        <v>274.89</v>
      </c>
      <c r="N2217" s="4">
        <v>11</v>
      </c>
      <c r="O2217" s="4">
        <v>46.731299999999997</v>
      </c>
      <c r="P2217" s="14">
        <f t="shared" si="209"/>
        <v>0.17</v>
      </c>
    </row>
    <row r="2218" spans="1:16" ht="14.25" customHeight="1" x14ac:dyDescent="0.25">
      <c r="A2218" s="2" t="s">
        <v>2397</v>
      </c>
      <c r="B2218" s="3">
        <v>41747</v>
      </c>
      <c r="C2218" s="10" t="str">
        <f t="shared" si="204"/>
        <v>April</v>
      </c>
      <c r="D2218" s="10" t="str">
        <f t="shared" si="205"/>
        <v>2014</v>
      </c>
      <c r="E2218" s="3">
        <v>41752</v>
      </c>
      <c r="F2218" s="13">
        <f t="shared" si="206"/>
        <v>5</v>
      </c>
      <c r="G2218" s="2" t="s">
        <v>3526</v>
      </c>
      <c r="H2218" s="2" t="s">
        <v>3131</v>
      </c>
      <c r="I2218" s="22" t="str">
        <f t="shared" si="207"/>
        <v>United States</v>
      </c>
      <c r="J2218" s="22" t="str">
        <f t="shared" si="208"/>
        <v>California</v>
      </c>
      <c r="K2218" s="2" t="s">
        <v>9</v>
      </c>
      <c r="L2218" s="2" t="s">
        <v>1347</v>
      </c>
      <c r="M2218" s="4">
        <v>23.04</v>
      </c>
      <c r="N2218" s="4">
        <v>8</v>
      </c>
      <c r="O2218" s="4">
        <v>11.2896</v>
      </c>
      <c r="P2218" s="14">
        <f t="shared" si="209"/>
        <v>0.49000000000000005</v>
      </c>
    </row>
    <row r="2219" spans="1:16" ht="14.25" customHeight="1" x14ac:dyDescent="0.25">
      <c r="A2219" s="2" t="s">
        <v>2397</v>
      </c>
      <c r="B2219" s="3">
        <v>41747</v>
      </c>
      <c r="C2219" s="10" t="str">
        <f t="shared" si="204"/>
        <v>April</v>
      </c>
      <c r="D2219" s="10" t="str">
        <f t="shared" si="205"/>
        <v>2014</v>
      </c>
      <c r="E2219" s="3">
        <v>41752</v>
      </c>
      <c r="F2219" s="13">
        <f t="shared" si="206"/>
        <v>5</v>
      </c>
      <c r="G2219" s="2" t="s">
        <v>3526</v>
      </c>
      <c r="H2219" s="2" t="s">
        <v>3131</v>
      </c>
      <c r="I2219" s="22" t="str">
        <f t="shared" si="207"/>
        <v>United States</v>
      </c>
      <c r="J2219" s="22" t="str">
        <f t="shared" si="208"/>
        <v>California</v>
      </c>
      <c r="K2219" s="2" t="s">
        <v>72</v>
      </c>
      <c r="L2219" s="2" t="s">
        <v>2399</v>
      </c>
      <c r="M2219" s="4">
        <v>218.352</v>
      </c>
      <c r="N2219" s="4">
        <v>3</v>
      </c>
      <c r="O2219" s="4">
        <v>-19.105799999999999</v>
      </c>
      <c r="P2219" s="14">
        <f t="shared" si="209"/>
        <v>-8.7499999999999994E-2</v>
      </c>
    </row>
    <row r="2220" spans="1:16" ht="14.25" customHeight="1" x14ac:dyDescent="0.25">
      <c r="A2220" s="2" t="s">
        <v>2400</v>
      </c>
      <c r="B2220" s="3">
        <v>41508</v>
      </c>
      <c r="C2220" s="10" t="str">
        <f t="shared" si="204"/>
        <v>August</v>
      </c>
      <c r="D2220" s="10" t="str">
        <f t="shared" si="205"/>
        <v>2013</v>
      </c>
      <c r="E2220" s="3">
        <v>41515</v>
      </c>
      <c r="F2220" s="13">
        <f t="shared" si="206"/>
        <v>7</v>
      </c>
      <c r="G2220" s="2" t="s">
        <v>3894</v>
      </c>
      <c r="H2220" s="2" t="s">
        <v>3131</v>
      </c>
      <c r="I2220" s="22" t="str">
        <f t="shared" si="207"/>
        <v>United States</v>
      </c>
      <c r="J2220" s="22" t="str">
        <f t="shared" si="208"/>
        <v>California</v>
      </c>
      <c r="K2220" s="2" t="s">
        <v>18</v>
      </c>
      <c r="L2220" s="2" t="s">
        <v>433</v>
      </c>
      <c r="M2220" s="4">
        <v>12.672000000000001</v>
      </c>
      <c r="N2220" s="4">
        <v>2</v>
      </c>
      <c r="O2220" s="4">
        <v>4.7519999999999998</v>
      </c>
      <c r="P2220" s="14">
        <f t="shared" si="209"/>
        <v>0.37499999999999994</v>
      </c>
    </row>
    <row r="2221" spans="1:16" ht="14.25" customHeight="1" x14ac:dyDescent="0.25">
      <c r="A2221" s="2" t="s">
        <v>2400</v>
      </c>
      <c r="B2221" s="3">
        <v>41508</v>
      </c>
      <c r="C2221" s="10" t="str">
        <f t="shared" si="204"/>
        <v>August</v>
      </c>
      <c r="D2221" s="10" t="str">
        <f t="shared" si="205"/>
        <v>2013</v>
      </c>
      <c r="E2221" s="3">
        <v>41515</v>
      </c>
      <c r="F2221" s="13">
        <f t="shared" si="206"/>
        <v>7</v>
      </c>
      <c r="G2221" s="2" t="s">
        <v>3894</v>
      </c>
      <c r="H2221" s="2" t="s">
        <v>3131</v>
      </c>
      <c r="I2221" s="22" t="str">
        <f t="shared" si="207"/>
        <v>United States</v>
      </c>
      <c r="J2221" s="22" t="str">
        <f t="shared" si="208"/>
        <v>California</v>
      </c>
      <c r="K2221" s="2" t="s">
        <v>16</v>
      </c>
      <c r="L2221" s="2" t="s">
        <v>261</v>
      </c>
      <c r="M2221" s="4">
        <v>91.96</v>
      </c>
      <c r="N2221" s="4">
        <v>5</v>
      </c>
      <c r="O2221" s="4">
        <v>-20.690999999999999</v>
      </c>
      <c r="P2221" s="14">
        <f t="shared" si="209"/>
        <v>-0.22500000000000001</v>
      </c>
    </row>
    <row r="2222" spans="1:16" ht="14.25" customHeight="1" x14ac:dyDescent="0.25">
      <c r="A2222" s="2" t="s">
        <v>2400</v>
      </c>
      <c r="B2222" s="3">
        <v>41508</v>
      </c>
      <c r="C2222" s="10" t="str">
        <f t="shared" si="204"/>
        <v>August</v>
      </c>
      <c r="D2222" s="10" t="str">
        <f t="shared" si="205"/>
        <v>2013</v>
      </c>
      <c r="E2222" s="3">
        <v>41515</v>
      </c>
      <c r="F2222" s="13">
        <f t="shared" si="206"/>
        <v>7</v>
      </c>
      <c r="G2222" s="2" t="s">
        <v>3894</v>
      </c>
      <c r="H2222" s="2" t="s">
        <v>3131</v>
      </c>
      <c r="I2222" s="22" t="str">
        <f t="shared" si="207"/>
        <v>United States</v>
      </c>
      <c r="J2222" s="22" t="str">
        <f t="shared" si="208"/>
        <v>California</v>
      </c>
      <c r="K2222" s="2" t="s">
        <v>38</v>
      </c>
      <c r="L2222" s="2" t="s">
        <v>2401</v>
      </c>
      <c r="M2222" s="4">
        <v>254.97</v>
      </c>
      <c r="N2222" s="4">
        <v>3</v>
      </c>
      <c r="O2222" s="4">
        <v>91.789199999999994</v>
      </c>
      <c r="P2222" s="14">
        <f t="shared" si="209"/>
        <v>0.36</v>
      </c>
    </row>
    <row r="2223" spans="1:16" ht="14.25" customHeight="1" x14ac:dyDescent="0.25">
      <c r="A2223" s="2" t="s">
        <v>2400</v>
      </c>
      <c r="B2223" s="3">
        <v>41508</v>
      </c>
      <c r="C2223" s="10" t="str">
        <f t="shared" si="204"/>
        <v>August</v>
      </c>
      <c r="D2223" s="10" t="str">
        <f t="shared" si="205"/>
        <v>2013</v>
      </c>
      <c r="E2223" s="3">
        <v>41515</v>
      </c>
      <c r="F2223" s="13">
        <f t="shared" si="206"/>
        <v>7</v>
      </c>
      <c r="G2223" s="2" t="s">
        <v>3894</v>
      </c>
      <c r="H2223" s="2" t="s">
        <v>3131</v>
      </c>
      <c r="I2223" s="22" t="str">
        <f t="shared" si="207"/>
        <v>United States</v>
      </c>
      <c r="J2223" s="22" t="str">
        <f t="shared" si="208"/>
        <v>California</v>
      </c>
      <c r="K2223" s="2" t="s">
        <v>16</v>
      </c>
      <c r="L2223" s="2" t="s">
        <v>2402</v>
      </c>
      <c r="M2223" s="4">
        <v>31.984000000000002</v>
      </c>
      <c r="N2223" s="4">
        <v>2</v>
      </c>
      <c r="O2223" s="4">
        <v>-7.9960000000000004</v>
      </c>
      <c r="P2223" s="14">
        <f t="shared" si="209"/>
        <v>-0.25</v>
      </c>
    </row>
    <row r="2224" spans="1:16" ht="14.25" customHeight="1" x14ac:dyDescent="0.25">
      <c r="A2224" s="2" t="s">
        <v>2400</v>
      </c>
      <c r="B2224" s="3">
        <v>41508</v>
      </c>
      <c r="C2224" s="10" t="str">
        <f t="shared" si="204"/>
        <v>August</v>
      </c>
      <c r="D2224" s="10" t="str">
        <f t="shared" si="205"/>
        <v>2013</v>
      </c>
      <c r="E2224" s="3">
        <v>41515</v>
      </c>
      <c r="F2224" s="13">
        <f t="shared" si="206"/>
        <v>7</v>
      </c>
      <c r="G2224" s="2" t="s">
        <v>3894</v>
      </c>
      <c r="H2224" s="2" t="s">
        <v>3131</v>
      </c>
      <c r="I2224" s="22" t="str">
        <f t="shared" si="207"/>
        <v>United States</v>
      </c>
      <c r="J2224" s="22" t="str">
        <f t="shared" si="208"/>
        <v>California</v>
      </c>
      <c r="K2224" s="2" t="s">
        <v>22</v>
      </c>
      <c r="L2224" s="2" t="s">
        <v>2403</v>
      </c>
      <c r="M2224" s="4">
        <v>2887.056</v>
      </c>
      <c r="N2224" s="4">
        <v>9</v>
      </c>
      <c r="O2224" s="4">
        <v>180.441</v>
      </c>
      <c r="P2224" s="14">
        <f t="shared" si="209"/>
        <v>6.25E-2</v>
      </c>
    </row>
    <row r="2225" spans="1:16" ht="14.25" customHeight="1" x14ac:dyDescent="0.25">
      <c r="A2225" s="2" t="s">
        <v>2400</v>
      </c>
      <c r="B2225" s="3">
        <v>41508</v>
      </c>
      <c r="C2225" s="10" t="str">
        <f t="shared" si="204"/>
        <v>August</v>
      </c>
      <c r="D2225" s="10" t="str">
        <f t="shared" si="205"/>
        <v>2013</v>
      </c>
      <c r="E2225" s="3">
        <v>41515</v>
      </c>
      <c r="F2225" s="13">
        <f t="shared" si="206"/>
        <v>7</v>
      </c>
      <c r="G2225" s="2" t="s">
        <v>3894</v>
      </c>
      <c r="H2225" s="2" t="s">
        <v>3131</v>
      </c>
      <c r="I2225" s="22" t="str">
        <f t="shared" si="207"/>
        <v>United States</v>
      </c>
      <c r="J2225" s="22" t="str">
        <f t="shared" si="208"/>
        <v>California</v>
      </c>
      <c r="K2225" s="2" t="s">
        <v>45</v>
      </c>
      <c r="L2225" s="2" t="s">
        <v>2404</v>
      </c>
      <c r="M2225" s="4">
        <v>12.96</v>
      </c>
      <c r="N2225" s="4">
        <v>2</v>
      </c>
      <c r="O2225" s="4">
        <v>6.2207999999999997</v>
      </c>
      <c r="P2225" s="14">
        <f t="shared" si="209"/>
        <v>0.47999999999999993</v>
      </c>
    </row>
    <row r="2226" spans="1:16" ht="14.25" customHeight="1" x14ac:dyDescent="0.25">
      <c r="A2226" s="2" t="s">
        <v>2400</v>
      </c>
      <c r="B2226" s="3">
        <v>41508</v>
      </c>
      <c r="C2226" s="10" t="str">
        <f t="shared" si="204"/>
        <v>August</v>
      </c>
      <c r="D2226" s="10" t="str">
        <f t="shared" si="205"/>
        <v>2013</v>
      </c>
      <c r="E2226" s="3">
        <v>41515</v>
      </c>
      <c r="F2226" s="13">
        <f t="shared" si="206"/>
        <v>7</v>
      </c>
      <c r="G2226" s="2" t="s">
        <v>3894</v>
      </c>
      <c r="H2226" s="2" t="s">
        <v>3131</v>
      </c>
      <c r="I2226" s="22" t="str">
        <f t="shared" si="207"/>
        <v>United States</v>
      </c>
      <c r="J2226" s="22" t="str">
        <f t="shared" si="208"/>
        <v>California</v>
      </c>
      <c r="K2226" s="2" t="s">
        <v>45</v>
      </c>
      <c r="L2226" s="2" t="s">
        <v>1874</v>
      </c>
      <c r="M2226" s="4">
        <v>47.52</v>
      </c>
      <c r="N2226" s="4">
        <v>9</v>
      </c>
      <c r="O2226" s="4">
        <v>21.384</v>
      </c>
      <c r="P2226" s="14">
        <f t="shared" si="209"/>
        <v>0.44999999999999996</v>
      </c>
    </row>
    <row r="2227" spans="1:16" ht="14.25" customHeight="1" x14ac:dyDescent="0.25">
      <c r="A2227" s="2" t="s">
        <v>2405</v>
      </c>
      <c r="B2227" s="3">
        <v>41259</v>
      </c>
      <c r="C2227" s="10" t="str">
        <f t="shared" si="204"/>
        <v>December</v>
      </c>
      <c r="D2227" s="10" t="str">
        <f t="shared" si="205"/>
        <v>2012</v>
      </c>
      <c r="E2227" s="3">
        <v>41262</v>
      </c>
      <c r="F2227" s="13">
        <f t="shared" si="206"/>
        <v>3</v>
      </c>
      <c r="G2227" s="2" t="s">
        <v>3572</v>
      </c>
      <c r="H2227" s="2" t="s">
        <v>3132</v>
      </c>
      <c r="I2227" s="22" t="str">
        <f t="shared" si="207"/>
        <v>United States</v>
      </c>
      <c r="J2227" s="22" t="str">
        <f t="shared" si="208"/>
        <v>Washington</v>
      </c>
      <c r="K2227" s="2" t="s">
        <v>45</v>
      </c>
      <c r="L2227" s="2" t="s">
        <v>2406</v>
      </c>
      <c r="M2227" s="4">
        <v>4.9800000000000004</v>
      </c>
      <c r="N2227" s="4">
        <v>1</v>
      </c>
      <c r="O2227" s="4">
        <v>2.3405999999999998</v>
      </c>
      <c r="P2227" s="14">
        <f t="shared" si="209"/>
        <v>0.46999999999999992</v>
      </c>
    </row>
    <row r="2228" spans="1:16" ht="14.25" customHeight="1" x14ac:dyDescent="0.25">
      <c r="A2228" s="2" t="s">
        <v>2407</v>
      </c>
      <c r="B2228" s="3">
        <v>41244</v>
      </c>
      <c r="C2228" s="10" t="str">
        <f t="shared" si="204"/>
        <v>December</v>
      </c>
      <c r="D2228" s="10" t="str">
        <f t="shared" si="205"/>
        <v>2012</v>
      </c>
      <c r="E2228" s="3">
        <v>41248</v>
      </c>
      <c r="F2228" s="13">
        <f t="shared" si="206"/>
        <v>4</v>
      </c>
      <c r="G2228" s="2" t="s">
        <v>3322</v>
      </c>
      <c r="H2228" s="2" t="s">
        <v>3132</v>
      </c>
      <c r="I2228" s="22" t="str">
        <f t="shared" si="207"/>
        <v>United States</v>
      </c>
      <c r="J2228" s="22" t="str">
        <f t="shared" si="208"/>
        <v>Washington</v>
      </c>
      <c r="K2228" s="2" t="s">
        <v>72</v>
      </c>
      <c r="L2228" s="2" t="s">
        <v>249</v>
      </c>
      <c r="M2228" s="4">
        <v>2003.92</v>
      </c>
      <c r="N2228" s="4">
        <v>5</v>
      </c>
      <c r="O2228" s="4">
        <v>125.245</v>
      </c>
      <c r="P2228" s="14">
        <f t="shared" si="209"/>
        <v>6.25E-2</v>
      </c>
    </row>
    <row r="2229" spans="1:16" ht="14.25" customHeight="1" x14ac:dyDescent="0.25">
      <c r="A2229" s="2" t="s">
        <v>2407</v>
      </c>
      <c r="B2229" s="3">
        <v>41244</v>
      </c>
      <c r="C2229" s="10" t="str">
        <f t="shared" si="204"/>
        <v>December</v>
      </c>
      <c r="D2229" s="10" t="str">
        <f t="shared" si="205"/>
        <v>2012</v>
      </c>
      <c r="E2229" s="3">
        <v>41248</v>
      </c>
      <c r="F2229" s="13">
        <f t="shared" si="206"/>
        <v>4</v>
      </c>
      <c r="G2229" s="2" t="s">
        <v>3322</v>
      </c>
      <c r="H2229" s="2" t="s">
        <v>3132</v>
      </c>
      <c r="I2229" s="22" t="str">
        <f t="shared" si="207"/>
        <v>United States</v>
      </c>
      <c r="J2229" s="22" t="str">
        <f t="shared" si="208"/>
        <v>Washington</v>
      </c>
      <c r="K2229" s="2" t="s">
        <v>45</v>
      </c>
      <c r="L2229" s="2" t="s">
        <v>2408</v>
      </c>
      <c r="M2229" s="4">
        <v>32.4</v>
      </c>
      <c r="N2229" s="4">
        <v>5</v>
      </c>
      <c r="O2229" s="4">
        <v>15.552</v>
      </c>
      <c r="P2229" s="14">
        <f t="shared" si="209"/>
        <v>0.48</v>
      </c>
    </row>
    <row r="2230" spans="1:16" ht="14.25" customHeight="1" x14ac:dyDescent="0.25">
      <c r="A2230" s="2" t="s">
        <v>2407</v>
      </c>
      <c r="B2230" s="3">
        <v>41244</v>
      </c>
      <c r="C2230" s="10" t="str">
        <f t="shared" si="204"/>
        <v>December</v>
      </c>
      <c r="D2230" s="10" t="str">
        <f t="shared" si="205"/>
        <v>2012</v>
      </c>
      <c r="E2230" s="3">
        <v>41248</v>
      </c>
      <c r="F2230" s="13">
        <f t="shared" si="206"/>
        <v>4</v>
      </c>
      <c r="G2230" s="2" t="s">
        <v>3322</v>
      </c>
      <c r="H2230" s="2" t="s">
        <v>3132</v>
      </c>
      <c r="I2230" s="22" t="str">
        <f t="shared" si="207"/>
        <v>United States</v>
      </c>
      <c r="J2230" s="22" t="str">
        <f t="shared" si="208"/>
        <v>Washington</v>
      </c>
      <c r="K2230" s="2" t="s">
        <v>22</v>
      </c>
      <c r="L2230" s="2" t="s">
        <v>1460</v>
      </c>
      <c r="M2230" s="4">
        <v>1913.4</v>
      </c>
      <c r="N2230" s="4">
        <v>9</v>
      </c>
      <c r="O2230" s="4">
        <v>401.81400000000002</v>
      </c>
      <c r="P2230" s="14">
        <f t="shared" si="209"/>
        <v>0.21</v>
      </c>
    </row>
    <row r="2231" spans="1:16" ht="14.25" customHeight="1" x14ac:dyDescent="0.25">
      <c r="A2231" s="2" t="s">
        <v>2407</v>
      </c>
      <c r="B2231" s="3">
        <v>41244</v>
      </c>
      <c r="C2231" s="10" t="str">
        <f t="shared" si="204"/>
        <v>December</v>
      </c>
      <c r="D2231" s="10" t="str">
        <f t="shared" si="205"/>
        <v>2012</v>
      </c>
      <c r="E2231" s="3">
        <v>41248</v>
      </c>
      <c r="F2231" s="13">
        <f t="shared" si="206"/>
        <v>4</v>
      </c>
      <c r="G2231" s="2" t="s">
        <v>3322</v>
      </c>
      <c r="H2231" s="2" t="s">
        <v>3132</v>
      </c>
      <c r="I2231" s="22" t="str">
        <f t="shared" si="207"/>
        <v>United States</v>
      </c>
      <c r="J2231" s="22" t="str">
        <f t="shared" si="208"/>
        <v>Washington</v>
      </c>
      <c r="K2231" s="2" t="s">
        <v>28</v>
      </c>
      <c r="L2231" s="2" t="s">
        <v>2014</v>
      </c>
      <c r="M2231" s="4">
        <v>146.72999999999999</v>
      </c>
      <c r="N2231" s="4">
        <v>3</v>
      </c>
      <c r="O2231" s="4">
        <v>2.9346000000000001</v>
      </c>
      <c r="P2231" s="14">
        <f t="shared" si="209"/>
        <v>0.02</v>
      </c>
    </row>
    <row r="2232" spans="1:16" ht="14.25" customHeight="1" x14ac:dyDescent="0.25">
      <c r="A2232" s="2" t="s">
        <v>2407</v>
      </c>
      <c r="B2232" s="3">
        <v>41244</v>
      </c>
      <c r="C2232" s="10" t="str">
        <f t="shared" si="204"/>
        <v>December</v>
      </c>
      <c r="D2232" s="10" t="str">
        <f t="shared" si="205"/>
        <v>2012</v>
      </c>
      <c r="E2232" s="3">
        <v>41248</v>
      </c>
      <c r="F2232" s="13">
        <f t="shared" si="206"/>
        <v>4</v>
      </c>
      <c r="G2232" s="2" t="s">
        <v>3322</v>
      </c>
      <c r="H2232" s="2" t="s">
        <v>3132</v>
      </c>
      <c r="I2232" s="22" t="str">
        <f t="shared" si="207"/>
        <v>United States</v>
      </c>
      <c r="J2232" s="22" t="str">
        <f t="shared" si="208"/>
        <v>Washington</v>
      </c>
      <c r="K2232" s="2" t="s">
        <v>45</v>
      </c>
      <c r="L2232" s="2" t="s">
        <v>915</v>
      </c>
      <c r="M2232" s="4">
        <v>114.2</v>
      </c>
      <c r="N2232" s="4">
        <v>5</v>
      </c>
      <c r="O2232" s="4">
        <v>52.531999999999996</v>
      </c>
      <c r="P2232" s="14">
        <f t="shared" si="209"/>
        <v>0.45999999999999996</v>
      </c>
    </row>
    <row r="2233" spans="1:16" ht="14.25" customHeight="1" x14ac:dyDescent="0.25">
      <c r="A2233" s="2" t="s">
        <v>2409</v>
      </c>
      <c r="B2233" s="3">
        <v>41755</v>
      </c>
      <c r="C2233" s="10" t="str">
        <f t="shared" si="204"/>
        <v>April</v>
      </c>
      <c r="D2233" s="10" t="str">
        <f t="shared" si="205"/>
        <v>2014</v>
      </c>
      <c r="E2233" s="3">
        <v>41762</v>
      </c>
      <c r="F2233" s="13">
        <f t="shared" si="206"/>
        <v>7</v>
      </c>
      <c r="G2233" s="2" t="s">
        <v>3538</v>
      </c>
      <c r="H2233" s="2" t="s">
        <v>3131</v>
      </c>
      <c r="I2233" s="22" t="str">
        <f t="shared" si="207"/>
        <v>United States</v>
      </c>
      <c r="J2233" s="22" t="str">
        <f t="shared" si="208"/>
        <v>California</v>
      </c>
      <c r="K2233" s="2" t="s">
        <v>45</v>
      </c>
      <c r="L2233" s="2" t="s">
        <v>2410</v>
      </c>
      <c r="M2233" s="4">
        <v>19.05</v>
      </c>
      <c r="N2233" s="4">
        <v>3</v>
      </c>
      <c r="O2233" s="4">
        <v>8.7629999999999999</v>
      </c>
      <c r="P2233" s="14">
        <f t="shared" si="209"/>
        <v>0.45999999999999996</v>
      </c>
    </row>
    <row r="2234" spans="1:16" ht="14.25" customHeight="1" x14ac:dyDescent="0.25">
      <c r="A2234" s="2" t="s">
        <v>2409</v>
      </c>
      <c r="B2234" s="3">
        <v>41755</v>
      </c>
      <c r="C2234" s="10" t="str">
        <f t="shared" si="204"/>
        <v>April</v>
      </c>
      <c r="D2234" s="10" t="str">
        <f t="shared" si="205"/>
        <v>2014</v>
      </c>
      <c r="E2234" s="3">
        <v>41762</v>
      </c>
      <c r="F2234" s="13">
        <f t="shared" si="206"/>
        <v>7</v>
      </c>
      <c r="G2234" s="2" t="s">
        <v>3538</v>
      </c>
      <c r="H2234" s="2" t="s">
        <v>3131</v>
      </c>
      <c r="I2234" s="22" t="str">
        <f t="shared" si="207"/>
        <v>United States</v>
      </c>
      <c r="J2234" s="22" t="str">
        <f t="shared" si="208"/>
        <v>California</v>
      </c>
      <c r="K2234" s="2" t="s">
        <v>18</v>
      </c>
      <c r="L2234" s="2" t="s">
        <v>2411</v>
      </c>
      <c r="M2234" s="4">
        <v>73.343999999999994</v>
      </c>
      <c r="N2234" s="4">
        <v>3</v>
      </c>
      <c r="O2234" s="4">
        <v>27.504000000000001</v>
      </c>
      <c r="P2234" s="14">
        <f t="shared" si="209"/>
        <v>0.37500000000000006</v>
      </c>
    </row>
    <row r="2235" spans="1:16" ht="14.25" customHeight="1" x14ac:dyDescent="0.25">
      <c r="A2235" s="2" t="s">
        <v>2412</v>
      </c>
      <c r="B2235" s="3">
        <v>41845</v>
      </c>
      <c r="C2235" s="10" t="str">
        <f t="shared" si="204"/>
        <v>July</v>
      </c>
      <c r="D2235" s="10" t="str">
        <f t="shared" si="205"/>
        <v>2014</v>
      </c>
      <c r="E2235" s="3">
        <v>41845</v>
      </c>
      <c r="F2235" s="13">
        <f t="shared" si="206"/>
        <v>0</v>
      </c>
      <c r="G2235" s="2" t="s">
        <v>3459</v>
      </c>
      <c r="H2235" s="2" t="s">
        <v>3160</v>
      </c>
      <c r="I2235" s="22" t="str">
        <f t="shared" si="207"/>
        <v>United States</v>
      </c>
      <c r="J2235" s="22" t="str">
        <f t="shared" si="208"/>
        <v>California</v>
      </c>
      <c r="K2235" s="2" t="s">
        <v>165</v>
      </c>
      <c r="L2235" s="2" t="s">
        <v>166</v>
      </c>
      <c r="M2235" s="4">
        <v>2399.96</v>
      </c>
      <c r="N2235" s="4">
        <v>5</v>
      </c>
      <c r="O2235" s="4">
        <v>839.98599999999999</v>
      </c>
      <c r="P2235" s="14">
        <f t="shared" si="209"/>
        <v>0.35</v>
      </c>
    </row>
    <row r="2236" spans="1:16" ht="14.25" customHeight="1" x14ac:dyDescent="0.25">
      <c r="A2236" s="2" t="s">
        <v>2413</v>
      </c>
      <c r="B2236" s="3">
        <v>41980</v>
      </c>
      <c r="C2236" s="10" t="str">
        <f t="shared" si="204"/>
        <v>December</v>
      </c>
      <c r="D2236" s="10" t="str">
        <f t="shared" si="205"/>
        <v>2014</v>
      </c>
      <c r="E2236" s="3">
        <v>41982</v>
      </c>
      <c r="F2236" s="13">
        <f t="shared" si="206"/>
        <v>2</v>
      </c>
      <c r="G2236" s="2" t="s">
        <v>3895</v>
      </c>
      <c r="H2236" s="2" t="s">
        <v>3150</v>
      </c>
      <c r="I2236" s="22" t="str">
        <f t="shared" si="207"/>
        <v>United States</v>
      </c>
      <c r="J2236" s="22" t="str">
        <f t="shared" si="208"/>
        <v>California</v>
      </c>
      <c r="K2236" s="2" t="s">
        <v>28</v>
      </c>
      <c r="L2236" s="2" t="s">
        <v>106</v>
      </c>
      <c r="M2236" s="4">
        <v>10.68</v>
      </c>
      <c r="N2236" s="4">
        <v>1</v>
      </c>
      <c r="O2236" s="4">
        <v>2.8835999999999999</v>
      </c>
      <c r="P2236" s="14">
        <f t="shared" si="209"/>
        <v>0.27</v>
      </c>
    </row>
    <row r="2237" spans="1:16" ht="14.25" customHeight="1" x14ac:dyDescent="0.25">
      <c r="A2237" s="2" t="s">
        <v>2414</v>
      </c>
      <c r="B2237" s="3">
        <v>41545</v>
      </c>
      <c r="C2237" s="10" t="str">
        <f t="shared" si="204"/>
        <v>September</v>
      </c>
      <c r="D2237" s="10" t="str">
        <f t="shared" si="205"/>
        <v>2013</v>
      </c>
      <c r="E2237" s="3">
        <v>41551</v>
      </c>
      <c r="F2237" s="13">
        <f t="shared" si="206"/>
        <v>6</v>
      </c>
      <c r="G2237" s="2" t="s">
        <v>3803</v>
      </c>
      <c r="H2237" s="2" t="s">
        <v>3132</v>
      </c>
      <c r="I2237" s="22" t="str">
        <f t="shared" si="207"/>
        <v>United States</v>
      </c>
      <c r="J2237" s="22" t="str">
        <f t="shared" si="208"/>
        <v>Washington</v>
      </c>
      <c r="K2237" s="2" t="s">
        <v>16</v>
      </c>
      <c r="L2237" s="2" t="s">
        <v>2415</v>
      </c>
      <c r="M2237" s="4">
        <v>1001.5839999999999</v>
      </c>
      <c r="N2237" s="4">
        <v>2</v>
      </c>
      <c r="O2237" s="4">
        <v>125.19799999999999</v>
      </c>
      <c r="P2237" s="14">
        <f t="shared" si="209"/>
        <v>0.125</v>
      </c>
    </row>
    <row r="2238" spans="1:16" ht="14.25" customHeight="1" x14ac:dyDescent="0.25">
      <c r="A2238" s="2" t="s">
        <v>2416</v>
      </c>
      <c r="B2238" s="3">
        <v>41850</v>
      </c>
      <c r="C2238" s="10" t="str">
        <f t="shared" si="204"/>
        <v>July</v>
      </c>
      <c r="D2238" s="10" t="str">
        <f t="shared" si="205"/>
        <v>2014</v>
      </c>
      <c r="E2238" s="3">
        <v>41854</v>
      </c>
      <c r="F2238" s="13">
        <f t="shared" si="206"/>
        <v>4</v>
      </c>
      <c r="G2238" s="2" t="s">
        <v>3437</v>
      </c>
      <c r="H2238" s="2" t="s">
        <v>3132</v>
      </c>
      <c r="I2238" s="22" t="str">
        <f t="shared" si="207"/>
        <v>United States</v>
      </c>
      <c r="J2238" s="22" t="str">
        <f t="shared" si="208"/>
        <v>Washington</v>
      </c>
      <c r="K2238" s="2" t="s">
        <v>198</v>
      </c>
      <c r="L2238" s="2" t="s">
        <v>2417</v>
      </c>
      <c r="M2238" s="4">
        <v>115.96</v>
      </c>
      <c r="N2238" s="4">
        <v>2</v>
      </c>
      <c r="O2238" s="4">
        <v>25.511199999999999</v>
      </c>
      <c r="P2238" s="14">
        <f t="shared" si="209"/>
        <v>0.22</v>
      </c>
    </row>
    <row r="2239" spans="1:16" ht="14.25" customHeight="1" x14ac:dyDescent="0.25">
      <c r="A2239" s="2" t="s">
        <v>2418</v>
      </c>
      <c r="B2239" s="3">
        <v>41853</v>
      </c>
      <c r="C2239" s="10" t="str">
        <f t="shared" si="204"/>
        <v>August</v>
      </c>
      <c r="D2239" s="10" t="str">
        <f t="shared" si="205"/>
        <v>2014</v>
      </c>
      <c r="E2239" s="3">
        <v>41857</v>
      </c>
      <c r="F2239" s="13">
        <f t="shared" si="206"/>
        <v>4</v>
      </c>
      <c r="G2239" s="2" t="s">
        <v>3896</v>
      </c>
      <c r="H2239" s="2" t="s">
        <v>3134</v>
      </c>
      <c r="I2239" s="22" t="str">
        <f t="shared" si="207"/>
        <v>United States</v>
      </c>
      <c r="J2239" s="22" t="str">
        <f t="shared" si="208"/>
        <v>California</v>
      </c>
      <c r="K2239" s="2" t="s">
        <v>28</v>
      </c>
      <c r="L2239" s="2" t="s">
        <v>512</v>
      </c>
      <c r="M2239" s="4">
        <v>186.54</v>
      </c>
      <c r="N2239" s="4">
        <v>3</v>
      </c>
      <c r="O2239" s="4">
        <v>50.3658</v>
      </c>
      <c r="P2239" s="14">
        <f t="shared" si="209"/>
        <v>0.27</v>
      </c>
    </row>
    <row r="2240" spans="1:16" ht="14.25" customHeight="1" x14ac:dyDescent="0.25">
      <c r="A2240" s="2" t="s">
        <v>2419</v>
      </c>
      <c r="B2240" s="3">
        <v>41762</v>
      </c>
      <c r="C2240" s="10" t="str">
        <f t="shared" si="204"/>
        <v>May</v>
      </c>
      <c r="D2240" s="10" t="str">
        <f t="shared" si="205"/>
        <v>2014</v>
      </c>
      <c r="E2240" s="3">
        <v>41765</v>
      </c>
      <c r="F2240" s="13">
        <f t="shared" si="206"/>
        <v>3</v>
      </c>
      <c r="G2240" s="2" t="s">
        <v>3897</v>
      </c>
      <c r="H2240" s="2" t="s">
        <v>3131</v>
      </c>
      <c r="I2240" s="22" t="str">
        <f t="shared" si="207"/>
        <v>United States</v>
      </c>
      <c r="J2240" s="22" t="str">
        <f t="shared" si="208"/>
        <v>California</v>
      </c>
      <c r="K2240" s="2" t="s">
        <v>38</v>
      </c>
      <c r="L2240" s="2" t="s">
        <v>2420</v>
      </c>
      <c r="M2240" s="4">
        <v>159.56</v>
      </c>
      <c r="N2240" s="4">
        <v>4</v>
      </c>
      <c r="O2240" s="4">
        <v>59.037199999999999</v>
      </c>
      <c r="P2240" s="14">
        <f t="shared" si="209"/>
        <v>0.37</v>
      </c>
    </row>
    <row r="2241" spans="1:16" ht="14.25" customHeight="1" x14ac:dyDescent="0.25">
      <c r="A2241" s="2" t="s">
        <v>2421</v>
      </c>
      <c r="B2241" s="3">
        <v>40893</v>
      </c>
      <c r="C2241" s="10" t="str">
        <f t="shared" si="204"/>
        <v>December</v>
      </c>
      <c r="D2241" s="10" t="str">
        <f t="shared" si="205"/>
        <v>2011</v>
      </c>
      <c r="E2241" s="3">
        <v>40898</v>
      </c>
      <c r="F2241" s="13">
        <f t="shared" si="206"/>
        <v>5</v>
      </c>
      <c r="G2241" s="2" t="s">
        <v>3898</v>
      </c>
      <c r="H2241" s="2" t="s">
        <v>3224</v>
      </c>
      <c r="I2241" s="22" t="str">
        <f t="shared" si="207"/>
        <v>United States</v>
      </c>
      <c r="J2241" s="22" t="str">
        <f t="shared" si="208"/>
        <v>California</v>
      </c>
      <c r="K2241" s="2" t="s">
        <v>72</v>
      </c>
      <c r="L2241" s="2" t="s">
        <v>1173</v>
      </c>
      <c r="M2241" s="4">
        <v>1403.92</v>
      </c>
      <c r="N2241" s="4">
        <v>5</v>
      </c>
      <c r="O2241" s="4">
        <v>70.195999999999998</v>
      </c>
      <c r="P2241" s="14">
        <f t="shared" si="209"/>
        <v>4.9999999999999996E-2</v>
      </c>
    </row>
    <row r="2242" spans="1:16" ht="14.25" customHeight="1" x14ac:dyDescent="0.25">
      <c r="A2242" s="2" t="s">
        <v>2422</v>
      </c>
      <c r="B2242" s="3">
        <v>41381</v>
      </c>
      <c r="C2242" s="10" t="str">
        <f t="shared" si="204"/>
        <v>April</v>
      </c>
      <c r="D2242" s="10" t="str">
        <f t="shared" si="205"/>
        <v>2013</v>
      </c>
      <c r="E2242" s="3">
        <v>41383</v>
      </c>
      <c r="F2242" s="13">
        <f t="shared" si="206"/>
        <v>2</v>
      </c>
      <c r="G2242" s="2" t="s">
        <v>3899</v>
      </c>
      <c r="H2242" s="2" t="s">
        <v>3132</v>
      </c>
      <c r="I2242" s="22" t="str">
        <f t="shared" si="207"/>
        <v>United States</v>
      </c>
      <c r="J2242" s="22" t="str">
        <f t="shared" si="208"/>
        <v>Washington</v>
      </c>
      <c r="K2242" s="2" t="s">
        <v>82</v>
      </c>
      <c r="L2242" s="2" t="s">
        <v>1322</v>
      </c>
      <c r="M2242" s="4">
        <v>28.8</v>
      </c>
      <c r="N2242" s="4">
        <v>3</v>
      </c>
      <c r="O2242" s="4">
        <v>0.86399999999999999</v>
      </c>
      <c r="P2242" s="14">
        <f t="shared" si="209"/>
        <v>0.03</v>
      </c>
    </row>
    <row r="2243" spans="1:16" ht="14.25" customHeight="1" x14ac:dyDescent="0.25">
      <c r="A2243" s="2" t="s">
        <v>2423</v>
      </c>
      <c r="B2243" s="3">
        <v>41697</v>
      </c>
      <c r="C2243" s="10" t="str">
        <f t="shared" ref="C2243:C2306" si="210">TEXT(B2243,"mmmm")</f>
        <v>February</v>
      </c>
      <c r="D2243" s="10" t="str">
        <f t="shared" ref="D2243:D2306" si="211">TEXT(B2243,"yyyy")</f>
        <v>2014</v>
      </c>
      <c r="E2243" s="3">
        <v>41701</v>
      </c>
      <c r="F2243" s="13">
        <f t="shared" ref="F2243:F2306" si="212">E2243-B2243</f>
        <v>4</v>
      </c>
      <c r="G2243" s="2" t="s">
        <v>3900</v>
      </c>
      <c r="H2243" s="2" t="s">
        <v>3268</v>
      </c>
      <c r="I2243" s="22" t="str">
        <f t="shared" ref="I2243:I2306" si="213">LEFT(H2243,FIND(",",H2243)-1)</f>
        <v>United States</v>
      </c>
      <c r="J2243" s="22" t="str">
        <f t="shared" ref="J2243:J2306" si="214">TRIM(RIGHT(H2243,LEN(H2243)-FIND("@",SUBSTITUTE(H2243,",","@",LEN(H2243)-LEN(SUBSTITUTE(H2243,",",""))))))</f>
        <v>California</v>
      </c>
      <c r="K2243" s="2" t="s">
        <v>20</v>
      </c>
      <c r="L2243" s="2" t="s">
        <v>321</v>
      </c>
      <c r="M2243" s="4">
        <v>356.79</v>
      </c>
      <c r="N2243" s="4">
        <v>7</v>
      </c>
      <c r="O2243" s="4">
        <v>99.901200000000003</v>
      </c>
      <c r="P2243" s="14">
        <f t="shared" ref="P2243:P2306" si="215">IF(M2243=0,0,O2243/M2243)</f>
        <v>0.27999999999999997</v>
      </c>
    </row>
    <row r="2244" spans="1:16" ht="14.25" customHeight="1" x14ac:dyDescent="0.25">
      <c r="A2244" s="2" t="s">
        <v>2424</v>
      </c>
      <c r="B2244" s="3">
        <v>41484</v>
      </c>
      <c r="C2244" s="10" t="str">
        <f t="shared" si="210"/>
        <v>July</v>
      </c>
      <c r="D2244" s="10" t="str">
        <f t="shared" si="211"/>
        <v>2013</v>
      </c>
      <c r="E2244" s="3">
        <v>41490</v>
      </c>
      <c r="F2244" s="13">
        <f t="shared" si="212"/>
        <v>6</v>
      </c>
      <c r="G2244" s="2" t="s">
        <v>3867</v>
      </c>
      <c r="H2244" s="2" t="s">
        <v>3131</v>
      </c>
      <c r="I2244" s="22" t="str">
        <f t="shared" si="213"/>
        <v>United States</v>
      </c>
      <c r="J2244" s="22" t="str">
        <f t="shared" si="214"/>
        <v>California</v>
      </c>
      <c r="K2244" s="2" t="s">
        <v>9</v>
      </c>
      <c r="L2244" s="2" t="s">
        <v>2425</v>
      </c>
      <c r="M2244" s="4">
        <v>18.899999999999999</v>
      </c>
      <c r="N2244" s="4">
        <v>3</v>
      </c>
      <c r="O2244" s="4">
        <v>8.6940000000000008</v>
      </c>
      <c r="P2244" s="14">
        <f t="shared" si="215"/>
        <v>0.46000000000000008</v>
      </c>
    </row>
    <row r="2245" spans="1:16" ht="14.25" customHeight="1" x14ac:dyDescent="0.25">
      <c r="A2245" s="2" t="s">
        <v>2426</v>
      </c>
      <c r="B2245" s="3">
        <v>41449</v>
      </c>
      <c r="C2245" s="10" t="str">
        <f t="shared" si="210"/>
        <v>June</v>
      </c>
      <c r="D2245" s="10" t="str">
        <f t="shared" si="211"/>
        <v>2013</v>
      </c>
      <c r="E2245" s="3">
        <v>41451</v>
      </c>
      <c r="F2245" s="13">
        <f t="shared" si="212"/>
        <v>2</v>
      </c>
      <c r="G2245" s="2" t="s">
        <v>3327</v>
      </c>
      <c r="H2245" s="2" t="s">
        <v>3134</v>
      </c>
      <c r="I2245" s="22" t="str">
        <f t="shared" si="213"/>
        <v>United States</v>
      </c>
      <c r="J2245" s="22" t="str">
        <f t="shared" si="214"/>
        <v>California</v>
      </c>
      <c r="K2245" s="2" t="s">
        <v>28</v>
      </c>
      <c r="L2245" s="2" t="s">
        <v>912</v>
      </c>
      <c r="M2245" s="4">
        <v>93.68</v>
      </c>
      <c r="N2245" s="4">
        <v>4</v>
      </c>
      <c r="O2245" s="4">
        <v>25.293600000000001</v>
      </c>
      <c r="P2245" s="14">
        <f t="shared" si="215"/>
        <v>0.27</v>
      </c>
    </row>
    <row r="2246" spans="1:16" ht="14.25" customHeight="1" x14ac:dyDescent="0.25">
      <c r="A2246" s="2" t="s">
        <v>2426</v>
      </c>
      <c r="B2246" s="3">
        <v>41449</v>
      </c>
      <c r="C2246" s="10" t="str">
        <f t="shared" si="210"/>
        <v>June</v>
      </c>
      <c r="D2246" s="10" t="str">
        <f t="shared" si="211"/>
        <v>2013</v>
      </c>
      <c r="E2246" s="3">
        <v>41451</v>
      </c>
      <c r="F2246" s="13">
        <f t="shared" si="212"/>
        <v>2</v>
      </c>
      <c r="G2246" s="2" t="s">
        <v>3327</v>
      </c>
      <c r="H2246" s="2" t="s">
        <v>3134</v>
      </c>
      <c r="I2246" s="22" t="str">
        <f t="shared" si="213"/>
        <v>United States</v>
      </c>
      <c r="J2246" s="22" t="str">
        <f t="shared" si="214"/>
        <v>California</v>
      </c>
      <c r="K2246" s="2" t="s">
        <v>9</v>
      </c>
      <c r="L2246" s="2" t="s">
        <v>2331</v>
      </c>
      <c r="M2246" s="4">
        <v>21.93</v>
      </c>
      <c r="N2246" s="4">
        <v>3</v>
      </c>
      <c r="O2246" s="4">
        <v>10.3071</v>
      </c>
      <c r="P2246" s="14">
        <f t="shared" si="215"/>
        <v>0.47000000000000003</v>
      </c>
    </row>
    <row r="2247" spans="1:16" ht="14.25" customHeight="1" x14ac:dyDescent="0.25">
      <c r="A2247" s="2" t="s">
        <v>2426</v>
      </c>
      <c r="B2247" s="3">
        <v>41449</v>
      </c>
      <c r="C2247" s="10" t="str">
        <f t="shared" si="210"/>
        <v>June</v>
      </c>
      <c r="D2247" s="10" t="str">
        <f t="shared" si="211"/>
        <v>2013</v>
      </c>
      <c r="E2247" s="3">
        <v>41451</v>
      </c>
      <c r="F2247" s="13">
        <f t="shared" si="212"/>
        <v>2</v>
      </c>
      <c r="G2247" s="2" t="s">
        <v>3327</v>
      </c>
      <c r="H2247" s="2" t="s">
        <v>3134</v>
      </c>
      <c r="I2247" s="22" t="str">
        <f t="shared" si="213"/>
        <v>United States</v>
      </c>
      <c r="J2247" s="22" t="str">
        <f t="shared" si="214"/>
        <v>California</v>
      </c>
      <c r="K2247" s="2" t="s">
        <v>16</v>
      </c>
      <c r="L2247" s="2" t="s">
        <v>186</v>
      </c>
      <c r="M2247" s="4">
        <v>862.34400000000005</v>
      </c>
      <c r="N2247" s="4">
        <v>7</v>
      </c>
      <c r="O2247" s="4">
        <v>97.0137</v>
      </c>
      <c r="P2247" s="14">
        <f t="shared" si="215"/>
        <v>0.11249999999999999</v>
      </c>
    </row>
    <row r="2248" spans="1:16" ht="14.25" customHeight="1" x14ac:dyDescent="0.25">
      <c r="A2248" s="2" t="s">
        <v>2426</v>
      </c>
      <c r="B2248" s="3">
        <v>41449</v>
      </c>
      <c r="C2248" s="10" t="str">
        <f t="shared" si="210"/>
        <v>June</v>
      </c>
      <c r="D2248" s="10" t="str">
        <f t="shared" si="211"/>
        <v>2013</v>
      </c>
      <c r="E2248" s="3">
        <v>41451</v>
      </c>
      <c r="F2248" s="13">
        <f t="shared" si="212"/>
        <v>2</v>
      </c>
      <c r="G2248" s="2" t="s">
        <v>3327</v>
      </c>
      <c r="H2248" s="2" t="s">
        <v>3134</v>
      </c>
      <c r="I2248" s="22" t="str">
        <f t="shared" si="213"/>
        <v>United States</v>
      </c>
      <c r="J2248" s="22" t="str">
        <f t="shared" si="214"/>
        <v>California</v>
      </c>
      <c r="K2248" s="2" t="s">
        <v>45</v>
      </c>
      <c r="L2248" s="2" t="s">
        <v>2427</v>
      </c>
      <c r="M2248" s="4">
        <v>19.98</v>
      </c>
      <c r="N2248" s="4">
        <v>1</v>
      </c>
      <c r="O2248" s="4">
        <v>9.3905999999999992</v>
      </c>
      <c r="P2248" s="14">
        <f t="shared" si="215"/>
        <v>0.47</v>
      </c>
    </row>
    <row r="2249" spans="1:16" ht="14.25" customHeight="1" x14ac:dyDescent="0.25">
      <c r="A2249" s="2" t="s">
        <v>2428</v>
      </c>
      <c r="B2249" s="3">
        <v>41584</v>
      </c>
      <c r="C2249" s="10" t="str">
        <f t="shared" si="210"/>
        <v>November</v>
      </c>
      <c r="D2249" s="10" t="str">
        <f t="shared" si="211"/>
        <v>2013</v>
      </c>
      <c r="E2249" s="3">
        <v>41588</v>
      </c>
      <c r="F2249" s="13">
        <f t="shared" si="212"/>
        <v>4</v>
      </c>
      <c r="G2249" s="2" t="s">
        <v>3464</v>
      </c>
      <c r="H2249" s="2" t="s">
        <v>3132</v>
      </c>
      <c r="I2249" s="22" t="str">
        <f t="shared" si="213"/>
        <v>United States</v>
      </c>
      <c r="J2249" s="22" t="str">
        <f t="shared" si="214"/>
        <v>Washington</v>
      </c>
      <c r="K2249" s="2" t="s">
        <v>38</v>
      </c>
      <c r="L2249" s="2" t="s">
        <v>2429</v>
      </c>
      <c r="M2249" s="4">
        <v>479.72</v>
      </c>
      <c r="N2249" s="4">
        <v>4</v>
      </c>
      <c r="O2249" s="4">
        <v>52.769199999999998</v>
      </c>
      <c r="P2249" s="14">
        <f t="shared" si="215"/>
        <v>0.10999999999999999</v>
      </c>
    </row>
    <row r="2250" spans="1:16" ht="14.25" customHeight="1" x14ac:dyDescent="0.25">
      <c r="A2250" s="2" t="s">
        <v>2430</v>
      </c>
      <c r="B2250" s="3">
        <v>41115</v>
      </c>
      <c r="C2250" s="10" t="str">
        <f t="shared" si="210"/>
        <v>July</v>
      </c>
      <c r="D2250" s="10" t="str">
        <f t="shared" si="211"/>
        <v>2012</v>
      </c>
      <c r="E2250" s="3">
        <v>41120</v>
      </c>
      <c r="F2250" s="13">
        <f t="shared" si="212"/>
        <v>5</v>
      </c>
      <c r="G2250" s="2" t="s">
        <v>3901</v>
      </c>
      <c r="H2250" s="2" t="s">
        <v>3131</v>
      </c>
      <c r="I2250" s="22" t="str">
        <f t="shared" si="213"/>
        <v>United States</v>
      </c>
      <c r="J2250" s="22" t="str">
        <f t="shared" si="214"/>
        <v>California</v>
      </c>
      <c r="K2250" s="2" t="s">
        <v>16</v>
      </c>
      <c r="L2250" s="2" t="s">
        <v>2431</v>
      </c>
      <c r="M2250" s="4">
        <v>623.96</v>
      </c>
      <c r="N2250" s="4">
        <v>5</v>
      </c>
      <c r="O2250" s="4">
        <v>38.997500000000002</v>
      </c>
      <c r="P2250" s="14">
        <f t="shared" si="215"/>
        <v>6.25E-2</v>
      </c>
    </row>
    <row r="2251" spans="1:16" ht="14.25" customHeight="1" x14ac:dyDescent="0.25">
      <c r="A2251" s="2" t="s">
        <v>2432</v>
      </c>
      <c r="B2251" s="3">
        <v>41222</v>
      </c>
      <c r="C2251" s="10" t="str">
        <f t="shared" si="210"/>
        <v>November</v>
      </c>
      <c r="D2251" s="10" t="str">
        <f t="shared" si="211"/>
        <v>2012</v>
      </c>
      <c r="E2251" s="3">
        <v>41226</v>
      </c>
      <c r="F2251" s="13">
        <f t="shared" si="212"/>
        <v>4</v>
      </c>
      <c r="G2251" s="2" t="s">
        <v>3512</v>
      </c>
      <c r="H2251" s="2" t="s">
        <v>3140</v>
      </c>
      <c r="I2251" s="22" t="str">
        <f t="shared" si="213"/>
        <v>United States</v>
      </c>
      <c r="J2251" s="22" t="str">
        <f t="shared" si="214"/>
        <v>California</v>
      </c>
      <c r="K2251" s="2" t="s">
        <v>79</v>
      </c>
      <c r="L2251" s="2" t="s">
        <v>172</v>
      </c>
      <c r="M2251" s="4">
        <v>2.48</v>
      </c>
      <c r="N2251" s="4">
        <v>2</v>
      </c>
      <c r="O2251" s="4">
        <v>1.1656</v>
      </c>
      <c r="P2251" s="14">
        <f t="shared" si="215"/>
        <v>0.47</v>
      </c>
    </row>
    <row r="2252" spans="1:16" ht="14.25" customHeight="1" x14ac:dyDescent="0.25">
      <c r="A2252" s="2" t="s">
        <v>2433</v>
      </c>
      <c r="B2252" s="3">
        <v>41184</v>
      </c>
      <c r="C2252" s="10" t="str">
        <f t="shared" si="210"/>
        <v>October</v>
      </c>
      <c r="D2252" s="10" t="str">
        <f t="shared" si="211"/>
        <v>2012</v>
      </c>
      <c r="E2252" s="3">
        <v>41185</v>
      </c>
      <c r="F2252" s="13">
        <f t="shared" si="212"/>
        <v>1</v>
      </c>
      <c r="G2252" s="2" t="s">
        <v>3902</v>
      </c>
      <c r="H2252" s="2" t="s">
        <v>3131</v>
      </c>
      <c r="I2252" s="22" t="str">
        <f t="shared" si="213"/>
        <v>United States</v>
      </c>
      <c r="J2252" s="22" t="str">
        <f t="shared" si="214"/>
        <v>California</v>
      </c>
      <c r="K2252" s="2" t="s">
        <v>18</v>
      </c>
      <c r="L2252" s="2" t="s">
        <v>2280</v>
      </c>
      <c r="M2252" s="4">
        <v>11.808</v>
      </c>
      <c r="N2252" s="4">
        <v>3</v>
      </c>
      <c r="O2252" s="4">
        <v>4.1327999999999996</v>
      </c>
      <c r="P2252" s="14">
        <f t="shared" si="215"/>
        <v>0.35</v>
      </c>
    </row>
    <row r="2253" spans="1:16" ht="14.25" customHeight="1" x14ac:dyDescent="0.25">
      <c r="A2253" s="2" t="s">
        <v>2433</v>
      </c>
      <c r="B2253" s="3">
        <v>41184</v>
      </c>
      <c r="C2253" s="10" t="str">
        <f t="shared" si="210"/>
        <v>October</v>
      </c>
      <c r="D2253" s="10" t="str">
        <f t="shared" si="211"/>
        <v>2012</v>
      </c>
      <c r="E2253" s="3">
        <v>41185</v>
      </c>
      <c r="F2253" s="13">
        <f t="shared" si="212"/>
        <v>1</v>
      </c>
      <c r="G2253" s="2" t="s">
        <v>3902</v>
      </c>
      <c r="H2253" s="2" t="s">
        <v>3131</v>
      </c>
      <c r="I2253" s="22" t="str">
        <f t="shared" si="213"/>
        <v>United States</v>
      </c>
      <c r="J2253" s="22" t="str">
        <f t="shared" si="214"/>
        <v>California</v>
      </c>
      <c r="K2253" s="2" t="s">
        <v>18</v>
      </c>
      <c r="L2253" s="2" t="s">
        <v>1559</v>
      </c>
      <c r="M2253" s="4">
        <v>53.567999999999998</v>
      </c>
      <c r="N2253" s="4">
        <v>4</v>
      </c>
      <c r="O2253" s="4">
        <v>19.418399999999998</v>
      </c>
      <c r="P2253" s="14">
        <f t="shared" si="215"/>
        <v>0.36249999999999999</v>
      </c>
    </row>
    <row r="2254" spans="1:16" ht="14.25" customHeight="1" x14ac:dyDescent="0.25">
      <c r="A2254" s="2" t="s">
        <v>2433</v>
      </c>
      <c r="B2254" s="3">
        <v>41184</v>
      </c>
      <c r="C2254" s="10" t="str">
        <f t="shared" si="210"/>
        <v>October</v>
      </c>
      <c r="D2254" s="10" t="str">
        <f t="shared" si="211"/>
        <v>2012</v>
      </c>
      <c r="E2254" s="3">
        <v>41185</v>
      </c>
      <c r="F2254" s="13">
        <f t="shared" si="212"/>
        <v>1</v>
      </c>
      <c r="G2254" s="2" t="s">
        <v>3902</v>
      </c>
      <c r="H2254" s="2" t="s">
        <v>3131</v>
      </c>
      <c r="I2254" s="22" t="str">
        <f t="shared" si="213"/>
        <v>United States</v>
      </c>
      <c r="J2254" s="22" t="str">
        <f t="shared" si="214"/>
        <v>California</v>
      </c>
      <c r="K2254" s="2" t="s">
        <v>16</v>
      </c>
      <c r="L2254" s="2" t="s">
        <v>2434</v>
      </c>
      <c r="M2254" s="4">
        <v>503.96</v>
      </c>
      <c r="N2254" s="4">
        <v>5</v>
      </c>
      <c r="O2254" s="4">
        <v>50.396000000000001</v>
      </c>
      <c r="P2254" s="14">
        <f t="shared" si="215"/>
        <v>0.1</v>
      </c>
    </row>
    <row r="2255" spans="1:16" ht="14.25" customHeight="1" x14ac:dyDescent="0.25">
      <c r="A2255" s="2" t="s">
        <v>2435</v>
      </c>
      <c r="B2255" s="3">
        <v>41024</v>
      </c>
      <c r="C2255" s="10" t="str">
        <f t="shared" si="210"/>
        <v>April</v>
      </c>
      <c r="D2255" s="10" t="str">
        <f t="shared" si="211"/>
        <v>2012</v>
      </c>
      <c r="E2255" s="3">
        <v>41031</v>
      </c>
      <c r="F2255" s="13">
        <f t="shared" si="212"/>
        <v>7</v>
      </c>
      <c r="G2255" s="2" t="s">
        <v>3461</v>
      </c>
      <c r="H2255" s="2" t="s">
        <v>3131</v>
      </c>
      <c r="I2255" s="22" t="str">
        <f t="shared" si="213"/>
        <v>United States</v>
      </c>
      <c r="J2255" s="22" t="str">
        <f t="shared" si="214"/>
        <v>California</v>
      </c>
      <c r="K2255" s="2" t="s">
        <v>87</v>
      </c>
      <c r="L2255" s="2" t="s">
        <v>2436</v>
      </c>
      <c r="M2255" s="4">
        <v>21.34</v>
      </c>
      <c r="N2255" s="4">
        <v>2</v>
      </c>
      <c r="O2255" s="4">
        <v>9.8163999999999998</v>
      </c>
      <c r="P2255" s="14">
        <f t="shared" si="215"/>
        <v>0.46</v>
      </c>
    </row>
    <row r="2256" spans="1:16" ht="14.25" customHeight="1" x14ac:dyDescent="0.25">
      <c r="A2256" s="2" t="s">
        <v>2437</v>
      </c>
      <c r="B2256" s="3">
        <v>41179</v>
      </c>
      <c r="C2256" s="10" t="str">
        <f t="shared" si="210"/>
        <v>September</v>
      </c>
      <c r="D2256" s="10" t="str">
        <f t="shared" si="211"/>
        <v>2012</v>
      </c>
      <c r="E2256" s="3">
        <v>41181</v>
      </c>
      <c r="F2256" s="13">
        <f t="shared" si="212"/>
        <v>2</v>
      </c>
      <c r="G2256" s="2" t="s">
        <v>3586</v>
      </c>
      <c r="H2256" s="2" t="s">
        <v>3134</v>
      </c>
      <c r="I2256" s="22" t="str">
        <f t="shared" si="213"/>
        <v>United States</v>
      </c>
      <c r="J2256" s="22" t="str">
        <f t="shared" si="214"/>
        <v>California</v>
      </c>
      <c r="K2256" s="2" t="s">
        <v>28</v>
      </c>
      <c r="L2256" s="2" t="s">
        <v>123</v>
      </c>
      <c r="M2256" s="4">
        <v>15.51</v>
      </c>
      <c r="N2256" s="4">
        <v>1</v>
      </c>
      <c r="O2256" s="4">
        <v>4.3428000000000004</v>
      </c>
      <c r="P2256" s="14">
        <f t="shared" si="215"/>
        <v>0.28000000000000003</v>
      </c>
    </row>
    <row r="2257" spans="1:16" ht="14.25" customHeight="1" x14ac:dyDescent="0.25">
      <c r="A2257" s="2" t="s">
        <v>2437</v>
      </c>
      <c r="B2257" s="3">
        <v>41179</v>
      </c>
      <c r="C2257" s="10" t="str">
        <f t="shared" si="210"/>
        <v>September</v>
      </c>
      <c r="D2257" s="10" t="str">
        <f t="shared" si="211"/>
        <v>2012</v>
      </c>
      <c r="E2257" s="3">
        <v>41181</v>
      </c>
      <c r="F2257" s="13">
        <f t="shared" si="212"/>
        <v>2</v>
      </c>
      <c r="G2257" s="2" t="s">
        <v>3586</v>
      </c>
      <c r="H2257" s="2" t="s">
        <v>3134</v>
      </c>
      <c r="I2257" s="22" t="str">
        <f t="shared" si="213"/>
        <v>United States</v>
      </c>
      <c r="J2257" s="22" t="str">
        <f t="shared" si="214"/>
        <v>California</v>
      </c>
      <c r="K2257" s="2" t="s">
        <v>45</v>
      </c>
      <c r="L2257" s="2" t="s">
        <v>2438</v>
      </c>
      <c r="M2257" s="4">
        <v>146.82</v>
      </c>
      <c r="N2257" s="4">
        <v>3</v>
      </c>
      <c r="O2257" s="4">
        <v>73.41</v>
      </c>
      <c r="P2257" s="14">
        <f t="shared" si="215"/>
        <v>0.5</v>
      </c>
    </row>
    <row r="2258" spans="1:16" ht="14.25" customHeight="1" x14ac:dyDescent="0.25">
      <c r="A2258" s="2" t="s">
        <v>2437</v>
      </c>
      <c r="B2258" s="3">
        <v>41179</v>
      </c>
      <c r="C2258" s="10" t="str">
        <f t="shared" si="210"/>
        <v>September</v>
      </c>
      <c r="D2258" s="10" t="str">
        <f t="shared" si="211"/>
        <v>2012</v>
      </c>
      <c r="E2258" s="3">
        <v>41181</v>
      </c>
      <c r="F2258" s="13">
        <f t="shared" si="212"/>
        <v>2</v>
      </c>
      <c r="G2258" s="2" t="s">
        <v>3586</v>
      </c>
      <c r="H2258" s="2" t="s">
        <v>3134</v>
      </c>
      <c r="I2258" s="22" t="str">
        <f t="shared" si="213"/>
        <v>United States</v>
      </c>
      <c r="J2258" s="22" t="str">
        <f t="shared" si="214"/>
        <v>California</v>
      </c>
      <c r="K2258" s="2" t="s">
        <v>45</v>
      </c>
      <c r="L2258" s="2" t="s">
        <v>278</v>
      </c>
      <c r="M2258" s="4">
        <v>12.96</v>
      </c>
      <c r="N2258" s="4">
        <v>2</v>
      </c>
      <c r="O2258" s="4">
        <v>6.2207999999999997</v>
      </c>
      <c r="P2258" s="14">
        <f t="shared" si="215"/>
        <v>0.47999999999999993</v>
      </c>
    </row>
    <row r="2259" spans="1:16" ht="14.25" customHeight="1" x14ac:dyDescent="0.25">
      <c r="A2259" s="2" t="s">
        <v>2439</v>
      </c>
      <c r="B2259" s="3">
        <v>41954</v>
      </c>
      <c r="C2259" s="10" t="str">
        <f t="shared" si="210"/>
        <v>November</v>
      </c>
      <c r="D2259" s="10" t="str">
        <f t="shared" si="211"/>
        <v>2014</v>
      </c>
      <c r="E2259" s="3">
        <v>41954</v>
      </c>
      <c r="F2259" s="13">
        <f t="shared" si="212"/>
        <v>0</v>
      </c>
      <c r="G2259" s="2" t="s">
        <v>3903</v>
      </c>
      <c r="H2259" s="2" t="s">
        <v>3180</v>
      </c>
      <c r="I2259" s="22" t="str">
        <f t="shared" si="213"/>
        <v>United States</v>
      </c>
      <c r="J2259" s="22" t="str">
        <f t="shared" si="214"/>
        <v>California</v>
      </c>
      <c r="K2259" s="2" t="s">
        <v>14</v>
      </c>
      <c r="L2259" s="2" t="s">
        <v>2440</v>
      </c>
      <c r="M2259" s="4">
        <v>7.8</v>
      </c>
      <c r="N2259" s="4">
        <v>3</v>
      </c>
      <c r="O2259" s="4">
        <v>2.1059999999999999</v>
      </c>
      <c r="P2259" s="14">
        <f t="shared" si="215"/>
        <v>0.26999999999999996</v>
      </c>
    </row>
    <row r="2260" spans="1:16" ht="14.25" customHeight="1" x14ac:dyDescent="0.25">
      <c r="A2260" s="2" t="s">
        <v>2441</v>
      </c>
      <c r="B2260" s="3">
        <v>41284</v>
      </c>
      <c r="C2260" s="10" t="str">
        <f t="shared" si="210"/>
        <v>January</v>
      </c>
      <c r="D2260" s="10" t="str">
        <f t="shared" si="211"/>
        <v>2013</v>
      </c>
      <c r="E2260" s="3">
        <v>41287</v>
      </c>
      <c r="F2260" s="13">
        <f t="shared" si="212"/>
        <v>3</v>
      </c>
      <c r="G2260" s="2" t="s">
        <v>3835</v>
      </c>
      <c r="H2260" s="2" t="s">
        <v>3279</v>
      </c>
      <c r="I2260" s="22" t="str">
        <f t="shared" si="213"/>
        <v>United States</v>
      </c>
      <c r="J2260" s="22" t="str">
        <f t="shared" si="214"/>
        <v>Washington</v>
      </c>
      <c r="K2260" s="2" t="s">
        <v>12</v>
      </c>
      <c r="L2260" s="2" t="s">
        <v>656</v>
      </c>
      <c r="M2260" s="4">
        <v>24.85</v>
      </c>
      <c r="N2260" s="4">
        <v>5</v>
      </c>
      <c r="O2260" s="4">
        <v>7.7035</v>
      </c>
      <c r="P2260" s="14">
        <f t="shared" si="215"/>
        <v>0.31</v>
      </c>
    </row>
    <row r="2261" spans="1:16" ht="14.25" customHeight="1" x14ac:dyDescent="0.25">
      <c r="A2261" s="2" t="s">
        <v>2442</v>
      </c>
      <c r="B2261" s="3">
        <v>41902</v>
      </c>
      <c r="C2261" s="10" t="str">
        <f t="shared" si="210"/>
        <v>September</v>
      </c>
      <c r="D2261" s="10" t="str">
        <f t="shared" si="211"/>
        <v>2014</v>
      </c>
      <c r="E2261" s="3">
        <v>41908</v>
      </c>
      <c r="F2261" s="13">
        <f t="shared" si="212"/>
        <v>6</v>
      </c>
      <c r="G2261" s="2" t="s">
        <v>3484</v>
      </c>
      <c r="H2261" s="2" t="s">
        <v>3139</v>
      </c>
      <c r="I2261" s="22" t="str">
        <f t="shared" si="213"/>
        <v>United States</v>
      </c>
      <c r="J2261" s="22" t="str">
        <f t="shared" si="214"/>
        <v>Arizona</v>
      </c>
      <c r="K2261" s="2" t="s">
        <v>28</v>
      </c>
      <c r="L2261" s="2" t="s">
        <v>1960</v>
      </c>
      <c r="M2261" s="4">
        <v>12.624000000000001</v>
      </c>
      <c r="N2261" s="4">
        <v>2</v>
      </c>
      <c r="O2261" s="4">
        <v>-2.5247999999999999</v>
      </c>
      <c r="P2261" s="14">
        <f t="shared" si="215"/>
        <v>-0.19999999999999998</v>
      </c>
    </row>
    <row r="2262" spans="1:16" ht="14.25" customHeight="1" x14ac:dyDescent="0.25">
      <c r="A2262" s="2" t="s">
        <v>2442</v>
      </c>
      <c r="B2262" s="3">
        <v>41902</v>
      </c>
      <c r="C2262" s="10" t="str">
        <f t="shared" si="210"/>
        <v>September</v>
      </c>
      <c r="D2262" s="10" t="str">
        <f t="shared" si="211"/>
        <v>2014</v>
      </c>
      <c r="E2262" s="3">
        <v>41908</v>
      </c>
      <c r="F2262" s="13">
        <f t="shared" si="212"/>
        <v>6</v>
      </c>
      <c r="G2262" s="2" t="s">
        <v>3484</v>
      </c>
      <c r="H2262" s="2" t="s">
        <v>3139</v>
      </c>
      <c r="I2262" s="22" t="str">
        <f t="shared" si="213"/>
        <v>United States</v>
      </c>
      <c r="J2262" s="22" t="str">
        <f t="shared" si="214"/>
        <v>Arizona</v>
      </c>
      <c r="K2262" s="2" t="s">
        <v>38</v>
      </c>
      <c r="L2262" s="2" t="s">
        <v>392</v>
      </c>
      <c r="M2262" s="4">
        <v>89.584000000000003</v>
      </c>
      <c r="N2262" s="4">
        <v>2</v>
      </c>
      <c r="O2262" s="4">
        <v>4.4791999999999996</v>
      </c>
      <c r="P2262" s="14">
        <f t="shared" si="215"/>
        <v>4.9999999999999996E-2</v>
      </c>
    </row>
    <row r="2263" spans="1:16" ht="14.25" customHeight="1" x14ac:dyDescent="0.25">
      <c r="A2263" s="2" t="s">
        <v>2442</v>
      </c>
      <c r="B2263" s="3">
        <v>41902</v>
      </c>
      <c r="C2263" s="10" t="str">
        <f t="shared" si="210"/>
        <v>September</v>
      </c>
      <c r="D2263" s="10" t="str">
        <f t="shared" si="211"/>
        <v>2014</v>
      </c>
      <c r="E2263" s="3">
        <v>41908</v>
      </c>
      <c r="F2263" s="13">
        <f t="shared" si="212"/>
        <v>6</v>
      </c>
      <c r="G2263" s="2" t="s">
        <v>3484</v>
      </c>
      <c r="H2263" s="2" t="s">
        <v>3139</v>
      </c>
      <c r="I2263" s="22" t="str">
        <f t="shared" si="213"/>
        <v>United States</v>
      </c>
      <c r="J2263" s="22" t="str">
        <f t="shared" si="214"/>
        <v>Arizona</v>
      </c>
      <c r="K2263" s="2" t="s">
        <v>16</v>
      </c>
      <c r="L2263" s="2" t="s">
        <v>2443</v>
      </c>
      <c r="M2263" s="4">
        <v>471.92</v>
      </c>
      <c r="N2263" s="4">
        <v>2</v>
      </c>
      <c r="O2263" s="4">
        <v>29.495000000000001</v>
      </c>
      <c r="P2263" s="14">
        <f t="shared" si="215"/>
        <v>6.25E-2</v>
      </c>
    </row>
    <row r="2264" spans="1:16" ht="14.25" customHeight="1" x14ac:dyDescent="0.25">
      <c r="A2264" s="2" t="s">
        <v>2442</v>
      </c>
      <c r="B2264" s="3">
        <v>41902</v>
      </c>
      <c r="C2264" s="10" t="str">
        <f t="shared" si="210"/>
        <v>September</v>
      </c>
      <c r="D2264" s="10" t="str">
        <f t="shared" si="211"/>
        <v>2014</v>
      </c>
      <c r="E2264" s="3">
        <v>41908</v>
      </c>
      <c r="F2264" s="13">
        <f t="shared" si="212"/>
        <v>6</v>
      </c>
      <c r="G2264" s="2" t="s">
        <v>3484</v>
      </c>
      <c r="H2264" s="2" t="s">
        <v>3139</v>
      </c>
      <c r="I2264" s="22" t="str">
        <f t="shared" si="213"/>
        <v>United States</v>
      </c>
      <c r="J2264" s="22" t="str">
        <f t="shared" si="214"/>
        <v>Arizona</v>
      </c>
      <c r="K2264" s="2" t="s">
        <v>18</v>
      </c>
      <c r="L2264" s="2" t="s">
        <v>2265</v>
      </c>
      <c r="M2264" s="4">
        <v>18.18</v>
      </c>
      <c r="N2264" s="4">
        <v>4</v>
      </c>
      <c r="O2264" s="4">
        <v>-13.938000000000001</v>
      </c>
      <c r="P2264" s="14">
        <f t="shared" si="215"/>
        <v>-0.76666666666666672</v>
      </c>
    </row>
    <row r="2265" spans="1:16" ht="14.25" customHeight="1" x14ac:dyDescent="0.25">
      <c r="A2265" s="2" t="s">
        <v>2444</v>
      </c>
      <c r="B2265" s="3">
        <v>41088</v>
      </c>
      <c r="C2265" s="10" t="str">
        <f t="shared" si="210"/>
        <v>June</v>
      </c>
      <c r="D2265" s="10" t="str">
        <f t="shared" si="211"/>
        <v>2012</v>
      </c>
      <c r="E2265" s="3">
        <v>41092</v>
      </c>
      <c r="F2265" s="13">
        <f t="shared" si="212"/>
        <v>4</v>
      </c>
      <c r="G2265" s="2" t="s">
        <v>3448</v>
      </c>
      <c r="H2265" s="2" t="s">
        <v>3136</v>
      </c>
      <c r="I2265" s="22" t="str">
        <f t="shared" si="213"/>
        <v>United States</v>
      </c>
      <c r="J2265" s="22" t="str">
        <f t="shared" si="214"/>
        <v>Arizona</v>
      </c>
      <c r="K2265" s="2" t="s">
        <v>9</v>
      </c>
      <c r="L2265" s="2" t="s">
        <v>786</v>
      </c>
      <c r="M2265" s="4">
        <v>5.9039999999999999</v>
      </c>
      <c r="N2265" s="4">
        <v>2</v>
      </c>
      <c r="O2265" s="4">
        <v>1.9925999999999999</v>
      </c>
      <c r="P2265" s="14">
        <f t="shared" si="215"/>
        <v>0.33749999999999997</v>
      </c>
    </row>
    <row r="2266" spans="1:16" ht="14.25" customHeight="1" x14ac:dyDescent="0.25">
      <c r="A2266" s="2" t="s">
        <v>2444</v>
      </c>
      <c r="B2266" s="3">
        <v>41088</v>
      </c>
      <c r="C2266" s="10" t="str">
        <f t="shared" si="210"/>
        <v>June</v>
      </c>
      <c r="D2266" s="10" t="str">
        <f t="shared" si="211"/>
        <v>2012</v>
      </c>
      <c r="E2266" s="3">
        <v>41092</v>
      </c>
      <c r="F2266" s="13">
        <f t="shared" si="212"/>
        <v>4</v>
      </c>
      <c r="G2266" s="2" t="s">
        <v>3448</v>
      </c>
      <c r="H2266" s="2" t="s">
        <v>3136</v>
      </c>
      <c r="I2266" s="22" t="str">
        <f t="shared" si="213"/>
        <v>United States</v>
      </c>
      <c r="J2266" s="22" t="str">
        <f t="shared" si="214"/>
        <v>Arizona</v>
      </c>
      <c r="K2266" s="2" t="s">
        <v>12</v>
      </c>
      <c r="L2266" s="2" t="s">
        <v>2445</v>
      </c>
      <c r="M2266" s="4">
        <v>621.76</v>
      </c>
      <c r="N2266" s="4">
        <v>4</v>
      </c>
      <c r="O2266" s="4">
        <v>46.631999999999998</v>
      </c>
      <c r="P2266" s="14">
        <f t="shared" si="215"/>
        <v>7.4999999999999997E-2</v>
      </c>
    </row>
    <row r="2267" spans="1:16" ht="14.25" customHeight="1" x14ac:dyDescent="0.25">
      <c r="A2267" s="2" t="s">
        <v>2446</v>
      </c>
      <c r="B2267" s="3">
        <v>41654</v>
      </c>
      <c r="C2267" s="10" t="str">
        <f t="shared" si="210"/>
        <v>January</v>
      </c>
      <c r="D2267" s="10" t="str">
        <f t="shared" si="211"/>
        <v>2014</v>
      </c>
      <c r="E2267" s="3">
        <v>41659</v>
      </c>
      <c r="F2267" s="13">
        <f t="shared" si="212"/>
        <v>5</v>
      </c>
      <c r="G2267" s="2" t="s">
        <v>3904</v>
      </c>
      <c r="H2267" s="2" t="s">
        <v>3131</v>
      </c>
      <c r="I2267" s="22" t="str">
        <f t="shared" si="213"/>
        <v>United States</v>
      </c>
      <c r="J2267" s="22" t="str">
        <f t="shared" si="214"/>
        <v>California</v>
      </c>
      <c r="K2267" s="2" t="s">
        <v>45</v>
      </c>
      <c r="L2267" s="2" t="s">
        <v>1759</v>
      </c>
      <c r="M2267" s="4">
        <v>154.9</v>
      </c>
      <c r="N2267" s="4">
        <v>5</v>
      </c>
      <c r="O2267" s="4">
        <v>69.704999999999998</v>
      </c>
      <c r="P2267" s="14">
        <f t="shared" si="215"/>
        <v>0.44999999999999996</v>
      </c>
    </row>
    <row r="2268" spans="1:16" ht="14.25" customHeight="1" x14ac:dyDescent="0.25">
      <c r="A2268" s="2" t="s">
        <v>2447</v>
      </c>
      <c r="B2268" s="3">
        <v>41232</v>
      </c>
      <c r="C2268" s="10" t="str">
        <f t="shared" si="210"/>
        <v>November</v>
      </c>
      <c r="D2268" s="10" t="str">
        <f t="shared" si="211"/>
        <v>2012</v>
      </c>
      <c r="E2268" s="3">
        <v>41239</v>
      </c>
      <c r="F2268" s="13">
        <f t="shared" si="212"/>
        <v>7</v>
      </c>
      <c r="G2268" s="2" t="s">
        <v>3627</v>
      </c>
      <c r="H2268" s="2" t="s">
        <v>3159</v>
      </c>
      <c r="I2268" s="22" t="str">
        <f t="shared" si="213"/>
        <v>United States</v>
      </c>
      <c r="J2268" s="22" t="str">
        <f t="shared" si="214"/>
        <v>Nevada</v>
      </c>
      <c r="K2268" s="2" t="s">
        <v>20</v>
      </c>
      <c r="L2268" s="2" t="s">
        <v>2117</v>
      </c>
      <c r="M2268" s="4">
        <v>31.08</v>
      </c>
      <c r="N2268" s="4">
        <v>4</v>
      </c>
      <c r="O2268" s="4">
        <v>8.3916000000000004</v>
      </c>
      <c r="P2268" s="14">
        <f t="shared" si="215"/>
        <v>0.27</v>
      </c>
    </row>
    <row r="2269" spans="1:16" ht="14.25" customHeight="1" x14ac:dyDescent="0.25">
      <c r="A2269" s="2" t="s">
        <v>2448</v>
      </c>
      <c r="B2269" s="3">
        <v>41534</v>
      </c>
      <c r="C2269" s="10" t="str">
        <f t="shared" si="210"/>
        <v>September</v>
      </c>
      <c r="D2269" s="10" t="str">
        <f t="shared" si="211"/>
        <v>2013</v>
      </c>
      <c r="E2269" s="3">
        <v>41540</v>
      </c>
      <c r="F2269" s="13">
        <f t="shared" si="212"/>
        <v>6</v>
      </c>
      <c r="G2269" s="2" t="s">
        <v>3597</v>
      </c>
      <c r="H2269" s="2" t="s">
        <v>3201</v>
      </c>
      <c r="I2269" s="22" t="str">
        <f t="shared" si="213"/>
        <v>United States</v>
      </c>
      <c r="J2269" s="22" t="str">
        <f t="shared" si="214"/>
        <v>California</v>
      </c>
      <c r="K2269" s="2" t="s">
        <v>45</v>
      </c>
      <c r="L2269" s="2" t="s">
        <v>1437</v>
      </c>
      <c r="M2269" s="4">
        <v>12.96</v>
      </c>
      <c r="N2269" s="4">
        <v>2</v>
      </c>
      <c r="O2269" s="4">
        <v>6.3503999999999996</v>
      </c>
      <c r="P2269" s="14">
        <f t="shared" si="215"/>
        <v>0.48999999999999994</v>
      </c>
    </row>
    <row r="2270" spans="1:16" ht="14.25" customHeight="1" x14ac:dyDescent="0.25">
      <c r="A2270" s="2" t="s">
        <v>2449</v>
      </c>
      <c r="B2270" s="3">
        <v>40774</v>
      </c>
      <c r="C2270" s="10" t="str">
        <f t="shared" si="210"/>
        <v>August</v>
      </c>
      <c r="D2270" s="10" t="str">
        <f t="shared" si="211"/>
        <v>2011</v>
      </c>
      <c r="E2270" s="3">
        <v>40776</v>
      </c>
      <c r="F2270" s="13">
        <f t="shared" si="212"/>
        <v>2</v>
      </c>
      <c r="G2270" s="2" t="s">
        <v>3745</v>
      </c>
      <c r="H2270" s="2" t="s">
        <v>3131</v>
      </c>
      <c r="I2270" s="22" t="str">
        <f t="shared" si="213"/>
        <v>United States</v>
      </c>
      <c r="J2270" s="22" t="str">
        <f t="shared" si="214"/>
        <v>California</v>
      </c>
      <c r="K2270" s="2" t="s">
        <v>12</v>
      </c>
      <c r="L2270" s="2" t="s">
        <v>1727</v>
      </c>
      <c r="M2270" s="4">
        <v>289.24</v>
      </c>
      <c r="N2270" s="4">
        <v>7</v>
      </c>
      <c r="O2270" s="4">
        <v>26.031600000000001</v>
      </c>
      <c r="P2270" s="14">
        <f t="shared" si="215"/>
        <v>0.09</v>
      </c>
    </row>
    <row r="2271" spans="1:16" ht="14.25" customHeight="1" x14ac:dyDescent="0.25">
      <c r="A2271" s="2" t="s">
        <v>2449</v>
      </c>
      <c r="B2271" s="3">
        <v>40774</v>
      </c>
      <c r="C2271" s="10" t="str">
        <f t="shared" si="210"/>
        <v>August</v>
      </c>
      <c r="D2271" s="10" t="str">
        <f t="shared" si="211"/>
        <v>2011</v>
      </c>
      <c r="E2271" s="3">
        <v>40776</v>
      </c>
      <c r="F2271" s="13">
        <f t="shared" si="212"/>
        <v>2</v>
      </c>
      <c r="G2271" s="2" t="s">
        <v>3745</v>
      </c>
      <c r="H2271" s="2" t="s">
        <v>3131</v>
      </c>
      <c r="I2271" s="22" t="str">
        <f t="shared" si="213"/>
        <v>United States</v>
      </c>
      <c r="J2271" s="22" t="str">
        <f t="shared" si="214"/>
        <v>California</v>
      </c>
      <c r="K2271" s="2" t="s">
        <v>18</v>
      </c>
      <c r="L2271" s="2" t="s">
        <v>1006</v>
      </c>
      <c r="M2271" s="4">
        <v>69.456000000000003</v>
      </c>
      <c r="N2271" s="4">
        <v>2</v>
      </c>
      <c r="O2271" s="4">
        <v>22.5732</v>
      </c>
      <c r="P2271" s="14">
        <f t="shared" si="215"/>
        <v>0.32500000000000001</v>
      </c>
    </row>
    <row r="2272" spans="1:16" ht="14.25" customHeight="1" x14ac:dyDescent="0.25">
      <c r="A2272" s="2" t="s">
        <v>2450</v>
      </c>
      <c r="B2272" s="3">
        <v>41983</v>
      </c>
      <c r="C2272" s="10" t="str">
        <f t="shared" si="210"/>
        <v>December</v>
      </c>
      <c r="D2272" s="10" t="str">
        <f t="shared" si="211"/>
        <v>2014</v>
      </c>
      <c r="E2272" s="3">
        <v>41985</v>
      </c>
      <c r="F2272" s="13">
        <f t="shared" si="212"/>
        <v>2</v>
      </c>
      <c r="G2272" s="2" t="s">
        <v>3905</v>
      </c>
      <c r="H2272" s="2" t="s">
        <v>3178</v>
      </c>
      <c r="I2272" s="22" t="str">
        <f t="shared" si="213"/>
        <v>United States</v>
      </c>
      <c r="J2272" s="22" t="str">
        <f t="shared" si="214"/>
        <v>California</v>
      </c>
      <c r="K2272" s="2" t="s">
        <v>198</v>
      </c>
      <c r="L2272" s="2" t="s">
        <v>1598</v>
      </c>
      <c r="M2272" s="4">
        <v>148.25700000000001</v>
      </c>
      <c r="N2272" s="4">
        <v>3</v>
      </c>
      <c r="O2272" s="4">
        <v>15.697800000000001</v>
      </c>
      <c r="P2272" s="14">
        <f t="shared" si="215"/>
        <v>0.10588235294117647</v>
      </c>
    </row>
    <row r="2273" spans="1:16" ht="14.25" customHeight="1" x14ac:dyDescent="0.25">
      <c r="A2273" s="2" t="s">
        <v>2451</v>
      </c>
      <c r="B2273" s="3">
        <v>40778</v>
      </c>
      <c r="C2273" s="10" t="str">
        <f t="shared" si="210"/>
        <v>August</v>
      </c>
      <c r="D2273" s="10" t="str">
        <f t="shared" si="211"/>
        <v>2011</v>
      </c>
      <c r="E2273" s="3">
        <v>40782</v>
      </c>
      <c r="F2273" s="13">
        <f t="shared" si="212"/>
        <v>4</v>
      </c>
      <c r="G2273" s="2" t="s">
        <v>3455</v>
      </c>
      <c r="H2273" s="2" t="s">
        <v>3146</v>
      </c>
      <c r="I2273" s="22" t="str">
        <f t="shared" si="213"/>
        <v>United States</v>
      </c>
      <c r="J2273" s="22" t="str">
        <f t="shared" si="214"/>
        <v>Colorado</v>
      </c>
      <c r="K2273" s="2" t="s">
        <v>45</v>
      </c>
      <c r="L2273" s="2" t="s">
        <v>2452</v>
      </c>
      <c r="M2273" s="4">
        <v>15.552</v>
      </c>
      <c r="N2273" s="4">
        <v>3</v>
      </c>
      <c r="O2273" s="4">
        <v>5.4432</v>
      </c>
      <c r="P2273" s="14">
        <f t="shared" si="215"/>
        <v>0.35000000000000003</v>
      </c>
    </row>
    <row r="2274" spans="1:16" ht="14.25" customHeight="1" x14ac:dyDescent="0.25">
      <c r="A2274" s="2" t="s">
        <v>2451</v>
      </c>
      <c r="B2274" s="3">
        <v>40778</v>
      </c>
      <c r="C2274" s="10" t="str">
        <f t="shared" si="210"/>
        <v>August</v>
      </c>
      <c r="D2274" s="10" t="str">
        <f t="shared" si="211"/>
        <v>2011</v>
      </c>
      <c r="E2274" s="3">
        <v>40782</v>
      </c>
      <c r="F2274" s="13">
        <f t="shared" si="212"/>
        <v>4</v>
      </c>
      <c r="G2274" s="2" t="s">
        <v>3455</v>
      </c>
      <c r="H2274" s="2" t="s">
        <v>3146</v>
      </c>
      <c r="I2274" s="22" t="str">
        <f t="shared" si="213"/>
        <v>United States</v>
      </c>
      <c r="J2274" s="22" t="str">
        <f t="shared" si="214"/>
        <v>Colorado</v>
      </c>
      <c r="K2274" s="2" t="s">
        <v>82</v>
      </c>
      <c r="L2274" s="2" t="s">
        <v>2453</v>
      </c>
      <c r="M2274" s="4">
        <v>6.8</v>
      </c>
      <c r="N2274" s="4">
        <v>1</v>
      </c>
      <c r="O2274" s="4">
        <v>0.51</v>
      </c>
      <c r="P2274" s="14">
        <f t="shared" si="215"/>
        <v>7.4999999999999997E-2</v>
      </c>
    </row>
    <row r="2275" spans="1:16" ht="14.25" customHeight="1" x14ac:dyDescent="0.25">
      <c r="A2275" s="2" t="s">
        <v>2451</v>
      </c>
      <c r="B2275" s="3">
        <v>40778</v>
      </c>
      <c r="C2275" s="10" t="str">
        <f t="shared" si="210"/>
        <v>August</v>
      </c>
      <c r="D2275" s="10" t="str">
        <f t="shared" si="211"/>
        <v>2011</v>
      </c>
      <c r="E2275" s="3">
        <v>40782</v>
      </c>
      <c r="F2275" s="13">
        <f t="shared" si="212"/>
        <v>4</v>
      </c>
      <c r="G2275" s="2" t="s">
        <v>3455</v>
      </c>
      <c r="H2275" s="2" t="s">
        <v>3146</v>
      </c>
      <c r="I2275" s="22" t="str">
        <f t="shared" si="213"/>
        <v>United States</v>
      </c>
      <c r="J2275" s="22" t="str">
        <f t="shared" si="214"/>
        <v>Colorado</v>
      </c>
      <c r="K2275" s="2" t="s">
        <v>12</v>
      </c>
      <c r="L2275" s="2" t="s">
        <v>138</v>
      </c>
      <c r="M2275" s="4">
        <v>4.2240000000000002</v>
      </c>
      <c r="N2275" s="4">
        <v>3</v>
      </c>
      <c r="O2275" s="4">
        <v>1.2672000000000001</v>
      </c>
      <c r="P2275" s="14">
        <f t="shared" si="215"/>
        <v>0.3</v>
      </c>
    </row>
    <row r="2276" spans="1:16" ht="14.25" customHeight="1" x14ac:dyDescent="0.25">
      <c r="A2276" s="2" t="s">
        <v>2451</v>
      </c>
      <c r="B2276" s="3">
        <v>40778</v>
      </c>
      <c r="C2276" s="10" t="str">
        <f t="shared" si="210"/>
        <v>August</v>
      </c>
      <c r="D2276" s="10" t="str">
        <f t="shared" si="211"/>
        <v>2011</v>
      </c>
      <c r="E2276" s="3">
        <v>40782</v>
      </c>
      <c r="F2276" s="13">
        <f t="shared" si="212"/>
        <v>4</v>
      </c>
      <c r="G2276" s="2" t="s">
        <v>3455</v>
      </c>
      <c r="H2276" s="2" t="s">
        <v>3146</v>
      </c>
      <c r="I2276" s="22" t="str">
        <f t="shared" si="213"/>
        <v>United States</v>
      </c>
      <c r="J2276" s="22" t="str">
        <f t="shared" si="214"/>
        <v>Colorado</v>
      </c>
      <c r="K2276" s="2" t="s">
        <v>16</v>
      </c>
      <c r="L2276" s="2" t="s">
        <v>232</v>
      </c>
      <c r="M2276" s="4">
        <v>143.63999999999999</v>
      </c>
      <c r="N2276" s="4">
        <v>9</v>
      </c>
      <c r="O2276" s="4">
        <v>10.773</v>
      </c>
      <c r="P2276" s="14">
        <f t="shared" si="215"/>
        <v>7.5000000000000011E-2</v>
      </c>
    </row>
    <row r="2277" spans="1:16" ht="14.25" customHeight="1" x14ac:dyDescent="0.25">
      <c r="A2277" s="2" t="s">
        <v>2451</v>
      </c>
      <c r="B2277" s="3">
        <v>40778</v>
      </c>
      <c r="C2277" s="10" t="str">
        <f t="shared" si="210"/>
        <v>August</v>
      </c>
      <c r="D2277" s="10" t="str">
        <f t="shared" si="211"/>
        <v>2011</v>
      </c>
      <c r="E2277" s="3">
        <v>40782</v>
      </c>
      <c r="F2277" s="13">
        <f t="shared" si="212"/>
        <v>4</v>
      </c>
      <c r="G2277" s="2" t="s">
        <v>3455</v>
      </c>
      <c r="H2277" s="2" t="s">
        <v>3146</v>
      </c>
      <c r="I2277" s="22" t="str">
        <f t="shared" si="213"/>
        <v>United States</v>
      </c>
      <c r="J2277" s="22" t="str">
        <f t="shared" si="214"/>
        <v>Colorado</v>
      </c>
      <c r="K2277" s="2" t="s">
        <v>45</v>
      </c>
      <c r="L2277" s="2" t="s">
        <v>417</v>
      </c>
      <c r="M2277" s="4">
        <v>31.103999999999999</v>
      </c>
      <c r="N2277" s="4">
        <v>6</v>
      </c>
      <c r="O2277" s="4">
        <v>10.8864</v>
      </c>
      <c r="P2277" s="14">
        <f t="shared" si="215"/>
        <v>0.35000000000000003</v>
      </c>
    </row>
    <row r="2278" spans="1:16" ht="14.25" customHeight="1" x14ac:dyDescent="0.25">
      <c r="A2278" s="2" t="s">
        <v>2451</v>
      </c>
      <c r="B2278" s="3">
        <v>40778</v>
      </c>
      <c r="C2278" s="10" t="str">
        <f t="shared" si="210"/>
        <v>August</v>
      </c>
      <c r="D2278" s="10" t="str">
        <f t="shared" si="211"/>
        <v>2011</v>
      </c>
      <c r="E2278" s="3">
        <v>40782</v>
      </c>
      <c r="F2278" s="13">
        <f t="shared" si="212"/>
        <v>4</v>
      </c>
      <c r="G2278" s="2" t="s">
        <v>3455</v>
      </c>
      <c r="H2278" s="2" t="s">
        <v>3146</v>
      </c>
      <c r="I2278" s="22" t="str">
        <f t="shared" si="213"/>
        <v>United States</v>
      </c>
      <c r="J2278" s="22" t="str">
        <f t="shared" si="214"/>
        <v>Colorado</v>
      </c>
      <c r="K2278" s="2" t="s">
        <v>45</v>
      </c>
      <c r="L2278" s="2" t="s">
        <v>937</v>
      </c>
      <c r="M2278" s="4">
        <v>223.05600000000001</v>
      </c>
      <c r="N2278" s="4">
        <v>9</v>
      </c>
      <c r="O2278" s="4">
        <v>69.704999999999998</v>
      </c>
      <c r="P2278" s="14">
        <f t="shared" si="215"/>
        <v>0.3125</v>
      </c>
    </row>
    <row r="2279" spans="1:16" ht="14.25" customHeight="1" x14ac:dyDescent="0.25">
      <c r="A2279" s="2" t="s">
        <v>2454</v>
      </c>
      <c r="B2279" s="3">
        <v>41953</v>
      </c>
      <c r="C2279" s="10" t="str">
        <f t="shared" si="210"/>
        <v>November</v>
      </c>
      <c r="D2279" s="10" t="str">
        <f t="shared" si="211"/>
        <v>2014</v>
      </c>
      <c r="E2279" s="3">
        <v>41957</v>
      </c>
      <c r="F2279" s="13">
        <f t="shared" si="212"/>
        <v>4</v>
      </c>
      <c r="G2279" s="2" t="s">
        <v>3782</v>
      </c>
      <c r="H2279" s="2" t="s">
        <v>3149</v>
      </c>
      <c r="I2279" s="22" t="str">
        <f t="shared" si="213"/>
        <v>United States</v>
      </c>
      <c r="J2279" s="22" t="str">
        <f t="shared" si="214"/>
        <v>California</v>
      </c>
      <c r="K2279" s="2" t="s">
        <v>72</v>
      </c>
      <c r="L2279" s="2" t="s">
        <v>371</v>
      </c>
      <c r="M2279" s="4">
        <v>523.39200000000005</v>
      </c>
      <c r="N2279" s="4">
        <v>3</v>
      </c>
      <c r="O2279" s="4">
        <v>52.339199999999998</v>
      </c>
      <c r="P2279" s="14">
        <f t="shared" si="215"/>
        <v>9.9999999999999992E-2</v>
      </c>
    </row>
    <row r="2280" spans="1:16" ht="14.25" customHeight="1" x14ac:dyDescent="0.25">
      <c r="A2280" s="2" t="s">
        <v>2455</v>
      </c>
      <c r="B2280" s="3">
        <v>40641</v>
      </c>
      <c r="C2280" s="10" t="str">
        <f t="shared" si="210"/>
        <v>April</v>
      </c>
      <c r="D2280" s="10" t="str">
        <f t="shared" si="211"/>
        <v>2011</v>
      </c>
      <c r="E2280" s="3">
        <v>40645</v>
      </c>
      <c r="F2280" s="13">
        <f t="shared" si="212"/>
        <v>4</v>
      </c>
      <c r="G2280" s="2" t="s">
        <v>3906</v>
      </c>
      <c r="H2280" s="2" t="s">
        <v>3162</v>
      </c>
      <c r="I2280" s="22" t="str">
        <f t="shared" si="213"/>
        <v>United States</v>
      </c>
      <c r="J2280" s="22" t="str">
        <f t="shared" si="214"/>
        <v>California</v>
      </c>
      <c r="K2280" s="2" t="s">
        <v>22</v>
      </c>
      <c r="L2280" s="2" t="s">
        <v>462</v>
      </c>
      <c r="M2280" s="4">
        <v>99.591999999999999</v>
      </c>
      <c r="N2280" s="4">
        <v>1</v>
      </c>
      <c r="O2280" s="4">
        <v>2.4897999999999998</v>
      </c>
      <c r="P2280" s="14">
        <f t="shared" si="215"/>
        <v>2.4999999999999998E-2</v>
      </c>
    </row>
    <row r="2281" spans="1:16" ht="14.25" customHeight="1" x14ac:dyDescent="0.25">
      <c r="A2281" s="2" t="s">
        <v>2455</v>
      </c>
      <c r="B2281" s="3">
        <v>40641</v>
      </c>
      <c r="C2281" s="10" t="str">
        <f t="shared" si="210"/>
        <v>April</v>
      </c>
      <c r="D2281" s="10" t="str">
        <f t="shared" si="211"/>
        <v>2011</v>
      </c>
      <c r="E2281" s="3">
        <v>40645</v>
      </c>
      <c r="F2281" s="13">
        <f t="shared" si="212"/>
        <v>4</v>
      </c>
      <c r="G2281" s="2" t="s">
        <v>3906</v>
      </c>
      <c r="H2281" s="2" t="s">
        <v>3162</v>
      </c>
      <c r="I2281" s="22" t="str">
        <f t="shared" si="213"/>
        <v>United States</v>
      </c>
      <c r="J2281" s="22" t="str">
        <f t="shared" si="214"/>
        <v>California</v>
      </c>
      <c r="K2281" s="2" t="s">
        <v>38</v>
      </c>
      <c r="L2281" s="2" t="s">
        <v>162</v>
      </c>
      <c r="M2281" s="4">
        <v>399.96</v>
      </c>
      <c r="N2281" s="4">
        <v>4</v>
      </c>
      <c r="O2281" s="4">
        <v>139.98599999999999</v>
      </c>
      <c r="P2281" s="14">
        <f t="shared" si="215"/>
        <v>0.35</v>
      </c>
    </row>
    <row r="2282" spans="1:16" ht="14.25" customHeight="1" x14ac:dyDescent="0.25">
      <c r="A2282" s="2" t="s">
        <v>2456</v>
      </c>
      <c r="B2282" s="3">
        <v>40811</v>
      </c>
      <c r="C2282" s="10" t="str">
        <f t="shared" si="210"/>
        <v>September</v>
      </c>
      <c r="D2282" s="10" t="str">
        <f t="shared" si="211"/>
        <v>2011</v>
      </c>
      <c r="E2282" s="3">
        <v>40816</v>
      </c>
      <c r="F2282" s="13">
        <f t="shared" si="212"/>
        <v>5</v>
      </c>
      <c r="G2282" s="2" t="s">
        <v>3588</v>
      </c>
      <c r="H2282" s="2" t="s">
        <v>3138</v>
      </c>
      <c r="I2282" s="22" t="str">
        <f t="shared" si="213"/>
        <v>United States</v>
      </c>
      <c r="J2282" s="22" t="str">
        <f t="shared" si="214"/>
        <v>Colorado</v>
      </c>
      <c r="K2282" s="2" t="s">
        <v>14</v>
      </c>
      <c r="L2282" s="2" t="s">
        <v>1481</v>
      </c>
      <c r="M2282" s="4">
        <v>14.576000000000001</v>
      </c>
      <c r="N2282" s="4">
        <v>2</v>
      </c>
      <c r="O2282" s="4">
        <v>2.3685999999999998</v>
      </c>
      <c r="P2282" s="14">
        <f t="shared" si="215"/>
        <v>0.16249999999999998</v>
      </c>
    </row>
    <row r="2283" spans="1:16" ht="14.25" customHeight="1" x14ac:dyDescent="0.25">
      <c r="A2283" s="2" t="s">
        <v>2457</v>
      </c>
      <c r="B2283" s="3">
        <v>41620</v>
      </c>
      <c r="C2283" s="10" t="str">
        <f t="shared" si="210"/>
        <v>December</v>
      </c>
      <c r="D2283" s="10" t="str">
        <f t="shared" si="211"/>
        <v>2013</v>
      </c>
      <c r="E2283" s="3">
        <v>41620</v>
      </c>
      <c r="F2283" s="13">
        <f t="shared" si="212"/>
        <v>0</v>
      </c>
      <c r="G2283" s="2" t="s">
        <v>3574</v>
      </c>
      <c r="H2283" s="2" t="s">
        <v>3167</v>
      </c>
      <c r="I2283" s="22" t="str">
        <f t="shared" si="213"/>
        <v>United States</v>
      </c>
      <c r="J2283" s="22" t="str">
        <f t="shared" si="214"/>
        <v>California</v>
      </c>
      <c r="K2283" s="2" t="s">
        <v>18</v>
      </c>
      <c r="L2283" s="2" t="s">
        <v>152</v>
      </c>
      <c r="M2283" s="4">
        <v>209.6</v>
      </c>
      <c r="N2283" s="4">
        <v>5</v>
      </c>
      <c r="O2283" s="4">
        <v>68.12</v>
      </c>
      <c r="P2283" s="14">
        <f t="shared" si="215"/>
        <v>0.32500000000000001</v>
      </c>
    </row>
    <row r="2284" spans="1:16" ht="14.25" customHeight="1" x14ac:dyDescent="0.25">
      <c r="A2284" s="2" t="s">
        <v>2457</v>
      </c>
      <c r="B2284" s="3">
        <v>41620</v>
      </c>
      <c r="C2284" s="10" t="str">
        <f t="shared" si="210"/>
        <v>December</v>
      </c>
      <c r="D2284" s="10" t="str">
        <f t="shared" si="211"/>
        <v>2013</v>
      </c>
      <c r="E2284" s="3">
        <v>41620</v>
      </c>
      <c r="F2284" s="13">
        <f t="shared" si="212"/>
        <v>0</v>
      </c>
      <c r="G2284" s="2" t="s">
        <v>3574</v>
      </c>
      <c r="H2284" s="2" t="s">
        <v>3167</v>
      </c>
      <c r="I2284" s="22" t="str">
        <f t="shared" si="213"/>
        <v>United States</v>
      </c>
      <c r="J2284" s="22" t="str">
        <f t="shared" si="214"/>
        <v>California</v>
      </c>
      <c r="K2284" s="2" t="s">
        <v>14</v>
      </c>
      <c r="L2284" s="2" t="s">
        <v>2361</v>
      </c>
      <c r="M2284" s="4">
        <v>23.32</v>
      </c>
      <c r="N2284" s="4">
        <v>2</v>
      </c>
      <c r="O2284" s="4">
        <v>6.0632000000000001</v>
      </c>
      <c r="P2284" s="14">
        <f t="shared" si="215"/>
        <v>0.26</v>
      </c>
    </row>
    <row r="2285" spans="1:16" ht="14.25" customHeight="1" x14ac:dyDescent="0.25">
      <c r="A2285" s="2" t="s">
        <v>2457</v>
      </c>
      <c r="B2285" s="3">
        <v>41620</v>
      </c>
      <c r="C2285" s="10" t="str">
        <f t="shared" si="210"/>
        <v>December</v>
      </c>
      <c r="D2285" s="10" t="str">
        <f t="shared" si="211"/>
        <v>2013</v>
      </c>
      <c r="E2285" s="3">
        <v>41620</v>
      </c>
      <c r="F2285" s="13">
        <f t="shared" si="212"/>
        <v>0</v>
      </c>
      <c r="G2285" s="2" t="s">
        <v>3574</v>
      </c>
      <c r="H2285" s="2" t="s">
        <v>3167</v>
      </c>
      <c r="I2285" s="22" t="str">
        <f t="shared" si="213"/>
        <v>United States</v>
      </c>
      <c r="J2285" s="22" t="str">
        <f t="shared" si="214"/>
        <v>California</v>
      </c>
      <c r="K2285" s="2" t="s">
        <v>45</v>
      </c>
      <c r="L2285" s="2" t="s">
        <v>814</v>
      </c>
      <c r="M2285" s="4">
        <v>30.98</v>
      </c>
      <c r="N2285" s="4">
        <v>1</v>
      </c>
      <c r="O2285" s="4">
        <v>13.941000000000001</v>
      </c>
      <c r="P2285" s="14">
        <f t="shared" si="215"/>
        <v>0.45</v>
      </c>
    </row>
    <row r="2286" spans="1:16" ht="14.25" customHeight="1" x14ac:dyDescent="0.25">
      <c r="A2286" s="2" t="s">
        <v>2457</v>
      </c>
      <c r="B2286" s="3">
        <v>41620</v>
      </c>
      <c r="C2286" s="10" t="str">
        <f t="shared" si="210"/>
        <v>December</v>
      </c>
      <c r="D2286" s="10" t="str">
        <f t="shared" si="211"/>
        <v>2013</v>
      </c>
      <c r="E2286" s="3">
        <v>41620</v>
      </c>
      <c r="F2286" s="13">
        <f t="shared" si="212"/>
        <v>0</v>
      </c>
      <c r="G2286" s="2" t="s">
        <v>3574</v>
      </c>
      <c r="H2286" s="2" t="s">
        <v>3167</v>
      </c>
      <c r="I2286" s="22" t="str">
        <f t="shared" si="213"/>
        <v>United States</v>
      </c>
      <c r="J2286" s="22" t="str">
        <f t="shared" si="214"/>
        <v>California</v>
      </c>
      <c r="K2286" s="2" t="s">
        <v>38</v>
      </c>
      <c r="L2286" s="2" t="s">
        <v>2360</v>
      </c>
      <c r="M2286" s="4">
        <v>119.96</v>
      </c>
      <c r="N2286" s="4">
        <v>4</v>
      </c>
      <c r="O2286" s="4">
        <v>25.191600000000001</v>
      </c>
      <c r="P2286" s="14">
        <f t="shared" si="215"/>
        <v>0.21000000000000002</v>
      </c>
    </row>
    <row r="2287" spans="1:16" ht="14.25" customHeight="1" x14ac:dyDescent="0.25">
      <c r="A2287" s="2" t="s">
        <v>2457</v>
      </c>
      <c r="B2287" s="3">
        <v>41620</v>
      </c>
      <c r="C2287" s="10" t="str">
        <f t="shared" si="210"/>
        <v>December</v>
      </c>
      <c r="D2287" s="10" t="str">
        <f t="shared" si="211"/>
        <v>2013</v>
      </c>
      <c r="E2287" s="3">
        <v>41620</v>
      </c>
      <c r="F2287" s="13">
        <f t="shared" si="212"/>
        <v>0</v>
      </c>
      <c r="G2287" s="2" t="s">
        <v>3574</v>
      </c>
      <c r="H2287" s="2" t="s">
        <v>3167</v>
      </c>
      <c r="I2287" s="22" t="str">
        <f t="shared" si="213"/>
        <v>United States</v>
      </c>
      <c r="J2287" s="22" t="str">
        <f t="shared" si="214"/>
        <v>California</v>
      </c>
      <c r="K2287" s="2" t="s">
        <v>72</v>
      </c>
      <c r="L2287" s="2" t="s">
        <v>2399</v>
      </c>
      <c r="M2287" s="4">
        <v>363.92</v>
      </c>
      <c r="N2287" s="4">
        <v>5</v>
      </c>
      <c r="O2287" s="4">
        <v>-31.843</v>
      </c>
      <c r="P2287" s="14">
        <f t="shared" si="215"/>
        <v>-8.7499999999999994E-2</v>
      </c>
    </row>
    <row r="2288" spans="1:16" ht="14.25" customHeight="1" x14ac:dyDescent="0.25">
      <c r="A2288" s="2" t="s">
        <v>2457</v>
      </c>
      <c r="B2288" s="3">
        <v>41620</v>
      </c>
      <c r="C2288" s="10" t="str">
        <f t="shared" si="210"/>
        <v>December</v>
      </c>
      <c r="D2288" s="10" t="str">
        <f t="shared" si="211"/>
        <v>2013</v>
      </c>
      <c r="E2288" s="3">
        <v>41620</v>
      </c>
      <c r="F2288" s="13">
        <f t="shared" si="212"/>
        <v>0</v>
      </c>
      <c r="G2288" s="2" t="s">
        <v>3574</v>
      </c>
      <c r="H2288" s="2" t="s">
        <v>3167</v>
      </c>
      <c r="I2288" s="22" t="str">
        <f t="shared" si="213"/>
        <v>United States</v>
      </c>
      <c r="J2288" s="22" t="str">
        <f t="shared" si="214"/>
        <v>California</v>
      </c>
      <c r="K2288" s="2" t="s">
        <v>18</v>
      </c>
      <c r="L2288" s="2" t="s">
        <v>2458</v>
      </c>
      <c r="M2288" s="4">
        <v>35.808</v>
      </c>
      <c r="N2288" s="4">
        <v>3</v>
      </c>
      <c r="O2288" s="4">
        <v>11.19</v>
      </c>
      <c r="P2288" s="14">
        <f t="shared" si="215"/>
        <v>0.3125</v>
      </c>
    </row>
    <row r="2289" spans="1:16" ht="14.25" customHeight="1" x14ac:dyDescent="0.25">
      <c r="A2289" s="2" t="s">
        <v>2457</v>
      </c>
      <c r="B2289" s="3">
        <v>41620</v>
      </c>
      <c r="C2289" s="10" t="str">
        <f t="shared" si="210"/>
        <v>December</v>
      </c>
      <c r="D2289" s="10" t="str">
        <f t="shared" si="211"/>
        <v>2013</v>
      </c>
      <c r="E2289" s="3">
        <v>41620</v>
      </c>
      <c r="F2289" s="13">
        <f t="shared" si="212"/>
        <v>0</v>
      </c>
      <c r="G2289" s="2" t="s">
        <v>3574</v>
      </c>
      <c r="H2289" s="2" t="s">
        <v>3167</v>
      </c>
      <c r="I2289" s="22" t="str">
        <f t="shared" si="213"/>
        <v>United States</v>
      </c>
      <c r="J2289" s="22" t="str">
        <f t="shared" si="214"/>
        <v>California</v>
      </c>
      <c r="K2289" s="2" t="s">
        <v>18</v>
      </c>
      <c r="L2289" s="2" t="s">
        <v>1385</v>
      </c>
      <c r="M2289" s="4">
        <v>122.688</v>
      </c>
      <c r="N2289" s="4">
        <v>9</v>
      </c>
      <c r="O2289" s="4">
        <v>39.873600000000003</v>
      </c>
      <c r="P2289" s="14">
        <f t="shared" si="215"/>
        <v>0.32500000000000001</v>
      </c>
    </row>
    <row r="2290" spans="1:16" ht="14.25" customHeight="1" x14ac:dyDescent="0.25">
      <c r="A2290" s="2" t="s">
        <v>2457</v>
      </c>
      <c r="B2290" s="3">
        <v>41620</v>
      </c>
      <c r="C2290" s="10" t="str">
        <f t="shared" si="210"/>
        <v>December</v>
      </c>
      <c r="D2290" s="10" t="str">
        <f t="shared" si="211"/>
        <v>2013</v>
      </c>
      <c r="E2290" s="3">
        <v>41620</v>
      </c>
      <c r="F2290" s="13">
        <f t="shared" si="212"/>
        <v>0</v>
      </c>
      <c r="G2290" s="2" t="s">
        <v>3574</v>
      </c>
      <c r="H2290" s="2" t="s">
        <v>3167</v>
      </c>
      <c r="I2290" s="22" t="str">
        <f t="shared" si="213"/>
        <v>United States</v>
      </c>
      <c r="J2290" s="22" t="str">
        <f t="shared" si="214"/>
        <v>California</v>
      </c>
      <c r="K2290" s="2" t="s">
        <v>22</v>
      </c>
      <c r="L2290" s="2" t="s">
        <v>548</v>
      </c>
      <c r="M2290" s="4">
        <v>892.13599999999997</v>
      </c>
      <c r="N2290" s="4">
        <v>7</v>
      </c>
      <c r="O2290" s="4">
        <v>111.517</v>
      </c>
      <c r="P2290" s="14">
        <f t="shared" si="215"/>
        <v>0.125</v>
      </c>
    </row>
    <row r="2291" spans="1:16" ht="14.25" customHeight="1" x14ac:dyDescent="0.25">
      <c r="A2291" s="2" t="s">
        <v>2457</v>
      </c>
      <c r="B2291" s="3">
        <v>41620</v>
      </c>
      <c r="C2291" s="10" t="str">
        <f t="shared" si="210"/>
        <v>December</v>
      </c>
      <c r="D2291" s="10" t="str">
        <f t="shared" si="211"/>
        <v>2013</v>
      </c>
      <c r="E2291" s="3">
        <v>41620</v>
      </c>
      <c r="F2291" s="13">
        <f t="shared" si="212"/>
        <v>0</v>
      </c>
      <c r="G2291" s="2" t="s">
        <v>3574</v>
      </c>
      <c r="H2291" s="2" t="s">
        <v>3167</v>
      </c>
      <c r="I2291" s="22" t="str">
        <f t="shared" si="213"/>
        <v>United States</v>
      </c>
      <c r="J2291" s="22" t="str">
        <f t="shared" si="214"/>
        <v>California</v>
      </c>
      <c r="K2291" s="2" t="s">
        <v>28</v>
      </c>
      <c r="L2291" s="2" t="s">
        <v>2122</v>
      </c>
      <c r="M2291" s="4">
        <v>50.22</v>
      </c>
      <c r="N2291" s="4">
        <v>3</v>
      </c>
      <c r="O2291" s="4">
        <v>2.0087999999999999</v>
      </c>
      <c r="P2291" s="14">
        <f t="shared" si="215"/>
        <v>0.04</v>
      </c>
    </row>
    <row r="2292" spans="1:16" ht="14.25" customHeight="1" x14ac:dyDescent="0.25">
      <c r="A2292" s="2" t="s">
        <v>2457</v>
      </c>
      <c r="B2292" s="3">
        <v>41620</v>
      </c>
      <c r="C2292" s="10" t="str">
        <f t="shared" si="210"/>
        <v>December</v>
      </c>
      <c r="D2292" s="10" t="str">
        <f t="shared" si="211"/>
        <v>2013</v>
      </c>
      <c r="E2292" s="3">
        <v>41620</v>
      </c>
      <c r="F2292" s="13">
        <f t="shared" si="212"/>
        <v>0</v>
      </c>
      <c r="G2292" s="2" t="s">
        <v>3574</v>
      </c>
      <c r="H2292" s="2" t="s">
        <v>3167</v>
      </c>
      <c r="I2292" s="22" t="str">
        <f t="shared" si="213"/>
        <v>United States</v>
      </c>
      <c r="J2292" s="22" t="str">
        <f t="shared" si="214"/>
        <v>California</v>
      </c>
      <c r="K2292" s="2" t="s">
        <v>20</v>
      </c>
      <c r="L2292" s="2" t="s">
        <v>2340</v>
      </c>
      <c r="M2292" s="4">
        <v>83.42</v>
      </c>
      <c r="N2292" s="4">
        <v>2</v>
      </c>
      <c r="O2292" s="4">
        <v>24.191800000000001</v>
      </c>
      <c r="P2292" s="14">
        <f t="shared" si="215"/>
        <v>0.28999999999999998</v>
      </c>
    </row>
    <row r="2293" spans="1:16" ht="14.25" customHeight="1" x14ac:dyDescent="0.25">
      <c r="A2293" s="2" t="s">
        <v>2457</v>
      </c>
      <c r="B2293" s="3">
        <v>41620</v>
      </c>
      <c r="C2293" s="10" t="str">
        <f t="shared" si="210"/>
        <v>December</v>
      </c>
      <c r="D2293" s="10" t="str">
        <f t="shared" si="211"/>
        <v>2013</v>
      </c>
      <c r="E2293" s="3">
        <v>41620</v>
      </c>
      <c r="F2293" s="13">
        <f t="shared" si="212"/>
        <v>0</v>
      </c>
      <c r="G2293" s="2" t="s">
        <v>3574</v>
      </c>
      <c r="H2293" s="2" t="s">
        <v>3167</v>
      </c>
      <c r="I2293" s="22" t="str">
        <f t="shared" si="213"/>
        <v>United States</v>
      </c>
      <c r="J2293" s="22" t="str">
        <f t="shared" si="214"/>
        <v>California</v>
      </c>
      <c r="K2293" s="2" t="s">
        <v>18</v>
      </c>
      <c r="L2293" s="2" t="s">
        <v>2459</v>
      </c>
      <c r="M2293" s="4">
        <v>5.8719999999999999</v>
      </c>
      <c r="N2293" s="4">
        <v>2</v>
      </c>
      <c r="O2293" s="4">
        <v>2.1286</v>
      </c>
      <c r="P2293" s="14">
        <f t="shared" si="215"/>
        <v>0.36249999999999999</v>
      </c>
    </row>
    <row r="2294" spans="1:16" ht="14.25" customHeight="1" x14ac:dyDescent="0.25">
      <c r="A2294" s="2" t="s">
        <v>2460</v>
      </c>
      <c r="B2294" s="3">
        <v>40942</v>
      </c>
      <c r="C2294" s="10" t="str">
        <f t="shared" si="210"/>
        <v>February</v>
      </c>
      <c r="D2294" s="10" t="str">
        <f t="shared" si="211"/>
        <v>2012</v>
      </c>
      <c r="E2294" s="3">
        <v>40944</v>
      </c>
      <c r="F2294" s="13">
        <f t="shared" si="212"/>
        <v>2</v>
      </c>
      <c r="G2294" s="2" t="s">
        <v>3660</v>
      </c>
      <c r="H2294" s="2" t="s">
        <v>3195</v>
      </c>
      <c r="I2294" s="22" t="str">
        <f t="shared" si="213"/>
        <v>United States</v>
      </c>
      <c r="J2294" s="22" t="str">
        <f t="shared" si="214"/>
        <v>Utah</v>
      </c>
      <c r="K2294" s="2" t="s">
        <v>18</v>
      </c>
      <c r="L2294" s="2" t="s">
        <v>1891</v>
      </c>
      <c r="M2294" s="4">
        <v>12.144</v>
      </c>
      <c r="N2294" s="4">
        <v>3</v>
      </c>
      <c r="O2294" s="4">
        <v>4.0986000000000002</v>
      </c>
      <c r="P2294" s="14">
        <f t="shared" si="215"/>
        <v>0.33750000000000002</v>
      </c>
    </row>
    <row r="2295" spans="1:16" ht="14.25" customHeight="1" x14ac:dyDescent="0.25">
      <c r="A2295" s="2" t="s">
        <v>2461</v>
      </c>
      <c r="B2295" s="3">
        <v>41638</v>
      </c>
      <c r="C2295" s="10" t="str">
        <f t="shared" si="210"/>
        <v>December</v>
      </c>
      <c r="D2295" s="10" t="str">
        <f t="shared" si="211"/>
        <v>2013</v>
      </c>
      <c r="E2295" s="3">
        <v>41640</v>
      </c>
      <c r="F2295" s="13">
        <f t="shared" si="212"/>
        <v>2</v>
      </c>
      <c r="G2295" s="2" t="s">
        <v>3349</v>
      </c>
      <c r="H2295" s="2" t="s">
        <v>3211</v>
      </c>
      <c r="I2295" s="22" t="str">
        <f t="shared" si="213"/>
        <v>United States</v>
      </c>
      <c r="J2295" s="22" t="str">
        <f t="shared" si="214"/>
        <v>Oregon</v>
      </c>
      <c r="K2295" s="2" t="s">
        <v>87</v>
      </c>
      <c r="L2295" s="2" t="s">
        <v>1909</v>
      </c>
      <c r="M2295" s="4">
        <v>27.792000000000002</v>
      </c>
      <c r="N2295" s="4">
        <v>3</v>
      </c>
      <c r="O2295" s="4">
        <v>10.422000000000001</v>
      </c>
      <c r="P2295" s="14">
        <f t="shared" si="215"/>
        <v>0.375</v>
      </c>
    </row>
    <row r="2296" spans="1:16" ht="14.25" customHeight="1" x14ac:dyDescent="0.25">
      <c r="A2296" s="2" t="s">
        <v>2462</v>
      </c>
      <c r="B2296" s="3">
        <v>41883</v>
      </c>
      <c r="C2296" s="10" t="str">
        <f t="shared" si="210"/>
        <v>September</v>
      </c>
      <c r="D2296" s="10" t="str">
        <f t="shared" si="211"/>
        <v>2014</v>
      </c>
      <c r="E2296" s="3">
        <v>41888</v>
      </c>
      <c r="F2296" s="13">
        <f t="shared" si="212"/>
        <v>5</v>
      </c>
      <c r="G2296" s="2" t="s">
        <v>3625</v>
      </c>
      <c r="H2296" s="2" t="s">
        <v>3169</v>
      </c>
      <c r="I2296" s="22" t="str">
        <f t="shared" si="213"/>
        <v>United States</v>
      </c>
      <c r="J2296" s="22" t="str">
        <f t="shared" si="214"/>
        <v>Oregon</v>
      </c>
      <c r="K2296" s="2" t="s">
        <v>82</v>
      </c>
      <c r="L2296" s="2" t="s">
        <v>1438</v>
      </c>
      <c r="M2296" s="4">
        <v>6.2080000000000002</v>
      </c>
      <c r="N2296" s="4">
        <v>2</v>
      </c>
      <c r="O2296" s="4">
        <v>0.69840000000000002</v>
      </c>
      <c r="P2296" s="14">
        <f t="shared" si="215"/>
        <v>0.1125</v>
      </c>
    </row>
    <row r="2297" spans="1:16" ht="14.25" customHeight="1" x14ac:dyDescent="0.25">
      <c r="A2297" s="2" t="s">
        <v>2463</v>
      </c>
      <c r="B2297" s="3">
        <v>40883</v>
      </c>
      <c r="C2297" s="10" t="str">
        <f t="shared" si="210"/>
        <v>December</v>
      </c>
      <c r="D2297" s="10" t="str">
        <f t="shared" si="211"/>
        <v>2011</v>
      </c>
      <c r="E2297" s="3">
        <v>40885</v>
      </c>
      <c r="F2297" s="13">
        <f t="shared" si="212"/>
        <v>2</v>
      </c>
      <c r="G2297" s="2" t="s">
        <v>3712</v>
      </c>
      <c r="H2297" s="2" t="s">
        <v>3131</v>
      </c>
      <c r="I2297" s="22" t="str">
        <f t="shared" si="213"/>
        <v>United States</v>
      </c>
      <c r="J2297" s="22" t="str">
        <f t="shared" si="214"/>
        <v>California</v>
      </c>
      <c r="K2297" s="2" t="s">
        <v>28</v>
      </c>
      <c r="L2297" s="2" t="s">
        <v>427</v>
      </c>
      <c r="M2297" s="4">
        <v>1261.33</v>
      </c>
      <c r="N2297" s="4">
        <v>7</v>
      </c>
      <c r="O2297" s="4">
        <v>327.94580000000002</v>
      </c>
      <c r="P2297" s="14">
        <f t="shared" si="215"/>
        <v>0.26</v>
      </c>
    </row>
    <row r="2298" spans="1:16" ht="14.25" customHeight="1" x14ac:dyDescent="0.25">
      <c r="A2298" s="2" t="s">
        <v>2464</v>
      </c>
      <c r="B2298" s="3">
        <v>41425</v>
      </c>
      <c r="C2298" s="10" t="str">
        <f t="shared" si="210"/>
        <v>May</v>
      </c>
      <c r="D2298" s="10" t="str">
        <f t="shared" si="211"/>
        <v>2013</v>
      </c>
      <c r="E2298" s="3">
        <v>41429</v>
      </c>
      <c r="F2298" s="13">
        <f t="shared" si="212"/>
        <v>4</v>
      </c>
      <c r="G2298" s="2" t="s">
        <v>3633</v>
      </c>
      <c r="H2298" s="2" t="s">
        <v>3131</v>
      </c>
      <c r="I2298" s="22" t="str">
        <f t="shared" si="213"/>
        <v>United States</v>
      </c>
      <c r="J2298" s="22" t="str">
        <f t="shared" si="214"/>
        <v>California</v>
      </c>
      <c r="K2298" s="2" t="s">
        <v>45</v>
      </c>
      <c r="L2298" s="2" t="s">
        <v>1171</v>
      </c>
      <c r="M2298" s="4">
        <v>38.880000000000003</v>
      </c>
      <c r="N2298" s="4">
        <v>6</v>
      </c>
      <c r="O2298" s="4">
        <v>18.662400000000002</v>
      </c>
      <c r="P2298" s="14">
        <f t="shared" si="215"/>
        <v>0.48000000000000004</v>
      </c>
    </row>
    <row r="2299" spans="1:16" ht="14.25" customHeight="1" x14ac:dyDescent="0.25">
      <c r="A2299" s="2" t="s">
        <v>2465</v>
      </c>
      <c r="B2299" s="3">
        <v>40764</v>
      </c>
      <c r="C2299" s="10" t="str">
        <f t="shared" si="210"/>
        <v>August</v>
      </c>
      <c r="D2299" s="10" t="str">
        <f t="shared" si="211"/>
        <v>2011</v>
      </c>
      <c r="E2299" s="3">
        <v>40769</v>
      </c>
      <c r="F2299" s="13">
        <f t="shared" si="212"/>
        <v>5</v>
      </c>
      <c r="G2299" s="2" t="s">
        <v>3560</v>
      </c>
      <c r="H2299" s="2" t="s">
        <v>3190</v>
      </c>
      <c r="I2299" s="22" t="str">
        <f t="shared" si="213"/>
        <v>United States</v>
      </c>
      <c r="J2299" s="22" t="str">
        <f t="shared" si="214"/>
        <v>California</v>
      </c>
      <c r="K2299" s="2" t="s">
        <v>45</v>
      </c>
      <c r="L2299" s="2" t="s">
        <v>258</v>
      </c>
      <c r="M2299" s="4">
        <v>5.98</v>
      </c>
      <c r="N2299" s="4">
        <v>1</v>
      </c>
      <c r="O2299" s="4">
        <v>2.6909999999999998</v>
      </c>
      <c r="P2299" s="14">
        <f t="shared" si="215"/>
        <v>0.44999999999999996</v>
      </c>
    </row>
    <row r="2300" spans="1:16" ht="14.25" customHeight="1" x14ac:dyDescent="0.25">
      <c r="A2300" s="2" t="s">
        <v>2466</v>
      </c>
      <c r="B2300" s="3">
        <v>41407</v>
      </c>
      <c r="C2300" s="10" t="str">
        <f t="shared" si="210"/>
        <v>May</v>
      </c>
      <c r="D2300" s="10" t="str">
        <f t="shared" si="211"/>
        <v>2013</v>
      </c>
      <c r="E2300" s="3">
        <v>41412</v>
      </c>
      <c r="F2300" s="13">
        <f t="shared" si="212"/>
        <v>5</v>
      </c>
      <c r="G2300" s="2" t="s">
        <v>3801</v>
      </c>
      <c r="H2300" s="2" t="s">
        <v>3132</v>
      </c>
      <c r="I2300" s="22" t="str">
        <f t="shared" si="213"/>
        <v>United States</v>
      </c>
      <c r="J2300" s="22" t="str">
        <f t="shared" si="214"/>
        <v>Washington</v>
      </c>
      <c r="K2300" s="2" t="s">
        <v>87</v>
      </c>
      <c r="L2300" s="2" t="s">
        <v>1452</v>
      </c>
      <c r="M2300" s="4">
        <v>54.9</v>
      </c>
      <c r="N2300" s="4">
        <v>5</v>
      </c>
      <c r="O2300" s="4">
        <v>26.901</v>
      </c>
      <c r="P2300" s="14">
        <f t="shared" si="215"/>
        <v>0.49</v>
      </c>
    </row>
    <row r="2301" spans="1:16" ht="14.25" customHeight="1" x14ac:dyDescent="0.25">
      <c r="A2301" s="2" t="s">
        <v>2467</v>
      </c>
      <c r="B2301" s="3">
        <v>41842</v>
      </c>
      <c r="C2301" s="10" t="str">
        <f t="shared" si="210"/>
        <v>July</v>
      </c>
      <c r="D2301" s="10" t="str">
        <f t="shared" si="211"/>
        <v>2014</v>
      </c>
      <c r="E2301" s="3">
        <v>41846</v>
      </c>
      <c r="F2301" s="13">
        <f t="shared" si="212"/>
        <v>4</v>
      </c>
      <c r="G2301" s="2" t="s">
        <v>3395</v>
      </c>
      <c r="H2301" s="2" t="s">
        <v>3162</v>
      </c>
      <c r="I2301" s="22" t="str">
        <f t="shared" si="213"/>
        <v>United States</v>
      </c>
      <c r="J2301" s="22" t="str">
        <f t="shared" si="214"/>
        <v>California</v>
      </c>
      <c r="K2301" s="2" t="s">
        <v>14</v>
      </c>
      <c r="L2301" s="2" t="s">
        <v>1717</v>
      </c>
      <c r="M2301" s="4">
        <v>3.52</v>
      </c>
      <c r="N2301" s="4">
        <v>2</v>
      </c>
      <c r="O2301" s="4">
        <v>1.6896</v>
      </c>
      <c r="P2301" s="14">
        <f t="shared" si="215"/>
        <v>0.48</v>
      </c>
    </row>
    <row r="2302" spans="1:16" ht="14.25" customHeight="1" x14ac:dyDescent="0.25">
      <c r="A2302" s="2" t="s">
        <v>2467</v>
      </c>
      <c r="B2302" s="3">
        <v>41842</v>
      </c>
      <c r="C2302" s="10" t="str">
        <f t="shared" si="210"/>
        <v>July</v>
      </c>
      <c r="D2302" s="10" t="str">
        <f t="shared" si="211"/>
        <v>2014</v>
      </c>
      <c r="E2302" s="3">
        <v>41846</v>
      </c>
      <c r="F2302" s="13">
        <f t="shared" si="212"/>
        <v>4</v>
      </c>
      <c r="G2302" s="2" t="s">
        <v>3395</v>
      </c>
      <c r="H2302" s="2" t="s">
        <v>3162</v>
      </c>
      <c r="I2302" s="22" t="str">
        <f t="shared" si="213"/>
        <v>United States</v>
      </c>
      <c r="J2302" s="22" t="str">
        <f t="shared" si="214"/>
        <v>California</v>
      </c>
      <c r="K2302" s="2" t="s">
        <v>16</v>
      </c>
      <c r="L2302" s="2" t="s">
        <v>1646</v>
      </c>
      <c r="M2302" s="4">
        <v>1626.192</v>
      </c>
      <c r="N2302" s="4">
        <v>9</v>
      </c>
      <c r="O2302" s="4">
        <v>121.9644</v>
      </c>
      <c r="P2302" s="14">
        <f t="shared" si="215"/>
        <v>7.4999999999999997E-2</v>
      </c>
    </row>
    <row r="2303" spans="1:16" ht="14.25" customHeight="1" x14ac:dyDescent="0.25">
      <c r="A2303" s="2" t="s">
        <v>2468</v>
      </c>
      <c r="B2303" s="3">
        <v>41855</v>
      </c>
      <c r="C2303" s="10" t="str">
        <f t="shared" si="210"/>
        <v>August</v>
      </c>
      <c r="D2303" s="10" t="str">
        <f t="shared" si="211"/>
        <v>2014</v>
      </c>
      <c r="E2303" s="3">
        <v>41858</v>
      </c>
      <c r="F2303" s="13">
        <f t="shared" si="212"/>
        <v>3</v>
      </c>
      <c r="G2303" s="2" t="s">
        <v>3645</v>
      </c>
      <c r="H2303" s="2" t="s">
        <v>3131</v>
      </c>
      <c r="I2303" s="22" t="str">
        <f t="shared" si="213"/>
        <v>United States</v>
      </c>
      <c r="J2303" s="22" t="str">
        <f t="shared" si="214"/>
        <v>California</v>
      </c>
      <c r="K2303" s="2" t="s">
        <v>28</v>
      </c>
      <c r="L2303" s="2" t="s">
        <v>982</v>
      </c>
      <c r="M2303" s="4">
        <v>99.87</v>
      </c>
      <c r="N2303" s="4">
        <v>3</v>
      </c>
      <c r="O2303" s="4">
        <v>23.968800000000002</v>
      </c>
      <c r="P2303" s="14">
        <f t="shared" si="215"/>
        <v>0.24000000000000002</v>
      </c>
    </row>
    <row r="2304" spans="1:16" ht="14.25" customHeight="1" x14ac:dyDescent="0.25">
      <c r="A2304" s="2" t="s">
        <v>2469</v>
      </c>
      <c r="B2304" s="3">
        <v>41207</v>
      </c>
      <c r="C2304" s="10" t="str">
        <f t="shared" si="210"/>
        <v>October</v>
      </c>
      <c r="D2304" s="10" t="str">
        <f t="shared" si="211"/>
        <v>2012</v>
      </c>
      <c r="E2304" s="3">
        <v>41209</v>
      </c>
      <c r="F2304" s="13">
        <f t="shared" si="212"/>
        <v>2</v>
      </c>
      <c r="G2304" s="2" t="s">
        <v>3871</v>
      </c>
      <c r="H2304" s="2" t="s">
        <v>3227</v>
      </c>
      <c r="I2304" s="22" t="str">
        <f t="shared" si="213"/>
        <v>United States</v>
      </c>
      <c r="J2304" s="22" t="str">
        <f t="shared" si="214"/>
        <v>Nevada</v>
      </c>
      <c r="K2304" s="2" t="s">
        <v>14</v>
      </c>
      <c r="L2304" s="2" t="s">
        <v>997</v>
      </c>
      <c r="M2304" s="4">
        <v>79.36</v>
      </c>
      <c r="N2304" s="4">
        <v>4</v>
      </c>
      <c r="O2304" s="4">
        <v>23.808</v>
      </c>
      <c r="P2304" s="14">
        <f t="shared" si="215"/>
        <v>0.3</v>
      </c>
    </row>
    <row r="2305" spans="1:16" ht="14.25" customHeight="1" x14ac:dyDescent="0.25">
      <c r="A2305" s="2" t="s">
        <v>2470</v>
      </c>
      <c r="B2305" s="3">
        <v>41806</v>
      </c>
      <c r="C2305" s="10" t="str">
        <f t="shared" si="210"/>
        <v>June</v>
      </c>
      <c r="D2305" s="10" t="str">
        <f t="shared" si="211"/>
        <v>2014</v>
      </c>
      <c r="E2305" s="3">
        <v>41810</v>
      </c>
      <c r="F2305" s="13">
        <f t="shared" si="212"/>
        <v>4</v>
      </c>
      <c r="G2305" s="2" t="s">
        <v>3339</v>
      </c>
      <c r="H2305" s="2" t="s">
        <v>3131</v>
      </c>
      <c r="I2305" s="22" t="str">
        <f t="shared" si="213"/>
        <v>United States</v>
      </c>
      <c r="J2305" s="22" t="str">
        <f t="shared" si="214"/>
        <v>California</v>
      </c>
      <c r="K2305" s="2" t="s">
        <v>16</v>
      </c>
      <c r="L2305" s="2" t="s">
        <v>2471</v>
      </c>
      <c r="M2305" s="4">
        <v>119.96</v>
      </c>
      <c r="N2305" s="4">
        <v>1</v>
      </c>
      <c r="O2305" s="4">
        <v>7.4974999999999996</v>
      </c>
      <c r="P2305" s="14">
        <f t="shared" si="215"/>
        <v>6.25E-2</v>
      </c>
    </row>
    <row r="2306" spans="1:16" ht="14.25" customHeight="1" x14ac:dyDescent="0.25">
      <c r="A2306" s="2" t="s">
        <v>2472</v>
      </c>
      <c r="B2306" s="3">
        <v>40870</v>
      </c>
      <c r="C2306" s="10" t="str">
        <f t="shared" si="210"/>
        <v>November</v>
      </c>
      <c r="D2306" s="10" t="str">
        <f t="shared" si="211"/>
        <v>2011</v>
      </c>
      <c r="E2306" s="3">
        <v>40875</v>
      </c>
      <c r="F2306" s="13">
        <f t="shared" si="212"/>
        <v>5</v>
      </c>
      <c r="G2306" s="2" t="s">
        <v>3907</v>
      </c>
      <c r="H2306" s="2" t="s">
        <v>3142</v>
      </c>
      <c r="I2306" s="22" t="str">
        <f t="shared" si="213"/>
        <v>United States</v>
      </c>
      <c r="J2306" s="22" t="str">
        <f t="shared" si="214"/>
        <v>Arizona</v>
      </c>
      <c r="K2306" s="2" t="s">
        <v>87</v>
      </c>
      <c r="L2306" s="2" t="s">
        <v>106</v>
      </c>
      <c r="M2306" s="4">
        <v>23.472000000000001</v>
      </c>
      <c r="N2306" s="4">
        <v>3</v>
      </c>
      <c r="O2306" s="4">
        <v>8.8019999999999996</v>
      </c>
      <c r="P2306" s="14">
        <f t="shared" si="215"/>
        <v>0.37499999999999994</v>
      </c>
    </row>
    <row r="2307" spans="1:16" ht="14.25" customHeight="1" x14ac:dyDescent="0.25">
      <c r="A2307" s="2" t="s">
        <v>2473</v>
      </c>
      <c r="B2307" s="3">
        <v>41887</v>
      </c>
      <c r="C2307" s="10" t="str">
        <f t="shared" ref="C2307:C2370" si="216">TEXT(B2307,"mmmm")</f>
        <v>September</v>
      </c>
      <c r="D2307" s="10" t="str">
        <f t="shared" ref="D2307:D2370" si="217">TEXT(B2307,"yyyy")</f>
        <v>2014</v>
      </c>
      <c r="E2307" s="3">
        <v>41891</v>
      </c>
      <c r="F2307" s="13">
        <f t="shared" ref="F2307:F2370" si="218">E2307-B2307</f>
        <v>4</v>
      </c>
      <c r="G2307" s="2" t="s">
        <v>3813</v>
      </c>
      <c r="H2307" s="2" t="s">
        <v>3177</v>
      </c>
      <c r="I2307" s="22" t="str">
        <f t="shared" ref="I2307:I2370" si="219">LEFT(H2307,FIND(",",H2307)-1)</f>
        <v>United States</v>
      </c>
      <c r="J2307" s="22" t="str">
        <f t="shared" ref="J2307:J2370" si="220">TRIM(RIGHT(H2307,LEN(H2307)-FIND("@",SUBSTITUTE(H2307,",","@",LEN(H2307)-LEN(SUBSTITUTE(H2307,",",""))))))</f>
        <v>California</v>
      </c>
      <c r="K2307" s="2" t="s">
        <v>28</v>
      </c>
      <c r="L2307" s="2" t="s">
        <v>2474</v>
      </c>
      <c r="M2307" s="4">
        <v>421.1</v>
      </c>
      <c r="N2307" s="4">
        <v>2</v>
      </c>
      <c r="O2307" s="4">
        <v>105.27500000000001</v>
      </c>
      <c r="P2307" s="14">
        <f t="shared" ref="P2307:P2370" si="221">IF(M2307=0,0,O2307/M2307)</f>
        <v>0.25</v>
      </c>
    </row>
    <row r="2308" spans="1:16" ht="14.25" customHeight="1" x14ac:dyDescent="0.25">
      <c r="A2308" s="2" t="s">
        <v>2475</v>
      </c>
      <c r="B2308" s="3">
        <v>41400</v>
      </c>
      <c r="C2308" s="10" t="str">
        <f t="shared" si="216"/>
        <v>May</v>
      </c>
      <c r="D2308" s="10" t="str">
        <f t="shared" si="217"/>
        <v>2013</v>
      </c>
      <c r="E2308" s="3">
        <v>41401</v>
      </c>
      <c r="F2308" s="13">
        <f t="shared" si="218"/>
        <v>1</v>
      </c>
      <c r="G2308" s="2" t="s">
        <v>3430</v>
      </c>
      <c r="H2308" s="2" t="s">
        <v>3207</v>
      </c>
      <c r="I2308" s="22" t="str">
        <f t="shared" si="219"/>
        <v>United States</v>
      </c>
      <c r="J2308" s="22" t="str">
        <f t="shared" si="220"/>
        <v>Nevada</v>
      </c>
      <c r="K2308" s="2" t="s">
        <v>22</v>
      </c>
      <c r="L2308" s="2" t="s">
        <v>2476</v>
      </c>
      <c r="M2308" s="4">
        <v>1685.88</v>
      </c>
      <c r="N2308" s="4">
        <v>6</v>
      </c>
      <c r="O2308" s="4">
        <v>320.31720000000001</v>
      </c>
      <c r="P2308" s="14">
        <f t="shared" si="221"/>
        <v>0.19</v>
      </c>
    </row>
    <row r="2309" spans="1:16" ht="14.25" customHeight="1" x14ac:dyDescent="0.25">
      <c r="A2309" s="2" t="s">
        <v>2475</v>
      </c>
      <c r="B2309" s="3">
        <v>41400</v>
      </c>
      <c r="C2309" s="10" t="str">
        <f t="shared" si="216"/>
        <v>May</v>
      </c>
      <c r="D2309" s="10" t="str">
        <f t="shared" si="217"/>
        <v>2013</v>
      </c>
      <c r="E2309" s="3">
        <v>41401</v>
      </c>
      <c r="F2309" s="13">
        <f t="shared" si="218"/>
        <v>1</v>
      </c>
      <c r="G2309" s="2" t="s">
        <v>3430</v>
      </c>
      <c r="H2309" s="2" t="s">
        <v>3207</v>
      </c>
      <c r="I2309" s="22" t="str">
        <f t="shared" si="219"/>
        <v>United States</v>
      </c>
      <c r="J2309" s="22" t="str">
        <f t="shared" si="220"/>
        <v>Nevada</v>
      </c>
      <c r="K2309" s="2" t="s">
        <v>18</v>
      </c>
      <c r="L2309" s="2" t="s">
        <v>2477</v>
      </c>
      <c r="M2309" s="4">
        <v>5.7279999999999998</v>
      </c>
      <c r="N2309" s="4">
        <v>2</v>
      </c>
      <c r="O2309" s="4">
        <v>2.0047999999999999</v>
      </c>
      <c r="P2309" s="14">
        <f t="shared" si="221"/>
        <v>0.35</v>
      </c>
    </row>
    <row r="2310" spans="1:16" ht="14.25" customHeight="1" x14ac:dyDescent="0.25">
      <c r="A2310" s="2" t="s">
        <v>2478</v>
      </c>
      <c r="B2310" s="3">
        <v>40834</v>
      </c>
      <c r="C2310" s="10" t="str">
        <f t="shared" si="216"/>
        <v>October</v>
      </c>
      <c r="D2310" s="10" t="str">
        <f t="shared" si="217"/>
        <v>2011</v>
      </c>
      <c r="E2310" s="3">
        <v>40839</v>
      </c>
      <c r="F2310" s="13">
        <f t="shared" si="218"/>
        <v>5</v>
      </c>
      <c r="G2310" s="2" t="s">
        <v>3507</v>
      </c>
      <c r="H2310" s="2" t="s">
        <v>3132</v>
      </c>
      <c r="I2310" s="22" t="str">
        <f t="shared" si="219"/>
        <v>United States</v>
      </c>
      <c r="J2310" s="22" t="str">
        <f t="shared" si="220"/>
        <v>Washington</v>
      </c>
      <c r="K2310" s="2" t="s">
        <v>45</v>
      </c>
      <c r="L2310" s="2" t="s">
        <v>2021</v>
      </c>
      <c r="M2310" s="4">
        <v>61.96</v>
      </c>
      <c r="N2310" s="4">
        <v>2</v>
      </c>
      <c r="O2310" s="4">
        <v>27.882000000000001</v>
      </c>
      <c r="P2310" s="14">
        <f t="shared" si="221"/>
        <v>0.45</v>
      </c>
    </row>
    <row r="2311" spans="1:16" ht="14.25" customHeight="1" x14ac:dyDescent="0.25">
      <c r="A2311" s="2" t="s">
        <v>2478</v>
      </c>
      <c r="B2311" s="3">
        <v>40834</v>
      </c>
      <c r="C2311" s="10" t="str">
        <f t="shared" si="216"/>
        <v>October</v>
      </c>
      <c r="D2311" s="10" t="str">
        <f t="shared" si="217"/>
        <v>2011</v>
      </c>
      <c r="E2311" s="3">
        <v>40839</v>
      </c>
      <c r="F2311" s="13">
        <f t="shared" si="218"/>
        <v>5</v>
      </c>
      <c r="G2311" s="2" t="s">
        <v>3507</v>
      </c>
      <c r="H2311" s="2" t="s">
        <v>3132</v>
      </c>
      <c r="I2311" s="22" t="str">
        <f t="shared" si="219"/>
        <v>United States</v>
      </c>
      <c r="J2311" s="22" t="str">
        <f t="shared" si="220"/>
        <v>Washington</v>
      </c>
      <c r="K2311" s="2" t="s">
        <v>18</v>
      </c>
      <c r="L2311" s="2" t="s">
        <v>1175</v>
      </c>
      <c r="M2311" s="4">
        <v>1.3440000000000001</v>
      </c>
      <c r="N2311" s="4">
        <v>1</v>
      </c>
      <c r="O2311" s="4">
        <v>0.47039999999999998</v>
      </c>
      <c r="P2311" s="14">
        <f t="shared" si="221"/>
        <v>0.35</v>
      </c>
    </row>
    <row r="2312" spans="1:16" ht="14.25" customHeight="1" x14ac:dyDescent="0.25">
      <c r="A2312" s="2" t="s">
        <v>2479</v>
      </c>
      <c r="B2312" s="3">
        <v>41961</v>
      </c>
      <c r="C2312" s="10" t="str">
        <f t="shared" si="216"/>
        <v>November</v>
      </c>
      <c r="D2312" s="10" t="str">
        <f t="shared" si="217"/>
        <v>2014</v>
      </c>
      <c r="E2312" s="3">
        <v>41968</v>
      </c>
      <c r="F2312" s="13">
        <f t="shared" si="218"/>
        <v>7</v>
      </c>
      <c r="G2312" s="2" t="s">
        <v>3454</v>
      </c>
      <c r="H2312" s="2" t="s">
        <v>3132</v>
      </c>
      <c r="I2312" s="22" t="str">
        <f t="shared" si="219"/>
        <v>United States</v>
      </c>
      <c r="J2312" s="22" t="str">
        <f t="shared" si="220"/>
        <v>Washington</v>
      </c>
      <c r="K2312" s="2" t="s">
        <v>18</v>
      </c>
      <c r="L2312" s="2" t="s">
        <v>565</v>
      </c>
      <c r="M2312" s="4">
        <v>13.904</v>
      </c>
      <c r="N2312" s="4">
        <v>2</v>
      </c>
      <c r="O2312" s="4">
        <v>4.5187999999999997</v>
      </c>
      <c r="P2312" s="14">
        <f t="shared" si="221"/>
        <v>0.32499999999999996</v>
      </c>
    </row>
    <row r="2313" spans="1:16" ht="14.25" customHeight="1" x14ac:dyDescent="0.25">
      <c r="A2313" s="2" t="s">
        <v>2480</v>
      </c>
      <c r="B2313" s="3">
        <v>41975</v>
      </c>
      <c r="C2313" s="10" t="str">
        <f t="shared" si="216"/>
        <v>December</v>
      </c>
      <c r="D2313" s="10" t="str">
        <f t="shared" si="217"/>
        <v>2014</v>
      </c>
      <c r="E2313" s="3">
        <v>41982</v>
      </c>
      <c r="F2313" s="13">
        <f t="shared" si="218"/>
        <v>7</v>
      </c>
      <c r="G2313" s="2" t="s">
        <v>3904</v>
      </c>
      <c r="H2313" s="2" t="s">
        <v>3132</v>
      </c>
      <c r="I2313" s="22" t="str">
        <f t="shared" si="219"/>
        <v>United States</v>
      </c>
      <c r="J2313" s="22" t="str">
        <f t="shared" si="220"/>
        <v>Washington</v>
      </c>
      <c r="K2313" s="2" t="s">
        <v>45</v>
      </c>
      <c r="L2313" s="2" t="s">
        <v>2210</v>
      </c>
      <c r="M2313" s="4">
        <v>41.86</v>
      </c>
      <c r="N2313" s="4">
        <v>7</v>
      </c>
      <c r="O2313" s="4">
        <v>18.837</v>
      </c>
      <c r="P2313" s="14">
        <f t="shared" si="221"/>
        <v>0.45</v>
      </c>
    </row>
    <row r="2314" spans="1:16" ht="14.25" customHeight="1" x14ac:dyDescent="0.25">
      <c r="A2314" s="2" t="s">
        <v>2480</v>
      </c>
      <c r="B2314" s="3">
        <v>41975</v>
      </c>
      <c r="C2314" s="10" t="str">
        <f t="shared" si="216"/>
        <v>December</v>
      </c>
      <c r="D2314" s="10" t="str">
        <f t="shared" si="217"/>
        <v>2014</v>
      </c>
      <c r="E2314" s="3">
        <v>41982</v>
      </c>
      <c r="F2314" s="13">
        <f t="shared" si="218"/>
        <v>7</v>
      </c>
      <c r="G2314" s="2" t="s">
        <v>3904</v>
      </c>
      <c r="H2314" s="2" t="s">
        <v>3132</v>
      </c>
      <c r="I2314" s="22" t="str">
        <f t="shared" si="219"/>
        <v>United States</v>
      </c>
      <c r="J2314" s="22" t="str">
        <f t="shared" si="220"/>
        <v>Washington</v>
      </c>
      <c r="K2314" s="2" t="s">
        <v>198</v>
      </c>
      <c r="L2314" s="2" t="s">
        <v>1363</v>
      </c>
      <c r="M2314" s="4">
        <v>141.96</v>
      </c>
      <c r="N2314" s="4">
        <v>2</v>
      </c>
      <c r="O2314" s="4">
        <v>41.168399999999998</v>
      </c>
      <c r="P2314" s="14">
        <f t="shared" si="221"/>
        <v>0.28999999999999998</v>
      </c>
    </row>
    <row r="2315" spans="1:16" ht="14.25" customHeight="1" x14ac:dyDescent="0.25">
      <c r="A2315" s="2" t="s">
        <v>2481</v>
      </c>
      <c r="B2315" s="3">
        <v>41996</v>
      </c>
      <c r="C2315" s="10" t="str">
        <f t="shared" si="216"/>
        <v>December</v>
      </c>
      <c r="D2315" s="10" t="str">
        <f t="shared" si="217"/>
        <v>2014</v>
      </c>
      <c r="E2315" s="3">
        <v>41999</v>
      </c>
      <c r="F2315" s="13">
        <f t="shared" si="218"/>
        <v>3</v>
      </c>
      <c r="G2315" s="2" t="s">
        <v>3752</v>
      </c>
      <c r="H2315" s="2" t="s">
        <v>3166</v>
      </c>
      <c r="I2315" s="22" t="str">
        <f t="shared" si="219"/>
        <v>United States</v>
      </c>
      <c r="J2315" s="22" t="str">
        <f t="shared" si="220"/>
        <v>Arizona</v>
      </c>
      <c r="K2315" s="2" t="s">
        <v>22</v>
      </c>
      <c r="L2315" s="2" t="s">
        <v>602</v>
      </c>
      <c r="M2315" s="4">
        <v>182.55</v>
      </c>
      <c r="N2315" s="4">
        <v>2</v>
      </c>
      <c r="O2315" s="4">
        <v>-135.08699999999999</v>
      </c>
      <c r="P2315" s="14">
        <f t="shared" si="221"/>
        <v>-0.73999999999999988</v>
      </c>
    </row>
    <row r="2316" spans="1:16" ht="14.25" customHeight="1" x14ac:dyDescent="0.25">
      <c r="A2316" s="2" t="s">
        <v>2482</v>
      </c>
      <c r="B2316" s="3">
        <v>41362</v>
      </c>
      <c r="C2316" s="10" t="str">
        <f t="shared" si="216"/>
        <v>March</v>
      </c>
      <c r="D2316" s="10" t="str">
        <f t="shared" si="217"/>
        <v>2013</v>
      </c>
      <c r="E2316" s="3">
        <v>41365</v>
      </c>
      <c r="F2316" s="13">
        <f t="shared" si="218"/>
        <v>3</v>
      </c>
      <c r="G2316" s="2" t="s">
        <v>3682</v>
      </c>
      <c r="H2316" s="2" t="s">
        <v>3131</v>
      </c>
      <c r="I2316" s="22" t="str">
        <f t="shared" si="219"/>
        <v>United States</v>
      </c>
      <c r="J2316" s="22" t="str">
        <f t="shared" si="220"/>
        <v>California</v>
      </c>
      <c r="K2316" s="2" t="s">
        <v>28</v>
      </c>
      <c r="L2316" s="2" t="s">
        <v>2223</v>
      </c>
      <c r="M2316" s="4">
        <v>87.92</v>
      </c>
      <c r="N2316" s="4">
        <v>4</v>
      </c>
      <c r="O2316" s="4">
        <v>0.87919999999999998</v>
      </c>
      <c r="P2316" s="14">
        <f t="shared" si="221"/>
        <v>0.01</v>
      </c>
    </row>
    <row r="2317" spans="1:16" ht="14.25" customHeight="1" x14ac:dyDescent="0.25">
      <c r="A2317" s="2" t="s">
        <v>2482</v>
      </c>
      <c r="B2317" s="3">
        <v>41362</v>
      </c>
      <c r="C2317" s="10" t="str">
        <f t="shared" si="216"/>
        <v>March</v>
      </c>
      <c r="D2317" s="10" t="str">
        <f t="shared" si="217"/>
        <v>2013</v>
      </c>
      <c r="E2317" s="3">
        <v>41365</v>
      </c>
      <c r="F2317" s="13">
        <f t="shared" si="218"/>
        <v>3</v>
      </c>
      <c r="G2317" s="2" t="s">
        <v>3682</v>
      </c>
      <c r="H2317" s="2" t="s">
        <v>3131</v>
      </c>
      <c r="I2317" s="22" t="str">
        <f t="shared" si="219"/>
        <v>United States</v>
      </c>
      <c r="J2317" s="22" t="str">
        <f t="shared" si="220"/>
        <v>California</v>
      </c>
      <c r="K2317" s="2" t="s">
        <v>45</v>
      </c>
      <c r="L2317" s="2" t="s">
        <v>2483</v>
      </c>
      <c r="M2317" s="4">
        <v>5.98</v>
      </c>
      <c r="N2317" s="4">
        <v>1</v>
      </c>
      <c r="O2317" s="4">
        <v>2.9302000000000001</v>
      </c>
      <c r="P2317" s="14">
        <f t="shared" si="221"/>
        <v>0.49</v>
      </c>
    </row>
    <row r="2318" spans="1:16" ht="14.25" customHeight="1" x14ac:dyDescent="0.25">
      <c r="A2318" s="2" t="s">
        <v>2484</v>
      </c>
      <c r="B2318" s="3">
        <v>40746</v>
      </c>
      <c r="C2318" s="10" t="str">
        <f t="shared" si="216"/>
        <v>July</v>
      </c>
      <c r="D2318" s="10" t="str">
        <f t="shared" si="217"/>
        <v>2011</v>
      </c>
      <c r="E2318" s="3">
        <v>40748</v>
      </c>
      <c r="F2318" s="13">
        <f t="shared" si="218"/>
        <v>2</v>
      </c>
      <c r="G2318" s="2" t="s">
        <v>3449</v>
      </c>
      <c r="H2318" s="2" t="s">
        <v>3134</v>
      </c>
      <c r="I2318" s="22" t="str">
        <f t="shared" si="219"/>
        <v>United States</v>
      </c>
      <c r="J2318" s="22" t="str">
        <f t="shared" si="220"/>
        <v>California</v>
      </c>
      <c r="K2318" s="2" t="s">
        <v>14</v>
      </c>
      <c r="L2318" s="2" t="s">
        <v>385</v>
      </c>
      <c r="M2318" s="4">
        <v>11.52</v>
      </c>
      <c r="N2318" s="4">
        <v>4</v>
      </c>
      <c r="O2318" s="4">
        <v>3.2256</v>
      </c>
      <c r="P2318" s="14">
        <f t="shared" si="221"/>
        <v>0.28000000000000003</v>
      </c>
    </row>
    <row r="2319" spans="1:16" ht="14.25" customHeight="1" x14ac:dyDescent="0.25">
      <c r="A2319" s="2" t="s">
        <v>2484</v>
      </c>
      <c r="B2319" s="3">
        <v>40746</v>
      </c>
      <c r="C2319" s="10" t="str">
        <f t="shared" si="216"/>
        <v>July</v>
      </c>
      <c r="D2319" s="10" t="str">
        <f t="shared" si="217"/>
        <v>2011</v>
      </c>
      <c r="E2319" s="3">
        <v>40748</v>
      </c>
      <c r="F2319" s="13">
        <f t="shared" si="218"/>
        <v>2</v>
      </c>
      <c r="G2319" s="2" t="s">
        <v>3449</v>
      </c>
      <c r="H2319" s="2" t="s">
        <v>3134</v>
      </c>
      <c r="I2319" s="22" t="str">
        <f t="shared" si="219"/>
        <v>United States</v>
      </c>
      <c r="J2319" s="22" t="str">
        <f t="shared" si="220"/>
        <v>California</v>
      </c>
      <c r="K2319" s="2" t="s">
        <v>72</v>
      </c>
      <c r="L2319" s="2" t="s">
        <v>819</v>
      </c>
      <c r="M2319" s="4">
        <v>717.72</v>
      </c>
      <c r="N2319" s="4">
        <v>3</v>
      </c>
      <c r="O2319" s="4">
        <v>71.772000000000006</v>
      </c>
      <c r="P2319" s="14">
        <f t="shared" si="221"/>
        <v>0.1</v>
      </c>
    </row>
    <row r="2320" spans="1:16" ht="14.25" customHeight="1" x14ac:dyDescent="0.25">
      <c r="A2320" s="2" t="s">
        <v>2484</v>
      </c>
      <c r="B2320" s="3">
        <v>40746</v>
      </c>
      <c r="C2320" s="10" t="str">
        <f t="shared" si="216"/>
        <v>July</v>
      </c>
      <c r="D2320" s="10" t="str">
        <f t="shared" si="217"/>
        <v>2011</v>
      </c>
      <c r="E2320" s="3">
        <v>40748</v>
      </c>
      <c r="F2320" s="13">
        <f t="shared" si="218"/>
        <v>2</v>
      </c>
      <c r="G2320" s="2" t="s">
        <v>3449</v>
      </c>
      <c r="H2320" s="2" t="s">
        <v>3134</v>
      </c>
      <c r="I2320" s="22" t="str">
        <f t="shared" si="219"/>
        <v>United States</v>
      </c>
      <c r="J2320" s="22" t="str">
        <f t="shared" si="220"/>
        <v>California</v>
      </c>
      <c r="K2320" s="2" t="s">
        <v>28</v>
      </c>
      <c r="L2320" s="2" t="s">
        <v>2485</v>
      </c>
      <c r="M2320" s="4">
        <v>236.5</v>
      </c>
      <c r="N2320" s="4">
        <v>10</v>
      </c>
      <c r="O2320" s="4">
        <v>68.584999999999994</v>
      </c>
      <c r="P2320" s="14">
        <f t="shared" si="221"/>
        <v>0.28999999999999998</v>
      </c>
    </row>
    <row r="2321" spans="1:16" ht="14.25" customHeight="1" x14ac:dyDescent="0.25">
      <c r="A2321" s="2" t="s">
        <v>2484</v>
      </c>
      <c r="B2321" s="3">
        <v>40746</v>
      </c>
      <c r="C2321" s="10" t="str">
        <f t="shared" si="216"/>
        <v>July</v>
      </c>
      <c r="D2321" s="10" t="str">
        <f t="shared" si="217"/>
        <v>2011</v>
      </c>
      <c r="E2321" s="3">
        <v>40748</v>
      </c>
      <c r="F2321" s="13">
        <f t="shared" si="218"/>
        <v>2</v>
      </c>
      <c r="G2321" s="2" t="s">
        <v>3449</v>
      </c>
      <c r="H2321" s="2" t="s">
        <v>3134</v>
      </c>
      <c r="I2321" s="22" t="str">
        <f t="shared" si="219"/>
        <v>United States</v>
      </c>
      <c r="J2321" s="22" t="str">
        <f t="shared" si="220"/>
        <v>California</v>
      </c>
      <c r="K2321" s="2" t="s">
        <v>22</v>
      </c>
      <c r="L2321" s="2" t="s">
        <v>805</v>
      </c>
      <c r="M2321" s="4">
        <v>170.352</v>
      </c>
      <c r="N2321" s="4">
        <v>3</v>
      </c>
      <c r="O2321" s="4">
        <v>19.1646</v>
      </c>
      <c r="P2321" s="14">
        <f t="shared" si="221"/>
        <v>0.1125</v>
      </c>
    </row>
    <row r="2322" spans="1:16" ht="14.25" customHeight="1" x14ac:dyDescent="0.25">
      <c r="A2322" s="2" t="s">
        <v>2486</v>
      </c>
      <c r="B2322" s="3">
        <v>41755</v>
      </c>
      <c r="C2322" s="10" t="str">
        <f t="shared" si="216"/>
        <v>April</v>
      </c>
      <c r="D2322" s="10" t="str">
        <f t="shared" si="217"/>
        <v>2014</v>
      </c>
      <c r="E2322" s="3">
        <v>41757</v>
      </c>
      <c r="F2322" s="13">
        <f t="shared" si="218"/>
        <v>2</v>
      </c>
      <c r="G2322" s="2" t="s">
        <v>3908</v>
      </c>
      <c r="H2322" s="2" t="s">
        <v>3134</v>
      </c>
      <c r="I2322" s="22" t="str">
        <f t="shared" si="219"/>
        <v>United States</v>
      </c>
      <c r="J2322" s="22" t="str">
        <f t="shared" si="220"/>
        <v>California</v>
      </c>
      <c r="K2322" s="2" t="s">
        <v>38</v>
      </c>
      <c r="L2322" s="2" t="s">
        <v>191</v>
      </c>
      <c r="M2322" s="4">
        <v>107.97</v>
      </c>
      <c r="N2322" s="4">
        <v>3</v>
      </c>
      <c r="O2322" s="4">
        <v>22.6737</v>
      </c>
      <c r="P2322" s="14">
        <f t="shared" si="221"/>
        <v>0.21</v>
      </c>
    </row>
    <row r="2323" spans="1:16" ht="14.25" customHeight="1" x14ac:dyDescent="0.25">
      <c r="A2323" s="2" t="s">
        <v>2487</v>
      </c>
      <c r="B2323" s="3">
        <v>41760</v>
      </c>
      <c r="C2323" s="10" t="str">
        <f t="shared" si="216"/>
        <v>May</v>
      </c>
      <c r="D2323" s="10" t="str">
        <f t="shared" si="217"/>
        <v>2014</v>
      </c>
      <c r="E2323" s="3">
        <v>41764</v>
      </c>
      <c r="F2323" s="13">
        <f t="shared" si="218"/>
        <v>4</v>
      </c>
      <c r="G2323" s="2" t="s">
        <v>3407</v>
      </c>
      <c r="H2323" s="2" t="s">
        <v>3131</v>
      </c>
      <c r="I2323" s="22" t="str">
        <f t="shared" si="219"/>
        <v>United States</v>
      </c>
      <c r="J2323" s="22" t="str">
        <f t="shared" si="220"/>
        <v>California</v>
      </c>
      <c r="K2323" s="2" t="s">
        <v>18</v>
      </c>
      <c r="L2323" s="2" t="s">
        <v>406</v>
      </c>
      <c r="M2323" s="4">
        <v>23.24</v>
      </c>
      <c r="N2323" s="4">
        <v>5</v>
      </c>
      <c r="O2323" s="4">
        <v>7.5529999999999999</v>
      </c>
      <c r="P2323" s="14">
        <f t="shared" si="221"/>
        <v>0.32500000000000001</v>
      </c>
    </row>
    <row r="2324" spans="1:16" ht="14.25" customHeight="1" x14ac:dyDescent="0.25">
      <c r="A2324" s="2" t="s">
        <v>2488</v>
      </c>
      <c r="B2324" s="3">
        <v>41591</v>
      </c>
      <c r="C2324" s="10" t="str">
        <f t="shared" si="216"/>
        <v>November</v>
      </c>
      <c r="D2324" s="10" t="str">
        <f t="shared" si="217"/>
        <v>2013</v>
      </c>
      <c r="E2324" s="3">
        <v>41594</v>
      </c>
      <c r="F2324" s="13">
        <f t="shared" si="218"/>
        <v>3</v>
      </c>
      <c r="G2324" s="2" t="s">
        <v>3576</v>
      </c>
      <c r="H2324" s="2" t="s">
        <v>3149</v>
      </c>
      <c r="I2324" s="22" t="str">
        <f t="shared" si="219"/>
        <v>United States</v>
      </c>
      <c r="J2324" s="22" t="str">
        <f t="shared" si="220"/>
        <v>California</v>
      </c>
      <c r="K2324" s="2" t="s">
        <v>16</v>
      </c>
      <c r="L2324" s="2" t="s">
        <v>2275</v>
      </c>
      <c r="M2324" s="4">
        <v>203.976</v>
      </c>
      <c r="N2324" s="4">
        <v>3</v>
      </c>
      <c r="O2324" s="4">
        <v>25.497</v>
      </c>
      <c r="P2324" s="14">
        <f t="shared" si="221"/>
        <v>0.125</v>
      </c>
    </row>
    <row r="2325" spans="1:16" ht="14.25" customHeight="1" x14ac:dyDescent="0.25">
      <c r="A2325" s="2" t="s">
        <v>2488</v>
      </c>
      <c r="B2325" s="3">
        <v>41591</v>
      </c>
      <c r="C2325" s="10" t="str">
        <f t="shared" si="216"/>
        <v>November</v>
      </c>
      <c r="D2325" s="10" t="str">
        <f t="shared" si="217"/>
        <v>2013</v>
      </c>
      <c r="E2325" s="3">
        <v>41594</v>
      </c>
      <c r="F2325" s="13">
        <f t="shared" si="218"/>
        <v>3</v>
      </c>
      <c r="G2325" s="2" t="s">
        <v>3576</v>
      </c>
      <c r="H2325" s="2" t="s">
        <v>3149</v>
      </c>
      <c r="I2325" s="22" t="str">
        <f t="shared" si="219"/>
        <v>United States</v>
      </c>
      <c r="J2325" s="22" t="str">
        <f t="shared" si="220"/>
        <v>California</v>
      </c>
      <c r="K2325" s="2" t="s">
        <v>22</v>
      </c>
      <c r="L2325" s="2" t="s">
        <v>2476</v>
      </c>
      <c r="M2325" s="4">
        <v>674.35199999999998</v>
      </c>
      <c r="N2325" s="4">
        <v>3</v>
      </c>
      <c r="O2325" s="4">
        <v>-8.4293999999999993</v>
      </c>
      <c r="P2325" s="14">
        <f t="shared" si="221"/>
        <v>-1.2499999999999999E-2</v>
      </c>
    </row>
    <row r="2326" spans="1:16" ht="14.25" customHeight="1" x14ac:dyDescent="0.25">
      <c r="A2326" s="2" t="s">
        <v>2489</v>
      </c>
      <c r="B2326" s="3">
        <v>41592</v>
      </c>
      <c r="C2326" s="10" t="str">
        <f t="shared" si="216"/>
        <v>November</v>
      </c>
      <c r="D2326" s="10" t="str">
        <f t="shared" si="217"/>
        <v>2013</v>
      </c>
      <c r="E2326" s="3">
        <v>41596</v>
      </c>
      <c r="F2326" s="13">
        <f t="shared" si="218"/>
        <v>4</v>
      </c>
      <c r="G2326" s="2" t="s">
        <v>3666</v>
      </c>
      <c r="H2326" s="2" t="s">
        <v>3132</v>
      </c>
      <c r="I2326" s="22" t="str">
        <f t="shared" si="219"/>
        <v>United States</v>
      </c>
      <c r="J2326" s="22" t="str">
        <f t="shared" si="220"/>
        <v>Washington</v>
      </c>
      <c r="K2326" s="2" t="s">
        <v>12</v>
      </c>
      <c r="L2326" s="2" t="s">
        <v>2490</v>
      </c>
      <c r="M2326" s="4">
        <v>19.54</v>
      </c>
      <c r="N2326" s="4">
        <v>2</v>
      </c>
      <c r="O2326" s="4">
        <v>7.2298</v>
      </c>
      <c r="P2326" s="14">
        <f t="shared" si="221"/>
        <v>0.37</v>
      </c>
    </row>
    <row r="2327" spans="1:16" ht="14.25" customHeight="1" x14ac:dyDescent="0.25">
      <c r="A2327" s="2" t="s">
        <v>2491</v>
      </c>
      <c r="B2327" s="3">
        <v>40659</v>
      </c>
      <c r="C2327" s="10" t="str">
        <f t="shared" si="216"/>
        <v>April</v>
      </c>
      <c r="D2327" s="10" t="str">
        <f t="shared" si="217"/>
        <v>2011</v>
      </c>
      <c r="E2327" s="3">
        <v>40663</v>
      </c>
      <c r="F2327" s="13">
        <f t="shared" si="218"/>
        <v>4</v>
      </c>
      <c r="G2327" s="2" t="s">
        <v>3825</v>
      </c>
      <c r="H2327" s="2" t="s">
        <v>3131</v>
      </c>
      <c r="I2327" s="22" t="str">
        <f t="shared" si="219"/>
        <v>United States</v>
      </c>
      <c r="J2327" s="22" t="str">
        <f t="shared" si="220"/>
        <v>California</v>
      </c>
      <c r="K2327" s="2" t="s">
        <v>14</v>
      </c>
      <c r="L2327" s="2" t="s">
        <v>1876</v>
      </c>
      <c r="M2327" s="4">
        <v>21.4</v>
      </c>
      <c r="N2327" s="4">
        <v>5</v>
      </c>
      <c r="O2327" s="4">
        <v>6.2060000000000004</v>
      </c>
      <c r="P2327" s="14">
        <f t="shared" si="221"/>
        <v>0.29000000000000004</v>
      </c>
    </row>
    <row r="2328" spans="1:16" ht="14.25" customHeight="1" x14ac:dyDescent="0.25">
      <c r="A2328" s="2" t="s">
        <v>2491</v>
      </c>
      <c r="B2328" s="3">
        <v>40659</v>
      </c>
      <c r="C2328" s="10" t="str">
        <f t="shared" si="216"/>
        <v>April</v>
      </c>
      <c r="D2328" s="10" t="str">
        <f t="shared" si="217"/>
        <v>2011</v>
      </c>
      <c r="E2328" s="3">
        <v>40663</v>
      </c>
      <c r="F2328" s="13">
        <f t="shared" si="218"/>
        <v>4</v>
      </c>
      <c r="G2328" s="2" t="s">
        <v>3825</v>
      </c>
      <c r="H2328" s="2" t="s">
        <v>3131</v>
      </c>
      <c r="I2328" s="22" t="str">
        <f t="shared" si="219"/>
        <v>United States</v>
      </c>
      <c r="J2328" s="22" t="str">
        <f t="shared" si="220"/>
        <v>California</v>
      </c>
      <c r="K2328" s="2" t="s">
        <v>9</v>
      </c>
      <c r="L2328" s="2" t="s">
        <v>2425</v>
      </c>
      <c r="M2328" s="4">
        <v>12.6</v>
      </c>
      <c r="N2328" s="4">
        <v>2</v>
      </c>
      <c r="O2328" s="4">
        <v>5.7960000000000003</v>
      </c>
      <c r="P2328" s="14">
        <f t="shared" si="221"/>
        <v>0.46</v>
      </c>
    </row>
    <row r="2329" spans="1:16" ht="14.25" customHeight="1" x14ac:dyDescent="0.25">
      <c r="A2329" s="2" t="s">
        <v>2492</v>
      </c>
      <c r="B2329" s="3">
        <v>41915</v>
      </c>
      <c r="C2329" s="10" t="str">
        <f t="shared" si="216"/>
        <v>October</v>
      </c>
      <c r="D2329" s="10" t="str">
        <f t="shared" si="217"/>
        <v>2014</v>
      </c>
      <c r="E2329" s="3">
        <v>41919</v>
      </c>
      <c r="F2329" s="13">
        <f t="shared" si="218"/>
        <v>4</v>
      </c>
      <c r="G2329" s="2" t="s">
        <v>3909</v>
      </c>
      <c r="H2329" s="2" t="s">
        <v>3134</v>
      </c>
      <c r="I2329" s="22" t="str">
        <f t="shared" si="219"/>
        <v>United States</v>
      </c>
      <c r="J2329" s="22" t="str">
        <f t="shared" si="220"/>
        <v>California</v>
      </c>
      <c r="K2329" s="2" t="s">
        <v>12</v>
      </c>
      <c r="L2329" s="2" t="s">
        <v>542</v>
      </c>
      <c r="M2329" s="4">
        <v>17.46</v>
      </c>
      <c r="N2329" s="4">
        <v>2</v>
      </c>
      <c r="O2329" s="4">
        <v>5.9363999999999999</v>
      </c>
      <c r="P2329" s="14">
        <f t="shared" si="221"/>
        <v>0.33999999999999997</v>
      </c>
    </row>
    <row r="2330" spans="1:16" ht="14.25" customHeight="1" x14ac:dyDescent="0.25">
      <c r="A2330" s="2" t="s">
        <v>2492</v>
      </c>
      <c r="B2330" s="3">
        <v>41915</v>
      </c>
      <c r="C2330" s="10" t="str">
        <f t="shared" si="216"/>
        <v>October</v>
      </c>
      <c r="D2330" s="10" t="str">
        <f t="shared" si="217"/>
        <v>2014</v>
      </c>
      <c r="E2330" s="3">
        <v>41919</v>
      </c>
      <c r="F2330" s="13">
        <f t="shared" si="218"/>
        <v>4</v>
      </c>
      <c r="G2330" s="2" t="s">
        <v>3909</v>
      </c>
      <c r="H2330" s="2" t="s">
        <v>3134</v>
      </c>
      <c r="I2330" s="22" t="str">
        <f t="shared" si="219"/>
        <v>United States</v>
      </c>
      <c r="J2330" s="22" t="str">
        <f t="shared" si="220"/>
        <v>California</v>
      </c>
      <c r="K2330" s="2" t="s">
        <v>510</v>
      </c>
      <c r="L2330" s="2" t="s">
        <v>2493</v>
      </c>
      <c r="M2330" s="4">
        <v>369.16</v>
      </c>
      <c r="N2330" s="4">
        <v>11</v>
      </c>
      <c r="O2330" s="4">
        <v>32.301499999999997</v>
      </c>
      <c r="P2330" s="14">
        <f t="shared" si="221"/>
        <v>8.7499999999999981E-2</v>
      </c>
    </row>
    <row r="2331" spans="1:16" ht="14.25" customHeight="1" x14ac:dyDescent="0.25">
      <c r="A2331" s="2" t="s">
        <v>2494</v>
      </c>
      <c r="B2331" s="3">
        <v>41529</v>
      </c>
      <c r="C2331" s="10" t="str">
        <f t="shared" si="216"/>
        <v>September</v>
      </c>
      <c r="D2331" s="10" t="str">
        <f t="shared" si="217"/>
        <v>2013</v>
      </c>
      <c r="E2331" s="3">
        <v>41531</v>
      </c>
      <c r="F2331" s="13">
        <f t="shared" si="218"/>
        <v>2</v>
      </c>
      <c r="G2331" s="2" t="s">
        <v>3611</v>
      </c>
      <c r="H2331" s="2" t="s">
        <v>3139</v>
      </c>
      <c r="I2331" s="22" t="str">
        <f t="shared" si="219"/>
        <v>United States</v>
      </c>
      <c r="J2331" s="22" t="str">
        <f t="shared" si="220"/>
        <v>Arizona</v>
      </c>
      <c r="K2331" s="2" t="s">
        <v>14</v>
      </c>
      <c r="L2331" s="2" t="s">
        <v>514</v>
      </c>
      <c r="M2331" s="4">
        <v>2.9119999999999999</v>
      </c>
      <c r="N2331" s="4">
        <v>2</v>
      </c>
      <c r="O2331" s="4">
        <v>0.91</v>
      </c>
      <c r="P2331" s="14">
        <f t="shared" si="221"/>
        <v>0.3125</v>
      </c>
    </row>
    <row r="2332" spans="1:16" ht="14.25" customHeight="1" x14ac:dyDescent="0.25">
      <c r="A2332" s="2" t="s">
        <v>2494</v>
      </c>
      <c r="B2332" s="3">
        <v>41529</v>
      </c>
      <c r="C2332" s="10" t="str">
        <f t="shared" si="216"/>
        <v>September</v>
      </c>
      <c r="D2332" s="10" t="str">
        <f t="shared" si="217"/>
        <v>2013</v>
      </c>
      <c r="E2332" s="3">
        <v>41531</v>
      </c>
      <c r="F2332" s="13">
        <f t="shared" si="218"/>
        <v>2</v>
      </c>
      <c r="G2332" s="2" t="s">
        <v>3611</v>
      </c>
      <c r="H2332" s="2" t="s">
        <v>3139</v>
      </c>
      <c r="I2332" s="22" t="str">
        <f t="shared" si="219"/>
        <v>United States</v>
      </c>
      <c r="J2332" s="22" t="str">
        <f t="shared" si="220"/>
        <v>Arizona</v>
      </c>
      <c r="K2332" s="2" t="s">
        <v>45</v>
      </c>
      <c r="L2332" s="2" t="s">
        <v>2452</v>
      </c>
      <c r="M2332" s="4">
        <v>20.736000000000001</v>
      </c>
      <c r="N2332" s="4">
        <v>4</v>
      </c>
      <c r="O2332" s="4">
        <v>7.2576000000000001</v>
      </c>
      <c r="P2332" s="14">
        <f t="shared" si="221"/>
        <v>0.35</v>
      </c>
    </row>
    <row r="2333" spans="1:16" ht="14.25" customHeight="1" x14ac:dyDescent="0.25">
      <c r="A2333" s="2" t="s">
        <v>2494</v>
      </c>
      <c r="B2333" s="3">
        <v>41529</v>
      </c>
      <c r="C2333" s="10" t="str">
        <f t="shared" si="216"/>
        <v>September</v>
      </c>
      <c r="D2333" s="10" t="str">
        <f t="shared" si="217"/>
        <v>2013</v>
      </c>
      <c r="E2333" s="3">
        <v>41531</v>
      </c>
      <c r="F2333" s="13">
        <f t="shared" si="218"/>
        <v>2</v>
      </c>
      <c r="G2333" s="2" t="s">
        <v>3611</v>
      </c>
      <c r="H2333" s="2" t="s">
        <v>3139</v>
      </c>
      <c r="I2333" s="22" t="str">
        <f t="shared" si="219"/>
        <v>United States</v>
      </c>
      <c r="J2333" s="22" t="str">
        <f t="shared" si="220"/>
        <v>Arizona</v>
      </c>
      <c r="K2333" s="2" t="s">
        <v>45</v>
      </c>
      <c r="L2333" s="2" t="s">
        <v>258</v>
      </c>
      <c r="M2333" s="4">
        <v>9.5679999999999996</v>
      </c>
      <c r="N2333" s="4">
        <v>2</v>
      </c>
      <c r="O2333" s="4">
        <v>2.99</v>
      </c>
      <c r="P2333" s="14">
        <f t="shared" si="221"/>
        <v>0.31250000000000006</v>
      </c>
    </row>
    <row r="2334" spans="1:16" ht="14.25" customHeight="1" x14ac:dyDescent="0.25">
      <c r="A2334" s="2" t="s">
        <v>2495</v>
      </c>
      <c r="B2334" s="3">
        <v>41428</v>
      </c>
      <c r="C2334" s="10" t="str">
        <f t="shared" si="216"/>
        <v>June</v>
      </c>
      <c r="D2334" s="10" t="str">
        <f t="shared" si="217"/>
        <v>2013</v>
      </c>
      <c r="E2334" s="3">
        <v>41432</v>
      </c>
      <c r="F2334" s="13">
        <f t="shared" si="218"/>
        <v>4</v>
      </c>
      <c r="G2334" s="2" t="s">
        <v>3783</v>
      </c>
      <c r="H2334" s="2" t="s">
        <v>3132</v>
      </c>
      <c r="I2334" s="22" t="str">
        <f t="shared" si="219"/>
        <v>United States</v>
      </c>
      <c r="J2334" s="22" t="str">
        <f t="shared" si="220"/>
        <v>Washington</v>
      </c>
      <c r="K2334" s="2" t="s">
        <v>45</v>
      </c>
      <c r="L2334" s="2" t="s">
        <v>1512</v>
      </c>
      <c r="M2334" s="4">
        <v>30.18</v>
      </c>
      <c r="N2334" s="4">
        <v>3</v>
      </c>
      <c r="O2334" s="4">
        <v>13.8828</v>
      </c>
      <c r="P2334" s="14">
        <f t="shared" si="221"/>
        <v>0.45999999999999996</v>
      </c>
    </row>
    <row r="2335" spans="1:16" ht="14.25" customHeight="1" x14ac:dyDescent="0.25">
      <c r="A2335" s="2" t="s">
        <v>2495</v>
      </c>
      <c r="B2335" s="3">
        <v>41428</v>
      </c>
      <c r="C2335" s="10" t="str">
        <f t="shared" si="216"/>
        <v>June</v>
      </c>
      <c r="D2335" s="10" t="str">
        <f t="shared" si="217"/>
        <v>2013</v>
      </c>
      <c r="E2335" s="3">
        <v>41432</v>
      </c>
      <c r="F2335" s="13">
        <f t="shared" si="218"/>
        <v>4</v>
      </c>
      <c r="G2335" s="2" t="s">
        <v>3783</v>
      </c>
      <c r="H2335" s="2" t="s">
        <v>3132</v>
      </c>
      <c r="I2335" s="22" t="str">
        <f t="shared" si="219"/>
        <v>United States</v>
      </c>
      <c r="J2335" s="22" t="str">
        <f t="shared" si="220"/>
        <v>Washington</v>
      </c>
      <c r="K2335" s="2" t="s">
        <v>18</v>
      </c>
      <c r="L2335" s="2" t="s">
        <v>44</v>
      </c>
      <c r="M2335" s="4">
        <v>51.648000000000003</v>
      </c>
      <c r="N2335" s="4">
        <v>12</v>
      </c>
      <c r="O2335" s="4">
        <v>18.7224</v>
      </c>
      <c r="P2335" s="14">
        <f t="shared" si="221"/>
        <v>0.36249999999999999</v>
      </c>
    </row>
    <row r="2336" spans="1:16" ht="14.25" customHeight="1" x14ac:dyDescent="0.25">
      <c r="A2336" s="2" t="s">
        <v>2495</v>
      </c>
      <c r="B2336" s="3">
        <v>41428</v>
      </c>
      <c r="C2336" s="10" t="str">
        <f t="shared" si="216"/>
        <v>June</v>
      </c>
      <c r="D2336" s="10" t="str">
        <f t="shared" si="217"/>
        <v>2013</v>
      </c>
      <c r="E2336" s="3">
        <v>41432</v>
      </c>
      <c r="F2336" s="13">
        <f t="shared" si="218"/>
        <v>4</v>
      </c>
      <c r="G2336" s="2" t="s">
        <v>3783</v>
      </c>
      <c r="H2336" s="2" t="s">
        <v>3132</v>
      </c>
      <c r="I2336" s="22" t="str">
        <f t="shared" si="219"/>
        <v>United States</v>
      </c>
      <c r="J2336" s="22" t="str">
        <f t="shared" si="220"/>
        <v>Washington</v>
      </c>
      <c r="K2336" s="2" t="s">
        <v>18</v>
      </c>
      <c r="L2336" s="2" t="s">
        <v>353</v>
      </c>
      <c r="M2336" s="4">
        <v>11.231999999999999</v>
      </c>
      <c r="N2336" s="4">
        <v>3</v>
      </c>
      <c r="O2336" s="4">
        <v>3.9312</v>
      </c>
      <c r="P2336" s="14">
        <f t="shared" si="221"/>
        <v>0.35000000000000003</v>
      </c>
    </row>
    <row r="2337" spans="1:16" ht="14.25" customHeight="1" x14ac:dyDescent="0.25">
      <c r="A2337" s="2" t="s">
        <v>2496</v>
      </c>
      <c r="B2337" s="3">
        <v>41928</v>
      </c>
      <c r="C2337" s="10" t="str">
        <f t="shared" si="216"/>
        <v>October</v>
      </c>
      <c r="D2337" s="10" t="str">
        <f t="shared" si="217"/>
        <v>2014</v>
      </c>
      <c r="E2337" s="3">
        <v>41932</v>
      </c>
      <c r="F2337" s="13">
        <f t="shared" si="218"/>
        <v>4</v>
      </c>
      <c r="G2337" s="2" t="s">
        <v>3561</v>
      </c>
      <c r="H2337" s="2" t="s">
        <v>3288</v>
      </c>
      <c r="I2337" s="22" t="str">
        <f t="shared" si="219"/>
        <v>United States</v>
      </c>
      <c r="J2337" s="22" t="str">
        <f t="shared" si="220"/>
        <v>California</v>
      </c>
      <c r="K2337" s="2" t="s">
        <v>9</v>
      </c>
      <c r="L2337" s="2" t="s">
        <v>1230</v>
      </c>
      <c r="M2337" s="4">
        <v>14.73</v>
      </c>
      <c r="N2337" s="4">
        <v>3</v>
      </c>
      <c r="O2337" s="4">
        <v>7.2176999999999998</v>
      </c>
      <c r="P2337" s="14">
        <f t="shared" si="221"/>
        <v>0.49</v>
      </c>
    </row>
    <row r="2338" spans="1:16" ht="14.25" customHeight="1" x14ac:dyDescent="0.25">
      <c r="A2338" s="2" t="s">
        <v>2497</v>
      </c>
      <c r="B2338" s="3">
        <v>41032</v>
      </c>
      <c r="C2338" s="10" t="str">
        <f t="shared" si="216"/>
        <v>May</v>
      </c>
      <c r="D2338" s="10" t="str">
        <f t="shared" si="217"/>
        <v>2012</v>
      </c>
      <c r="E2338" s="3">
        <v>41035</v>
      </c>
      <c r="F2338" s="13">
        <f t="shared" si="218"/>
        <v>3</v>
      </c>
      <c r="G2338" s="2" t="s">
        <v>3315</v>
      </c>
      <c r="H2338" s="2" t="s">
        <v>3134</v>
      </c>
      <c r="I2338" s="22" t="str">
        <f t="shared" si="219"/>
        <v>United States</v>
      </c>
      <c r="J2338" s="22" t="str">
        <f t="shared" si="220"/>
        <v>California</v>
      </c>
      <c r="K2338" s="2" t="s">
        <v>14</v>
      </c>
      <c r="L2338" s="2" t="s">
        <v>254</v>
      </c>
      <c r="M2338" s="4">
        <v>8.82</v>
      </c>
      <c r="N2338" s="4">
        <v>3</v>
      </c>
      <c r="O2338" s="4">
        <v>2.5577999999999999</v>
      </c>
      <c r="P2338" s="14">
        <f t="shared" si="221"/>
        <v>0.28999999999999998</v>
      </c>
    </row>
    <row r="2339" spans="1:16" ht="14.25" customHeight="1" x14ac:dyDescent="0.25">
      <c r="A2339" s="2" t="s">
        <v>2497</v>
      </c>
      <c r="B2339" s="3">
        <v>41032</v>
      </c>
      <c r="C2339" s="10" t="str">
        <f t="shared" si="216"/>
        <v>May</v>
      </c>
      <c r="D2339" s="10" t="str">
        <f t="shared" si="217"/>
        <v>2012</v>
      </c>
      <c r="E2339" s="3">
        <v>41035</v>
      </c>
      <c r="F2339" s="13">
        <f t="shared" si="218"/>
        <v>3</v>
      </c>
      <c r="G2339" s="2" t="s">
        <v>3315</v>
      </c>
      <c r="H2339" s="2" t="s">
        <v>3134</v>
      </c>
      <c r="I2339" s="22" t="str">
        <f t="shared" si="219"/>
        <v>United States</v>
      </c>
      <c r="J2339" s="22" t="str">
        <f t="shared" si="220"/>
        <v>California</v>
      </c>
      <c r="K2339" s="2" t="s">
        <v>18</v>
      </c>
      <c r="L2339" s="2" t="s">
        <v>2498</v>
      </c>
      <c r="M2339" s="4">
        <v>62.496000000000002</v>
      </c>
      <c r="N2339" s="4">
        <v>2</v>
      </c>
      <c r="O2339" s="4">
        <v>21.8736</v>
      </c>
      <c r="P2339" s="14">
        <f t="shared" si="221"/>
        <v>0.35</v>
      </c>
    </row>
    <row r="2340" spans="1:16" ht="14.25" customHeight="1" x14ac:dyDescent="0.25">
      <c r="A2340" s="2" t="s">
        <v>2497</v>
      </c>
      <c r="B2340" s="3">
        <v>41032</v>
      </c>
      <c r="C2340" s="10" t="str">
        <f t="shared" si="216"/>
        <v>May</v>
      </c>
      <c r="D2340" s="10" t="str">
        <f t="shared" si="217"/>
        <v>2012</v>
      </c>
      <c r="E2340" s="3">
        <v>41035</v>
      </c>
      <c r="F2340" s="13">
        <f t="shared" si="218"/>
        <v>3</v>
      </c>
      <c r="G2340" s="2" t="s">
        <v>3315</v>
      </c>
      <c r="H2340" s="2" t="s">
        <v>3134</v>
      </c>
      <c r="I2340" s="22" t="str">
        <f t="shared" si="219"/>
        <v>United States</v>
      </c>
      <c r="J2340" s="22" t="str">
        <f t="shared" si="220"/>
        <v>California</v>
      </c>
      <c r="K2340" s="2" t="s">
        <v>38</v>
      </c>
      <c r="L2340" s="2" t="s">
        <v>2401</v>
      </c>
      <c r="M2340" s="4">
        <v>339.96</v>
      </c>
      <c r="N2340" s="4">
        <v>4</v>
      </c>
      <c r="O2340" s="4">
        <v>122.3856</v>
      </c>
      <c r="P2340" s="14">
        <f t="shared" si="221"/>
        <v>0.36</v>
      </c>
    </row>
    <row r="2341" spans="1:16" ht="14.25" customHeight="1" x14ac:dyDescent="0.25">
      <c r="A2341" s="2" t="s">
        <v>2497</v>
      </c>
      <c r="B2341" s="3">
        <v>41032</v>
      </c>
      <c r="C2341" s="10" t="str">
        <f t="shared" si="216"/>
        <v>May</v>
      </c>
      <c r="D2341" s="10" t="str">
        <f t="shared" si="217"/>
        <v>2012</v>
      </c>
      <c r="E2341" s="3">
        <v>41035</v>
      </c>
      <c r="F2341" s="13">
        <f t="shared" si="218"/>
        <v>3</v>
      </c>
      <c r="G2341" s="2" t="s">
        <v>3315</v>
      </c>
      <c r="H2341" s="2" t="s">
        <v>3134</v>
      </c>
      <c r="I2341" s="22" t="str">
        <f t="shared" si="219"/>
        <v>United States</v>
      </c>
      <c r="J2341" s="22" t="str">
        <f t="shared" si="220"/>
        <v>California</v>
      </c>
      <c r="K2341" s="2" t="s">
        <v>18</v>
      </c>
      <c r="L2341" s="2" t="s">
        <v>2345</v>
      </c>
      <c r="M2341" s="4">
        <v>49.567999999999998</v>
      </c>
      <c r="N2341" s="4">
        <v>2</v>
      </c>
      <c r="O2341" s="4">
        <v>17.348800000000001</v>
      </c>
      <c r="P2341" s="14">
        <f t="shared" si="221"/>
        <v>0.35000000000000003</v>
      </c>
    </row>
    <row r="2342" spans="1:16" ht="14.25" customHeight="1" x14ac:dyDescent="0.25">
      <c r="A2342" s="2" t="s">
        <v>2499</v>
      </c>
      <c r="B2342" s="3">
        <v>41470</v>
      </c>
      <c r="C2342" s="10" t="str">
        <f t="shared" si="216"/>
        <v>July</v>
      </c>
      <c r="D2342" s="10" t="str">
        <f t="shared" si="217"/>
        <v>2013</v>
      </c>
      <c r="E2342" s="3">
        <v>41474</v>
      </c>
      <c r="F2342" s="13">
        <f t="shared" si="218"/>
        <v>4</v>
      </c>
      <c r="G2342" s="2" t="s">
        <v>3910</v>
      </c>
      <c r="H2342" s="2" t="s">
        <v>3134</v>
      </c>
      <c r="I2342" s="22" t="str">
        <f t="shared" si="219"/>
        <v>United States</v>
      </c>
      <c r="J2342" s="22" t="str">
        <f t="shared" si="220"/>
        <v>California</v>
      </c>
      <c r="K2342" s="2" t="s">
        <v>16</v>
      </c>
      <c r="L2342" s="2" t="s">
        <v>56</v>
      </c>
      <c r="M2342" s="4">
        <v>110.376</v>
      </c>
      <c r="N2342" s="4">
        <v>3</v>
      </c>
      <c r="O2342" s="4">
        <v>12.417299999999999</v>
      </c>
      <c r="P2342" s="14">
        <f t="shared" si="221"/>
        <v>0.11249999999999999</v>
      </c>
    </row>
    <row r="2343" spans="1:16" ht="14.25" customHeight="1" x14ac:dyDescent="0.25">
      <c r="A2343" s="2" t="s">
        <v>2499</v>
      </c>
      <c r="B2343" s="3">
        <v>41470</v>
      </c>
      <c r="C2343" s="10" t="str">
        <f t="shared" si="216"/>
        <v>July</v>
      </c>
      <c r="D2343" s="10" t="str">
        <f t="shared" si="217"/>
        <v>2013</v>
      </c>
      <c r="E2343" s="3">
        <v>41474</v>
      </c>
      <c r="F2343" s="13">
        <f t="shared" si="218"/>
        <v>4</v>
      </c>
      <c r="G2343" s="2" t="s">
        <v>3910</v>
      </c>
      <c r="H2343" s="2" t="s">
        <v>3134</v>
      </c>
      <c r="I2343" s="22" t="str">
        <f t="shared" si="219"/>
        <v>United States</v>
      </c>
      <c r="J2343" s="22" t="str">
        <f t="shared" si="220"/>
        <v>California</v>
      </c>
      <c r="K2343" s="2" t="s">
        <v>20</v>
      </c>
      <c r="L2343" s="2" t="s">
        <v>1670</v>
      </c>
      <c r="M2343" s="4">
        <v>151.62</v>
      </c>
      <c r="N2343" s="4">
        <v>7</v>
      </c>
      <c r="O2343" s="4">
        <v>50.034599999999998</v>
      </c>
      <c r="P2343" s="14">
        <f t="shared" si="221"/>
        <v>0.32999999999999996</v>
      </c>
    </row>
    <row r="2344" spans="1:16" ht="14.25" customHeight="1" x14ac:dyDescent="0.25">
      <c r="A2344" s="2" t="s">
        <v>2499</v>
      </c>
      <c r="B2344" s="3">
        <v>41470</v>
      </c>
      <c r="C2344" s="10" t="str">
        <f t="shared" si="216"/>
        <v>July</v>
      </c>
      <c r="D2344" s="10" t="str">
        <f t="shared" si="217"/>
        <v>2013</v>
      </c>
      <c r="E2344" s="3">
        <v>41474</v>
      </c>
      <c r="F2344" s="13">
        <f t="shared" si="218"/>
        <v>4</v>
      </c>
      <c r="G2344" s="2" t="s">
        <v>3910</v>
      </c>
      <c r="H2344" s="2" t="s">
        <v>3134</v>
      </c>
      <c r="I2344" s="22" t="str">
        <f t="shared" si="219"/>
        <v>United States</v>
      </c>
      <c r="J2344" s="22" t="str">
        <f t="shared" si="220"/>
        <v>California</v>
      </c>
      <c r="K2344" s="2" t="s">
        <v>12</v>
      </c>
      <c r="L2344" s="2" t="s">
        <v>245</v>
      </c>
      <c r="M2344" s="4">
        <v>30.8</v>
      </c>
      <c r="N2344" s="4">
        <v>4</v>
      </c>
      <c r="O2344" s="4">
        <v>10.164</v>
      </c>
      <c r="P2344" s="14">
        <f t="shared" si="221"/>
        <v>0.32999999999999996</v>
      </c>
    </row>
    <row r="2345" spans="1:16" ht="14.25" customHeight="1" x14ac:dyDescent="0.25">
      <c r="A2345" s="2" t="s">
        <v>2500</v>
      </c>
      <c r="B2345" s="3">
        <v>40744</v>
      </c>
      <c r="C2345" s="10" t="str">
        <f t="shared" si="216"/>
        <v>July</v>
      </c>
      <c r="D2345" s="10" t="str">
        <f t="shared" si="217"/>
        <v>2011</v>
      </c>
      <c r="E2345" s="3">
        <v>40746</v>
      </c>
      <c r="F2345" s="13">
        <f t="shared" si="218"/>
        <v>2</v>
      </c>
      <c r="G2345" s="2" t="s">
        <v>3884</v>
      </c>
      <c r="H2345" s="2" t="s">
        <v>3134</v>
      </c>
      <c r="I2345" s="22" t="str">
        <f t="shared" si="219"/>
        <v>United States</v>
      </c>
      <c r="J2345" s="22" t="str">
        <f t="shared" si="220"/>
        <v>California</v>
      </c>
      <c r="K2345" s="2" t="s">
        <v>18</v>
      </c>
      <c r="L2345" s="2" t="s">
        <v>242</v>
      </c>
      <c r="M2345" s="4">
        <v>89.712000000000003</v>
      </c>
      <c r="N2345" s="4">
        <v>6</v>
      </c>
      <c r="O2345" s="4">
        <v>30.277799999999999</v>
      </c>
      <c r="P2345" s="14">
        <f t="shared" si="221"/>
        <v>0.33749999999999997</v>
      </c>
    </row>
    <row r="2346" spans="1:16" ht="14.25" customHeight="1" x14ac:dyDescent="0.25">
      <c r="A2346" s="2" t="s">
        <v>2500</v>
      </c>
      <c r="B2346" s="3">
        <v>40744</v>
      </c>
      <c r="C2346" s="10" t="str">
        <f t="shared" si="216"/>
        <v>July</v>
      </c>
      <c r="D2346" s="10" t="str">
        <f t="shared" si="217"/>
        <v>2011</v>
      </c>
      <c r="E2346" s="3">
        <v>40746</v>
      </c>
      <c r="F2346" s="13">
        <f t="shared" si="218"/>
        <v>2</v>
      </c>
      <c r="G2346" s="2" t="s">
        <v>3884</v>
      </c>
      <c r="H2346" s="2" t="s">
        <v>3134</v>
      </c>
      <c r="I2346" s="22" t="str">
        <f t="shared" si="219"/>
        <v>United States</v>
      </c>
      <c r="J2346" s="22" t="str">
        <f t="shared" si="220"/>
        <v>California</v>
      </c>
      <c r="K2346" s="2" t="s">
        <v>45</v>
      </c>
      <c r="L2346" s="2" t="s">
        <v>130</v>
      </c>
      <c r="M2346" s="4">
        <v>22.83</v>
      </c>
      <c r="N2346" s="4">
        <v>3</v>
      </c>
      <c r="O2346" s="4">
        <v>10.7301</v>
      </c>
      <c r="P2346" s="14">
        <f t="shared" si="221"/>
        <v>0.47000000000000003</v>
      </c>
    </row>
    <row r="2347" spans="1:16" ht="14.25" customHeight="1" x14ac:dyDescent="0.25">
      <c r="A2347" s="2" t="s">
        <v>2501</v>
      </c>
      <c r="B2347" s="3">
        <v>40884</v>
      </c>
      <c r="C2347" s="10" t="str">
        <f t="shared" si="216"/>
        <v>December</v>
      </c>
      <c r="D2347" s="10" t="str">
        <f t="shared" si="217"/>
        <v>2011</v>
      </c>
      <c r="E2347" s="3">
        <v>40887</v>
      </c>
      <c r="F2347" s="13">
        <f t="shared" si="218"/>
        <v>3</v>
      </c>
      <c r="G2347" s="2" t="s">
        <v>3381</v>
      </c>
      <c r="H2347" s="2" t="s">
        <v>3131</v>
      </c>
      <c r="I2347" s="22" t="str">
        <f t="shared" si="219"/>
        <v>United States</v>
      </c>
      <c r="J2347" s="22" t="str">
        <f t="shared" si="220"/>
        <v>California</v>
      </c>
      <c r="K2347" s="2" t="s">
        <v>14</v>
      </c>
      <c r="L2347" s="2" t="s">
        <v>385</v>
      </c>
      <c r="M2347" s="4">
        <v>8.64</v>
      </c>
      <c r="N2347" s="4">
        <v>3</v>
      </c>
      <c r="O2347" s="4">
        <v>2.4192</v>
      </c>
      <c r="P2347" s="14">
        <f t="shared" si="221"/>
        <v>0.27999999999999997</v>
      </c>
    </row>
    <row r="2348" spans="1:16" ht="14.25" customHeight="1" x14ac:dyDescent="0.25">
      <c r="A2348" s="2" t="s">
        <v>2502</v>
      </c>
      <c r="B2348" s="3">
        <v>41633</v>
      </c>
      <c r="C2348" s="10" t="str">
        <f t="shared" si="216"/>
        <v>December</v>
      </c>
      <c r="D2348" s="10" t="str">
        <f t="shared" si="217"/>
        <v>2013</v>
      </c>
      <c r="E2348" s="3">
        <v>41639</v>
      </c>
      <c r="F2348" s="13">
        <f t="shared" si="218"/>
        <v>6</v>
      </c>
      <c r="G2348" s="2" t="s">
        <v>3911</v>
      </c>
      <c r="H2348" s="2" t="s">
        <v>3143</v>
      </c>
      <c r="I2348" s="22" t="str">
        <f t="shared" si="219"/>
        <v>United States</v>
      </c>
      <c r="J2348" s="22" t="str">
        <f t="shared" si="220"/>
        <v>California</v>
      </c>
      <c r="K2348" s="2" t="s">
        <v>12</v>
      </c>
      <c r="L2348" s="2" t="s">
        <v>2156</v>
      </c>
      <c r="M2348" s="4">
        <v>43.96</v>
      </c>
      <c r="N2348" s="4">
        <v>7</v>
      </c>
      <c r="O2348" s="4">
        <v>18.463200000000001</v>
      </c>
      <c r="P2348" s="14">
        <f t="shared" si="221"/>
        <v>0.42</v>
      </c>
    </row>
    <row r="2349" spans="1:16" ht="14.25" customHeight="1" x14ac:dyDescent="0.25">
      <c r="A2349" s="2" t="s">
        <v>2502</v>
      </c>
      <c r="B2349" s="3">
        <v>41633</v>
      </c>
      <c r="C2349" s="10" t="str">
        <f t="shared" si="216"/>
        <v>December</v>
      </c>
      <c r="D2349" s="10" t="str">
        <f t="shared" si="217"/>
        <v>2013</v>
      </c>
      <c r="E2349" s="3">
        <v>41639</v>
      </c>
      <c r="F2349" s="13">
        <f t="shared" si="218"/>
        <v>6</v>
      </c>
      <c r="G2349" s="2" t="s">
        <v>3911</v>
      </c>
      <c r="H2349" s="2" t="s">
        <v>3143</v>
      </c>
      <c r="I2349" s="22" t="str">
        <f t="shared" si="219"/>
        <v>United States</v>
      </c>
      <c r="J2349" s="22" t="str">
        <f t="shared" si="220"/>
        <v>California</v>
      </c>
      <c r="K2349" s="2" t="s">
        <v>87</v>
      </c>
      <c r="L2349" s="2" t="s">
        <v>106</v>
      </c>
      <c r="M2349" s="4">
        <v>39.76</v>
      </c>
      <c r="N2349" s="4">
        <v>7</v>
      </c>
      <c r="O2349" s="4">
        <v>18.687200000000001</v>
      </c>
      <c r="P2349" s="14">
        <f t="shared" si="221"/>
        <v>0.47000000000000003</v>
      </c>
    </row>
    <row r="2350" spans="1:16" ht="14.25" customHeight="1" x14ac:dyDescent="0.25">
      <c r="A2350" s="2" t="s">
        <v>2503</v>
      </c>
      <c r="B2350" s="3">
        <v>41753</v>
      </c>
      <c r="C2350" s="10" t="str">
        <f t="shared" si="216"/>
        <v>April</v>
      </c>
      <c r="D2350" s="10" t="str">
        <f t="shared" si="217"/>
        <v>2014</v>
      </c>
      <c r="E2350" s="3">
        <v>41755</v>
      </c>
      <c r="F2350" s="13">
        <f t="shared" si="218"/>
        <v>2</v>
      </c>
      <c r="G2350" s="2" t="s">
        <v>3720</v>
      </c>
      <c r="H2350" s="2" t="s">
        <v>3141</v>
      </c>
      <c r="I2350" s="22" t="str">
        <f t="shared" si="219"/>
        <v>United States</v>
      </c>
      <c r="J2350" s="22" t="str">
        <f t="shared" si="220"/>
        <v>California</v>
      </c>
      <c r="K2350" s="2" t="s">
        <v>12</v>
      </c>
      <c r="L2350" s="2" t="s">
        <v>1232</v>
      </c>
      <c r="M2350" s="4">
        <v>66.36</v>
      </c>
      <c r="N2350" s="4">
        <v>7</v>
      </c>
      <c r="O2350" s="4">
        <v>26.544</v>
      </c>
      <c r="P2350" s="14">
        <f t="shared" si="221"/>
        <v>0.4</v>
      </c>
    </row>
    <row r="2351" spans="1:16" ht="14.25" customHeight="1" x14ac:dyDescent="0.25">
      <c r="A2351" s="2" t="s">
        <v>2503</v>
      </c>
      <c r="B2351" s="3">
        <v>41753</v>
      </c>
      <c r="C2351" s="10" t="str">
        <f t="shared" si="216"/>
        <v>April</v>
      </c>
      <c r="D2351" s="10" t="str">
        <f t="shared" si="217"/>
        <v>2014</v>
      </c>
      <c r="E2351" s="3">
        <v>41755</v>
      </c>
      <c r="F2351" s="13">
        <f t="shared" si="218"/>
        <v>2</v>
      </c>
      <c r="G2351" s="2" t="s">
        <v>3720</v>
      </c>
      <c r="H2351" s="2" t="s">
        <v>3141</v>
      </c>
      <c r="I2351" s="22" t="str">
        <f t="shared" si="219"/>
        <v>United States</v>
      </c>
      <c r="J2351" s="22" t="str">
        <f t="shared" si="220"/>
        <v>California</v>
      </c>
      <c r="K2351" s="2" t="s">
        <v>18</v>
      </c>
      <c r="L2351" s="2" t="s">
        <v>1528</v>
      </c>
      <c r="M2351" s="4">
        <v>92.88</v>
      </c>
      <c r="N2351" s="4">
        <v>6</v>
      </c>
      <c r="O2351" s="4">
        <v>30.186</v>
      </c>
      <c r="P2351" s="14">
        <f t="shared" si="221"/>
        <v>0.32500000000000001</v>
      </c>
    </row>
    <row r="2352" spans="1:16" ht="14.25" customHeight="1" x14ac:dyDescent="0.25">
      <c r="A2352" s="2" t="s">
        <v>2503</v>
      </c>
      <c r="B2352" s="3">
        <v>41753</v>
      </c>
      <c r="C2352" s="10" t="str">
        <f t="shared" si="216"/>
        <v>April</v>
      </c>
      <c r="D2352" s="10" t="str">
        <f t="shared" si="217"/>
        <v>2014</v>
      </c>
      <c r="E2352" s="3">
        <v>41755</v>
      </c>
      <c r="F2352" s="13">
        <f t="shared" si="218"/>
        <v>2</v>
      </c>
      <c r="G2352" s="2" t="s">
        <v>3720</v>
      </c>
      <c r="H2352" s="2" t="s">
        <v>3141</v>
      </c>
      <c r="I2352" s="22" t="str">
        <f t="shared" si="219"/>
        <v>United States</v>
      </c>
      <c r="J2352" s="22" t="str">
        <f t="shared" si="220"/>
        <v>California</v>
      </c>
      <c r="K2352" s="2" t="s">
        <v>12</v>
      </c>
      <c r="L2352" s="2" t="s">
        <v>2504</v>
      </c>
      <c r="M2352" s="4">
        <v>24.14</v>
      </c>
      <c r="N2352" s="4">
        <v>2</v>
      </c>
      <c r="O2352" s="4">
        <v>7.9661999999999997</v>
      </c>
      <c r="P2352" s="14">
        <f t="shared" si="221"/>
        <v>0.32999999999999996</v>
      </c>
    </row>
    <row r="2353" spans="1:16" ht="14.25" customHeight="1" x14ac:dyDescent="0.25">
      <c r="A2353" s="2" t="s">
        <v>2505</v>
      </c>
      <c r="B2353" s="3">
        <v>41782</v>
      </c>
      <c r="C2353" s="10" t="str">
        <f t="shared" si="216"/>
        <v>May</v>
      </c>
      <c r="D2353" s="10" t="str">
        <f t="shared" si="217"/>
        <v>2014</v>
      </c>
      <c r="E2353" s="3">
        <v>41785</v>
      </c>
      <c r="F2353" s="13">
        <f t="shared" si="218"/>
        <v>3</v>
      </c>
      <c r="G2353" s="2" t="s">
        <v>3912</v>
      </c>
      <c r="H2353" s="2" t="s">
        <v>3131</v>
      </c>
      <c r="I2353" s="22" t="str">
        <f t="shared" si="219"/>
        <v>United States</v>
      </c>
      <c r="J2353" s="22" t="str">
        <f t="shared" si="220"/>
        <v>California</v>
      </c>
      <c r="K2353" s="2" t="s">
        <v>14</v>
      </c>
      <c r="L2353" s="2" t="s">
        <v>1648</v>
      </c>
      <c r="M2353" s="4">
        <v>49.56</v>
      </c>
      <c r="N2353" s="4">
        <v>7</v>
      </c>
      <c r="O2353" s="4">
        <v>18.832799999999999</v>
      </c>
      <c r="P2353" s="14">
        <f t="shared" si="221"/>
        <v>0.37999999999999995</v>
      </c>
    </row>
    <row r="2354" spans="1:16" ht="14.25" customHeight="1" x14ac:dyDescent="0.25">
      <c r="A2354" s="2" t="s">
        <v>2506</v>
      </c>
      <c r="B2354" s="3">
        <v>41680</v>
      </c>
      <c r="C2354" s="10" t="str">
        <f t="shared" si="216"/>
        <v>February</v>
      </c>
      <c r="D2354" s="10" t="str">
        <f t="shared" si="217"/>
        <v>2014</v>
      </c>
      <c r="E2354" s="3">
        <v>41684</v>
      </c>
      <c r="F2354" s="13">
        <f t="shared" si="218"/>
        <v>4</v>
      </c>
      <c r="G2354" s="2" t="s">
        <v>3913</v>
      </c>
      <c r="H2354" s="2" t="s">
        <v>3131</v>
      </c>
      <c r="I2354" s="22" t="str">
        <f t="shared" si="219"/>
        <v>United States</v>
      </c>
      <c r="J2354" s="22" t="str">
        <f t="shared" si="220"/>
        <v>California</v>
      </c>
      <c r="K2354" s="2" t="s">
        <v>28</v>
      </c>
      <c r="L2354" s="2" t="s">
        <v>1470</v>
      </c>
      <c r="M2354" s="4">
        <v>354.9</v>
      </c>
      <c r="N2354" s="4">
        <v>5</v>
      </c>
      <c r="O2354" s="4">
        <v>17.745000000000001</v>
      </c>
      <c r="P2354" s="14">
        <f t="shared" si="221"/>
        <v>0.05</v>
      </c>
    </row>
    <row r="2355" spans="1:16" ht="14.25" customHeight="1" x14ac:dyDescent="0.25">
      <c r="A2355" s="2" t="s">
        <v>2507</v>
      </c>
      <c r="B2355" s="3">
        <v>41064</v>
      </c>
      <c r="C2355" s="10" t="str">
        <f t="shared" si="216"/>
        <v>June</v>
      </c>
      <c r="D2355" s="10" t="str">
        <f t="shared" si="217"/>
        <v>2012</v>
      </c>
      <c r="E2355" s="3">
        <v>41069</v>
      </c>
      <c r="F2355" s="13">
        <f t="shared" si="218"/>
        <v>5</v>
      </c>
      <c r="G2355" s="2" t="s">
        <v>3839</v>
      </c>
      <c r="H2355" s="2" t="s">
        <v>3131</v>
      </c>
      <c r="I2355" s="22" t="str">
        <f t="shared" si="219"/>
        <v>United States</v>
      </c>
      <c r="J2355" s="22" t="str">
        <f t="shared" si="220"/>
        <v>California</v>
      </c>
      <c r="K2355" s="2" t="s">
        <v>38</v>
      </c>
      <c r="L2355" s="2" t="s">
        <v>2508</v>
      </c>
      <c r="M2355" s="4">
        <v>119.98</v>
      </c>
      <c r="N2355" s="4">
        <v>2</v>
      </c>
      <c r="O2355" s="4">
        <v>35.994</v>
      </c>
      <c r="P2355" s="14">
        <f t="shared" si="221"/>
        <v>0.3</v>
      </c>
    </row>
    <row r="2356" spans="1:16" ht="14.25" customHeight="1" x14ac:dyDescent="0.25">
      <c r="A2356" s="2" t="s">
        <v>2507</v>
      </c>
      <c r="B2356" s="3">
        <v>41064</v>
      </c>
      <c r="C2356" s="10" t="str">
        <f t="shared" si="216"/>
        <v>June</v>
      </c>
      <c r="D2356" s="10" t="str">
        <f t="shared" si="217"/>
        <v>2012</v>
      </c>
      <c r="E2356" s="3">
        <v>41069</v>
      </c>
      <c r="F2356" s="13">
        <f t="shared" si="218"/>
        <v>5</v>
      </c>
      <c r="G2356" s="2" t="s">
        <v>3839</v>
      </c>
      <c r="H2356" s="2" t="s">
        <v>3131</v>
      </c>
      <c r="I2356" s="22" t="str">
        <f t="shared" si="219"/>
        <v>United States</v>
      </c>
      <c r="J2356" s="22" t="str">
        <f t="shared" si="220"/>
        <v>California</v>
      </c>
      <c r="K2356" s="2" t="s">
        <v>38</v>
      </c>
      <c r="L2356" s="2" t="s">
        <v>1988</v>
      </c>
      <c r="M2356" s="4">
        <v>989.97</v>
      </c>
      <c r="N2356" s="4">
        <v>3</v>
      </c>
      <c r="O2356" s="4">
        <v>395.988</v>
      </c>
      <c r="P2356" s="14">
        <f t="shared" si="221"/>
        <v>0.39999999999999997</v>
      </c>
    </row>
    <row r="2357" spans="1:16" ht="14.25" customHeight="1" x14ac:dyDescent="0.25">
      <c r="A2357" s="2" t="s">
        <v>2509</v>
      </c>
      <c r="B2357" s="3">
        <v>41801</v>
      </c>
      <c r="C2357" s="10" t="str">
        <f t="shared" si="216"/>
        <v>June</v>
      </c>
      <c r="D2357" s="10" t="str">
        <f t="shared" si="217"/>
        <v>2014</v>
      </c>
      <c r="E2357" s="3">
        <v>41804</v>
      </c>
      <c r="F2357" s="13">
        <f t="shared" si="218"/>
        <v>3</v>
      </c>
      <c r="G2357" s="2" t="s">
        <v>3914</v>
      </c>
      <c r="H2357" s="2" t="s">
        <v>3225</v>
      </c>
      <c r="I2357" s="22" t="str">
        <f t="shared" si="219"/>
        <v>United States</v>
      </c>
      <c r="J2357" s="22" t="str">
        <f t="shared" si="220"/>
        <v>California</v>
      </c>
      <c r="K2357" s="2" t="s">
        <v>14</v>
      </c>
      <c r="L2357" s="2" t="s">
        <v>1816</v>
      </c>
      <c r="M2357" s="4">
        <v>14.7</v>
      </c>
      <c r="N2357" s="4">
        <v>7</v>
      </c>
      <c r="O2357" s="4">
        <v>4.1159999999999997</v>
      </c>
      <c r="P2357" s="14">
        <f t="shared" si="221"/>
        <v>0.27999999999999997</v>
      </c>
    </row>
    <row r="2358" spans="1:16" ht="14.25" customHeight="1" x14ac:dyDescent="0.25">
      <c r="A2358" s="2" t="s">
        <v>2510</v>
      </c>
      <c r="B2358" s="3">
        <v>41534</v>
      </c>
      <c r="C2358" s="10" t="str">
        <f t="shared" si="216"/>
        <v>September</v>
      </c>
      <c r="D2358" s="10" t="str">
        <f t="shared" si="217"/>
        <v>2013</v>
      </c>
      <c r="E2358" s="3">
        <v>41540</v>
      </c>
      <c r="F2358" s="13">
        <f t="shared" si="218"/>
        <v>6</v>
      </c>
      <c r="G2358" s="2" t="s">
        <v>3851</v>
      </c>
      <c r="H2358" s="2" t="s">
        <v>3143</v>
      </c>
      <c r="I2358" s="22" t="str">
        <f t="shared" si="219"/>
        <v>United States</v>
      </c>
      <c r="J2358" s="22" t="str">
        <f t="shared" si="220"/>
        <v>California</v>
      </c>
      <c r="K2358" s="2" t="s">
        <v>198</v>
      </c>
      <c r="L2358" s="2" t="s">
        <v>2511</v>
      </c>
      <c r="M2358" s="4">
        <v>273.666</v>
      </c>
      <c r="N2358" s="4">
        <v>2</v>
      </c>
      <c r="O2358" s="4">
        <v>-12.878399999999999</v>
      </c>
      <c r="P2358" s="14">
        <f t="shared" si="221"/>
        <v>-4.7058823529411764E-2</v>
      </c>
    </row>
    <row r="2359" spans="1:16" ht="14.25" customHeight="1" x14ac:dyDescent="0.25">
      <c r="A2359" s="2" t="s">
        <v>2510</v>
      </c>
      <c r="B2359" s="3">
        <v>41534</v>
      </c>
      <c r="C2359" s="10" t="str">
        <f t="shared" si="216"/>
        <v>September</v>
      </c>
      <c r="D2359" s="10" t="str">
        <f t="shared" si="217"/>
        <v>2013</v>
      </c>
      <c r="E2359" s="3">
        <v>41540</v>
      </c>
      <c r="F2359" s="13">
        <f t="shared" si="218"/>
        <v>6</v>
      </c>
      <c r="G2359" s="2" t="s">
        <v>3851</v>
      </c>
      <c r="H2359" s="2" t="s">
        <v>3143</v>
      </c>
      <c r="I2359" s="22" t="str">
        <f t="shared" si="219"/>
        <v>United States</v>
      </c>
      <c r="J2359" s="22" t="str">
        <f t="shared" si="220"/>
        <v>California</v>
      </c>
      <c r="K2359" s="2" t="s">
        <v>20</v>
      </c>
      <c r="L2359" s="2" t="s">
        <v>2512</v>
      </c>
      <c r="M2359" s="4">
        <v>17.48</v>
      </c>
      <c r="N2359" s="4">
        <v>4</v>
      </c>
      <c r="O2359" s="4">
        <v>4.5448000000000004</v>
      </c>
      <c r="P2359" s="14">
        <f t="shared" si="221"/>
        <v>0.26</v>
      </c>
    </row>
    <row r="2360" spans="1:16" ht="14.25" customHeight="1" x14ac:dyDescent="0.25">
      <c r="A2360" s="2" t="s">
        <v>2513</v>
      </c>
      <c r="B2360" s="3">
        <v>41226</v>
      </c>
      <c r="C2360" s="10" t="str">
        <f t="shared" si="216"/>
        <v>November</v>
      </c>
      <c r="D2360" s="10" t="str">
        <f t="shared" si="217"/>
        <v>2012</v>
      </c>
      <c r="E2360" s="3">
        <v>41230</v>
      </c>
      <c r="F2360" s="13">
        <f t="shared" si="218"/>
        <v>4</v>
      </c>
      <c r="G2360" s="2" t="s">
        <v>3792</v>
      </c>
      <c r="H2360" s="2" t="s">
        <v>3266</v>
      </c>
      <c r="I2360" s="22" t="str">
        <f t="shared" si="219"/>
        <v>United States</v>
      </c>
      <c r="J2360" s="22" t="str">
        <f t="shared" si="220"/>
        <v>Montana</v>
      </c>
      <c r="K2360" s="2" t="s">
        <v>16</v>
      </c>
      <c r="L2360" s="2" t="s">
        <v>2275</v>
      </c>
      <c r="M2360" s="4">
        <v>339.96</v>
      </c>
      <c r="N2360" s="4">
        <v>5</v>
      </c>
      <c r="O2360" s="4">
        <v>42.494999999999997</v>
      </c>
      <c r="P2360" s="14">
        <f t="shared" si="221"/>
        <v>0.125</v>
      </c>
    </row>
    <row r="2361" spans="1:16" ht="14.25" customHeight="1" x14ac:dyDescent="0.25">
      <c r="A2361" s="2" t="s">
        <v>2513</v>
      </c>
      <c r="B2361" s="3">
        <v>41226</v>
      </c>
      <c r="C2361" s="10" t="str">
        <f t="shared" si="216"/>
        <v>November</v>
      </c>
      <c r="D2361" s="10" t="str">
        <f t="shared" si="217"/>
        <v>2012</v>
      </c>
      <c r="E2361" s="3">
        <v>41230</v>
      </c>
      <c r="F2361" s="13">
        <f t="shared" si="218"/>
        <v>4</v>
      </c>
      <c r="G2361" s="2" t="s">
        <v>3792</v>
      </c>
      <c r="H2361" s="2" t="s">
        <v>3266</v>
      </c>
      <c r="I2361" s="22" t="str">
        <f t="shared" si="219"/>
        <v>United States</v>
      </c>
      <c r="J2361" s="22" t="str">
        <f t="shared" si="220"/>
        <v>Montana</v>
      </c>
      <c r="K2361" s="2" t="s">
        <v>12</v>
      </c>
      <c r="L2361" s="2" t="s">
        <v>380</v>
      </c>
      <c r="M2361" s="4">
        <v>63.98</v>
      </c>
      <c r="N2361" s="4">
        <v>7</v>
      </c>
      <c r="O2361" s="4">
        <v>21.7532</v>
      </c>
      <c r="P2361" s="14">
        <f t="shared" si="221"/>
        <v>0.34</v>
      </c>
    </row>
    <row r="2362" spans="1:16" ht="14.25" customHeight="1" x14ac:dyDescent="0.25">
      <c r="A2362" s="2" t="s">
        <v>2514</v>
      </c>
      <c r="B2362" s="3">
        <v>41475</v>
      </c>
      <c r="C2362" s="10" t="str">
        <f t="shared" si="216"/>
        <v>July</v>
      </c>
      <c r="D2362" s="10" t="str">
        <f t="shared" si="217"/>
        <v>2013</v>
      </c>
      <c r="E2362" s="3">
        <v>41477</v>
      </c>
      <c r="F2362" s="13">
        <f t="shared" si="218"/>
        <v>2</v>
      </c>
      <c r="G2362" s="2" t="s">
        <v>3789</v>
      </c>
      <c r="H2362" s="2" t="s">
        <v>3134</v>
      </c>
      <c r="I2362" s="22" t="str">
        <f t="shared" si="219"/>
        <v>United States</v>
      </c>
      <c r="J2362" s="22" t="str">
        <f t="shared" si="220"/>
        <v>California</v>
      </c>
      <c r="K2362" s="2" t="s">
        <v>16</v>
      </c>
      <c r="L2362" s="2" t="s">
        <v>2515</v>
      </c>
      <c r="M2362" s="4">
        <v>35.984000000000002</v>
      </c>
      <c r="N2362" s="4">
        <v>2</v>
      </c>
      <c r="O2362" s="4">
        <v>4.4980000000000002</v>
      </c>
      <c r="P2362" s="14">
        <f t="shared" si="221"/>
        <v>0.125</v>
      </c>
    </row>
    <row r="2363" spans="1:16" ht="14.25" customHeight="1" x14ac:dyDescent="0.25">
      <c r="A2363" s="2" t="s">
        <v>2514</v>
      </c>
      <c r="B2363" s="3">
        <v>41475</v>
      </c>
      <c r="C2363" s="10" t="str">
        <f t="shared" si="216"/>
        <v>July</v>
      </c>
      <c r="D2363" s="10" t="str">
        <f t="shared" si="217"/>
        <v>2013</v>
      </c>
      <c r="E2363" s="3">
        <v>41477</v>
      </c>
      <c r="F2363" s="13">
        <f t="shared" si="218"/>
        <v>2</v>
      </c>
      <c r="G2363" s="2" t="s">
        <v>3789</v>
      </c>
      <c r="H2363" s="2" t="s">
        <v>3134</v>
      </c>
      <c r="I2363" s="22" t="str">
        <f t="shared" si="219"/>
        <v>United States</v>
      </c>
      <c r="J2363" s="22" t="str">
        <f t="shared" si="220"/>
        <v>California</v>
      </c>
      <c r="K2363" s="2" t="s">
        <v>38</v>
      </c>
      <c r="L2363" s="2" t="s">
        <v>2070</v>
      </c>
      <c r="M2363" s="4">
        <v>389.97</v>
      </c>
      <c r="N2363" s="4">
        <v>3</v>
      </c>
      <c r="O2363" s="4">
        <v>132.5898</v>
      </c>
      <c r="P2363" s="14">
        <f t="shared" si="221"/>
        <v>0.33999999999999997</v>
      </c>
    </row>
    <row r="2364" spans="1:16" ht="14.25" customHeight="1" x14ac:dyDescent="0.25">
      <c r="A2364" s="2" t="s">
        <v>2516</v>
      </c>
      <c r="B2364" s="3">
        <v>41409</v>
      </c>
      <c r="C2364" s="10" t="str">
        <f t="shared" si="216"/>
        <v>May</v>
      </c>
      <c r="D2364" s="10" t="str">
        <f t="shared" si="217"/>
        <v>2013</v>
      </c>
      <c r="E2364" s="3">
        <v>41409</v>
      </c>
      <c r="F2364" s="13">
        <f t="shared" si="218"/>
        <v>0</v>
      </c>
      <c r="G2364" s="2" t="s">
        <v>3746</v>
      </c>
      <c r="H2364" s="2" t="s">
        <v>3260</v>
      </c>
      <c r="I2364" s="22" t="str">
        <f t="shared" si="219"/>
        <v>United States</v>
      </c>
      <c r="J2364" s="22" t="str">
        <f t="shared" si="220"/>
        <v>Arizona</v>
      </c>
      <c r="K2364" s="2" t="s">
        <v>38</v>
      </c>
      <c r="L2364" s="2" t="s">
        <v>262</v>
      </c>
      <c r="M2364" s="4">
        <v>185.52799999999999</v>
      </c>
      <c r="N2364" s="4">
        <v>7</v>
      </c>
      <c r="O2364" s="4">
        <v>48.701099999999997</v>
      </c>
      <c r="P2364" s="14">
        <f t="shared" si="221"/>
        <v>0.26250000000000001</v>
      </c>
    </row>
    <row r="2365" spans="1:16" ht="14.25" customHeight="1" x14ac:dyDescent="0.25">
      <c r="A2365" s="2" t="s">
        <v>2517</v>
      </c>
      <c r="B2365" s="3">
        <v>41929</v>
      </c>
      <c r="C2365" s="10" t="str">
        <f t="shared" si="216"/>
        <v>October</v>
      </c>
      <c r="D2365" s="10" t="str">
        <f t="shared" si="217"/>
        <v>2014</v>
      </c>
      <c r="E2365" s="3">
        <v>41934</v>
      </c>
      <c r="F2365" s="13">
        <f t="shared" si="218"/>
        <v>5</v>
      </c>
      <c r="G2365" s="2" t="s">
        <v>3678</v>
      </c>
      <c r="H2365" s="2" t="s">
        <v>3260</v>
      </c>
      <c r="I2365" s="22" t="str">
        <f t="shared" si="219"/>
        <v>United States</v>
      </c>
      <c r="J2365" s="22" t="str">
        <f t="shared" si="220"/>
        <v>Arizona</v>
      </c>
      <c r="K2365" s="2" t="s">
        <v>510</v>
      </c>
      <c r="L2365" s="2" t="s">
        <v>2518</v>
      </c>
      <c r="M2365" s="4">
        <v>599.98500000000001</v>
      </c>
      <c r="N2365" s="4">
        <v>5</v>
      </c>
      <c r="O2365" s="4">
        <v>-479.988</v>
      </c>
      <c r="P2365" s="14">
        <f t="shared" si="221"/>
        <v>-0.79999999999999993</v>
      </c>
    </row>
    <row r="2366" spans="1:16" ht="14.25" customHeight="1" x14ac:dyDescent="0.25">
      <c r="A2366" s="2" t="s">
        <v>2519</v>
      </c>
      <c r="B2366" s="3">
        <v>41927</v>
      </c>
      <c r="C2366" s="10" t="str">
        <f t="shared" si="216"/>
        <v>October</v>
      </c>
      <c r="D2366" s="10" t="str">
        <f t="shared" si="217"/>
        <v>2014</v>
      </c>
      <c r="E2366" s="3">
        <v>41932</v>
      </c>
      <c r="F2366" s="13">
        <f t="shared" si="218"/>
        <v>5</v>
      </c>
      <c r="G2366" s="2" t="s">
        <v>3559</v>
      </c>
      <c r="H2366" s="2" t="s">
        <v>3134</v>
      </c>
      <c r="I2366" s="22" t="str">
        <f t="shared" si="219"/>
        <v>United States</v>
      </c>
      <c r="J2366" s="22" t="str">
        <f t="shared" si="220"/>
        <v>California</v>
      </c>
      <c r="K2366" s="2" t="s">
        <v>38</v>
      </c>
      <c r="L2366" s="2" t="s">
        <v>2520</v>
      </c>
      <c r="M2366" s="4">
        <v>46.36</v>
      </c>
      <c r="N2366" s="4">
        <v>4</v>
      </c>
      <c r="O2366" s="4">
        <v>15.2988</v>
      </c>
      <c r="P2366" s="14">
        <f t="shared" si="221"/>
        <v>0.33</v>
      </c>
    </row>
    <row r="2367" spans="1:16" ht="14.25" customHeight="1" x14ac:dyDescent="0.25">
      <c r="A2367" s="2" t="s">
        <v>2521</v>
      </c>
      <c r="B2367" s="3">
        <v>41304</v>
      </c>
      <c r="C2367" s="10" t="str">
        <f t="shared" si="216"/>
        <v>January</v>
      </c>
      <c r="D2367" s="10" t="str">
        <f t="shared" si="217"/>
        <v>2013</v>
      </c>
      <c r="E2367" s="3">
        <v>41305</v>
      </c>
      <c r="F2367" s="13">
        <f t="shared" si="218"/>
        <v>1</v>
      </c>
      <c r="G2367" s="2" t="s">
        <v>3528</v>
      </c>
      <c r="H2367" s="2" t="s">
        <v>3134</v>
      </c>
      <c r="I2367" s="22" t="str">
        <f t="shared" si="219"/>
        <v>United States</v>
      </c>
      <c r="J2367" s="22" t="str">
        <f t="shared" si="220"/>
        <v>California</v>
      </c>
      <c r="K2367" s="2" t="s">
        <v>28</v>
      </c>
      <c r="L2367" s="2" t="s">
        <v>1214</v>
      </c>
      <c r="M2367" s="4">
        <v>305.01</v>
      </c>
      <c r="N2367" s="4">
        <v>9</v>
      </c>
      <c r="O2367" s="4">
        <v>76.252499999999998</v>
      </c>
      <c r="P2367" s="14">
        <f t="shared" si="221"/>
        <v>0.25</v>
      </c>
    </row>
    <row r="2368" spans="1:16" ht="14.25" customHeight="1" x14ac:dyDescent="0.25">
      <c r="A2368" s="2" t="s">
        <v>2521</v>
      </c>
      <c r="B2368" s="3">
        <v>41304</v>
      </c>
      <c r="C2368" s="10" t="str">
        <f t="shared" si="216"/>
        <v>January</v>
      </c>
      <c r="D2368" s="10" t="str">
        <f t="shared" si="217"/>
        <v>2013</v>
      </c>
      <c r="E2368" s="3">
        <v>41305</v>
      </c>
      <c r="F2368" s="13">
        <f t="shared" si="218"/>
        <v>1</v>
      </c>
      <c r="G2368" s="2" t="s">
        <v>3528</v>
      </c>
      <c r="H2368" s="2" t="s">
        <v>3134</v>
      </c>
      <c r="I2368" s="22" t="str">
        <f t="shared" si="219"/>
        <v>United States</v>
      </c>
      <c r="J2368" s="22" t="str">
        <f t="shared" si="220"/>
        <v>California</v>
      </c>
      <c r="K2368" s="2" t="s">
        <v>18</v>
      </c>
      <c r="L2368" s="2" t="s">
        <v>81</v>
      </c>
      <c r="M2368" s="4">
        <v>50.783999999999999</v>
      </c>
      <c r="N2368" s="4">
        <v>2</v>
      </c>
      <c r="O2368" s="4">
        <v>17.7744</v>
      </c>
      <c r="P2368" s="14">
        <f t="shared" si="221"/>
        <v>0.35000000000000003</v>
      </c>
    </row>
    <row r="2369" spans="1:16" ht="14.25" customHeight="1" x14ac:dyDescent="0.25">
      <c r="A2369" s="2" t="s">
        <v>2521</v>
      </c>
      <c r="B2369" s="3">
        <v>41304</v>
      </c>
      <c r="C2369" s="10" t="str">
        <f t="shared" si="216"/>
        <v>January</v>
      </c>
      <c r="D2369" s="10" t="str">
        <f t="shared" si="217"/>
        <v>2013</v>
      </c>
      <c r="E2369" s="3">
        <v>41305</v>
      </c>
      <c r="F2369" s="13">
        <f t="shared" si="218"/>
        <v>1</v>
      </c>
      <c r="G2369" s="2" t="s">
        <v>3528</v>
      </c>
      <c r="H2369" s="2" t="s">
        <v>3134</v>
      </c>
      <c r="I2369" s="22" t="str">
        <f t="shared" si="219"/>
        <v>United States</v>
      </c>
      <c r="J2369" s="22" t="str">
        <f t="shared" si="220"/>
        <v>California</v>
      </c>
      <c r="K2369" s="2" t="s">
        <v>9</v>
      </c>
      <c r="L2369" s="2" t="s">
        <v>1135</v>
      </c>
      <c r="M2369" s="4">
        <v>26.01</v>
      </c>
      <c r="N2369" s="4">
        <v>9</v>
      </c>
      <c r="O2369" s="4">
        <v>12.2247</v>
      </c>
      <c r="P2369" s="14">
        <f t="shared" si="221"/>
        <v>0.47</v>
      </c>
    </row>
    <row r="2370" spans="1:16" ht="14.25" customHeight="1" x14ac:dyDescent="0.25">
      <c r="A2370" s="2" t="s">
        <v>2522</v>
      </c>
      <c r="B2370" s="3">
        <v>41297</v>
      </c>
      <c r="C2370" s="10" t="str">
        <f t="shared" si="216"/>
        <v>January</v>
      </c>
      <c r="D2370" s="10" t="str">
        <f t="shared" si="217"/>
        <v>2013</v>
      </c>
      <c r="E2370" s="3">
        <v>41303</v>
      </c>
      <c r="F2370" s="13">
        <f t="shared" si="218"/>
        <v>6</v>
      </c>
      <c r="G2370" s="2" t="s">
        <v>3915</v>
      </c>
      <c r="H2370" s="2" t="s">
        <v>3131</v>
      </c>
      <c r="I2370" s="22" t="str">
        <f t="shared" si="219"/>
        <v>United States</v>
      </c>
      <c r="J2370" s="22" t="str">
        <f t="shared" si="220"/>
        <v>California</v>
      </c>
      <c r="K2370" s="2" t="s">
        <v>12</v>
      </c>
      <c r="L2370" s="2" t="s">
        <v>2523</v>
      </c>
      <c r="M2370" s="4">
        <v>59.99</v>
      </c>
      <c r="N2370" s="4">
        <v>7</v>
      </c>
      <c r="O2370" s="4">
        <v>21.596399999999999</v>
      </c>
      <c r="P2370" s="14">
        <f t="shared" si="221"/>
        <v>0.36</v>
      </c>
    </row>
    <row r="2371" spans="1:16" ht="14.25" customHeight="1" x14ac:dyDescent="0.25">
      <c r="A2371" s="2" t="s">
        <v>2524</v>
      </c>
      <c r="B2371" s="3">
        <v>41055</v>
      </c>
      <c r="C2371" s="10" t="str">
        <f t="shared" ref="C2371:C2434" si="222">TEXT(B2371,"mmmm")</f>
        <v>May</v>
      </c>
      <c r="D2371" s="10" t="str">
        <f t="shared" ref="D2371:D2434" si="223">TEXT(B2371,"yyyy")</f>
        <v>2012</v>
      </c>
      <c r="E2371" s="3">
        <v>41060</v>
      </c>
      <c r="F2371" s="13">
        <f t="shared" ref="F2371:F2434" si="224">E2371-B2371</f>
        <v>5</v>
      </c>
      <c r="G2371" s="2" t="s">
        <v>3327</v>
      </c>
      <c r="H2371" s="2" t="s">
        <v>3202</v>
      </c>
      <c r="I2371" s="22" t="str">
        <f t="shared" ref="I2371:I2434" si="225">LEFT(H2371,FIND(",",H2371)-1)</f>
        <v>United States</v>
      </c>
      <c r="J2371" s="22" t="str">
        <f t="shared" ref="J2371:J2434" si="226">TRIM(RIGHT(H2371,LEN(H2371)-FIND("@",SUBSTITUTE(H2371,",","@",LEN(H2371)-LEN(SUBSTITUTE(H2371,",",""))))))</f>
        <v>Washington</v>
      </c>
      <c r="K2371" s="2" t="s">
        <v>12</v>
      </c>
      <c r="L2371" s="2" t="s">
        <v>2525</v>
      </c>
      <c r="M2371" s="4">
        <v>20.239999999999998</v>
      </c>
      <c r="N2371" s="4">
        <v>1</v>
      </c>
      <c r="O2371" s="4">
        <v>7.8936000000000002</v>
      </c>
      <c r="P2371" s="14">
        <f t="shared" ref="P2371:P2434" si="227">IF(M2371=0,0,O2371/M2371)</f>
        <v>0.39</v>
      </c>
    </row>
    <row r="2372" spans="1:16" ht="14.25" customHeight="1" x14ac:dyDescent="0.25">
      <c r="A2372" s="2" t="s">
        <v>2526</v>
      </c>
      <c r="B2372" s="3">
        <v>41584</v>
      </c>
      <c r="C2372" s="10" t="str">
        <f t="shared" si="222"/>
        <v>November</v>
      </c>
      <c r="D2372" s="10" t="str">
        <f t="shared" si="223"/>
        <v>2013</v>
      </c>
      <c r="E2372" s="3">
        <v>41586</v>
      </c>
      <c r="F2372" s="13">
        <f t="shared" si="224"/>
        <v>2</v>
      </c>
      <c r="G2372" s="2" t="s">
        <v>3336</v>
      </c>
      <c r="H2372" s="2" t="s">
        <v>3143</v>
      </c>
      <c r="I2372" s="22" t="str">
        <f t="shared" si="225"/>
        <v>United States</v>
      </c>
      <c r="J2372" s="22" t="str">
        <f t="shared" si="226"/>
        <v>California</v>
      </c>
      <c r="K2372" s="2" t="s">
        <v>38</v>
      </c>
      <c r="L2372" s="2" t="s">
        <v>2018</v>
      </c>
      <c r="M2372" s="4">
        <v>72</v>
      </c>
      <c r="N2372" s="4">
        <v>4</v>
      </c>
      <c r="O2372" s="4">
        <v>12.96</v>
      </c>
      <c r="P2372" s="14">
        <f t="shared" si="227"/>
        <v>0.18000000000000002</v>
      </c>
    </row>
    <row r="2373" spans="1:16" ht="14.25" customHeight="1" x14ac:dyDescent="0.25">
      <c r="A2373" s="2" t="s">
        <v>2526</v>
      </c>
      <c r="B2373" s="3">
        <v>41584</v>
      </c>
      <c r="C2373" s="10" t="str">
        <f t="shared" si="222"/>
        <v>November</v>
      </c>
      <c r="D2373" s="10" t="str">
        <f t="shared" si="223"/>
        <v>2013</v>
      </c>
      <c r="E2373" s="3">
        <v>41586</v>
      </c>
      <c r="F2373" s="13">
        <f t="shared" si="224"/>
        <v>2</v>
      </c>
      <c r="G2373" s="2" t="s">
        <v>3336</v>
      </c>
      <c r="H2373" s="2" t="s">
        <v>3143</v>
      </c>
      <c r="I2373" s="22" t="str">
        <f t="shared" si="225"/>
        <v>United States</v>
      </c>
      <c r="J2373" s="22" t="str">
        <f t="shared" si="226"/>
        <v>California</v>
      </c>
      <c r="K2373" s="2" t="s">
        <v>72</v>
      </c>
      <c r="L2373" s="2" t="s">
        <v>1224</v>
      </c>
      <c r="M2373" s="4">
        <v>113.88800000000001</v>
      </c>
      <c r="N2373" s="4">
        <v>2</v>
      </c>
      <c r="O2373" s="4">
        <v>9.9651999999999994</v>
      </c>
      <c r="P2373" s="14">
        <f t="shared" si="227"/>
        <v>8.7499999999999994E-2</v>
      </c>
    </row>
    <row r="2374" spans="1:16" ht="14.25" customHeight="1" x14ac:dyDescent="0.25">
      <c r="A2374" s="2" t="s">
        <v>2526</v>
      </c>
      <c r="B2374" s="3">
        <v>41584</v>
      </c>
      <c r="C2374" s="10" t="str">
        <f t="shared" si="222"/>
        <v>November</v>
      </c>
      <c r="D2374" s="10" t="str">
        <f t="shared" si="223"/>
        <v>2013</v>
      </c>
      <c r="E2374" s="3">
        <v>41586</v>
      </c>
      <c r="F2374" s="13">
        <f t="shared" si="224"/>
        <v>2</v>
      </c>
      <c r="G2374" s="2" t="s">
        <v>3336</v>
      </c>
      <c r="H2374" s="2" t="s">
        <v>3143</v>
      </c>
      <c r="I2374" s="22" t="str">
        <f t="shared" si="225"/>
        <v>United States</v>
      </c>
      <c r="J2374" s="22" t="str">
        <f t="shared" si="226"/>
        <v>California</v>
      </c>
      <c r="K2374" s="2" t="s">
        <v>87</v>
      </c>
      <c r="L2374" s="2" t="s">
        <v>1911</v>
      </c>
      <c r="M2374" s="4">
        <v>158.13</v>
      </c>
      <c r="N2374" s="4">
        <v>3</v>
      </c>
      <c r="O2374" s="4">
        <v>77.483699999999999</v>
      </c>
      <c r="P2374" s="14">
        <f t="shared" si="227"/>
        <v>0.49</v>
      </c>
    </row>
    <row r="2375" spans="1:16" ht="14.25" customHeight="1" x14ac:dyDescent="0.25">
      <c r="A2375" s="2" t="s">
        <v>2527</v>
      </c>
      <c r="B2375" s="3">
        <v>41961</v>
      </c>
      <c r="C2375" s="10" t="str">
        <f t="shared" si="222"/>
        <v>November</v>
      </c>
      <c r="D2375" s="10" t="str">
        <f t="shared" si="223"/>
        <v>2014</v>
      </c>
      <c r="E2375" s="3">
        <v>41965</v>
      </c>
      <c r="F2375" s="13">
        <f t="shared" si="224"/>
        <v>4</v>
      </c>
      <c r="G2375" s="2" t="s">
        <v>3916</v>
      </c>
      <c r="H2375" s="2" t="s">
        <v>3289</v>
      </c>
      <c r="I2375" s="22" t="str">
        <f t="shared" si="225"/>
        <v>United States</v>
      </c>
      <c r="J2375" s="22" t="str">
        <f t="shared" si="226"/>
        <v>Oregon</v>
      </c>
      <c r="K2375" s="2" t="s">
        <v>45</v>
      </c>
      <c r="L2375" s="2" t="s">
        <v>2352</v>
      </c>
      <c r="M2375" s="4">
        <v>19.608000000000001</v>
      </c>
      <c r="N2375" s="4">
        <v>3</v>
      </c>
      <c r="O2375" s="4">
        <v>6.6177000000000001</v>
      </c>
      <c r="P2375" s="14">
        <f t="shared" si="227"/>
        <v>0.33750000000000002</v>
      </c>
    </row>
    <row r="2376" spans="1:16" ht="14.25" customHeight="1" x14ac:dyDescent="0.25">
      <c r="A2376" s="2" t="s">
        <v>2527</v>
      </c>
      <c r="B2376" s="3">
        <v>41961</v>
      </c>
      <c r="C2376" s="10" t="str">
        <f t="shared" si="222"/>
        <v>November</v>
      </c>
      <c r="D2376" s="10" t="str">
        <f t="shared" si="223"/>
        <v>2014</v>
      </c>
      <c r="E2376" s="3">
        <v>41965</v>
      </c>
      <c r="F2376" s="13">
        <f t="shared" si="224"/>
        <v>4</v>
      </c>
      <c r="G2376" s="2" t="s">
        <v>3916</v>
      </c>
      <c r="H2376" s="2" t="s">
        <v>3289</v>
      </c>
      <c r="I2376" s="22" t="str">
        <f t="shared" si="225"/>
        <v>United States</v>
      </c>
      <c r="J2376" s="22" t="str">
        <f t="shared" si="226"/>
        <v>Oregon</v>
      </c>
      <c r="K2376" s="2" t="s">
        <v>18</v>
      </c>
      <c r="L2376" s="2" t="s">
        <v>1566</v>
      </c>
      <c r="M2376" s="4">
        <v>4.1580000000000004</v>
      </c>
      <c r="N2376" s="4">
        <v>7</v>
      </c>
      <c r="O2376" s="4">
        <v>-3.4649999999999999</v>
      </c>
      <c r="P2376" s="14">
        <f t="shared" si="227"/>
        <v>-0.83333333333333326</v>
      </c>
    </row>
    <row r="2377" spans="1:16" ht="14.25" customHeight="1" x14ac:dyDescent="0.25">
      <c r="A2377" s="2" t="s">
        <v>2528</v>
      </c>
      <c r="B2377" s="3">
        <v>41954</v>
      </c>
      <c r="C2377" s="10" t="str">
        <f t="shared" si="222"/>
        <v>November</v>
      </c>
      <c r="D2377" s="10" t="str">
        <f t="shared" si="223"/>
        <v>2014</v>
      </c>
      <c r="E2377" s="3">
        <v>41961</v>
      </c>
      <c r="F2377" s="13">
        <f t="shared" si="224"/>
        <v>7</v>
      </c>
      <c r="G2377" s="2" t="s">
        <v>3501</v>
      </c>
      <c r="H2377" s="2" t="s">
        <v>3261</v>
      </c>
      <c r="I2377" s="22" t="str">
        <f t="shared" si="225"/>
        <v>United States</v>
      </c>
      <c r="J2377" s="22" t="str">
        <f t="shared" si="226"/>
        <v>Washington</v>
      </c>
      <c r="K2377" s="2" t="s">
        <v>20</v>
      </c>
      <c r="L2377" s="2" t="s">
        <v>2529</v>
      </c>
      <c r="M2377" s="4">
        <v>400.8</v>
      </c>
      <c r="N2377" s="4">
        <v>5</v>
      </c>
      <c r="O2377" s="4">
        <v>112.224</v>
      </c>
      <c r="P2377" s="14">
        <f t="shared" si="227"/>
        <v>0.28000000000000003</v>
      </c>
    </row>
    <row r="2378" spans="1:16" ht="14.25" customHeight="1" x14ac:dyDescent="0.25">
      <c r="A2378" s="2" t="s">
        <v>2528</v>
      </c>
      <c r="B2378" s="3">
        <v>41954</v>
      </c>
      <c r="C2378" s="10" t="str">
        <f t="shared" si="222"/>
        <v>November</v>
      </c>
      <c r="D2378" s="10" t="str">
        <f t="shared" si="223"/>
        <v>2014</v>
      </c>
      <c r="E2378" s="3">
        <v>41961</v>
      </c>
      <c r="F2378" s="13">
        <f t="shared" si="224"/>
        <v>7</v>
      </c>
      <c r="G2378" s="2" t="s">
        <v>3501</v>
      </c>
      <c r="H2378" s="2" t="s">
        <v>3261</v>
      </c>
      <c r="I2378" s="22" t="str">
        <f t="shared" si="225"/>
        <v>United States</v>
      </c>
      <c r="J2378" s="22" t="str">
        <f t="shared" si="226"/>
        <v>Washington</v>
      </c>
      <c r="K2378" s="2" t="s">
        <v>18</v>
      </c>
      <c r="L2378" s="2" t="s">
        <v>1250</v>
      </c>
      <c r="M2378" s="4">
        <v>28.792000000000002</v>
      </c>
      <c r="N2378" s="4">
        <v>1</v>
      </c>
      <c r="O2378" s="4">
        <v>10.077199999999999</v>
      </c>
      <c r="P2378" s="14">
        <f t="shared" si="227"/>
        <v>0.35</v>
      </c>
    </row>
    <row r="2379" spans="1:16" ht="14.25" customHeight="1" x14ac:dyDescent="0.25">
      <c r="A2379" s="2" t="s">
        <v>2530</v>
      </c>
      <c r="B2379" s="3">
        <v>40620</v>
      </c>
      <c r="C2379" s="10" t="str">
        <f t="shared" si="222"/>
        <v>March</v>
      </c>
      <c r="D2379" s="10" t="str">
        <f t="shared" si="223"/>
        <v>2011</v>
      </c>
      <c r="E2379" s="3">
        <v>40626</v>
      </c>
      <c r="F2379" s="13">
        <f t="shared" si="224"/>
        <v>6</v>
      </c>
      <c r="G2379" s="2" t="s">
        <v>3793</v>
      </c>
      <c r="H2379" s="2" t="s">
        <v>3290</v>
      </c>
      <c r="I2379" s="22" t="str">
        <f t="shared" si="225"/>
        <v>United States</v>
      </c>
      <c r="J2379" s="22" t="str">
        <f t="shared" si="226"/>
        <v>California</v>
      </c>
      <c r="K2379" s="2" t="s">
        <v>12</v>
      </c>
      <c r="L2379" s="2" t="s">
        <v>2243</v>
      </c>
      <c r="M2379" s="4">
        <v>111</v>
      </c>
      <c r="N2379" s="4">
        <v>2</v>
      </c>
      <c r="O2379" s="4">
        <v>14.43</v>
      </c>
      <c r="P2379" s="14">
        <f t="shared" si="227"/>
        <v>0.13</v>
      </c>
    </row>
    <row r="2380" spans="1:16" ht="14.25" customHeight="1" x14ac:dyDescent="0.25">
      <c r="A2380" s="2" t="s">
        <v>2530</v>
      </c>
      <c r="B2380" s="3">
        <v>40620</v>
      </c>
      <c r="C2380" s="10" t="str">
        <f t="shared" si="222"/>
        <v>March</v>
      </c>
      <c r="D2380" s="10" t="str">
        <f t="shared" si="223"/>
        <v>2011</v>
      </c>
      <c r="E2380" s="3">
        <v>40626</v>
      </c>
      <c r="F2380" s="13">
        <f t="shared" si="224"/>
        <v>6</v>
      </c>
      <c r="G2380" s="2" t="s">
        <v>3793</v>
      </c>
      <c r="H2380" s="2" t="s">
        <v>3290</v>
      </c>
      <c r="I2380" s="22" t="str">
        <f t="shared" si="225"/>
        <v>United States</v>
      </c>
      <c r="J2380" s="22" t="str">
        <f t="shared" si="226"/>
        <v>California</v>
      </c>
      <c r="K2380" s="2" t="s">
        <v>510</v>
      </c>
      <c r="L2380" s="2" t="s">
        <v>2518</v>
      </c>
      <c r="M2380" s="4">
        <v>1279.9680000000001</v>
      </c>
      <c r="N2380" s="4">
        <v>4</v>
      </c>
      <c r="O2380" s="4">
        <v>415.9896</v>
      </c>
      <c r="P2380" s="14">
        <f t="shared" si="227"/>
        <v>0.32499999999999996</v>
      </c>
    </row>
    <row r="2381" spans="1:16" ht="14.25" customHeight="1" x14ac:dyDescent="0.25">
      <c r="A2381" s="2" t="s">
        <v>2530</v>
      </c>
      <c r="B2381" s="3">
        <v>40620</v>
      </c>
      <c r="C2381" s="10" t="str">
        <f t="shared" si="222"/>
        <v>March</v>
      </c>
      <c r="D2381" s="10" t="str">
        <f t="shared" si="223"/>
        <v>2011</v>
      </c>
      <c r="E2381" s="3">
        <v>40626</v>
      </c>
      <c r="F2381" s="13">
        <f t="shared" si="224"/>
        <v>6</v>
      </c>
      <c r="G2381" s="2" t="s">
        <v>3793</v>
      </c>
      <c r="H2381" s="2" t="s">
        <v>3290</v>
      </c>
      <c r="I2381" s="22" t="str">
        <f t="shared" si="225"/>
        <v>United States</v>
      </c>
      <c r="J2381" s="22" t="str">
        <f t="shared" si="226"/>
        <v>California</v>
      </c>
      <c r="K2381" s="2" t="s">
        <v>28</v>
      </c>
      <c r="L2381" s="2" t="s">
        <v>902</v>
      </c>
      <c r="M2381" s="4">
        <v>1856.19</v>
      </c>
      <c r="N2381" s="4">
        <v>7</v>
      </c>
      <c r="O2381" s="4">
        <v>334.11419999999998</v>
      </c>
      <c r="P2381" s="14">
        <f t="shared" si="227"/>
        <v>0.18</v>
      </c>
    </row>
    <row r="2382" spans="1:16" ht="14.25" customHeight="1" x14ac:dyDescent="0.25">
      <c r="A2382" s="2" t="s">
        <v>2531</v>
      </c>
      <c r="B2382" s="3">
        <v>41904</v>
      </c>
      <c r="C2382" s="10" t="str">
        <f t="shared" si="222"/>
        <v>September</v>
      </c>
      <c r="D2382" s="10" t="str">
        <f t="shared" si="223"/>
        <v>2014</v>
      </c>
      <c r="E2382" s="3">
        <v>41906</v>
      </c>
      <c r="F2382" s="13">
        <f t="shared" si="224"/>
        <v>2</v>
      </c>
      <c r="G2382" s="2" t="s">
        <v>3892</v>
      </c>
      <c r="H2382" s="2" t="s">
        <v>3131</v>
      </c>
      <c r="I2382" s="22" t="str">
        <f t="shared" si="225"/>
        <v>United States</v>
      </c>
      <c r="J2382" s="22" t="str">
        <f t="shared" si="226"/>
        <v>California</v>
      </c>
      <c r="K2382" s="2" t="s">
        <v>28</v>
      </c>
      <c r="L2382" s="2" t="s">
        <v>2532</v>
      </c>
      <c r="M2382" s="4">
        <v>15.51</v>
      </c>
      <c r="N2382" s="4">
        <v>1</v>
      </c>
      <c r="O2382" s="4">
        <v>3.8774999999999999</v>
      </c>
      <c r="P2382" s="14">
        <f t="shared" si="227"/>
        <v>0.25</v>
      </c>
    </row>
    <row r="2383" spans="1:16" ht="14.25" customHeight="1" x14ac:dyDescent="0.25">
      <c r="A2383" s="2" t="s">
        <v>2533</v>
      </c>
      <c r="B2383" s="3">
        <v>41954</v>
      </c>
      <c r="C2383" s="10" t="str">
        <f t="shared" si="222"/>
        <v>November</v>
      </c>
      <c r="D2383" s="10" t="str">
        <f t="shared" si="223"/>
        <v>2014</v>
      </c>
      <c r="E2383" s="3">
        <v>41960</v>
      </c>
      <c r="F2383" s="13">
        <f t="shared" si="224"/>
        <v>6</v>
      </c>
      <c r="G2383" s="2" t="s">
        <v>3504</v>
      </c>
      <c r="H2383" s="2" t="s">
        <v>3291</v>
      </c>
      <c r="I2383" s="22" t="str">
        <f t="shared" si="225"/>
        <v>United States</v>
      </c>
      <c r="J2383" s="22" t="str">
        <f t="shared" si="226"/>
        <v>California</v>
      </c>
      <c r="K2383" s="2" t="s">
        <v>38</v>
      </c>
      <c r="L2383" s="2" t="s">
        <v>2534</v>
      </c>
      <c r="M2383" s="4">
        <v>111.79</v>
      </c>
      <c r="N2383" s="4">
        <v>7</v>
      </c>
      <c r="O2383" s="4">
        <v>43.598100000000002</v>
      </c>
      <c r="P2383" s="14">
        <f t="shared" si="227"/>
        <v>0.39</v>
      </c>
    </row>
    <row r="2384" spans="1:16" ht="14.25" customHeight="1" x14ac:dyDescent="0.25">
      <c r="A2384" s="2" t="s">
        <v>2535</v>
      </c>
      <c r="B2384" s="3">
        <v>41677</v>
      </c>
      <c r="C2384" s="10" t="str">
        <f t="shared" si="222"/>
        <v>February</v>
      </c>
      <c r="D2384" s="10" t="str">
        <f t="shared" si="223"/>
        <v>2014</v>
      </c>
      <c r="E2384" s="3">
        <v>41684</v>
      </c>
      <c r="F2384" s="13">
        <f t="shared" si="224"/>
        <v>7</v>
      </c>
      <c r="G2384" s="2" t="s">
        <v>3444</v>
      </c>
      <c r="H2384" s="2" t="s">
        <v>3134</v>
      </c>
      <c r="I2384" s="22" t="str">
        <f t="shared" si="225"/>
        <v>United States</v>
      </c>
      <c r="J2384" s="22" t="str">
        <f t="shared" si="226"/>
        <v>California</v>
      </c>
      <c r="K2384" s="2" t="s">
        <v>45</v>
      </c>
      <c r="L2384" s="2" t="s">
        <v>2210</v>
      </c>
      <c r="M2384" s="4">
        <v>29.9</v>
      </c>
      <c r="N2384" s="4">
        <v>5</v>
      </c>
      <c r="O2384" s="4">
        <v>13.455</v>
      </c>
      <c r="P2384" s="14">
        <f t="shared" si="227"/>
        <v>0.45</v>
      </c>
    </row>
    <row r="2385" spans="1:16" ht="14.25" customHeight="1" x14ac:dyDescent="0.25">
      <c r="A2385" s="2" t="s">
        <v>2536</v>
      </c>
      <c r="B2385" s="3">
        <v>41557</v>
      </c>
      <c r="C2385" s="10" t="str">
        <f t="shared" si="222"/>
        <v>October</v>
      </c>
      <c r="D2385" s="10" t="str">
        <f t="shared" si="223"/>
        <v>2013</v>
      </c>
      <c r="E2385" s="3">
        <v>41562</v>
      </c>
      <c r="F2385" s="13">
        <f t="shared" si="224"/>
        <v>5</v>
      </c>
      <c r="G2385" s="2" t="s">
        <v>3591</v>
      </c>
      <c r="H2385" s="2" t="s">
        <v>3139</v>
      </c>
      <c r="I2385" s="22" t="str">
        <f t="shared" si="225"/>
        <v>United States</v>
      </c>
      <c r="J2385" s="22" t="str">
        <f t="shared" si="226"/>
        <v>Arizona</v>
      </c>
      <c r="K2385" s="2" t="s">
        <v>14</v>
      </c>
      <c r="L2385" s="2" t="s">
        <v>683</v>
      </c>
      <c r="M2385" s="4">
        <v>1.4079999999999999</v>
      </c>
      <c r="N2385" s="4">
        <v>1</v>
      </c>
      <c r="O2385" s="4">
        <v>0.15840000000000001</v>
      </c>
      <c r="P2385" s="14">
        <f t="shared" si="227"/>
        <v>0.11250000000000002</v>
      </c>
    </row>
    <row r="2386" spans="1:16" ht="14.25" customHeight="1" x14ac:dyDescent="0.25">
      <c r="A2386" s="2" t="s">
        <v>2536</v>
      </c>
      <c r="B2386" s="3">
        <v>41557</v>
      </c>
      <c r="C2386" s="10" t="str">
        <f t="shared" si="222"/>
        <v>October</v>
      </c>
      <c r="D2386" s="10" t="str">
        <f t="shared" si="223"/>
        <v>2013</v>
      </c>
      <c r="E2386" s="3">
        <v>41562</v>
      </c>
      <c r="F2386" s="13">
        <f t="shared" si="224"/>
        <v>5</v>
      </c>
      <c r="G2386" s="2" t="s">
        <v>3591</v>
      </c>
      <c r="H2386" s="2" t="s">
        <v>3139</v>
      </c>
      <c r="I2386" s="22" t="str">
        <f t="shared" si="225"/>
        <v>United States</v>
      </c>
      <c r="J2386" s="22" t="str">
        <f t="shared" si="226"/>
        <v>Arizona</v>
      </c>
      <c r="K2386" s="2" t="s">
        <v>12</v>
      </c>
      <c r="L2386" s="2" t="s">
        <v>2305</v>
      </c>
      <c r="M2386" s="4">
        <v>169.56800000000001</v>
      </c>
      <c r="N2386" s="4">
        <v>2</v>
      </c>
      <c r="O2386" s="4">
        <v>0</v>
      </c>
      <c r="P2386" s="14">
        <f t="shared" si="227"/>
        <v>0</v>
      </c>
    </row>
    <row r="2387" spans="1:16" ht="14.25" customHeight="1" x14ac:dyDescent="0.25">
      <c r="A2387" s="2" t="s">
        <v>2537</v>
      </c>
      <c r="B2387" s="3">
        <v>41377</v>
      </c>
      <c r="C2387" s="10" t="str">
        <f t="shared" si="222"/>
        <v>April</v>
      </c>
      <c r="D2387" s="10" t="str">
        <f t="shared" si="223"/>
        <v>2013</v>
      </c>
      <c r="E2387" s="3">
        <v>41379</v>
      </c>
      <c r="F2387" s="13">
        <f t="shared" si="224"/>
        <v>2</v>
      </c>
      <c r="G2387" s="2" t="s">
        <v>3629</v>
      </c>
      <c r="H2387" s="2" t="s">
        <v>3131</v>
      </c>
      <c r="I2387" s="22" t="str">
        <f t="shared" si="225"/>
        <v>United States</v>
      </c>
      <c r="J2387" s="22" t="str">
        <f t="shared" si="226"/>
        <v>California</v>
      </c>
      <c r="K2387" s="2" t="s">
        <v>45</v>
      </c>
      <c r="L2387" s="2" t="s">
        <v>2538</v>
      </c>
      <c r="M2387" s="4">
        <v>19.440000000000001</v>
      </c>
      <c r="N2387" s="4">
        <v>3</v>
      </c>
      <c r="O2387" s="4">
        <v>9.3312000000000008</v>
      </c>
      <c r="P2387" s="14">
        <f t="shared" si="227"/>
        <v>0.48000000000000004</v>
      </c>
    </row>
    <row r="2388" spans="1:16" ht="14.25" customHeight="1" x14ac:dyDescent="0.25">
      <c r="A2388" s="2" t="s">
        <v>2537</v>
      </c>
      <c r="B2388" s="3">
        <v>41377</v>
      </c>
      <c r="C2388" s="10" t="str">
        <f t="shared" si="222"/>
        <v>April</v>
      </c>
      <c r="D2388" s="10" t="str">
        <f t="shared" si="223"/>
        <v>2013</v>
      </c>
      <c r="E2388" s="3">
        <v>41379</v>
      </c>
      <c r="F2388" s="13">
        <f t="shared" si="224"/>
        <v>2</v>
      </c>
      <c r="G2388" s="2" t="s">
        <v>3629</v>
      </c>
      <c r="H2388" s="2" t="s">
        <v>3131</v>
      </c>
      <c r="I2388" s="22" t="str">
        <f t="shared" si="225"/>
        <v>United States</v>
      </c>
      <c r="J2388" s="22" t="str">
        <f t="shared" si="226"/>
        <v>California</v>
      </c>
      <c r="K2388" s="2" t="s">
        <v>72</v>
      </c>
      <c r="L2388" s="2" t="s">
        <v>213</v>
      </c>
      <c r="M2388" s="4">
        <v>194.352</v>
      </c>
      <c r="N2388" s="4">
        <v>3</v>
      </c>
      <c r="O2388" s="4">
        <v>-36.441000000000003</v>
      </c>
      <c r="P2388" s="14">
        <f t="shared" si="227"/>
        <v>-0.1875</v>
      </c>
    </row>
    <row r="2389" spans="1:16" ht="14.25" customHeight="1" x14ac:dyDescent="0.25">
      <c r="A2389" s="2" t="s">
        <v>2537</v>
      </c>
      <c r="B2389" s="3">
        <v>41377</v>
      </c>
      <c r="C2389" s="10" t="str">
        <f t="shared" si="222"/>
        <v>April</v>
      </c>
      <c r="D2389" s="10" t="str">
        <f t="shared" si="223"/>
        <v>2013</v>
      </c>
      <c r="E2389" s="3">
        <v>41379</v>
      </c>
      <c r="F2389" s="13">
        <f t="shared" si="224"/>
        <v>2</v>
      </c>
      <c r="G2389" s="2" t="s">
        <v>3629</v>
      </c>
      <c r="H2389" s="2" t="s">
        <v>3131</v>
      </c>
      <c r="I2389" s="22" t="str">
        <f t="shared" si="225"/>
        <v>United States</v>
      </c>
      <c r="J2389" s="22" t="str">
        <f t="shared" si="226"/>
        <v>California</v>
      </c>
      <c r="K2389" s="2" t="s">
        <v>18</v>
      </c>
      <c r="L2389" s="2" t="s">
        <v>468</v>
      </c>
      <c r="M2389" s="4">
        <v>36.624000000000002</v>
      </c>
      <c r="N2389" s="4">
        <v>3</v>
      </c>
      <c r="O2389" s="4">
        <v>13.734</v>
      </c>
      <c r="P2389" s="14">
        <f t="shared" si="227"/>
        <v>0.375</v>
      </c>
    </row>
    <row r="2390" spans="1:16" ht="14.25" customHeight="1" x14ac:dyDescent="0.25">
      <c r="A2390" s="2" t="s">
        <v>2539</v>
      </c>
      <c r="B2390" s="3">
        <v>41647</v>
      </c>
      <c r="C2390" s="10" t="str">
        <f t="shared" si="222"/>
        <v>January</v>
      </c>
      <c r="D2390" s="10" t="str">
        <f t="shared" si="223"/>
        <v>2014</v>
      </c>
      <c r="E2390" s="3">
        <v>41649</v>
      </c>
      <c r="F2390" s="13">
        <f t="shared" si="224"/>
        <v>2</v>
      </c>
      <c r="G2390" s="2" t="s">
        <v>3477</v>
      </c>
      <c r="H2390" s="2" t="s">
        <v>3154</v>
      </c>
      <c r="I2390" s="22" t="str">
        <f t="shared" si="225"/>
        <v>United States</v>
      </c>
      <c r="J2390" s="22" t="str">
        <f t="shared" si="226"/>
        <v>California</v>
      </c>
      <c r="K2390" s="2" t="s">
        <v>28</v>
      </c>
      <c r="L2390" s="2" t="s">
        <v>1244</v>
      </c>
      <c r="M2390" s="4">
        <v>153.78</v>
      </c>
      <c r="N2390" s="4">
        <v>11</v>
      </c>
      <c r="O2390" s="4">
        <v>44.596200000000003</v>
      </c>
      <c r="P2390" s="14">
        <f t="shared" si="227"/>
        <v>0.29000000000000004</v>
      </c>
    </row>
    <row r="2391" spans="1:16" ht="14.25" customHeight="1" x14ac:dyDescent="0.25">
      <c r="A2391" s="2" t="s">
        <v>2539</v>
      </c>
      <c r="B2391" s="3">
        <v>41647</v>
      </c>
      <c r="C2391" s="10" t="str">
        <f t="shared" si="222"/>
        <v>January</v>
      </c>
      <c r="D2391" s="10" t="str">
        <f t="shared" si="223"/>
        <v>2014</v>
      </c>
      <c r="E2391" s="3">
        <v>41649</v>
      </c>
      <c r="F2391" s="13">
        <f t="shared" si="224"/>
        <v>2</v>
      </c>
      <c r="G2391" s="2" t="s">
        <v>3477</v>
      </c>
      <c r="H2391" s="2" t="s">
        <v>3154</v>
      </c>
      <c r="I2391" s="22" t="str">
        <f t="shared" si="225"/>
        <v>United States</v>
      </c>
      <c r="J2391" s="22" t="str">
        <f t="shared" si="226"/>
        <v>California</v>
      </c>
      <c r="K2391" s="2" t="s">
        <v>28</v>
      </c>
      <c r="L2391" s="2" t="s">
        <v>1684</v>
      </c>
      <c r="M2391" s="4">
        <v>61.02</v>
      </c>
      <c r="N2391" s="4">
        <v>3</v>
      </c>
      <c r="O2391" s="4">
        <v>0.61019999999999996</v>
      </c>
      <c r="P2391" s="14">
        <f t="shared" si="227"/>
        <v>9.9999999999999985E-3</v>
      </c>
    </row>
    <row r="2392" spans="1:16" ht="14.25" customHeight="1" x14ac:dyDescent="0.25">
      <c r="A2392" s="2" t="s">
        <v>2539</v>
      </c>
      <c r="B2392" s="3">
        <v>41647</v>
      </c>
      <c r="C2392" s="10" t="str">
        <f t="shared" si="222"/>
        <v>January</v>
      </c>
      <c r="D2392" s="10" t="str">
        <f t="shared" si="223"/>
        <v>2014</v>
      </c>
      <c r="E2392" s="3">
        <v>41649</v>
      </c>
      <c r="F2392" s="13">
        <f t="shared" si="224"/>
        <v>2</v>
      </c>
      <c r="G2392" s="2" t="s">
        <v>3477</v>
      </c>
      <c r="H2392" s="2" t="s">
        <v>3154</v>
      </c>
      <c r="I2392" s="22" t="str">
        <f t="shared" si="225"/>
        <v>United States</v>
      </c>
      <c r="J2392" s="22" t="str">
        <f t="shared" si="226"/>
        <v>California</v>
      </c>
      <c r="K2392" s="2" t="s">
        <v>82</v>
      </c>
      <c r="L2392" s="2" t="s">
        <v>2540</v>
      </c>
      <c r="M2392" s="4">
        <v>110.11</v>
      </c>
      <c r="N2392" s="4">
        <v>7</v>
      </c>
      <c r="O2392" s="4">
        <v>31.931899999999999</v>
      </c>
      <c r="P2392" s="14">
        <f t="shared" si="227"/>
        <v>0.28999999999999998</v>
      </c>
    </row>
    <row r="2393" spans="1:16" ht="14.25" customHeight="1" x14ac:dyDescent="0.25">
      <c r="A2393" s="2" t="s">
        <v>2539</v>
      </c>
      <c r="B2393" s="3">
        <v>41647</v>
      </c>
      <c r="C2393" s="10" t="str">
        <f t="shared" si="222"/>
        <v>January</v>
      </c>
      <c r="D2393" s="10" t="str">
        <f t="shared" si="223"/>
        <v>2014</v>
      </c>
      <c r="E2393" s="3">
        <v>41649</v>
      </c>
      <c r="F2393" s="13">
        <f t="shared" si="224"/>
        <v>2</v>
      </c>
      <c r="G2393" s="2" t="s">
        <v>3477</v>
      </c>
      <c r="H2393" s="2" t="s">
        <v>3154</v>
      </c>
      <c r="I2393" s="22" t="str">
        <f t="shared" si="225"/>
        <v>United States</v>
      </c>
      <c r="J2393" s="22" t="str">
        <f t="shared" si="226"/>
        <v>California</v>
      </c>
      <c r="K2393" s="2" t="s">
        <v>79</v>
      </c>
      <c r="L2393" s="2" t="s">
        <v>106</v>
      </c>
      <c r="M2393" s="4">
        <v>7.89</v>
      </c>
      <c r="N2393" s="4">
        <v>1</v>
      </c>
      <c r="O2393" s="4">
        <v>3.5505</v>
      </c>
      <c r="P2393" s="14">
        <f t="shared" si="227"/>
        <v>0.45</v>
      </c>
    </row>
    <row r="2394" spans="1:16" ht="14.25" customHeight="1" x14ac:dyDescent="0.25">
      <c r="A2394" s="2" t="s">
        <v>2541</v>
      </c>
      <c r="B2394" s="3">
        <v>41865</v>
      </c>
      <c r="C2394" s="10" t="str">
        <f t="shared" si="222"/>
        <v>August</v>
      </c>
      <c r="D2394" s="10" t="str">
        <f t="shared" si="223"/>
        <v>2014</v>
      </c>
      <c r="E2394" s="3">
        <v>41872</v>
      </c>
      <c r="F2394" s="13">
        <f t="shared" si="224"/>
        <v>7</v>
      </c>
      <c r="G2394" s="2" t="s">
        <v>3727</v>
      </c>
      <c r="H2394" s="2" t="s">
        <v>3149</v>
      </c>
      <c r="I2394" s="22" t="str">
        <f t="shared" si="225"/>
        <v>United States</v>
      </c>
      <c r="J2394" s="22" t="str">
        <f t="shared" si="226"/>
        <v>California</v>
      </c>
      <c r="K2394" s="2" t="s">
        <v>18</v>
      </c>
      <c r="L2394" s="2" t="s">
        <v>281</v>
      </c>
      <c r="M2394" s="4">
        <v>36.024000000000001</v>
      </c>
      <c r="N2394" s="4">
        <v>3</v>
      </c>
      <c r="O2394" s="4">
        <v>11.707800000000001</v>
      </c>
      <c r="P2394" s="14">
        <f t="shared" si="227"/>
        <v>0.32500000000000001</v>
      </c>
    </row>
    <row r="2395" spans="1:16" ht="14.25" customHeight="1" x14ac:dyDescent="0.25">
      <c r="A2395" s="2" t="s">
        <v>2542</v>
      </c>
      <c r="B2395" s="3">
        <v>40805</v>
      </c>
      <c r="C2395" s="10" t="str">
        <f t="shared" si="222"/>
        <v>September</v>
      </c>
      <c r="D2395" s="10" t="str">
        <f t="shared" si="223"/>
        <v>2011</v>
      </c>
      <c r="E2395" s="3">
        <v>40809</v>
      </c>
      <c r="F2395" s="13">
        <f t="shared" si="224"/>
        <v>4</v>
      </c>
      <c r="G2395" s="2" t="s">
        <v>3764</v>
      </c>
      <c r="H2395" s="2" t="s">
        <v>3132</v>
      </c>
      <c r="I2395" s="22" t="str">
        <f t="shared" si="225"/>
        <v>United States</v>
      </c>
      <c r="J2395" s="22" t="str">
        <f t="shared" si="226"/>
        <v>Washington</v>
      </c>
      <c r="K2395" s="2" t="s">
        <v>28</v>
      </c>
      <c r="L2395" s="2" t="s">
        <v>228</v>
      </c>
      <c r="M2395" s="4">
        <v>92.52</v>
      </c>
      <c r="N2395" s="4">
        <v>6</v>
      </c>
      <c r="O2395" s="4">
        <v>24.980399999999999</v>
      </c>
      <c r="P2395" s="14">
        <f t="shared" si="227"/>
        <v>0.27</v>
      </c>
    </row>
    <row r="2396" spans="1:16" ht="14.25" customHeight="1" x14ac:dyDescent="0.25">
      <c r="A2396" s="2" t="s">
        <v>2543</v>
      </c>
      <c r="B2396" s="3">
        <v>41762</v>
      </c>
      <c r="C2396" s="10" t="str">
        <f t="shared" si="222"/>
        <v>May</v>
      </c>
      <c r="D2396" s="10" t="str">
        <f t="shared" si="223"/>
        <v>2014</v>
      </c>
      <c r="E2396" s="3">
        <v>41766</v>
      </c>
      <c r="F2396" s="13">
        <f t="shared" si="224"/>
        <v>4</v>
      </c>
      <c r="G2396" s="2" t="s">
        <v>3917</v>
      </c>
      <c r="H2396" s="2" t="s">
        <v>3131</v>
      </c>
      <c r="I2396" s="22" t="str">
        <f t="shared" si="225"/>
        <v>United States</v>
      </c>
      <c r="J2396" s="22" t="str">
        <f t="shared" si="226"/>
        <v>California</v>
      </c>
      <c r="K2396" s="2" t="s">
        <v>45</v>
      </c>
      <c r="L2396" s="2" t="s">
        <v>1119</v>
      </c>
      <c r="M2396" s="4">
        <v>15.7</v>
      </c>
      <c r="N2396" s="4">
        <v>5</v>
      </c>
      <c r="O2396" s="4">
        <v>7.0650000000000004</v>
      </c>
      <c r="P2396" s="14">
        <f t="shared" si="227"/>
        <v>0.45000000000000007</v>
      </c>
    </row>
    <row r="2397" spans="1:16" ht="14.25" customHeight="1" x14ac:dyDescent="0.25">
      <c r="A2397" s="2" t="s">
        <v>2543</v>
      </c>
      <c r="B2397" s="3">
        <v>41762</v>
      </c>
      <c r="C2397" s="10" t="str">
        <f t="shared" si="222"/>
        <v>May</v>
      </c>
      <c r="D2397" s="10" t="str">
        <f t="shared" si="223"/>
        <v>2014</v>
      </c>
      <c r="E2397" s="3">
        <v>41766</v>
      </c>
      <c r="F2397" s="13">
        <f t="shared" si="224"/>
        <v>4</v>
      </c>
      <c r="G2397" s="2" t="s">
        <v>3917</v>
      </c>
      <c r="H2397" s="2" t="s">
        <v>3131</v>
      </c>
      <c r="I2397" s="22" t="str">
        <f t="shared" si="225"/>
        <v>United States</v>
      </c>
      <c r="J2397" s="22" t="str">
        <f t="shared" si="226"/>
        <v>California</v>
      </c>
      <c r="K2397" s="2" t="s">
        <v>14</v>
      </c>
      <c r="L2397" s="2" t="s">
        <v>1298</v>
      </c>
      <c r="M2397" s="4">
        <v>59.52</v>
      </c>
      <c r="N2397" s="4">
        <v>3</v>
      </c>
      <c r="O2397" s="4">
        <v>15.475199999999999</v>
      </c>
      <c r="P2397" s="14">
        <f t="shared" si="227"/>
        <v>0.25999999999999995</v>
      </c>
    </row>
    <row r="2398" spans="1:16" ht="14.25" customHeight="1" x14ac:dyDescent="0.25">
      <c r="A2398" s="2" t="s">
        <v>2543</v>
      </c>
      <c r="B2398" s="3">
        <v>41762</v>
      </c>
      <c r="C2398" s="10" t="str">
        <f t="shared" si="222"/>
        <v>May</v>
      </c>
      <c r="D2398" s="10" t="str">
        <f t="shared" si="223"/>
        <v>2014</v>
      </c>
      <c r="E2398" s="3">
        <v>41766</v>
      </c>
      <c r="F2398" s="13">
        <f t="shared" si="224"/>
        <v>4</v>
      </c>
      <c r="G2398" s="2" t="s">
        <v>3917</v>
      </c>
      <c r="H2398" s="2" t="s">
        <v>3131</v>
      </c>
      <c r="I2398" s="22" t="str">
        <f t="shared" si="225"/>
        <v>United States</v>
      </c>
      <c r="J2398" s="22" t="str">
        <f t="shared" si="226"/>
        <v>California</v>
      </c>
      <c r="K2398" s="2" t="s">
        <v>45</v>
      </c>
      <c r="L2398" s="2" t="s">
        <v>2544</v>
      </c>
      <c r="M2398" s="4">
        <v>34.4</v>
      </c>
      <c r="N2398" s="4">
        <v>5</v>
      </c>
      <c r="O2398" s="4">
        <v>15.824</v>
      </c>
      <c r="P2398" s="14">
        <f t="shared" si="227"/>
        <v>0.46</v>
      </c>
    </row>
    <row r="2399" spans="1:16" ht="14.25" customHeight="1" x14ac:dyDescent="0.25">
      <c r="A2399" s="2" t="s">
        <v>2545</v>
      </c>
      <c r="B2399" s="3">
        <v>41526</v>
      </c>
      <c r="C2399" s="10" t="str">
        <f t="shared" si="222"/>
        <v>September</v>
      </c>
      <c r="D2399" s="10" t="str">
        <f t="shared" si="223"/>
        <v>2013</v>
      </c>
      <c r="E2399" s="3">
        <v>41531</v>
      </c>
      <c r="F2399" s="13">
        <f t="shared" si="224"/>
        <v>5</v>
      </c>
      <c r="G2399" s="2" t="s">
        <v>3566</v>
      </c>
      <c r="H2399" s="2" t="s">
        <v>3132</v>
      </c>
      <c r="I2399" s="22" t="str">
        <f t="shared" si="225"/>
        <v>United States</v>
      </c>
      <c r="J2399" s="22" t="str">
        <f t="shared" si="226"/>
        <v>Washington</v>
      </c>
      <c r="K2399" s="2" t="s">
        <v>12</v>
      </c>
      <c r="L2399" s="2" t="s">
        <v>779</v>
      </c>
      <c r="M2399" s="4">
        <v>43.13</v>
      </c>
      <c r="N2399" s="4">
        <v>1</v>
      </c>
      <c r="O2399" s="4">
        <v>14.664199999999999</v>
      </c>
      <c r="P2399" s="14">
        <f t="shared" si="227"/>
        <v>0.33999999999999997</v>
      </c>
    </row>
    <row r="2400" spans="1:16" ht="14.25" customHeight="1" x14ac:dyDescent="0.25">
      <c r="A2400" s="2" t="s">
        <v>2545</v>
      </c>
      <c r="B2400" s="3">
        <v>41526</v>
      </c>
      <c r="C2400" s="10" t="str">
        <f t="shared" si="222"/>
        <v>September</v>
      </c>
      <c r="D2400" s="10" t="str">
        <f t="shared" si="223"/>
        <v>2013</v>
      </c>
      <c r="E2400" s="3">
        <v>41531</v>
      </c>
      <c r="F2400" s="13">
        <f t="shared" si="224"/>
        <v>5</v>
      </c>
      <c r="G2400" s="2" t="s">
        <v>3566</v>
      </c>
      <c r="H2400" s="2" t="s">
        <v>3132</v>
      </c>
      <c r="I2400" s="22" t="str">
        <f t="shared" si="225"/>
        <v>United States</v>
      </c>
      <c r="J2400" s="22" t="str">
        <f t="shared" si="226"/>
        <v>Washington</v>
      </c>
      <c r="K2400" s="2" t="s">
        <v>45</v>
      </c>
      <c r="L2400" s="2" t="s">
        <v>141</v>
      </c>
      <c r="M2400" s="4">
        <v>30.87</v>
      </c>
      <c r="N2400" s="4">
        <v>7</v>
      </c>
      <c r="O2400" s="4">
        <v>14.200200000000001</v>
      </c>
      <c r="P2400" s="14">
        <f t="shared" si="227"/>
        <v>0.46</v>
      </c>
    </row>
    <row r="2401" spans="1:16" ht="14.25" customHeight="1" x14ac:dyDescent="0.25">
      <c r="A2401" s="2" t="s">
        <v>2546</v>
      </c>
      <c r="B2401" s="3">
        <v>41043</v>
      </c>
      <c r="C2401" s="10" t="str">
        <f t="shared" si="222"/>
        <v>May</v>
      </c>
      <c r="D2401" s="10" t="str">
        <f t="shared" si="223"/>
        <v>2012</v>
      </c>
      <c r="E2401" s="3">
        <v>41048</v>
      </c>
      <c r="F2401" s="13">
        <f t="shared" si="224"/>
        <v>5</v>
      </c>
      <c r="G2401" s="2" t="s">
        <v>3527</v>
      </c>
      <c r="H2401" s="2" t="s">
        <v>3288</v>
      </c>
      <c r="I2401" s="22" t="str">
        <f t="shared" si="225"/>
        <v>United States</v>
      </c>
      <c r="J2401" s="22" t="str">
        <f t="shared" si="226"/>
        <v>California</v>
      </c>
      <c r="K2401" s="2" t="s">
        <v>198</v>
      </c>
      <c r="L2401" s="2" t="s">
        <v>678</v>
      </c>
      <c r="M2401" s="4">
        <v>509.95749999999998</v>
      </c>
      <c r="N2401" s="4">
        <v>5</v>
      </c>
      <c r="O2401" s="4">
        <v>41.996499999999997</v>
      </c>
      <c r="P2401" s="14">
        <f t="shared" si="227"/>
        <v>8.2352941176470587E-2</v>
      </c>
    </row>
    <row r="2402" spans="1:16" ht="14.25" customHeight="1" x14ac:dyDescent="0.25">
      <c r="A2402" s="2" t="s">
        <v>2546</v>
      </c>
      <c r="B2402" s="3">
        <v>41043</v>
      </c>
      <c r="C2402" s="10" t="str">
        <f t="shared" si="222"/>
        <v>May</v>
      </c>
      <c r="D2402" s="10" t="str">
        <f t="shared" si="223"/>
        <v>2012</v>
      </c>
      <c r="E2402" s="3">
        <v>41048</v>
      </c>
      <c r="F2402" s="13">
        <f t="shared" si="224"/>
        <v>5</v>
      </c>
      <c r="G2402" s="2" t="s">
        <v>3527</v>
      </c>
      <c r="H2402" s="2" t="s">
        <v>3288</v>
      </c>
      <c r="I2402" s="22" t="str">
        <f t="shared" si="225"/>
        <v>United States</v>
      </c>
      <c r="J2402" s="22" t="str">
        <f t="shared" si="226"/>
        <v>California</v>
      </c>
      <c r="K2402" s="2" t="s">
        <v>12</v>
      </c>
      <c r="L2402" s="2" t="s">
        <v>310</v>
      </c>
      <c r="M2402" s="4">
        <v>122.91</v>
      </c>
      <c r="N2402" s="4">
        <v>3</v>
      </c>
      <c r="O2402" s="4">
        <v>34.4148</v>
      </c>
      <c r="P2402" s="14">
        <f t="shared" si="227"/>
        <v>0.28000000000000003</v>
      </c>
    </row>
    <row r="2403" spans="1:16" ht="14.25" customHeight="1" x14ac:dyDescent="0.25">
      <c r="A2403" s="2" t="s">
        <v>2546</v>
      </c>
      <c r="B2403" s="3">
        <v>41043</v>
      </c>
      <c r="C2403" s="10" t="str">
        <f t="shared" si="222"/>
        <v>May</v>
      </c>
      <c r="D2403" s="10" t="str">
        <f t="shared" si="223"/>
        <v>2012</v>
      </c>
      <c r="E2403" s="3">
        <v>41048</v>
      </c>
      <c r="F2403" s="13">
        <f t="shared" si="224"/>
        <v>5</v>
      </c>
      <c r="G2403" s="2" t="s">
        <v>3527</v>
      </c>
      <c r="H2403" s="2" t="s">
        <v>3288</v>
      </c>
      <c r="I2403" s="22" t="str">
        <f t="shared" si="225"/>
        <v>United States</v>
      </c>
      <c r="J2403" s="22" t="str">
        <f t="shared" si="226"/>
        <v>California</v>
      </c>
      <c r="K2403" s="2" t="s">
        <v>72</v>
      </c>
      <c r="L2403" s="2" t="s">
        <v>876</v>
      </c>
      <c r="M2403" s="4">
        <v>97.567999999999998</v>
      </c>
      <c r="N2403" s="4">
        <v>2</v>
      </c>
      <c r="O2403" s="4">
        <v>-6.0979999999999999</v>
      </c>
      <c r="P2403" s="14">
        <f t="shared" si="227"/>
        <v>-6.25E-2</v>
      </c>
    </row>
    <row r="2404" spans="1:16" ht="14.25" customHeight="1" x14ac:dyDescent="0.25">
      <c r="A2404" s="2" t="s">
        <v>2546</v>
      </c>
      <c r="B2404" s="3">
        <v>41043</v>
      </c>
      <c r="C2404" s="10" t="str">
        <f t="shared" si="222"/>
        <v>May</v>
      </c>
      <c r="D2404" s="10" t="str">
        <f t="shared" si="223"/>
        <v>2012</v>
      </c>
      <c r="E2404" s="3">
        <v>41048</v>
      </c>
      <c r="F2404" s="13">
        <f t="shared" si="224"/>
        <v>5</v>
      </c>
      <c r="G2404" s="2" t="s">
        <v>3527</v>
      </c>
      <c r="H2404" s="2" t="s">
        <v>3288</v>
      </c>
      <c r="I2404" s="22" t="str">
        <f t="shared" si="225"/>
        <v>United States</v>
      </c>
      <c r="J2404" s="22" t="str">
        <f t="shared" si="226"/>
        <v>California</v>
      </c>
      <c r="K2404" s="2" t="s">
        <v>72</v>
      </c>
      <c r="L2404" s="2" t="s">
        <v>1289</v>
      </c>
      <c r="M2404" s="4">
        <v>722.35199999999998</v>
      </c>
      <c r="N2404" s="4">
        <v>3</v>
      </c>
      <c r="O2404" s="4">
        <v>81.264600000000002</v>
      </c>
      <c r="P2404" s="14">
        <f t="shared" si="227"/>
        <v>0.1125</v>
      </c>
    </row>
    <row r="2405" spans="1:16" ht="14.25" customHeight="1" x14ac:dyDescent="0.25">
      <c r="A2405" s="2" t="s">
        <v>2547</v>
      </c>
      <c r="B2405" s="3">
        <v>41425</v>
      </c>
      <c r="C2405" s="10" t="str">
        <f t="shared" si="222"/>
        <v>May</v>
      </c>
      <c r="D2405" s="10" t="str">
        <f t="shared" si="223"/>
        <v>2013</v>
      </c>
      <c r="E2405" s="3">
        <v>41432</v>
      </c>
      <c r="F2405" s="13">
        <f t="shared" si="224"/>
        <v>7</v>
      </c>
      <c r="G2405" s="2" t="s">
        <v>3869</v>
      </c>
      <c r="H2405" s="2" t="s">
        <v>3131</v>
      </c>
      <c r="I2405" s="22" t="str">
        <f t="shared" si="225"/>
        <v>United States</v>
      </c>
      <c r="J2405" s="22" t="str">
        <f t="shared" si="226"/>
        <v>California</v>
      </c>
      <c r="K2405" s="2" t="s">
        <v>12</v>
      </c>
      <c r="L2405" s="2" t="s">
        <v>1265</v>
      </c>
      <c r="M2405" s="4">
        <v>167.84</v>
      </c>
      <c r="N2405" s="4">
        <v>8</v>
      </c>
      <c r="O2405" s="4">
        <v>11.748799999999999</v>
      </c>
      <c r="P2405" s="14">
        <f t="shared" si="227"/>
        <v>6.9999999999999993E-2</v>
      </c>
    </row>
    <row r="2406" spans="1:16" ht="14.25" customHeight="1" x14ac:dyDescent="0.25">
      <c r="A2406" s="2" t="s">
        <v>2548</v>
      </c>
      <c r="B2406" s="3">
        <v>41790</v>
      </c>
      <c r="C2406" s="10" t="str">
        <f t="shared" si="222"/>
        <v>May</v>
      </c>
      <c r="D2406" s="10" t="str">
        <f t="shared" si="223"/>
        <v>2014</v>
      </c>
      <c r="E2406" s="3">
        <v>41794</v>
      </c>
      <c r="F2406" s="13">
        <f t="shared" si="224"/>
        <v>4</v>
      </c>
      <c r="G2406" s="2" t="s">
        <v>3625</v>
      </c>
      <c r="H2406" s="2" t="s">
        <v>3204</v>
      </c>
      <c r="I2406" s="22" t="str">
        <f t="shared" si="225"/>
        <v>United States</v>
      </c>
      <c r="J2406" s="22" t="str">
        <f t="shared" si="226"/>
        <v>Oregon</v>
      </c>
      <c r="K2406" s="2" t="s">
        <v>16</v>
      </c>
      <c r="L2406" s="2" t="s">
        <v>2549</v>
      </c>
      <c r="M2406" s="4">
        <v>156.792</v>
      </c>
      <c r="N2406" s="4">
        <v>1</v>
      </c>
      <c r="O2406" s="4">
        <v>17.639099999999999</v>
      </c>
      <c r="P2406" s="14">
        <f t="shared" si="227"/>
        <v>0.11249999999999999</v>
      </c>
    </row>
    <row r="2407" spans="1:16" ht="14.25" customHeight="1" x14ac:dyDescent="0.25">
      <c r="A2407" s="2" t="s">
        <v>2548</v>
      </c>
      <c r="B2407" s="3">
        <v>41790</v>
      </c>
      <c r="C2407" s="10" t="str">
        <f t="shared" si="222"/>
        <v>May</v>
      </c>
      <c r="D2407" s="10" t="str">
        <f t="shared" si="223"/>
        <v>2014</v>
      </c>
      <c r="E2407" s="3">
        <v>41794</v>
      </c>
      <c r="F2407" s="13">
        <f t="shared" si="224"/>
        <v>4</v>
      </c>
      <c r="G2407" s="2" t="s">
        <v>3625</v>
      </c>
      <c r="H2407" s="2" t="s">
        <v>3204</v>
      </c>
      <c r="I2407" s="22" t="str">
        <f t="shared" si="225"/>
        <v>United States</v>
      </c>
      <c r="J2407" s="22" t="str">
        <f t="shared" si="226"/>
        <v>Oregon</v>
      </c>
      <c r="K2407" s="2" t="s">
        <v>38</v>
      </c>
      <c r="L2407" s="2" t="s">
        <v>114</v>
      </c>
      <c r="M2407" s="4">
        <v>35.36</v>
      </c>
      <c r="N2407" s="4">
        <v>2</v>
      </c>
      <c r="O2407" s="4">
        <v>-3.0939999999999999</v>
      </c>
      <c r="P2407" s="14">
        <f t="shared" si="227"/>
        <v>-8.7499999999999994E-2</v>
      </c>
    </row>
    <row r="2408" spans="1:16" ht="14.25" customHeight="1" x14ac:dyDescent="0.25">
      <c r="A2408" s="2" t="s">
        <v>2548</v>
      </c>
      <c r="B2408" s="3">
        <v>41790</v>
      </c>
      <c r="C2408" s="10" t="str">
        <f t="shared" si="222"/>
        <v>May</v>
      </c>
      <c r="D2408" s="10" t="str">
        <f t="shared" si="223"/>
        <v>2014</v>
      </c>
      <c r="E2408" s="3">
        <v>41794</v>
      </c>
      <c r="F2408" s="13">
        <f t="shared" si="224"/>
        <v>4</v>
      </c>
      <c r="G2408" s="2" t="s">
        <v>3625</v>
      </c>
      <c r="H2408" s="2" t="s">
        <v>3204</v>
      </c>
      <c r="I2408" s="22" t="str">
        <f t="shared" si="225"/>
        <v>United States</v>
      </c>
      <c r="J2408" s="22" t="str">
        <f t="shared" si="226"/>
        <v>Oregon</v>
      </c>
      <c r="K2408" s="2" t="s">
        <v>12</v>
      </c>
      <c r="L2408" s="2" t="s">
        <v>2550</v>
      </c>
      <c r="M2408" s="4">
        <v>13.592000000000001</v>
      </c>
      <c r="N2408" s="4">
        <v>1</v>
      </c>
      <c r="O2408" s="4">
        <v>-0.33979999999999999</v>
      </c>
      <c r="P2408" s="14">
        <f t="shared" si="227"/>
        <v>-2.4999999999999998E-2</v>
      </c>
    </row>
    <row r="2409" spans="1:16" ht="14.25" customHeight="1" x14ac:dyDescent="0.25">
      <c r="A2409" s="2" t="s">
        <v>2551</v>
      </c>
      <c r="B2409" s="3">
        <v>40764</v>
      </c>
      <c r="C2409" s="10" t="str">
        <f t="shared" si="222"/>
        <v>August</v>
      </c>
      <c r="D2409" s="10" t="str">
        <f t="shared" si="223"/>
        <v>2011</v>
      </c>
      <c r="E2409" s="3">
        <v>40768</v>
      </c>
      <c r="F2409" s="13">
        <f t="shared" si="224"/>
        <v>4</v>
      </c>
      <c r="G2409" s="2" t="s">
        <v>3884</v>
      </c>
      <c r="H2409" s="2" t="s">
        <v>3139</v>
      </c>
      <c r="I2409" s="22" t="str">
        <f t="shared" si="225"/>
        <v>United States</v>
      </c>
      <c r="J2409" s="22" t="str">
        <f t="shared" si="226"/>
        <v>Arizona</v>
      </c>
      <c r="K2409" s="2" t="s">
        <v>79</v>
      </c>
      <c r="L2409" s="2" t="s">
        <v>1719</v>
      </c>
      <c r="M2409" s="4">
        <v>4.4640000000000004</v>
      </c>
      <c r="N2409" s="4">
        <v>3</v>
      </c>
      <c r="O2409" s="4">
        <v>-0.9486</v>
      </c>
      <c r="P2409" s="14">
        <f t="shared" si="227"/>
        <v>-0.21249999999999997</v>
      </c>
    </row>
    <row r="2410" spans="1:16" ht="14.25" customHeight="1" x14ac:dyDescent="0.25">
      <c r="A2410" s="2" t="s">
        <v>2551</v>
      </c>
      <c r="B2410" s="3">
        <v>40764</v>
      </c>
      <c r="C2410" s="10" t="str">
        <f t="shared" si="222"/>
        <v>August</v>
      </c>
      <c r="D2410" s="10" t="str">
        <f t="shared" si="223"/>
        <v>2011</v>
      </c>
      <c r="E2410" s="3">
        <v>40768</v>
      </c>
      <c r="F2410" s="13">
        <f t="shared" si="224"/>
        <v>4</v>
      </c>
      <c r="G2410" s="2" t="s">
        <v>3884</v>
      </c>
      <c r="H2410" s="2" t="s">
        <v>3139</v>
      </c>
      <c r="I2410" s="22" t="str">
        <f t="shared" si="225"/>
        <v>United States</v>
      </c>
      <c r="J2410" s="22" t="str">
        <f t="shared" si="226"/>
        <v>Arizona</v>
      </c>
      <c r="K2410" s="2" t="s">
        <v>18</v>
      </c>
      <c r="L2410" s="2" t="s">
        <v>473</v>
      </c>
      <c r="M2410" s="4">
        <v>9.3450000000000006</v>
      </c>
      <c r="N2410" s="4">
        <v>5</v>
      </c>
      <c r="O2410" s="4">
        <v>-6.5415000000000001</v>
      </c>
      <c r="P2410" s="14">
        <f t="shared" si="227"/>
        <v>-0.7</v>
      </c>
    </row>
    <row r="2411" spans="1:16" ht="14.25" customHeight="1" x14ac:dyDescent="0.25">
      <c r="A2411" s="2" t="s">
        <v>2552</v>
      </c>
      <c r="B2411" s="3">
        <v>41116</v>
      </c>
      <c r="C2411" s="10" t="str">
        <f t="shared" si="222"/>
        <v>July</v>
      </c>
      <c r="D2411" s="10" t="str">
        <f t="shared" si="223"/>
        <v>2012</v>
      </c>
      <c r="E2411" s="3">
        <v>41121</v>
      </c>
      <c r="F2411" s="13">
        <f t="shared" si="224"/>
        <v>5</v>
      </c>
      <c r="G2411" s="2" t="s">
        <v>3754</v>
      </c>
      <c r="H2411" s="2" t="s">
        <v>3281</v>
      </c>
      <c r="I2411" s="22" t="str">
        <f t="shared" si="225"/>
        <v>United States</v>
      </c>
      <c r="J2411" s="22" t="str">
        <f t="shared" si="226"/>
        <v>California</v>
      </c>
      <c r="K2411" s="2" t="s">
        <v>18</v>
      </c>
      <c r="L2411" s="2" t="s">
        <v>314</v>
      </c>
      <c r="M2411" s="4">
        <v>9.1440000000000001</v>
      </c>
      <c r="N2411" s="4">
        <v>3</v>
      </c>
      <c r="O2411" s="4">
        <v>3.0861000000000001</v>
      </c>
      <c r="P2411" s="14">
        <f t="shared" si="227"/>
        <v>0.33750000000000002</v>
      </c>
    </row>
    <row r="2412" spans="1:16" ht="14.25" customHeight="1" x14ac:dyDescent="0.25">
      <c r="A2412" s="2" t="s">
        <v>2552</v>
      </c>
      <c r="B2412" s="3">
        <v>41116</v>
      </c>
      <c r="C2412" s="10" t="str">
        <f t="shared" si="222"/>
        <v>July</v>
      </c>
      <c r="D2412" s="10" t="str">
        <f t="shared" si="223"/>
        <v>2012</v>
      </c>
      <c r="E2412" s="3">
        <v>41121</v>
      </c>
      <c r="F2412" s="13">
        <f t="shared" si="224"/>
        <v>5</v>
      </c>
      <c r="G2412" s="2" t="s">
        <v>3754</v>
      </c>
      <c r="H2412" s="2" t="s">
        <v>3281</v>
      </c>
      <c r="I2412" s="22" t="str">
        <f t="shared" si="225"/>
        <v>United States</v>
      </c>
      <c r="J2412" s="22" t="str">
        <f t="shared" si="226"/>
        <v>California</v>
      </c>
      <c r="K2412" s="2" t="s">
        <v>18</v>
      </c>
      <c r="L2412" s="2" t="s">
        <v>169</v>
      </c>
      <c r="M2412" s="4">
        <v>23.135999999999999</v>
      </c>
      <c r="N2412" s="4">
        <v>6</v>
      </c>
      <c r="O2412" s="4">
        <v>8.3867999999999991</v>
      </c>
      <c r="P2412" s="14">
        <f t="shared" si="227"/>
        <v>0.36249999999999999</v>
      </c>
    </row>
    <row r="2413" spans="1:16" ht="14.25" customHeight="1" x14ac:dyDescent="0.25">
      <c r="A2413" s="2" t="s">
        <v>2552</v>
      </c>
      <c r="B2413" s="3">
        <v>41116</v>
      </c>
      <c r="C2413" s="10" t="str">
        <f t="shared" si="222"/>
        <v>July</v>
      </c>
      <c r="D2413" s="10" t="str">
        <f t="shared" si="223"/>
        <v>2012</v>
      </c>
      <c r="E2413" s="3">
        <v>41121</v>
      </c>
      <c r="F2413" s="13">
        <f t="shared" si="224"/>
        <v>5</v>
      </c>
      <c r="G2413" s="2" t="s">
        <v>3754</v>
      </c>
      <c r="H2413" s="2" t="s">
        <v>3281</v>
      </c>
      <c r="I2413" s="22" t="str">
        <f t="shared" si="225"/>
        <v>United States</v>
      </c>
      <c r="J2413" s="22" t="str">
        <f t="shared" si="226"/>
        <v>California</v>
      </c>
      <c r="K2413" s="2" t="s">
        <v>14</v>
      </c>
      <c r="L2413" s="2" t="s">
        <v>802</v>
      </c>
      <c r="M2413" s="4">
        <v>99.2</v>
      </c>
      <c r="N2413" s="4">
        <v>5</v>
      </c>
      <c r="O2413" s="4">
        <v>25.792000000000002</v>
      </c>
      <c r="P2413" s="14">
        <f t="shared" si="227"/>
        <v>0.26</v>
      </c>
    </row>
    <row r="2414" spans="1:16" ht="14.25" customHeight="1" x14ac:dyDescent="0.25">
      <c r="A2414" s="2" t="s">
        <v>2553</v>
      </c>
      <c r="B2414" s="3">
        <v>40590</v>
      </c>
      <c r="C2414" s="10" t="str">
        <f t="shared" si="222"/>
        <v>February</v>
      </c>
      <c r="D2414" s="10" t="str">
        <f t="shared" si="223"/>
        <v>2011</v>
      </c>
      <c r="E2414" s="3">
        <v>40594</v>
      </c>
      <c r="F2414" s="13">
        <f t="shared" si="224"/>
        <v>4</v>
      </c>
      <c r="G2414" s="2" t="s">
        <v>3812</v>
      </c>
      <c r="H2414" s="2" t="s">
        <v>3132</v>
      </c>
      <c r="I2414" s="22" t="str">
        <f t="shared" si="225"/>
        <v>United States</v>
      </c>
      <c r="J2414" s="22" t="str">
        <f t="shared" si="226"/>
        <v>Washington</v>
      </c>
      <c r="K2414" s="2" t="s">
        <v>18</v>
      </c>
      <c r="L2414" s="2" t="s">
        <v>1954</v>
      </c>
      <c r="M2414" s="4">
        <v>21.36</v>
      </c>
      <c r="N2414" s="4">
        <v>5</v>
      </c>
      <c r="O2414" s="4">
        <v>7.2089999999999996</v>
      </c>
      <c r="P2414" s="14">
        <f t="shared" si="227"/>
        <v>0.33749999999999997</v>
      </c>
    </row>
    <row r="2415" spans="1:16" ht="14.25" customHeight="1" x14ac:dyDescent="0.25">
      <c r="A2415" s="2" t="s">
        <v>2554</v>
      </c>
      <c r="B2415" s="3">
        <v>40992</v>
      </c>
      <c r="C2415" s="10" t="str">
        <f t="shared" si="222"/>
        <v>March</v>
      </c>
      <c r="D2415" s="10" t="str">
        <f t="shared" si="223"/>
        <v>2012</v>
      </c>
      <c r="E2415" s="3">
        <v>40995</v>
      </c>
      <c r="F2415" s="13">
        <f t="shared" si="224"/>
        <v>3</v>
      </c>
      <c r="G2415" s="2" t="s">
        <v>3862</v>
      </c>
      <c r="H2415" s="2" t="s">
        <v>3250</v>
      </c>
      <c r="I2415" s="22" t="str">
        <f t="shared" si="225"/>
        <v>United States</v>
      </c>
      <c r="J2415" s="22" t="str">
        <f t="shared" si="226"/>
        <v>Washington</v>
      </c>
      <c r="K2415" s="2" t="s">
        <v>12</v>
      </c>
      <c r="L2415" s="2" t="s">
        <v>2555</v>
      </c>
      <c r="M2415" s="4">
        <v>46.9</v>
      </c>
      <c r="N2415" s="4">
        <v>5</v>
      </c>
      <c r="O2415" s="4">
        <v>13.132</v>
      </c>
      <c r="P2415" s="14">
        <f t="shared" si="227"/>
        <v>0.28000000000000003</v>
      </c>
    </row>
    <row r="2416" spans="1:16" ht="14.25" customHeight="1" x14ac:dyDescent="0.25">
      <c r="A2416" s="2" t="s">
        <v>2556</v>
      </c>
      <c r="B2416" s="3">
        <v>41885</v>
      </c>
      <c r="C2416" s="10" t="str">
        <f t="shared" si="222"/>
        <v>September</v>
      </c>
      <c r="D2416" s="10" t="str">
        <f t="shared" si="223"/>
        <v>2014</v>
      </c>
      <c r="E2416" s="3">
        <v>41889</v>
      </c>
      <c r="F2416" s="13">
        <f t="shared" si="224"/>
        <v>4</v>
      </c>
      <c r="G2416" s="2" t="s">
        <v>3918</v>
      </c>
      <c r="H2416" s="2" t="s">
        <v>3131</v>
      </c>
      <c r="I2416" s="22" t="str">
        <f t="shared" si="225"/>
        <v>United States</v>
      </c>
      <c r="J2416" s="22" t="str">
        <f t="shared" si="226"/>
        <v>California</v>
      </c>
      <c r="K2416" s="2" t="s">
        <v>18</v>
      </c>
      <c r="L2416" s="2" t="s">
        <v>353</v>
      </c>
      <c r="M2416" s="4">
        <v>18.72</v>
      </c>
      <c r="N2416" s="4">
        <v>5</v>
      </c>
      <c r="O2416" s="4">
        <v>6.5519999999999996</v>
      </c>
      <c r="P2416" s="14">
        <f t="shared" si="227"/>
        <v>0.35</v>
      </c>
    </row>
    <row r="2417" spans="1:16" ht="14.25" customHeight="1" x14ac:dyDescent="0.25">
      <c r="A2417" s="2" t="s">
        <v>2556</v>
      </c>
      <c r="B2417" s="3">
        <v>41885</v>
      </c>
      <c r="C2417" s="10" t="str">
        <f t="shared" si="222"/>
        <v>September</v>
      </c>
      <c r="D2417" s="10" t="str">
        <f t="shared" si="223"/>
        <v>2014</v>
      </c>
      <c r="E2417" s="3">
        <v>41889</v>
      </c>
      <c r="F2417" s="13">
        <f t="shared" si="224"/>
        <v>4</v>
      </c>
      <c r="G2417" s="2" t="s">
        <v>3918</v>
      </c>
      <c r="H2417" s="2" t="s">
        <v>3131</v>
      </c>
      <c r="I2417" s="22" t="str">
        <f t="shared" si="225"/>
        <v>United States</v>
      </c>
      <c r="J2417" s="22" t="str">
        <f t="shared" si="226"/>
        <v>California</v>
      </c>
      <c r="K2417" s="2" t="s">
        <v>22</v>
      </c>
      <c r="L2417" s="2" t="s">
        <v>2557</v>
      </c>
      <c r="M2417" s="4">
        <v>236.52799999999999</v>
      </c>
      <c r="N2417" s="4">
        <v>2</v>
      </c>
      <c r="O2417" s="4">
        <v>-2.9565999999999999</v>
      </c>
      <c r="P2417" s="14">
        <f t="shared" si="227"/>
        <v>-1.2500000000000001E-2</v>
      </c>
    </row>
    <row r="2418" spans="1:16" ht="14.25" customHeight="1" x14ac:dyDescent="0.25">
      <c r="A2418" s="2" t="s">
        <v>2558</v>
      </c>
      <c r="B2418" s="3">
        <v>41229</v>
      </c>
      <c r="C2418" s="10" t="str">
        <f t="shared" si="222"/>
        <v>November</v>
      </c>
      <c r="D2418" s="10" t="str">
        <f t="shared" si="223"/>
        <v>2012</v>
      </c>
      <c r="E2418" s="3">
        <v>41231</v>
      </c>
      <c r="F2418" s="13">
        <f t="shared" si="224"/>
        <v>2</v>
      </c>
      <c r="G2418" s="2" t="s">
        <v>3821</v>
      </c>
      <c r="H2418" s="2" t="s">
        <v>3149</v>
      </c>
      <c r="I2418" s="22" t="str">
        <f t="shared" si="225"/>
        <v>United States</v>
      </c>
      <c r="J2418" s="22" t="str">
        <f t="shared" si="226"/>
        <v>California</v>
      </c>
      <c r="K2418" s="2" t="s">
        <v>9</v>
      </c>
      <c r="L2418" s="2" t="s">
        <v>1946</v>
      </c>
      <c r="M2418" s="4">
        <v>18.899999999999999</v>
      </c>
      <c r="N2418" s="4">
        <v>3</v>
      </c>
      <c r="O2418" s="4">
        <v>8.6940000000000008</v>
      </c>
      <c r="P2418" s="14">
        <f t="shared" si="227"/>
        <v>0.46000000000000008</v>
      </c>
    </row>
    <row r="2419" spans="1:16" ht="14.25" customHeight="1" x14ac:dyDescent="0.25">
      <c r="A2419" s="2" t="s">
        <v>2559</v>
      </c>
      <c r="B2419" s="3">
        <v>41010</v>
      </c>
      <c r="C2419" s="10" t="str">
        <f t="shared" si="222"/>
        <v>April</v>
      </c>
      <c r="D2419" s="10" t="str">
        <f t="shared" si="223"/>
        <v>2012</v>
      </c>
      <c r="E2419" s="3">
        <v>41013</v>
      </c>
      <c r="F2419" s="13">
        <f t="shared" si="224"/>
        <v>3</v>
      </c>
      <c r="G2419" s="2" t="s">
        <v>3819</v>
      </c>
      <c r="H2419" s="2" t="s">
        <v>3131</v>
      </c>
      <c r="I2419" s="22" t="str">
        <f t="shared" si="225"/>
        <v>United States</v>
      </c>
      <c r="J2419" s="22" t="str">
        <f t="shared" si="226"/>
        <v>California</v>
      </c>
      <c r="K2419" s="2" t="s">
        <v>165</v>
      </c>
      <c r="L2419" s="2" t="s">
        <v>2560</v>
      </c>
      <c r="M2419" s="4">
        <v>639.96799999999996</v>
      </c>
      <c r="N2419" s="4">
        <v>4</v>
      </c>
      <c r="O2419" s="4">
        <v>215.98920000000001</v>
      </c>
      <c r="P2419" s="14">
        <f t="shared" si="227"/>
        <v>0.33750000000000002</v>
      </c>
    </row>
    <row r="2420" spans="1:16" ht="14.25" customHeight="1" x14ac:dyDescent="0.25">
      <c r="A2420" s="2" t="s">
        <v>2559</v>
      </c>
      <c r="B2420" s="3">
        <v>41010</v>
      </c>
      <c r="C2420" s="10" t="str">
        <f t="shared" si="222"/>
        <v>April</v>
      </c>
      <c r="D2420" s="10" t="str">
        <f t="shared" si="223"/>
        <v>2012</v>
      </c>
      <c r="E2420" s="3">
        <v>41013</v>
      </c>
      <c r="F2420" s="13">
        <f t="shared" si="224"/>
        <v>3</v>
      </c>
      <c r="G2420" s="2" t="s">
        <v>3819</v>
      </c>
      <c r="H2420" s="2" t="s">
        <v>3131</v>
      </c>
      <c r="I2420" s="22" t="str">
        <f t="shared" si="225"/>
        <v>United States</v>
      </c>
      <c r="J2420" s="22" t="str">
        <f t="shared" si="226"/>
        <v>California</v>
      </c>
      <c r="K2420" s="2" t="s">
        <v>45</v>
      </c>
      <c r="L2420" s="2" t="s">
        <v>106</v>
      </c>
      <c r="M2420" s="4">
        <v>52.76</v>
      </c>
      <c r="N2420" s="4">
        <v>2</v>
      </c>
      <c r="O2420" s="4">
        <v>24.269600000000001</v>
      </c>
      <c r="P2420" s="14">
        <f t="shared" si="227"/>
        <v>0.46</v>
      </c>
    </row>
    <row r="2421" spans="1:16" ht="14.25" customHeight="1" x14ac:dyDescent="0.25">
      <c r="A2421" s="2" t="s">
        <v>2561</v>
      </c>
      <c r="B2421" s="3">
        <v>40966</v>
      </c>
      <c r="C2421" s="10" t="str">
        <f t="shared" si="222"/>
        <v>February</v>
      </c>
      <c r="D2421" s="10" t="str">
        <f t="shared" si="223"/>
        <v>2012</v>
      </c>
      <c r="E2421" s="3">
        <v>40969</v>
      </c>
      <c r="F2421" s="13">
        <f t="shared" si="224"/>
        <v>3</v>
      </c>
      <c r="G2421" s="2" t="s">
        <v>3893</v>
      </c>
      <c r="H2421" s="2" t="s">
        <v>3132</v>
      </c>
      <c r="I2421" s="22" t="str">
        <f t="shared" si="225"/>
        <v>United States</v>
      </c>
      <c r="J2421" s="22" t="str">
        <f t="shared" si="226"/>
        <v>Washington</v>
      </c>
      <c r="K2421" s="2" t="s">
        <v>38</v>
      </c>
      <c r="L2421" s="2" t="s">
        <v>181</v>
      </c>
      <c r="M2421" s="4">
        <v>538.91999999999996</v>
      </c>
      <c r="N2421" s="4">
        <v>9</v>
      </c>
      <c r="O2421" s="4">
        <v>80.837999999999994</v>
      </c>
      <c r="P2421" s="14">
        <f t="shared" si="227"/>
        <v>0.15</v>
      </c>
    </row>
    <row r="2422" spans="1:16" ht="14.25" customHeight="1" x14ac:dyDescent="0.25">
      <c r="A2422" s="2" t="s">
        <v>2562</v>
      </c>
      <c r="B2422" s="3">
        <v>41526</v>
      </c>
      <c r="C2422" s="10" t="str">
        <f t="shared" si="222"/>
        <v>September</v>
      </c>
      <c r="D2422" s="10" t="str">
        <f t="shared" si="223"/>
        <v>2013</v>
      </c>
      <c r="E2422" s="3">
        <v>41533</v>
      </c>
      <c r="F2422" s="13">
        <f t="shared" si="224"/>
        <v>7</v>
      </c>
      <c r="G2422" s="2" t="s">
        <v>3761</v>
      </c>
      <c r="H2422" s="2" t="s">
        <v>3243</v>
      </c>
      <c r="I2422" s="22" t="str">
        <f t="shared" si="225"/>
        <v>United States</v>
      </c>
      <c r="J2422" s="22" t="str">
        <f t="shared" si="226"/>
        <v>California</v>
      </c>
      <c r="K2422" s="2" t="s">
        <v>14</v>
      </c>
      <c r="L2422" s="2" t="s">
        <v>2563</v>
      </c>
      <c r="M2422" s="4">
        <v>14.88</v>
      </c>
      <c r="N2422" s="4">
        <v>2</v>
      </c>
      <c r="O2422" s="4">
        <v>3.72</v>
      </c>
      <c r="P2422" s="14">
        <f t="shared" si="227"/>
        <v>0.25</v>
      </c>
    </row>
    <row r="2423" spans="1:16" ht="14.25" customHeight="1" x14ac:dyDescent="0.25">
      <c r="A2423" s="2" t="s">
        <v>2562</v>
      </c>
      <c r="B2423" s="3">
        <v>41526</v>
      </c>
      <c r="C2423" s="10" t="str">
        <f t="shared" si="222"/>
        <v>September</v>
      </c>
      <c r="D2423" s="10" t="str">
        <f t="shared" si="223"/>
        <v>2013</v>
      </c>
      <c r="E2423" s="3">
        <v>41533</v>
      </c>
      <c r="F2423" s="13">
        <f t="shared" si="224"/>
        <v>7</v>
      </c>
      <c r="G2423" s="2" t="s">
        <v>3761</v>
      </c>
      <c r="H2423" s="2" t="s">
        <v>3243</v>
      </c>
      <c r="I2423" s="22" t="str">
        <f t="shared" si="225"/>
        <v>United States</v>
      </c>
      <c r="J2423" s="22" t="str">
        <f t="shared" si="226"/>
        <v>California</v>
      </c>
      <c r="K2423" s="2" t="s">
        <v>45</v>
      </c>
      <c r="L2423" s="2" t="s">
        <v>2564</v>
      </c>
      <c r="M2423" s="4">
        <v>34.24</v>
      </c>
      <c r="N2423" s="4">
        <v>8</v>
      </c>
      <c r="O2423" s="4">
        <v>15.407999999999999</v>
      </c>
      <c r="P2423" s="14">
        <f t="shared" si="227"/>
        <v>0.44999999999999996</v>
      </c>
    </row>
    <row r="2424" spans="1:16" ht="14.25" customHeight="1" x14ac:dyDescent="0.25">
      <c r="A2424" s="2" t="s">
        <v>2562</v>
      </c>
      <c r="B2424" s="3">
        <v>41526</v>
      </c>
      <c r="C2424" s="10" t="str">
        <f t="shared" si="222"/>
        <v>September</v>
      </c>
      <c r="D2424" s="10" t="str">
        <f t="shared" si="223"/>
        <v>2013</v>
      </c>
      <c r="E2424" s="3">
        <v>41533</v>
      </c>
      <c r="F2424" s="13">
        <f t="shared" si="224"/>
        <v>7</v>
      </c>
      <c r="G2424" s="2" t="s">
        <v>3761</v>
      </c>
      <c r="H2424" s="2" t="s">
        <v>3243</v>
      </c>
      <c r="I2424" s="22" t="str">
        <f t="shared" si="225"/>
        <v>United States</v>
      </c>
      <c r="J2424" s="22" t="str">
        <f t="shared" si="226"/>
        <v>California</v>
      </c>
      <c r="K2424" s="2" t="s">
        <v>28</v>
      </c>
      <c r="L2424" s="2" t="s">
        <v>1109</v>
      </c>
      <c r="M2424" s="4">
        <v>261.74</v>
      </c>
      <c r="N2424" s="4">
        <v>2</v>
      </c>
      <c r="O2424" s="4">
        <v>65.435000000000002</v>
      </c>
      <c r="P2424" s="14">
        <f t="shared" si="227"/>
        <v>0.25</v>
      </c>
    </row>
    <row r="2425" spans="1:16" ht="14.25" customHeight="1" x14ac:dyDescent="0.25">
      <c r="A2425" s="2" t="s">
        <v>2565</v>
      </c>
      <c r="B2425" s="3">
        <v>41414</v>
      </c>
      <c r="C2425" s="10" t="str">
        <f t="shared" si="222"/>
        <v>May</v>
      </c>
      <c r="D2425" s="10" t="str">
        <f t="shared" si="223"/>
        <v>2013</v>
      </c>
      <c r="E2425" s="3">
        <v>41418</v>
      </c>
      <c r="F2425" s="13">
        <f t="shared" si="224"/>
        <v>4</v>
      </c>
      <c r="G2425" s="2" t="s">
        <v>3755</v>
      </c>
      <c r="H2425" s="2" t="s">
        <v>3131</v>
      </c>
      <c r="I2425" s="22" t="str">
        <f t="shared" si="225"/>
        <v>United States</v>
      </c>
      <c r="J2425" s="22" t="str">
        <f t="shared" si="226"/>
        <v>California</v>
      </c>
      <c r="K2425" s="2" t="s">
        <v>20</v>
      </c>
      <c r="L2425" s="2" t="s">
        <v>106</v>
      </c>
      <c r="M2425" s="4">
        <v>87.84</v>
      </c>
      <c r="N2425" s="4">
        <v>8</v>
      </c>
      <c r="O2425" s="4">
        <v>23.716799999999999</v>
      </c>
      <c r="P2425" s="14">
        <f t="shared" si="227"/>
        <v>0.26999999999999996</v>
      </c>
    </row>
    <row r="2426" spans="1:16" ht="14.25" customHeight="1" x14ac:dyDescent="0.25">
      <c r="A2426" s="2" t="s">
        <v>2566</v>
      </c>
      <c r="B2426" s="3">
        <v>41955</v>
      </c>
      <c r="C2426" s="10" t="str">
        <f t="shared" si="222"/>
        <v>November</v>
      </c>
      <c r="D2426" s="10" t="str">
        <f t="shared" si="223"/>
        <v>2014</v>
      </c>
      <c r="E2426" s="3">
        <v>41959</v>
      </c>
      <c r="F2426" s="13">
        <f t="shared" si="224"/>
        <v>4</v>
      </c>
      <c r="G2426" s="2" t="s">
        <v>3903</v>
      </c>
      <c r="H2426" s="2" t="s">
        <v>3131</v>
      </c>
      <c r="I2426" s="22" t="str">
        <f t="shared" si="225"/>
        <v>United States</v>
      </c>
      <c r="J2426" s="22" t="str">
        <f t="shared" si="226"/>
        <v>California</v>
      </c>
      <c r="K2426" s="2" t="s">
        <v>12</v>
      </c>
      <c r="L2426" s="2" t="s">
        <v>542</v>
      </c>
      <c r="M2426" s="4">
        <v>34.92</v>
      </c>
      <c r="N2426" s="4">
        <v>4</v>
      </c>
      <c r="O2426" s="4">
        <v>11.8728</v>
      </c>
      <c r="P2426" s="14">
        <f t="shared" si="227"/>
        <v>0.33999999999999997</v>
      </c>
    </row>
    <row r="2427" spans="1:16" ht="14.25" customHeight="1" x14ac:dyDescent="0.25">
      <c r="A2427" s="2" t="s">
        <v>2567</v>
      </c>
      <c r="B2427" s="3">
        <v>41457</v>
      </c>
      <c r="C2427" s="10" t="str">
        <f t="shared" si="222"/>
        <v>July</v>
      </c>
      <c r="D2427" s="10" t="str">
        <f t="shared" si="223"/>
        <v>2013</v>
      </c>
      <c r="E2427" s="3">
        <v>41459</v>
      </c>
      <c r="F2427" s="13">
        <f t="shared" si="224"/>
        <v>2</v>
      </c>
      <c r="G2427" s="2" t="s">
        <v>3665</v>
      </c>
      <c r="H2427" s="2" t="s">
        <v>3262</v>
      </c>
      <c r="I2427" s="22" t="str">
        <f t="shared" si="225"/>
        <v>United States</v>
      </c>
      <c r="J2427" s="22" t="str">
        <f t="shared" si="226"/>
        <v>Utah</v>
      </c>
      <c r="K2427" s="2" t="s">
        <v>165</v>
      </c>
      <c r="L2427" s="2" t="s">
        <v>1019</v>
      </c>
      <c r="M2427" s="4">
        <v>1499.95</v>
      </c>
      <c r="N2427" s="4">
        <v>5</v>
      </c>
      <c r="O2427" s="4">
        <v>449.98500000000001</v>
      </c>
      <c r="P2427" s="14">
        <f t="shared" si="227"/>
        <v>0.3</v>
      </c>
    </row>
    <row r="2428" spans="1:16" ht="14.25" customHeight="1" x14ac:dyDescent="0.25">
      <c r="A2428" s="2" t="s">
        <v>2568</v>
      </c>
      <c r="B2428" s="3">
        <v>41519</v>
      </c>
      <c r="C2428" s="10" t="str">
        <f t="shared" si="222"/>
        <v>September</v>
      </c>
      <c r="D2428" s="10" t="str">
        <f t="shared" si="223"/>
        <v>2013</v>
      </c>
      <c r="E2428" s="3">
        <v>41521</v>
      </c>
      <c r="F2428" s="13">
        <f t="shared" si="224"/>
        <v>2</v>
      </c>
      <c r="G2428" s="2" t="s">
        <v>3919</v>
      </c>
      <c r="H2428" s="2" t="s">
        <v>3160</v>
      </c>
      <c r="I2428" s="22" t="str">
        <f t="shared" si="225"/>
        <v>United States</v>
      </c>
      <c r="J2428" s="22" t="str">
        <f t="shared" si="226"/>
        <v>California</v>
      </c>
      <c r="K2428" s="2" t="s">
        <v>87</v>
      </c>
      <c r="L2428" s="2" t="s">
        <v>2569</v>
      </c>
      <c r="M2428" s="4">
        <v>12.78</v>
      </c>
      <c r="N2428" s="4">
        <v>1</v>
      </c>
      <c r="O2428" s="4">
        <v>5.7510000000000003</v>
      </c>
      <c r="P2428" s="14">
        <f t="shared" si="227"/>
        <v>0.45000000000000007</v>
      </c>
    </row>
    <row r="2429" spans="1:16" ht="14.25" customHeight="1" x14ac:dyDescent="0.25">
      <c r="A2429" s="2" t="s">
        <v>2570</v>
      </c>
      <c r="B2429" s="3">
        <v>41949</v>
      </c>
      <c r="C2429" s="10" t="str">
        <f t="shared" si="222"/>
        <v>November</v>
      </c>
      <c r="D2429" s="10" t="str">
        <f t="shared" si="223"/>
        <v>2014</v>
      </c>
      <c r="E2429" s="3">
        <v>41953</v>
      </c>
      <c r="F2429" s="13">
        <f t="shared" si="224"/>
        <v>4</v>
      </c>
      <c r="G2429" s="2" t="s">
        <v>3756</v>
      </c>
      <c r="H2429" s="2" t="s">
        <v>3149</v>
      </c>
      <c r="I2429" s="22" t="str">
        <f t="shared" si="225"/>
        <v>United States</v>
      </c>
      <c r="J2429" s="22" t="str">
        <f t="shared" si="226"/>
        <v>California</v>
      </c>
      <c r="K2429" s="2" t="s">
        <v>45</v>
      </c>
      <c r="L2429" s="2" t="s">
        <v>558</v>
      </c>
      <c r="M2429" s="4">
        <v>12.96</v>
      </c>
      <c r="N2429" s="4">
        <v>2</v>
      </c>
      <c r="O2429" s="4">
        <v>6.2207999999999997</v>
      </c>
      <c r="P2429" s="14">
        <f t="shared" si="227"/>
        <v>0.47999999999999993</v>
      </c>
    </row>
    <row r="2430" spans="1:16" ht="14.25" customHeight="1" x14ac:dyDescent="0.25">
      <c r="A2430" s="2" t="s">
        <v>2571</v>
      </c>
      <c r="B2430" s="3">
        <v>41162</v>
      </c>
      <c r="C2430" s="10" t="str">
        <f t="shared" si="222"/>
        <v>September</v>
      </c>
      <c r="D2430" s="10" t="str">
        <f t="shared" si="223"/>
        <v>2012</v>
      </c>
      <c r="E2430" s="3">
        <v>41168</v>
      </c>
      <c r="F2430" s="13">
        <f t="shared" si="224"/>
        <v>6</v>
      </c>
      <c r="G2430" s="2" t="s">
        <v>3345</v>
      </c>
      <c r="H2430" s="2" t="s">
        <v>3131</v>
      </c>
      <c r="I2430" s="22" t="str">
        <f t="shared" si="225"/>
        <v>United States</v>
      </c>
      <c r="J2430" s="22" t="str">
        <f t="shared" si="226"/>
        <v>California</v>
      </c>
      <c r="K2430" s="2" t="s">
        <v>12</v>
      </c>
      <c r="L2430" s="2" t="s">
        <v>2572</v>
      </c>
      <c r="M2430" s="4">
        <v>106.68</v>
      </c>
      <c r="N2430" s="4">
        <v>6</v>
      </c>
      <c r="O2430" s="4">
        <v>33.070799999999998</v>
      </c>
      <c r="P2430" s="14">
        <f t="shared" si="227"/>
        <v>0.30999999999999994</v>
      </c>
    </row>
    <row r="2431" spans="1:16" ht="14.25" customHeight="1" x14ac:dyDescent="0.25">
      <c r="A2431" s="2" t="s">
        <v>2573</v>
      </c>
      <c r="B2431" s="3">
        <v>41835</v>
      </c>
      <c r="C2431" s="10" t="str">
        <f t="shared" si="222"/>
        <v>July</v>
      </c>
      <c r="D2431" s="10" t="str">
        <f t="shared" si="223"/>
        <v>2014</v>
      </c>
      <c r="E2431" s="3">
        <v>41839</v>
      </c>
      <c r="F2431" s="13">
        <f t="shared" si="224"/>
        <v>4</v>
      </c>
      <c r="G2431" s="2" t="s">
        <v>3634</v>
      </c>
      <c r="H2431" s="2" t="s">
        <v>3197</v>
      </c>
      <c r="I2431" s="22" t="str">
        <f t="shared" si="225"/>
        <v>United States</v>
      </c>
      <c r="J2431" s="22" t="str">
        <f t="shared" si="226"/>
        <v>California</v>
      </c>
      <c r="K2431" s="2" t="s">
        <v>18</v>
      </c>
      <c r="L2431" s="2" t="s">
        <v>1850</v>
      </c>
      <c r="M2431" s="4">
        <v>4.4480000000000004</v>
      </c>
      <c r="N2431" s="4">
        <v>2</v>
      </c>
      <c r="O2431" s="4">
        <v>1.4456</v>
      </c>
      <c r="P2431" s="14">
        <f t="shared" si="227"/>
        <v>0.32499999999999996</v>
      </c>
    </row>
    <row r="2432" spans="1:16" ht="14.25" customHeight="1" x14ac:dyDescent="0.25">
      <c r="A2432" s="2" t="s">
        <v>2573</v>
      </c>
      <c r="B2432" s="3">
        <v>41835</v>
      </c>
      <c r="C2432" s="10" t="str">
        <f t="shared" si="222"/>
        <v>July</v>
      </c>
      <c r="D2432" s="10" t="str">
        <f t="shared" si="223"/>
        <v>2014</v>
      </c>
      <c r="E2432" s="3">
        <v>41839</v>
      </c>
      <c r="F2432" s="13">
        <f t="shared" si="224"/>
        <v>4</v>
      </c>
      <c r="G2432" s="2" t="s">
        <v>3634</v>
      </c>
      <c r="H2432" s="2" t="s">
        <v>3197</v>
      </c>
      <c r="I2432" s="22" t="str">
        <f t="shared" si="225"/>
        <v>United States</v>
      </c>
      <c r="J2432" s="22" t="str">
        <f t="shared" si="226"/>
        <v>California</v>
      </c>
      <c r="K2432" s="2" t="s">
        <v>12</v>
      </c>
      <c r="L2432" s="2" t="s">
        <v>2574</v>
      </c>
      <c r="M2432" s="4">
        <v>276.69</v>
      </c>
      <c r="N2432" s="4">
        <v>3</v>
      </c>
      <c r="O2432" s="4">
        <v>49.804200000000002</v>
      </c>
      <c r="P2432" s="14">
        <f t="shared" si="227"/>
        <v>0.18</v>
      </c>
    </row>
    <row r="2433" spans="1:16" ht="14.25" customHeight="1" x14ac:dyDescent="0.25">
      <c r="A2433" s="2" t="s">
        <v>2573</v>
      </c>
      <c r="B2433" s="3">
        <v>41835</v>
      </c>
      <c r="C2433" s="10" t="str">
        <f t="shared" si="222"/>
        <v>July</v>
      </c>
      <c r="D2433" s="10" t="str">
        <f t="shared" si="223"/>
        <v>2014</v>
      </c>
      <c r="E2433" s="3">
        <v>41839</v>
      </c>
      <c r="F2433" s="13">
        <f t="shared" si="224"/>
        <v>4</v>
      </c>
      <c r="G2433" s="2" t="s">
        <v>3634</v>
      </c>
      <c r="H2433" s="2" t="s">
        <v>3197</v>
      </c>
      <c r="I2433" s="22" t="str">
        <f t="shared" si="225"/>
        <v>United States</v>
      </c>
      <c r="J2433" s="22" t="str">
        <f t="shared" si="226"/>
        <v>California</v>
      </c>
      <c r="K2433" s="2" t="s">
        <v>79</v>
      </c>
      <c r="L2433" s="2" t="s">
        <v>172</v>
      </c>
      <c r="M2433" s="4">
        <v>4.96</v>
      </c>
      <c r="N2433" s="4">
        <v>4</v>
      </c>
      <c r="O2433" s="4">
        <v>2.3311999999999999</v>
      </c>
      <c r="P2433" s="14">
        <f t="shared" si="227"/>
        <v>0.47</v>
      </c>
    </row>
    <row r="2434" spans="1:16" ht="14.25" customHeight="1" x14ac:dyDescent="0.25">
      <c r="A2434" s="2" t="s">
        <v>2573</v>
      </c>
      <c r="B2434" s="3">
        <v>41835</v>
      </c>
      <c r="C2434" s="10" t="str">
        <f t="shared" si="222"/>
        <v>July</v>
      </c>
      <c r="D2434" s="10" t="str">
        <f t="shared" si="223"/>
        <v>2014</v>
      </c>
      <c r="E2434" s="3">
        <v>41839</v>
      </c>
      <c r="F2434" s="13">
        <f t="shared" si="224"/>
        <v>4</v>
      </c>
      <c r="G2434" s="2" t="s">
        <v>3634</v>
      </c>
      <c r="H2434" s="2" t="s">
        <v>3197</v>
      </c>
      <c r="I2434" s="22" t="str">
        <f t="shared" si="225"/>
        <v>United States</v>
      </c>
      <c r="J2434" s="22" t="str">
        <f t="shared" si="226"/>
        <v>California</v>
      </c>
      <c r="K2434" s="2" t="s">
        <v>14</v>
      </c>
      <c r="L2434" s="2" t="s">
        <v>519</v>
      </c>
      <c r="M2434" s="4">
        <v>71.92</v>
      </c>
      <c r="N2434" s="4">
        <v>4</v>
      </c>
      <c r="O2434" s="4">
        <v>20.8568</v>
      </c>
      <c r="P2434" s="14">
        <f t="shared" si="227"/>
        <v>0.28999999999999998</v>
      </c>
    </row>
    <row r="2435" spans="1:16" ht="14.25" customHeight="1" x14ac:dyDescent="0.25">
      <c r="A2435" s="2" t="s">
        <v>2573</v>
      </c>
      <c r="B2435" s="3">
        <v>41835</v>
      </c>
      <c r="C2435" s="10" t="str">
        <f t="shared" ref="C2435:C2498" si="228">TEXT(B2435,"mmmm")</f>
        <v>July</v>
      </c>
      <c r="D2435" s="10" t="str">
        <f t="shared" ref="D2435:D2498" si="229">TEXT(B2435,"yyyy")</f>
        <v>2014</v>
      </c>
      <c r="E2435" s="3">
        <v>41839</v>
      </c>
      <c r="F2435" s="13">
        <f t="shared" ref="F2435:F2498" si="230">E2435-B2435</f>
        <v>4</v>
      </c>
      <c r="G2435" s="2" t="s">
        <v>3634</v>
      </c>
      <c r="H2435" s="2" t="s">
        <v>3197</v>
      </c>
      <c r="I2435" s="22" t="str">
        <f t="shared" ref="I2435:I2498" si="231">LEFT(H2435,FIND(",",H2435)-1)</f>
        <v>United States</v>
      </c>
      <c r="J2435" s="22" t="str">
        <f t="shared" ref="J2435:J2498" si="232">TRIM(RIGHT(H2435,LEN(H2435)-FIND("@",SUBSTITUTE(H2435,",","@",LEN(H2435)-LEN(SUBSTITUTE(H2435,",",""))))))</f>
        <v>California</v>
      </c>
      <c r="K2435" s="2" t="s">
        <v>12</v>
      </c>
      <c r="L2435" s="2" t="s">
        <v>2575</v>
      </c>
      <c r="M2435" s="4">
        <v>18.84</v>
      </c>
      <c r="N2435" s="4">
        <v>3</v>
      </c>
      <c r="O2435" s="4">
        <v>7.9127999999999998</v>
      </c>
      <c r="P2435" s="14">
        <f t="shared" ref="P2435:P2498" si="233">IF(M2435=0,0,O2435/M2435)</f>
        <v>0.42</v>
      </c>
    </row>
    <row r="2436" spans="1:16" ht="14.25" customHeight="1" x14ac:dyDescent="0.25">
      <c r="A2436" s="2" t="s">
        <v>2573</v>
      </c>
      <c r="B2436" s="3">
        <v>41835</v>
      </c>
      <c r="C2436" s="10" t="str">
        <f t="shared" si="228"/>
        <v>July</v>
      </c>
      <c r="D2436" s="10" t="str">
        <f t="shared" si="229"/>
        <v>2014</v>
      </c>
      <c r="E2436" s="3">
        <v>41839</v>
      </c>
      <c r="F2436" s="13">
        <f t="shared" si="230"/>
        <v>4</v>
      </c>
      <c r="G2436" s="2" t="s">
        <v>3634</v>
      </c>
      <c r="H2436" s="2" t="s">
        <v>3197</v>
      </c>
      <c r="I2436" s="22" t="str">
        <f t="shared" si="231"/>
        <v>United States</v>
      </c>
      <c r="J2436" s="22" t="str">
        <f t="shared" si="232"/>
        <v>California</v>
      </c>
      <c r="K2436" s="2" t="s">
        <v>38</v>
      </c>
      <c r="L2436" s="2" t="s">
        <v>240</v>
      </c>
      <c r="M2436" s="4">
        <v>140.97</v>
      </c>
      <c r="N2436" s="4">
        <v>3</v>
      </c>
      <c r="O2436" s="4">
        <v>19.735800000000001</v>
      </c>
      <c r="P2436" s="14">
        <f t="shared" si="233"/>
        <v>0.14000000000000001</v>
      </c>
    </row>
    <row r="2437" spans="1:16" ht="14.25" customHeight="1" x14ac:dyDescent="0.25">
      <c r="A2437" s="2" t="s">
        <v>2573</v>
      </c>
      <c r="B2437" s="3">
        <v>41835</v>
      </c>
      <c r="C2437" s="10" t="str">
        <f t="shared" si="228"/>
        <v>July</v>
      </c>
      <c r="D2437" s="10" t="str">
        <f t="shared" si="229"/>
        <v>2014</v>
      </c>
      <c r="E2437" s="3">
        <v>41839</v>
      </c>
      <c r="F2437" s="13">
        <f t="shared" si="230"/>
        <v>4</v>
      </c>
      <c r="G2437" s="2" t="s">
        <v>3634</v>
      </c>
      <c r="H2437" s="2" t="s">
        <v>3197</v>
      </c>
      <c r="I2437" s="22" t="str">
        <f t="shared" si="231"/>
        <v>United States</v>
      </c>
      <c r="J2437" s="22" t="str">
        <f t="shared" si="232"/>
        <v>California</v>
      </c>
      <c r="K2437" s="2" t="s">
        <v>16</v>
      </c>
      <c r="L2437" s="2" t="s">
        <v>299</v>
      </c>
      <c r="M2437" s="4">
        <v>470.37599999999998</v>
      </c>
      <c r="N2437" s="4">
        <v>3</v>
      </c>
      <c r="O2437" s="4">
        <v>52.917299999999997</v>
      </c>
      <c r="P2437" s="14">
        <f t="shared" si="233"/>
        <v>0.1125</v>
      </c>
    </row>
    <row r="2438" spans="1:16" ht="14.25" customHeight="1" x14ac:dyDescent="0.25">
      <c r="A2438" s="2" t="s">
        <v>2576</v>
      </c>
      <c r="B2438" s="3">
        <v>41729</v>
      </c>
      <c r="C2438" s="10" t="str">
        <f t="shared" si="228"/>
        <v>March</v>
      </c>
      <c r="D2438" s="10" t="str">
        <f t="shared" si="229"/>
        <v>2014</v>
      </c>
      <c r="E2438" s="3">
        <v>41729</v>
      </c>
      <c r="F2438" s="13">
        <f t="shared" si="230"/>
        <v>0</v>
      </c>
      <c r="G2438" s="2" t="s">
        <v>3502</v>
      </c>
      <c r="H2438" s="2" t="s">
        <v>3131</v>
      </c>
      <c r="I2438" s="22" t="str">
        <f t="shared" si="231"/>
        <v>United States</v>
      </c>
      <c r="J2438" s="22" t="str">
        <f t="shared" si="232"/>
        <v>California</v>
      </c>
      <c r="K2438" s="2" t="s">
        <v>14</v>
      </c>
      <c r="L2438" s="2" t="s">
        <v>2577</v>
      </c>
      <c r="M2438" s="4">
        <v>6.08</v>
      </c>
      <c r="N2438" s="4">
        <v>2</v>
      </c>
      <c r="O2438" s="4">
        <v>2.0672000000000001</v>
      </c>
      <c r="P2438" s="14">
        <f t="shared" si="233"/>
        <v>0.34</v>
      </c>
    </row>
    <row r="2439" spans="1:16" ht="14.25" customHeight="1" x14ac:dyDescent="0.25">
      <c r="A2439" s="2" t="s">
        <v>2576</v>
      </c>
      <c r="B2439" s="3">
        <v>41729</v>
      </c>
      <c r="C2439" s="10" t="str">
        <f t="shared" si="228"/>
        <v>March</v>
      </c>
      <c r="D2439" s="10" t="str">
        <f t="shared" si="229"/>
        <v>2014</v>
      </c>
      <c r="E2439" s="3">
        <v>41729</v>
      </c>
      <c r="F2439" s="13">
        <f t="shared" si="230"/>
        <v>0</v>
      </c>
      <c r="G2439" s="2" t="s">
        <v>3502</v>
      </c>
      <c r="H2439" s="2" t="s">
        <v>3131</v>
      </c>
      <c r="I2439" s="22" t="str">
        <f t="shared" si="231"/>
        <v>United States</v>
      </c>
      <c r="J2439" s="22" t="str">
        <f t="shared" si="232"/>
        <v>California</v>
      </c>
      <c r="K2439" s="2" t="s">
        <v>16</v>
      </c>
      <c r="L2439" s="2" t="s">
        <v>2578</v>
      </c>
      <c r="M2439" s="4">
        <v>164.792</v>
      </c>
      <c r="N2439" s="4">
        <v>1</v>
      </c>
      <c r="O2439" s="4">
        <v>18.539100000000001</v>
      </c>
      <c r="P2439" s="14">
        <f t="shared" si="233"/>
        <v>0.1125</v>
      </c>
    </row>
    <row r="2440" spans="1:16" ht="14.25" customHeight="1" x14ac:dyDescent="0.25">
      <c r="A2440" s="2" t="s">
        <v>2579</v>
      </c>
      <c r="B2440" s="3">
        <v>40849</v>
      </c>
      <c r="C2440" s="10" t="str">
        <f t="shared" si="228"/>
        <v>November</v>
      </c>
      <c r="D2440" s="10" t="str">
        <f t="shared" si="229"/>
        <v>2011</v>
      </c>
      <c r="E2440" s="3">
        <v>40853</v>
      </c>
      <c r="F2440" s="13">
        <f t="shared" si="230"/>
        <v>4</v>
      </c>
      <c r="G2440" s="2" t="s">
        <v>3920</v>
      </c>
      <c r="H2440" s="2" t="s">
        <v>3134</v>
      </c>
      <c r="I2440" s="22" t="str">
        <f t="shared" si="231"/>
        <v>United States</v>
      </c>
      <c r="J2440" s="22" t="str">
        <f t="shared" si="232"/>
        <v>California</v>
      </c>
      <c r="K2440" s="2" t="s">
        <v>16</v>
      </c>
      <c r="L2440" s="2" t="s">
        <v>2580</v>
      </c>
      <c r="M2440" s="4">
        <v>46.384</v>
      </c>
      <c r="N2440" s="4">
        <v>2</v>
      </c>
      <c r="O2440" s="4">
        <v>5.2182000000000004</v>
      </c>
      <c r="P2440" s="14">
        <f t="shared" si="233"/>
        <v>0.1125</v>
      </c>
    </row>
    <row r="2441" spans="1:16" ht="14.25" customHeight="1" x14ac:dyDescent="0.25">
      <c r="A2441" s="2" t="s">
        <v>2579</v>
      </c>
      <c r="B2441" s="3">
        <v>40849</v>
      </c>
      <c r="C2441" s="10" t="str">
        <f t="shared" si="228"/>
        <v>November</v>
      </c>
      <c r="D2441" s="10" t="str">
        <f t="shared" si="229"/>
        <v>2011</v>
      </c>
      <c r="E2441" s="3">
        <v>40853</v>
      </c>
      <c r="F2441" s="13">
        <f t="shared" si="230"/>
        <v>4</v>
      </c>
      <c r="G2441" s="2" t="s">
        <v>3920</v>
      </c>
      <c r="H2441" s="2" t="s">
        <v>3134</v>
      </c>
      <c r="I2441" s="22" t="str">
        <f t="shared" si="231"/>
        <v>United States</v>
      </c>
      <c r="J2441" s="22" t="str">
        <f t="shared" si="232"/>
        <v>California</v>
      </c>
      <c r="K2441" s="2" t="s">
        <v>28</v>
      </c>
      <c r="L2441" s="2" t="s">
        <v>135</v>
      </c>
      <c r="M2441" s="4">
        <v>362.92</v>
      </c>
      <c r="N2441" s="4">
        <v>2</v>
      </c>
      <c r="O2441" s="4">
        <v>105.24679999999999</v>
      </c>
      <c r="P2441" s="14">
        <f t="shared" si="233"/>
        <v>0.28999999999999998</v>
      </c>
    </row>
    <row r="2442" spans="1:16" ht="14.25" customHeight="1" x14ac:dyDescent="0.25">
      <c r="A2442" s="2" t="s">
        <v>2581</v>
      </c>
      <c r="B2442" s="3">
        <v>40796</v>
      </c>
      <c r="C2442" s="10" t="str">
        <f t="shared" si="228"/>
        <v>September</v>
      </c>
      <c r="D2442" s="10" t="str">
        <f t="shared" si="229"/>
        <v>2011</v>
      </c>
      <c r="E2442" s="3">
        <v>40802</v>
      </c>
      <c r="F2442" s="13">
        <f t="shared" si="230"/>
        <v>6</v>
      </c>
      <c r="G2442" s="2" t="s">
        <v>3408</v>
      </c>
      <c r="H2442" s="2" t="s">
        <v>3238</v>
      </c>
      <c r="I2442" s="22" t="str">
        <f t="shared" si="231"/>
        <v>United States</v>
      </c>
      <c r="J2442" s="22" t="str">
        <f t="shared" si="232"/>
        <v>Oregon</v>
      </c>
      <c r="K2442" s="2" t="s">
        <v>87</v>
      </c>
      <c r="L2442" s="2" t="s">
        <v>2107</v>
      </c>
      <c r="M2442" s="4">
        <v>21.728000000000002</v>
      </c>
      <c r="N2442" s="4">
        <v>7</v>
      </c>
      <c r="O2442" s="4">
        <v>7.6048</v>
      </c>
      <c r="P2442" s="14">
        <f t="shared" si="233"/>
        <v>0.35</v>
      </c>
    </row>
    <row r="2443" spans="1:16" ht="14.25" customHeight="1" x14ac:dyDescent="0.25">
      <c r="A2443" s="2" t="s">
        <v>2581</v>
      </c>
      <c r="B2443" s="3">
        <v>40796</v>
      </c>
      <c r="C2443" s="10" t="str">
        <f t="shared" si="228"/>
        <v>September</v>
      </c>
      <c r="D2443" s="10" t="str">
        <f t="shared" si="229"/>
        <v>2011</v>
      </c>
      <c r="E2443" s="3">
        <v>40802</v>
      </c>
      <c r="F2443" s="13">
        <f t="shared" si="230"/>
        <v>6</v>
      </c>
      <c r="G2443" s="2" t="s">
        <v>3408</v>
      </c>
      <c r="H2443" s="2" t="s">
        <v>3238</v>
      </c>
      <c r="I2443" s="22" t="str">
        <f t="shared" si="231"/>
        <v>United States</v>
      </c>
      <c r="J2443" s="22" t="str">
        <f t="shared" si="232"/>
        <v>Oregon</v>
      </c>
      <c r="K2443" s="2" t="s">
        <v>72</v>
      </c>
      <c r="L2443" s="2" t="s">
        <v>532</v>
      </c>
      <c r="M2443" s="4">
        <v>1487.04</v>
      </c>
      <c r="N2443" s="4">
        <v>5</v>
      </c>
      <c r="O2443" s="4">
        <v>148.70400000000001</v>
      </c>
      <c r="P2443" s="14">
        <f t="shared" si="233"/>
        <v>0.1</v>
      </c>
    </row>
    <row r="2444" spans="1:16" ht="14.25" customHeight="1" x14ac:dyDescent="0.25">
      <c r="A2444" s="2" t="s">
        <v>2582</v>
      </c>
      <c r="B2444" s="3">
        <v>41909</v>
      </c>
      <c r="C2444" s="10" t="str">
        <f t="shared" si="228"/>
        <v>September</v>
      </c>
      <c r="D2444" s="10" t="str">
        <f t="shared" si="229"/>
        <v>2014</v>
      </c>
      <c r="E2444" s="3">
        <v>41909</v>
      </c>
      <c r="F2444" s="13">
        <f t="shared" si="230"/>
        <v>0</v>
      </c>
      <c r="G2444" s="2" t="s">
        <v>3308</v>
      </c>
      <c r="H2444" s="2" t="s">
        <v>3134</v>
      </c>
      <c r="I2444" s="22" t="str">
        <f t="shared" si="231"/>
        <v>United States</v>
      </c>
      <c r="J2444" s="22" t="str">
        <f t="shared" si="232"/>
        <v>California</v>
      </c>
      <c r="K2444" s="2" t="s">
        <v>87</v>
      </c>
      <c r="L2444" s="2" t="s">
        <v>106</v>
      </c>
      <c r="M2444" s="4">
        <v>71.88</v>
      </c>
      <c r="N2444" s="4">
        <v>6</v>
      </c>
      <c r="O2444" s="4">
        <v>33.064799999999998</v>
      </c>
      <c r="P2444" s="14">
        <f t="shared" si="233"/>
        <v>0.46</v>
      </c>
    </row>
    <row r="2445" spans="1:16" ht="14.25" customHeight="1" x14ac:dyDescent="0.25">
      <c r="A2445" s="2" t="s">
        <v>2582</v>
      </c>
      <c r="B2445" s="3">
        <v>41909</v>
      </c>
      <c r="C2445" s="10" t="str">
        <f t="shared" si="228"/>
        <v>September</v>
      </c>
      <c r="D2445" s="10" t="str">
        <f t="shared" si="229"/>
        <v>2014</v>
      </c>
      <c r="E2445" s="3">
        <v>41909</v>
      </c>
      <c r="F2445" s="13">
        <f t="shared" si="230"/>
        <v>0</v>
      </c>
      <c r="G2445" s="2" t="s">
        <v>3308</v>
      </c>
      <c r="H2445" s="2" t="s">
        <v>3134</v>
      </c>
      <c r="I2445" s="22" t="str">
        <f t="shared" si="231"/>
        <v>United States</v>
      </c>
      <c r="J2445" s="22" t="str">
        <f t="shared" si="232"/>
        <v>California</v>
      </c>
      <c r="K2445" s="2" t="s">
        <v>12</v>
      </c>
      <c r="L2445" s="2" t="s">
        <v>2044</v>
      </c>
      <c r="M2445" s="4">
        <v>9.24</v>
      </c>
      <c r="N2445" s="4">
        <v>3</v>
      </c>
      <c r="O2445" s="4">
        <v>2.9567999999999999</v>
      </c>
      <c r="P2445" s="14">
        <f t="shared" si="233"/>
        <v>0.31999999999999995</v>
      </c>
    </row>
    <row r="2446" spans="1:16" ht="14.25" customHeight="1" x14ac:dyDescent="0.25">
      <c r="A2446" s="2" t="s">
        <v>2582</v>
      </c>
      <c r="B2446" s="3">
        <v>41909</v>
      </c>
      <c r="C2446" s="10" t="str">
        <f t="shared" si="228"/>
        <v>September</v>
      </c>
      <c r="D2446" s="10" t="str">
        <f t="shared" si="229"/>
        <v>2014</v>
      </c>
      <c r="E2446" s="3">
        <v>41909</v>
      </c>
      <c r="F2446" s="13">
        <f t="shared" si="230"/>
        <v>0</v>
      </c>
      <c r="G2446" s="2" t="s">
        <v>3308</v>
      </c>
      <c r="H2446" s="2" t="s">
        <v>3134</v>
      </c>
      <c r="I2446" s="22" t="str">
        <f t="shared" si="231"/>
        <v>United States</v>
      </c>
      <c r="J2446" s="22" t="str">
        <f t="shared" si="232"/>
        <v>California</v>
      </c>
      <c r="K2446" s="2" t="s">
        <v>45</v>
      </c>
      <c r="L2446" s="2" t="s">
        <v>1504</v>
      </c>
      <c r="M2446" s="4">
        <v>35.880000000000003</v>
      </c>
      <c r="N2446" s="4">
        <v>6</v>
      </c>
      <c r="O2446" s="4">
        <v>16.146000000000001</v>
      </c>
      <c r="P2446" s="14">
        <f t="shared" si="233"/>
        <v>0.45</v>
      </c>
    </row>
    <row r="2447" spans="1:16" ht="14.25" customHeight="1" x14ac:dyDescent="0.25">
      <c r="A2447" s="2" t="s">
        <v>2582</v>
      </c>
      <c r="B2447" s="3">
        <v>41909</v>
      </c>
      <c r="C2447" s="10" t="str">
        <f t="shared" si="228"/>
        <v>September</v>
      </c>
      <c r="D2447" s="10" t="str">
        <f t="shared" si="229"/>
        <v>2014</v>
      </c>
      <c r="E2447" s="3">
        <v>41909</v>
      </c>
      <c r="F2447" s="13">
        <f t="shared" si="230"/>
        <v>0</v>
      </c>
      <c r="G2447" s="2" t="s">
        <v>3308</v>
      </c>
      <c r="H2447" s="2" t="s">
        <v>3134</v>
      </c>
      <c r="I2447" s="22" t="str">
        <f t="shared" si="231"/>
        <v>United States</v>
      </c>
      <c r="J2447" s="22" t="str">
        <f t="shared" si="232"/>
        <v>California</v>
      </c>
      <c r="K2447" s="2" t="s">
        <v>18</v>
      </c>
      <c r="L2447" s="2" t="s">
        <v>33</v>
      </c>
      <c r="M2447" s="4">
        <v>17.04</v>
      </c>
      <c r="N2447" s="4">
        <v>3</v>
      </c>
      <c r="O2447" s="4">
        <v>5.5380000000000003</v>
      </c>
      <c r="P2447" s="14">
        <f t="shared" si="233"/>
        <v>0.32500000000000001</v>
      </c>
    </row>
    <row r="2448" spans="1:16" ht="14.25" customHeight="1" x14ac:dyDescent="0.25">
      <c r="A2448" s="2" t="s">
        <v>2582</v>
      </c>
      <c r="B2448" s="3">
        <v>41909</v>
      </c>
      <c r="C2448" s="10" t="str">
        <f t="shared" si="228"/>
        <v>September</v>
      </c>
      <c r="D2448" s="10" t="str">
        <f t="shared" si="229"/>
        <v>2014</v>
      </c>
      <c r="E2448" s="3">
        <v>41909</v>
      </c>
      <c r="F2448" s="13">
        <f t="shared" si="230"/>
        <v>0</v>
      </c>
      <c r="G2448" s="2" t="s">
        <v>3308</v>
      </c>
      <c r="H2448" s="2" t="s">
        <v>3134</v>
      </c>
      <c r="I2448" s="22" t="str">
        <f t="shared" si="231"/>
        <v>United States</v>
      </c>
      <c r="J2448" s="22" t="str">
        <f t="shared" si="232"/>
        <v>California</v>
      </c>
      <c r="K2448" s="2" t="s">
        <v>18</v>
      </c>
      <c r="L2448" s="2" t="s">
        <v>2231</v>
      </c>
      <c r="M2448" s="4">
        <v>931.17600000000004</v>
      </c>
      <c r="N2448" s="4">
        <v>3</v>
      </c>
      <c r="O2448" s="4">
        <v>314.27190000000002</v>
      </c>
      <c r="P2448" s="14">
        <f t="shared" si="233"/>
        <v>0.33750000000000002</v>
      </c>
    </row>
    <row r="2449" spans="1:16" ht="14.25" customHeight="1" x14ac:dyDescent="0.25">
      <c r="A2449" s="2" t="s">
        <v>2583</v>
      </c>
      <c r="B2449" s="3">
        <v>41443</v>
      </c>
      <c r="C2449" s="10" t="str">
        <f t="shared" si="228"/>
        <v>June</v>
      </c>
      <c r="D2449" s="10" t="str">
        <f t="shared" si="229"/>
        <v>2013</v>
      </c>
      <c r="E2449" s="3">
        <v>41445</v>
      </c>
      <c r="F2449" s="13">
        <f t="shared" si="230"/>
        <v>2</v>
      </c>
      <c r="G2449" s="2" t="s">
        <v>3319</v>
      </c>
      <c r="H2449" s="2" t="s">
        <v>3292</v>
      </c>
      <c r="I2449" s="22" t="str">
        <f t="shared" si="231"/>
        <v>United States</v>
      </c>
      <c r="J2449" s="22" t="str">
        <f t="shared" si="232"/>
        <v>Colorado</v>
      </c>
      <c r="K2449" s="2" t="s">
        <v>12</v>
      </c>
      <c r="L2449" s="2" t="s">
        <v>1476</v>
      </c>
      <c r="M2449" s="4">
        <v>266.35199999999998</v>
      </c>
      <c r="N2449" s="4">
        <v>3</v>
      </c>
      <c r="O2449" s="4">
        <v>-13.317600000000001</v>
      </c>
      <c r="P2449" s="14">
        <f t="shared" si="233"/>
        <v>-5.000000000000001E-2</v>
      </c>
    </row>
    <row r="2450" spans="1:16" ht="14.25" customHeight="1" x14ac:dyDescent="0.25">
      <c r="A2450" s="2" t="s">
        <v>2583</v>
      </c>
      <c r="B2450" s="3">
        <v>41443</v>
      </c>
      <c r="C2450" s="10" t="str">
        <f t="shared" si="228"/>
        <v>June</v>
      </c>
      <c r="D2450" s="10" t="str">
        <f t="shared" si="229"/>
        <v>2013</v>
      </c>
      <c r="E2450" s="3">
        <v>41445</v>
      </c>
      <c r="F2450" s="13">
        <f t="shared" si="230"/>
        <v>2</v>
      </c>
      <c r="G2450" s="2" t="s">
        <v>3319</v>
      </c>
      <c r="H2450" s="2" t="s">
        <v>3292</v>
      </c>
      <c r="I2450" s="22" t="str">
        <f t="shared" si="231"/>
        <v>United States</v>
      </c>
      <c r="J2450" s="22" t="str">
        <f t="shared" si="232"/>
        <v>Colorado</v>
      </c>
      <c r="K2450" s="2" t="s">
        <v>72</v>
      </c>
      <c r="L2450" s="2" t="s">
        <v>2584</v>
      </c>
      <c r="M2450" s="4">
        <v>483.13600000000002</v>
      </c>
      <c r="N2450" s="4">
        <v>4</v>
      </c>
      <c r="O2450" s="4">
        <v>54.352800000000002</v>
      </c>
      <c r="P2450" s="14">
        <f t="shared" si="233"/>
        <v>0.1125</v>
      </c>
    </row>
    <row r="2451" spans="1:16" ht="14.25" customHeight="1" x14ac:dyDescent="0.25">
      <c r="A2451" s="2" t="s">
        <v>2585</v>
      </c>
      <c r="B2451" s="3">
        <v>41730</v>
      </c>
      <c r="C2451" s="10" t="str">
        <f t="shared" si="228"/>
        <v>April</v>
      </c>
      <c r="D2451" s="10" t="str">
        <f t="shared" si="229"/>
        <v>2014</v>
      </c>
      <c r="E2451" s="3">
        <v>41737</v>
      </c>
      <c r="F2451" s="13">
        <f t="shared" si="230"/>
        <v>7</v>
      </c>
      <c r="G2451" s="2" t="s">
        <v>3473</v>
      </c>
      <c r="H2451" s="2" t="s">
        <v>3131</v>
      </c>
      <c r="I2451" s="22" t="str">
        <f t="shared" si="231"/>
        <v>United States</v>
      </c>
      <c r="J2451" s="22" t="str">
        <f t="shared" si="232"/>
        <v>California</v>
      </c>
      <c r="K2451" s="2" t="s">
        <v>82</v>
      </c>
      <c r="L2451" s="2" t="s">
        <v>910</v>
      </c>
      <c r="M2451" s="4">
        <v>29.7</v>
      </c>
      <c r="N2451" s="4">
        <v>3</v>
      </c>
      <c r="O2451" s="4">
        <v>8.0190000000000001</v>
      </c>
      <c r="P2451" s="14">
        <f t="shared" si="233"/>
        <v>0.27</v>
      </c>
    </row>
    <row r="2452" spans="1:16" ht="14.25" customHeight="1" x14ac:dyDescent="0.25">
      <c r="A2452" s="2" t="s">
        <v>2586</v>
      </c>
      <c r="B2452" s="3">
        <v>41324</v>
      </c>
      <c r="C2452" s="10" t="str">
        <f t="shared" si="228"/>
        <v>February</v>
      </c>
      <c r="D2452" s="10" t="str">
        <f t="shared" si="229"/>
        <v>2013</v>
      </c>
      <c r="E2452" s="3">
        <v>41327</v>
      </c>
      <c r="F2452" s="13">
        <f t="shared" si="230"/>
        <v>3</v>
      </c>
      <c r="G2452" s="2" t="s">
        <v>3662</v>
      </c>
      <c r="H2452" s="2" t="s">
        <v>3134</v>
      </c>
      <c r="I2452" s="22" t="str">
        <f t="shared" si="231"/>
        <v>United States</v>
      </c>
      <c r="J2452" s="22" t="str">
        <f t="shared" si="232"/>
        <v>California</v>
      </c>
      <c r="K2452" s="2" t="s">
        <v>45</v>
      </c>
      <c r="L2452" s="2" t="s">
        <v>77</v>
      </c>
      <c r="M2452" s="4">
        <v>70.88</v>
      </c>
      <c r="N2452" s="4">
        <v>2</v>
      </c>
      <c r="O2452" s="4">
        <v>33.313600000000001</v>
      </c>
      <c r="P2452" s="14">
        <f t="shared" si="233"/>
        <v>0.47000000000000003</v>
      </c>
    </row>
    <row r="2453" spans="1:16" ht="14.25" customHeight="1" x14ac:dyDescent="0.25">
      <c r="A2453" s="2" t="s">
        <v>2587</v>
      </c>
      <c r="B2453" s="3">
        <v>41976</v>
      </c>
      <c r="C2453" s="10" t="str">
        <f t="shared" si="228"/>
        <v>December</v>
      </c>
      <c r="D2453" s="10" t="str">
        <f t="shared" si="229"/>
        <v>2014</v>
      </c>
      <c r="E2453" s="3">
        <v>41980</v>
      </c>
      <c r="F2453" s="13">
        <f t="shared" si="230"/>
        <v>4</v>
      </c>
      <c r="G2453" s="2" t="s">
        <v>3769</v>
      </c>
      <c r="H2453" s="2" t="s">
        <v>3146</v>
      </c>
      <c r="I2453" s="22" t="str">
        <f t="shared" si="231"/>
        <v>United States</v>
      </c>
      <c r="J2453" s="22" t="str">
        <f t="shared" si="232"/>
        <v>Colorado</v>
      </c>
      <c r="K2453" s="2" t="s">
        <v>28</v>
      </c>
      <c r="L2453" s="2" t="s">
        <v>554</v>
      </c>
      <c r="M2453" s="4">
        <v>114.288</v>
      </c>
      <c r="N2453" s="4">
        <v>1</v>
      </c>
      <c r="O2453" s="4">
        <v>12.8574</v>
      </c>
      <c r="P2453" s="14">
        <f t="shared" si="233"/>
        <v>0.1125</v>
      </c>
    </row>
    <row r="2454" spans="1:16" ht="14.25" customHeight="1" x14ac:dyDescent="0.25">
      <c r="A2454" s="2" t="s">
        <v>2587</v>
      </c>
      <c r="B2454" s="3">
        <v>41976</v>
      </c>
      <c r="C2454" s="10" t="str">
        <f t="shared" si="228"/>
        <v>December</v>
      </c>
      <c r="D2454" s="10" t="str">
        <f t="shared" si="229"/>
        <v>2014</v>
      </c>
      <c r="E2454" s="3">
        <v>41980</v>
      </c>
      <c r="F2454" s="13">
        <f t="shared" si="230"/>
        <v>4</v>
      </c>
      <c r="G2454" s="2" t="s">
        <v>3769</v>
      </c>
      <c r="H2454" s="2" t="s">
        <v>3146</v>
      </c>
      <c r="I2454" s="22" t="str">
        <f t="shared" si="231"/>
        <v>United States</v>
      </c>
      <c r="J2454" s="22" t="str">
        <f t="shared" si="232"/>
        <v>Colorado</v>
      </c>
      <c r="K2454" s="2" t="s">
        <v>18</v>
      </c>
      <c r="L2454" s="2" t="s">
        <v>468</v>
      </c>
      <c r="M2454" s="4">
        <v>36.624000000000002</v>
      </c>
      <c r="N2454" s="4">
        <v>8</v>
      </c>
      <c r="O2454" s="4">
        <v>-24.416</v>
      </c>
      <c r="P2454" s="14">
        <f t="shared" si="233"/>
        <v>-0.66666666666666663</v>
      </c>
    </row>
    <row r="2455" spans="1:16" ht="14.25" customHeight="1" x14ac:dyDescent="0.25">
      <c r="A2455" s="2" t="s">
        <v>2587</v>
      </c>
      <c r="B2455" s="3">
        <v>41976</v>
      </c>
      <c r="C2455" s="10" t="str">
        <f t="shared" si="228"/>
        <v>December</v>
      </c>
      <c r="D2455" s="10" t="str">
        <f t="shared" si="229"/>
        <v>2014</v>
      </c>
      <c r="E2455" s="3">
        <v>41980</v>
      </c>
      <c r="F2455" s="13">
        <f t="shared" si="230"/>
        <v>4</v>
      </c>
      <c r="G2455" s="2" t="s">
        <v>3769</v>
      </c>
      <c r="H2455" s="2" t="s">
        <v>3146</v>
      </c>
      <c r="I2455" s="22" t="str">
        <f t="shared" si="231"/>
        <v>United States</v>
      </c>
      <c r="J2455" s="22" t="str">
        <f t="shared" si="232"/>
        <v>Colorado</v>
      </c>
      <c r="K2455" s="2" t="s">
        <v>198</v>
      </c>
      <c r="L2455" s="2" t="s">
        <v>2588</v>
      </c>
      <c r="M2455" s="4">
        <v>242.352</v>
      </c>
      <c r="N2455" s="4">
        <v>8</v>
      </c>
      <c r="O2455" s="4">
        <v>-363.52800000000002</v>
      </c>
      <c r="P2455" s="14">
        <f t="shared" si="233"/>
        <v>-1.5</v>
      </c>
    </row>
    <row r="2456" spans="1:16" ht="14.25" customHeight="1" x14ac:dyDescent="0.25">
      <c r="A2456" s="2" t="s">
        <v>2587</v>
      </c>
      <c r="B2456" s="3">
        <v>41976</v>
      </c>
      <c r="C2456" s="10" t="str">
        <f t="shared" si="228"/>
        <v>December</v>
      </c>
      <c r="D2456" s="10" t="str">
        <f t="shared" si="229"/>
        <v>2014</v>
      </c>
      <c r="E2456" s="3">
        <v>41980</v>
      </c>
      <c r="F2456" s="13">
        <f t="shared" si="230"/>
        <v>4</v>
      </c>
      <c r="G2456" s="2" t="s">
        <v>3769</v>
      </c>
      <c r="H2456" s="2" t="s">
        <v>3146</v>
      </c>
      <c r="I2456" s="22" t="str">
        <f t="shared" si="231"/>
        <v>United States</v>
      </c>
      <c r="J2456" s="22" t="str">
        <f t="shared" si="232"/>
        <v>Colorado</v>
      </c>
      <c r="K2456" s="2" t="s">
        <v>16</v>
      </c>
      <c r="L2456" s="2" t="s">
        <v>1681</v>
      </c>
      <c r="M2456" s="4">
        <v>49.616</v>
      </c>
      <c r="N2456" s="4">
        <v>2</v>
      </c>
      <c r="O2456" s="4">
        <v>4.9615999999999998</v>
      </c>
      <c r="P2456" s="14">
        <f t="shared" si="233"/>
        <v>9.9999999999999992E-2</v>
      </c>
    </row>
    <row r="2457" spans="1:16" ht="14.25" customHeight="1" x14ac:dyDescent="0.25">
      <c r="A2457" s="2" t="s">
        <v>2587</v>
      </c>
      <c r="B2457" s="3">
        <v>41976</v>
      </c>
      <c r="C2457" s="10" t="str">
        <f t="shared" si="228"/>
        <v>December</v>
      </c>
      <c r="D2457" s="10" t="str">
        <f t="shared" si="229"/>
        <v>2014</v>
      </c>
      <c r="E2457" s="3">
        <v>41980</v>
      </c>
      <c r="F2457" s="13">
        <f t="shared" si="230"/>
        <v>4</v>
      </c>
      <c r="G2457" s="2" t="s">
        <v>3769</v>
      </c>
      <c r="H2457" s="2" t="s">
        <v>3146</v>
      </c>
      <c r="I2457" s="22" t="str">
        <f t="shared" si="231"/>
        <v>United States</v>
      </c>
      <c r="J2457" s="22" t="str">
        <f t="shared" si="232"/>
        <v>Colorado</v>
      </c>
      <c r="K2457" s="2" t="s">
        <v>12</v>
      </c>
      <c r="L2457" s="2" t="s">
        <v>2305</v>
      </c>
      <c r="M2457" s="4">
        <v>508.70400000000001</v>
      </c>
      <c r="N2457" s="4">
        <v>6</v>
      </c>
      <c r="O2457" s="4">
        <v>0</v>
      </c>
      <c r="P2457" s="14">
        <f t="shared" si="233"/>
        <v>0</v>
      </c>
    </row>
    <row r="2458" spans="1:16" ht="14.25" customHeight="1" x14ac:dyDescent="0.25">
      <c r="A2458" s="2" t="s">
        <v>2587</v>
      </c>
      <c r="B2458" s="3">
        <v>41976</v>
      </c>
      <c r="C2458" s="10" t="str">
        <f t="shared" si="228"/>
        <v>December</v>
      </c>
      <c r="D2458" s="10" t="str">
        <f t="shared" si="229"/>
        <v>2014</v>
      </c>
      <c r="E2458" s="3">
        <v>41980</v>
      </c>
      <c r="F2458" s="13">
        <f t="shared" si="230"/>
        <v>4</v>
      </c>
      <c r="G2458" s="2" t="s">
        <v>3769</v>
      </c>
      <c r="H2458" s="2" t="s">
        <v>3146</v>
      </c>
      <c r="I2458" s="22" t="str">
        <f t="shared" si="231"/>
        <v>United States</v>
      </c>
      <c r="J2458" s="22" t="str">
        <f t="shared" si="232"/>
        <v>Colorado</v>
      </c>
      <c r="K2458" s="2" t="s">
        <v>16</v>
      </c>
      <c r="L2458" s="2" t="s">
        <v>1400</v>
      </c>
      <c r="M2458" s="4">
        <v>57.36</v>
      </c>
      <c r="N2458" s="4">
        <v>6</v>
      </c>
      <c r="O2458" s="4">
        <v>-14.34</v>
      </c>
      <c r="P2458" s="14">
        <f t="shared" si="233"/>
        <v>-0.25</v>
      </c>
    </row>
    <row r="2459" spans="1:16" ht="14.25" customHeight="1" x14ac:dyDescent="0.25">
      <c r="A2459" s="2" t="s">
        <v>2587</v>
      </c>
      <c r="B2459" s="3">
        <v>41976</v>
      </c>
      <c r="C2459" s="10" t="str">
        <f t="shared" si="228"/>
        <v>December</v>
      </c>
      <c r="D2459" s="10" t="str">
        <f t="shared" si="229"/>
        <v>2014</v>
      </c>
      <c r="E2459" s="3">
        <v>41980</v>
      </c>
      <c r="F2459" s="13">
        <f t="shared" si="230"/>
        <v>4</v>
      </c>
      <c r="G2459" s="2" t="s">
        <v>3769</v>
      </c>
      <c r="H2459" s="2" t="s">
        <v>3146</v>
      </c>
      <c r="I2459" s="22" t="str">
        <f t="shared" si="231"/>
        <v>United States</v>
      </c>
      <c r="J2459" s="22" t="str">
        <f t="shared" si="232"/>
        <v>Colorado</v>
      </c>
      <c r="K2459" s="2" t="s">
        <v>72</v>
      </c>
      <c r="L2459" s="2" t="s">
        <v>365</v>
      </c>
      <c r="M2459" s="4">
        <v>906.68</v>
      </c>
      <c r="N2459" s="4">
        <v>5</v>
      </c>
      <c r="O2459" s="4">
        <v>68.001000000000005</v>
      </c>
      <c r="P2459" s="14">
        <f t="shared" si="233"/>
        <v>7.5000000000000011E-2</v>
      </c>
    </row>
    <row r="2460" spans="1:16" ht="14.25" customHeight="1" x14ac:dyDescent="0.25">
      <c r="A2460" s="2" t="s">
        <v>2589</v>
      </c>
      <c r="B2460" s="3">
        <v>41918</v>
      </c>
      <c r="C2460" s="10" t="str">
        <f t="shared" si="228"/>
        <v>October</v>
      </c>
      <c r="D2460" s="10" t="str">
        <f t="shared" si="229"/>
        <v>2014</v>
      </c>
      <c r="E2460" s="3">
        <v>41920</v>
      </c>
      <c r="F2460" s="13">
        <f t="shared" si="230"/>
        <v>2</v>
      </c>
      <c r="G2460" s="2" t="s">
        <v>3613</v>
      </c>
      <c r="H2460" s="2" t="s">
        <v>3146</v>
      </c>
      <c r="I2460" s="22" t="str">
        <f t="shared" si="231"/>
        <v>United States</v>
      </c>
      <c r="J2460" s="22" t="str">
        <f t="shared" si="232"/>
        <v>Colorado</v>
      </c>
      <c r="K2460" s="2" t="s">
        <v>38</v>
      </c>
      <c r="L2460" s="2" t="s">
        <v>2420</v>
      </c>
      <c r="M2460" s="4">
        <v>63.823999999999998</v>
      </c>
      <c r="N2460" s="4">
        <v>2</v>
      </c>
      <c r="O2460" s="4">
        <v>13.5626</v>
      </c>
      <c r="P2460" s="14">
        <f t="shared" si="233"/>
        <v>0.21249999999999999</v>
      </c>
    </row>
    <row r="2461" spans="1:16" ht="14.25" customHeight="1" x14ac:dyDescent="0.25">
      <c r="A2461" s="2" t="s">
        <v>2590</v>
      </c>
      <c r="B2461" s="3">
        <v>41304</v>
      </c>
      <c r="C2461" s="10" t="str">
        <f t="shared" si="228"/>
        <v>January</v>
      </c>
      <c r="D2461" s="10" t="str">
        <f t="shared" si="229"/>
        <v>2013</v>
      </c>
      <c r="E2461" s="3">
        <v>41306</v>
      </c>
      <c r="F2461" s="13">
        <f t="shared" si="230"/>
        <v>2</v>
      </c>
      <c r="G2461" s="2" t="s">
        <v>3697</v>
      </c>
      <c r="H2461" s="2" t="s">
        <v>3132</v>
      </c>
      <c r="I2461" s="22" t="str">
        <f t="shared" si="231"/>
        <v>United States</v>
      </c>
      <c r="J2461" s="22" t="str">
        <f t="shared" si="232"/>
        <v>Washington</v>
      </c>
      <c r="K2461" s="2" t="s">
        <v>72</v>
      </c>
      <c r="L2461" s="2" t="s">
        <v>1053</v>
      </c>
      <c r="M2461" s="4">
        <v>435.16800000000001</v>
      </c>
      <c r="N2461" s="4">
        <v>4</v>
      </c>
      <c r="O2461" s="4">
        <v>-59.835599999999999</v>
      </c>
      <c r="P2461" s="14">
        <f t="shared" si="233"/>
        <v>-0.13749999999999998</v>
      </c>
    </row>
    <row r="2462" spans="1:16" ht="14.25" customHeight="1" x14ac:dyDescent="0.25">
      <c r="A2462" s="2" t="s">
        <v>2590</v>
      </c>
      <c r="B2462" s="3">
        <v>41304</v>
      </c>
      <c r="C2462" s="10" t="str">
        <f t="shared" si="228"/>
        <v>January</v>
      </c>
      <c r="D2462" s="10" t="str">
        <f t="shared" si="229"/>
        <v>2013</v>
      </c>
      <c r="E2462" s="3">
        <v>41306</v>
      </c>
      <c r="F2462" s="13">
        <f t="shared" si="230"/>
        <v>2</v>
      </c>
      <c r="G2462" s="2" t="s">
        <v>3697</v>
      </c>
      <c r="H2462" s="2" t="s">
        <v>3132</v>
      </c>
      <c r="I2462" s="22" t="str">
        <f t="shared" si="231"/>
        <v>United States</v>
      </c>
      <c r="J2462" s="22" t="str">
        <f t="shared" si="232"/>
        <v>Washington</v>
      </c>
      <c r="K2462" s="2" t="s">
        <v>198</v>
      </c>
      <c r="L2462" s="2" t="s">
        <v>2015</v>
      </c>
      <c r="M2462" s="4">
        <v>48.58</v>
      </c>
      <c r="N2462" s="4">
        <v>1</v>
      </c>
      <c r="O2462" s="4">
        <v>7.7728000000000002</v>
      </c>
      <c r="P2462" s="14">
        <f t="shared" si="233"/>
        <v>0.16</v>
      </c>
    </row>
    <row r="2463" spans="1:16" ht="14.25" customHeight="1" x14ac:dyDescent="0.25">
      <c r="A2463" s="2" t="s">
        <v>2591</v>
      </c>
      <c r="B2463" s="3">
        <v>40882</v>
      </c>
      <c r="C2463" s="10" t="str">
        <f t="shared" si="228"/>
        <v>December</v>
      </c>
      <c r="D2463" s="10" t="str">
        <f t="shared" si="229"/>
        <v>2011</v>
      </c>
      <c r="E2463" s="3">
        <v>40887</v>
      </c>
      <c r="F2463" s="13">
        <f t="shared" si="230"/>
        <v>5</v>
      </c>
      <c r="G2463" s="2" t="s">
        <v>3912</v>
      </c>
      <c r="H2463" s="2" t="s">
        <v>3131</v>
      </c>
      <c r="I2463" s="22" t="str">
        <f t="shared" si="231"/>
        <v>United States</v>
      </c>
      <c r="J2463" s="22" t="str">
        <f t="shared" si="232"/>
        <v>California</v>
      </c>
      <c r="K2463" s="2" t="s">
        <v>14</v>
      </c>
      <c r="L2463" s="2" t="s">
        <v>777</v>
      </c>
      <c r="M2463" s="4">
        <v>26.46</v>
      </c>
      <c r="N2463" s="4">
        <v>9</v>
      </c>
      <c r="O2463" s="4">
        <v>11.907</v>
      </c>
      <c r="P2463" s="14">
        <f t="shared" si="233"/>
        <v>0.45</v>
      </c>
    </row>
    <row r="2464" spans="1:16" ht="14.25" customHeight="1" x14ac:dyDescent="0.25">
      <c r="A2464" s="2" t="s">
        <v>2591</v>
      </c>
      <c r="B2464" s="3">
        <v>40882</v>
      </c>
      <c r="C2464" s="10" t="str">
        <f t="shared" si="228"/>
        <v>December</v>
      </c>
      <c r="D2464" s="10" t="str">
        <f t="shared" si="229"/>
        <v>2011</v>
      </c>
      <c r="E2464" s="3">
        <v>40887</v>
      </c>
      <c r="F2464" s="13">
        <f t="shared" si="230"/>
        <v>5</v>
      </c>
      <c r="G2464" s="2" t="s">
        <v>3912</v>
      </c>
      <c r="H2464" s="2" t="s">
        <v>3131</v>
      </c>
      <c r="I2464" s="22" t="str">
        <f t="shared" si="231"/>
        <v>United States</v>
      </c>
      <c r="J2464" s="22" t="str">
        <f t="shared" si="232"/>
        <v>California</v>
      </c>
      <c r="K2464" s="2" t="s">
        <v>45</v>
      </c>
      <c r="L2464" s="2" t="s">
        <v>1871</v>
      </c>
      <c r="M2464" s="4">
        <v>49.12</v>
      </c>
      <c r="N2464" s="4">
        <v>4</v>
      </c>
      <c r="O2464" s="4">
        <v>23.086400000000001</v>
      </c>
      <c r="P2464" s="14">
        <f t="shared" si="233"/>
        <v>0.47000000000000003</v>
      </c>
    </row>
    <row r="2465" spans="1:16" ht="14.25" customHeight="1" x14ac:dyDescent="0.25">
      <c r="A2465" s="2" t="s">
        <v>2591</v>
      </c>
      <c r="B2465" s="3">
        <v>40882</v>
      </c>
      <c r="C2465" s="10" t="str">
        <f t="shared" si="228"/>
        <v>December</v>
      </c>
      <c r="D2465" s="10" t="str">
        <f t="shared" si="229"/>
        <v>2011</v>
      </c>
      <c r="E2465" s="3">
        <v>40887</v>
      </c>
      <c r="F2465" s="13">
        <f t="shared" si="230"/>
        <v>5</v>
      </c>
      <c r="G2465" s="2" t="s">
        <v>3912</v>
      </c>
      <c r="H2465" s="2" t="s">
        <v>3131</v>
      </c>
      <c r="I2465" s="22" t="str">
        <f t="shared" si="231"/>
        <v>United States</v>
      </c>
      <c r="J2465" s="22" t="str">
        <f t="shared" si="232"/>
        <v>California</v>
      </c>
      <c r="K2465" s="2" t="s">
        <v>79</v>
      </c>
      <c r="L2465" s="2" t="s">
        <v>977</v>
      </c>
      <c r="M2465" s="4">
        <v>15</v>
      </c>
      <c r="N2465" s="4">
        <v>3</v>
      </c>
      <c r="O2465" s="4">
        <v>7.2</v>
      </c>
      <c r="P2465" s="14">
        <f t="shared" si="233"/>
        <v>0.48000000000000004</v>
      </c>
    </row>
    <row r="2466" spans="1:16" ht="14.25" customHeight="1" x14ac:dyDescent="0.25">
      <c r="A2466" s="2" t="s">
        <v>2592</v>
      </c>
      <c r="B2466" s="3">
        <v>41251</v>
      </c>
      <c r="C2466" s="10" t="str">
        <f t="shared" si="228"/>
        <v>December</v>
      </c>
      <c r="D2466" s="10" t="str">
        <f t="shared" si="229"/>
        <v>2012</v>
      </c>
      <c r="E2466" s="3">
        <v>41255</v>
      </c>
      <c r="F2466" s="13">
        <f t="shared" si="230"/>
        <v>4</v>
      </c>
      <c r="G2466" s="2" t="s">
        <v>3515</v>
      </c>
      <c r="H2466" s="2" t="s">
        <v>3131</v>
      </c>
      <c r="I2466" s="22" t="str">
        <f t="shared" si="231"/>
        <v>United States</v>
      </c>
      <c r="J2466" s="22" t="str">
        <f t="shared" si="232"/>
        <v>California</v>
      </c>
      <c r="K2466" s="2" t="s">
        <v>28</v>
      </c>
      <c r="L2466" s="2" t="s">
        <v>1924</v>
      </c>
      <c r="M2466" s="4">
        <v>221.96</v>
      </c>
      <c r="N2466" s="4">
        <v>2</v>
      </c>
      <c r="O2466" s="4">
        <v>4.4391999999999996</v>
      </c>
      <c r="P2466" s="14">
        <f t="shared" si="233"/>
        <v>1.9999999999999997E-2</v>
      </c>
    </row>
    <row r="2467" spans="1:16" ht="14.25" customHeight="1" x14ac:dyDescent="0.25">
      <c r="A2467" s="2" t="s">
        <v>2592</v>
      </c>
      <c r="B2467" s="3">
        <v>41251</v>
      </c>
      <c r="C2467" s="10" t="str">
        <f t="shared" si="228"/>
        <v>December</v>
      </c>
      <c r="D2467" s="10" t="str">
        <f t="shared" si="229"/>
        <v>2012</v>
      </c>
      <c r="E2467" s="3">
        <v>41255</v>
      </c>
      <c r="F2467" s="13">
        <f t="shared" si="230"/>
        <v>4</v>
      </c>
      <c r="G2467" s="2" t="s">
        <v>3515</v>
      </c>
      <c r="H2467" s="2" t="s">
        <v>3131</v>
      </c>
      <c r="I2467" s="22" t="str">
        <f t="shared" si="231"/>
        <v>United States</v>
      </c>
      <c r="J2467" s="22" t="str">
        <f t="shared" si="232"/>
        <v>California</v>
      </c>
      <c r="K2467" s="2" t="s">
        <v>38</v>
      </c>
      <c r="L2467" s="2" t="s">
        <v>646</v>
      </c>
      <c r="M2467" s="4">
        <v>236</v>
      </c>
      <c r="N2467" s="4">
        <v>4</v>
      </c>
      <c r="O2467" s="4">
        <v>40.119999999999997</v>
      </c>
      <c r="P2467" s="14">
        <f t="shared" si="233"/>
        <v>0.16999999999999998</v>
      </c>
    </row>
    <row r="2468" spans="1:16" ht="14.25" customHeight="1" x14ac:dyDescent="0.25">
      <c r="A2468" s="2" t="s">
        <v>2593</v>
      </c>
      <c r="B2468" s="3">
        <v>40849</v>
      </c>
      <c r="C2468" s="10" t="str">
        <f t="shared" si="228"/>
        <v>November</v>
      </c>
      <c r="D2468" s="10" t="str">
        <f t="shared" si="229"/>
        <v>2011</v>
      </c>
      <c r="E2468" s="3">
        <v>40854</v>
      </c>
      <c r="F2468" s="13">
        <f t="shared" si="230"/>
        <v>5</v>
      </c>
      <c r="G2468" s="2" t="s">
        <v>3921</v>
      </c>
      <c r="H2468" s="2" t="s">
        <v>3132</v>
      </c>
      <c r="I2468" s="22" t="str">
        <f t="shared" si="231"/>
        <v>United States</v>
      </c>
      <c r="J2468" s="22" t="str">
        <f t="shared" si="232"/>
        <v>Washington</v>
      </c>
      <c r="K2468" s="2" t="s">
        <v>38</v>
      </c>
      <c r="L2468" s="2" t="s">
        <v>2594</v>
      </c>
      <c r="M2468" s="4">
        <v>41.94</v>
      </c>
      <c r="N2468" s="4">
        <v>2</v>
      </c>
      <c r="O2468" s="4">
        <v>15.0984</v>
      </c>
      <c r="P2468" s="14">
        <f t="shared" si="233"/>
        <v>0.36000000000000004</v>
      </c>
    </row>
    <row r="2469" spans="1:16" ht="14.25" customHeight="1" x14ac:dyDescent="0.25">
      <c r="A2469" s="2" t="s">
        <v>2593</v>
      </c>
      <c r="B2469" s="3">
        <v>40849</v>
      </c>
      <c r="C2469" s="10" t="str">
        <f t="shared" si="228"/>
        <v>November</v>
      </c>
      <c r="D2469" s="10" t="str">
        <f t="shared" si="229"/>
        <v>2011</v>
      </c>
      <c r="E2469" s="3">
        <v>40854</v>
      </c>
      <c r="F2469" s="13">
        <f t="shared" si="230"/>
        <v>5</v>
      </c>
      <c r="G2469" s="2" t="s">
        <v>3921</v>
      </c>
      <c r="H2469" s="2" t="s">
        <v>3132</v>
      </c>
      <c r="I2469" s="22" t="str">
        <f t="shared" si="231"/>
        <v>United States</v>
      </c>
      <c r="J2469" s="22" t="str">
        <f t="shared" si="232"/>
        <v>Washington</v>
      </c>
      <c r="K2469" s="2" t="s">
        <v>16</v>
      </c>
      <c r="L2469" s="2" t="s">
        <v>619</v>
      </c>
      <c r="M2469" s="4">
        <v>52.792000000000002</v>
      </c>
      <c r="N2469" s="4">
        <v>1</v>
      </c>
      <c r="O2469" s="4">
        <v>4.6193</v>
      </c>
      <c r="P2469" s="14">
        <f t="shared" si="233"/>
        <v>8.7499999999999994E-2</v>
      </c>
    </row>
    <row r="2470" spans="1:16" ht="14.25" customHeight="1" x14ac:dyDescent="0.25">
      <c r="A2470" s="2" t="s">
        <v>2595</v>
      </c>
      <c r="B2470" s="3">
        <v>41960</v>
      </c>
      <c r="C2470" s="10" t="str">
        <f t="shared" si="228"/>
        <v>November</v>
      </c>
      <c r="D2470" s="10" t="str">
        <f t="shared" si="229"/>
        <v>2014</v>
      </c>
      <c r="E2470" s="3">
        <v>41966</v>
      </c>
      <c r="F2470" s="13">
        <f t="shared" si="230"/>
        <v>6</v>
      </c>
      <c r="G2470" s="2" t="s">
        <v>3799</v>
      </c>
      <c r="H2470" s="2" t="s">
        <v>3140</v>
      </c>
      <c r="I2470" s="22" t="str">
        <f t="shared" si="231"/>
        <v>United States</v>
      </c>
      <c r="J2470" s="22" t="str">
        <f t="shared" si="232"/>
        <v>California</v>
      </c>
      <c r="K2470" s="2" t="s">
        <v>12</v>
      </c>
      <c r="L2470" s="2" t="s">
        <v>1538</v>
      </c>
      <c r="M2470" s="4">
        <v>17.309999999999999</v>
      </c>
      <c r="N2470" s="4">
        <v>3</v>
      </c>
      <c r="O2470" s="4">
        <v>5.1929999999999996</v>
      </c>
      <c r="P2470" s="14">
        <f t="shared" si="233"/>
        <v>0.3</v>
      </c>
    </row>
    <row r="2471" spans="1:16" ht="14.25" customHeight="1" x14ac:dyDescent="0.25">
      <c r="A2471" s="2" t="s">
        <v>2596</v>
      </c>
      <c r="B2471" s="3">
        <v>41075</v>
      </c>
      <c r="C2471" s="10" t="str">
        <f t="shared" si="228"/>
        <v>June</v>
      </c>
      <c r="D2471" s="10" t="str">
        <f t="shared" si="229"/>
        <v>2012</v>
      </c>
      <c r="E2471" s="3">
        <v>41079</v>
      </c>
      <c r="F2471" s="13">
        <f t="shared" si="230"/>
        <v>4</v>
      </c>
      <c r="G2471" s="2" t="s">
        <v>3346</v>
      </c>
      <c r="H2471" s="2" t="s">
        <v>3131</v>
      </c>
      <c r="I2471" s="22" t="str">
        <f t="shared" si="231"/>
        <v>United States</v>
      </c>
      <c r="J2471" s="22" t="str">
        <f t="shared" si="232"/>
        <v>California</v>
      </c>
      <c r="K2471" s="2" t="s">
        <v>16</v>
      </c>
      <c r="L2471" s="2" t="s">
        <v>318</v>
      </c>
      <c r="M2471" s="4">
        <v>225.57599999999999</v>
      </c>
      <c r="N2471" s="4">
        <v>3</v>
      </c>
      <c r="O2471" s="4">
        <v>22.557600000000001</v>
      </c>
      <c r="P2471" s="14">
        <f t="shared" si="233"/>
        <v>0.1</v>
      </c>
    </row>
    <row r="2472" spans="1:16" ht="14.25" customHeight="1" x14ac:dyDescent="0.25">
      <c r="A2472" s="2" t="s">
        <v>2597</v>
      </c>
      <c r="B2472" s="3">
        <v>40803</v>
      </c>
      <c r="C2472" s="10" t="str">
        <f t="shared" si="228"/>
        <v>September</v>
      </c>
      <c r="D2472" s="10" t="str">
        <f t="shared" si="229"/>
        <v>2011</v>
      </c>
      <c r="E2472" s="3">
        <v>40808</v>
      </c>
      <c r="F2472" s="13">
        <f t="shared" si="230"/>
        <v>5</v>
      </c>
      <c r="G2472" s="2" t="s">
        <v>3428</v>
      </c>
      <c r="H2472" s="2" t="s">
        <v>3211</v>
      </c>
      <c r="I2472" s="22" t="str">
        <f t="shared" si="231"/>
        <v>United States</v>
      </c>
      <c r="J2472" s="22" t="str">
        <f t="shared" si="232"/>
        <v>Oregon</v>
      </c>
      <c r="K2472" s="2" t="s">
        <v>14</v>
      </c>
      <c r="L2472" s="2" t="s">
        <v>1783</v>
      </c>
      <c r="M2472" s="4">
        <v>5.2480000000000002</v>
      </c>
      <c r="N2472" s="4">
        <v>2</v>
      </c>
      <c r="O2472" s="4">
        <v>0.4592</v>
      </c>
      <c r="P2472" s="14">
        <f t="shared" si="233"/>
        <v>8.7499999999999994E-2</v>
      </c>
    </row>
    <row r="2473" spans="1:16" ht="14.25" customHeight="1" x14ac:dyDescent="0.25">
      <c r="A2473" s="2" t="s">
        <v>2597</v>
      </c>
      <c r="B2473" s="3">
        <v>40803</v>
      </c>
      <c r="C2473" s="10" t="str">
        <f t="shared" si="228"/>
        <v>September</v>
      </c>
      <c r="D2473" s="10" t="str">
        <f t="shared" si="229"/>
        <v>2011</v>
      </c>
      <c r="E2473" s="3">
        <v>40808</v>
      </c>
      <c r="F2473" s="13">
        <f t="shared" si="230"/>
        <v>5</v>
      </c>
      <c r="G2473" s="2" t="s">
        <v>3428</v>
      </c>
      <c r="H2473" s="2" t="s">
        <v>3211</v>
      </c>
      <c r="I2473" s="22" t="str">
        <f t="shared" si="231"/>
        <v>United States</v>
      </c>
      <c r="J2473" s="22" t="str">
        <f t="shared" si="232"/>
        <v>Oregon</v>
      </c>
      <c r="K2473" s="2" t="s">
        <v>14</v>
      </c>
      <c r="L2473" s="2" t="s">
        <v>2598</v>
      </c>
      <c r="M2473" s="4">
        <v>38.256</v>
      </c>
      <c r="N2473" s="4">
        <v>3</v>
      </c>
      <c r="O2473" s="4">
        <v>4.782</v>
      </c>
      <c r="P2473" s="14">
        <f t="shared" si="233"/>
        <v>0.125</v>
      </c>
    </row>
    <row r="2474" spans="1:16" ht="14.25" customHeight="1" x14ac:dyDescent="0.25">
      <c r="A2474" s="2" t="s">
        <v>2597</v>
      </c>
      <c r="B2474" s="3">
        <v>40803</v>
      </c>
      <c r="C2474" s="10" t="str">
        <f t="shared" si="228"/>
        <v>September</v>
      </c>
      <c r="D2474" s="10" t="str">
        <f t="shared" si="229"/>
        <v>2011</v>
      </c>
      <c r="E2474" s="3">
        <v>40808</v>
      </c>
      <c r="F2474" s="13">
        <f t="shared" si="230"/>
        <v>5</v>
      </c>
      <c r="G2474" s="2" t="s">
        <v>3428</v>
      </c>
      <c r="H2474" s="2" t="s">
        <v>3211</v>
      </c>
      <c r="I2474" s="22" t="str">
        <f t="shared" si="231"/>
        <v>United States</v>
      </c>
      <c r="J2474" s="22" t="str">
        <f t="shared" si="232"/>
        <v>Oregon</v>
      </c>
      <c r="K2474" s="2" t="s">
        <v>45</v>
      </c>
      <c r="L2474" s="2" t="s">
        <v>1512</v>
      </c>
      <c r="M2474" s="4">
        <v>40.24</v>
      </c>
      <c r="N2474" s="4">
        <v>5</v>
      </c>
      <c r="O2474" s="4">
        <v>13.077999999999999</v>
      </c>
      <c r="P2474" s="14">
        <f t="shared" si="233"/>
        <v>0.32499999999999996</v>
      </c>
    </row>
    <row r="2475" spans="1:16" ht="14.25" customHeight="1" x14ac:dyDescent="0.25">
      <c r="A2475" s="2" t="s">
        <v>2597</v>
      </c>
      <c r="B2475" s="3">
        <v>40803</v>
      </c>
      <c r="C2475" s="10" t="str">
        <f t="shared" si="228"/>
        <v>September</v>
      </c>
      <c r="D2475" s="10" t="str">
        <f t="shared" si="229"/>
        <v>2011</v>
      </c>
      <c r="E2475" s="3">
        <v>40808</v>
      </c>
      <c r="F2475" s="13">
        <f t="shared" si="230"/>
        <v>5</v>
      </c>
      <c r="G2475" s="2" t="s">
        <v>3428</v>
      </c>
      <c r="H2475" s="2" t="s">
        <v>3211</v>
      </c>
      <c r="I2475" s="22" t="str">
        <f t="shared" si="231"/>
        <v>United States</v>
      </c>
      <c r="J2475" s="22" t="str">
        <f t="shared" si="232"/>
        <v>Oregon</v>
      </c>
      <c r="K2475" s="2" t="s">
        <v>510</v>
      </c>
      <c r="L2475" s="2" t="s">
        <v>2599</v>
      </c>
      <c r="M2475" s="4">
        <v>29.925000000000001</v>
      </c>
      <c r="N2475" s="4">
        <v>5</v>
      </c>
      <c r="O2475" s="4">
        <v>-21.945</v>
      </c>
      <c r="P2475" s="14">
        <f t="shared" si="233"/>
        <v>-0.73333333333333328</v>
      </c>
    </row>
    <row r="2476" spans="1:16" ht="14.25" customHeight="1" x14ac:dyDescent="0.25">
      <c r="A2476" s="2" t="s">
        <v>2597</v>
      </c>
      <c r="B2476" s="3">
        <v>40803</v>
      </c>
      <c r="C2476" s="10" t="str">
        <f t="shared" si="228"/>
        <v>September</v>
      </c>
      <c r="D2476" s="10" t="str">
        <f t="shared" si="229"/>
        <v>2011</v>
      </c>
      <c r="E2476" s="3">
        <v>40808</v>
      </c>
      <c r="F2476" s="13">
        <f t="shared" si="230"/>
        <v>5</v>
      </c>
      <c r="G2476" s="2" t="s">
        <v>3428</v>
      </c>
      <c r="H2476" s="2" t="s">
        <v>3211</v>
      </c>
      <c r="I2476" s="22" t="str">
        <f t="shared" si="231"/>
        <v>United States</v>
      </c>
      <c r="J2476" s="22" t="str">
        <f t="shared" si="232"/>
        <v>Oregon</v>
      </c>
      <c r="K2476" s="2" t="s">
        <v>45</v>
      </c>
      <c r="L2476" s="2" t="s">
        <v>672</v>
      </c>
      <c r="M2476" s="4">
        <v>148.70400000000001</v>
      </c>
      <c r="N2476" s="4">
        <v>6</v>
      </c>
      <c r="O2476" s="4">
        <v>46.47</v>
      </c>
      <c r="P2476" s="14">
        <f t="shared" si="233"/>
        <v>0.3125</v>
      </c>
    </row>
    <row r="2477" spans="1:16" ht="14.25" customHeight="1" x14ac:dyDescent="0.25">
      <c r="A2477" s="2" t="s">
        <v>2597</v>
      </c>
      <c r="B2477" s="3">
        <v>40803</v>
      </c>
      <c r="C2477" s="10" t="str">
        <f t="shared" si="228"/>
        <v>September</v>
      </c>
      <c r="D2477" s="10" t="str">
        <f t="shared" si="229"/>
        <v>2011</v>
      </c>
      <c r="E2477" s="3">
        <v>40808</v>
      </c>
      <c r="F2477" s="13">
        <f t="shared" si="230"/>
        <v>5</v>
      </c>
      <c r="G2477" s="2" t="s">
        <v>3428</v>
      </c>
      <c r="H2477" s="2" t="s">
        <v>3211</v>
      </c>
      <c r="I2477" s="22" t="str">
        <f t="shared" si="231"/>
        <v>United States</v>
      </c>
      <c r="J2477" s="22" t="str">
        <f t="shared" si="232"/>
        <v>Oregon</v>
      </c>
      <c r="K2477" s="2" t="s">
        <v>38</v>
      </c>
      <c r="L2477" s="2" t="s">
        <v>43</v>
      </c>
      <c r="M2477" s="4">
        <v>55.92</v>
      </c>
      <c r="N2477" s="4">
        <v>10</v>
      </c>
      <c r="O2477" s="4">
        <v>16.776</v>
      </c>
      <c r="P2477" s="14">
        <f t="shared" si="233"/>
        <v>0.3</v>
      </c>
    </row>
    <row r="2478" spans="1:16" ht="14.25" customHeight="1" x14ac:dyDescent="0.25">
      <c r="A2478" s="2" t="s">
        <v>2600</v>
      </c>
      <c r="B2478" s="3">
        <v>41763</v>
      </c>
      <c r="C2478" s="10" t="str">
        <f t="shared" si="228"/>
        <v>May</v>
      </c>
      <c r="D2478" s="10" t="str">
        <f t="shared" si="229"/>
        <v>2014</v>
      </c>
      <c r="E2478" s="3">
        <v>41767</v>
      </c>
      <c r="F2478" s="13">
        <f t="shared" si="230"/>
        <v>4</v>
      </c>
      <c r="G2478" s="2" t="s">
        <v>3494</v>
      </c>
      <c r="H2478" s="2" t="s">
        <v>3134</v>
      </c>
      <c r="I2478" s="22" t="str">
        <f t="shared" si="231"/>
        <v>United States</v>
      </c>
      <c r="J2478" s="22" t="str">
        <f t="shared" si="232"/>
        <v>California</v>
      </c>
      <c r="K2478" s="2" t="s">
        <v>45</v>
      </c>
      <c r="L2478" s="2" t="s">
        <v>721</v>
      </c>
      <c r="M2478" s="4">
        <v>25.92</v>
      </c>
      <c r="N2478" s="4">
        <v>4</v>
      </c>
      <c r="O2478" s="4">
        <v>12.441599999999999</v>
      </c>
      <c r="P2478" s="14">
        <f t="shared" si="233"/>
        <v>0.47999999999999993</v>
      </c>
    </row>
    <row r="2479" spans="1:16" ht="14.25" customHeight="1" x14ac:dyDescent="0.25">
      <c r="A2479" s="2" t="s">
        <v>2600</v>
      </c>
      <c r="B2479" s="3">
        <v>41763</v>
      </c>
      <c r="C2479" s="10" t="str">
        <f t="shared" si="228"/>
        <v>May</v>
      </c>
      <c r="D2479" s="10" t="str">
        <f t="shared" si="229"/>
        <v>2014</v>
      </c>
      <c r="E2479" s="3">
        <v>41767</v>
      </c>
      <c r="F2479" s="13">
        <f t="shared" si="230"/>
        <v>4</v>
      </c>
      <c r="G2479" s="2" t="s">
        <v>3494</v>
      </c>
      <c r="H2479" s="2" t="s">
        <v>3134</v>
      </c>
      <c r="I2479" s="22" t="str">
        <f t="shared" si="231"/>
        <v>United States</v>
      </c>
      <c r="J2479" s="22" t="str">
        <f t="shared" si="232"/>
        <v>California</v>
      </c>
      <c r="K2479" s="2" t="s">
        <v>14</v>
      </c>
      <c r="L2479" s="2" t="s">
        <v>2601</v>
      </c>
      <c r="M2479" s="4">
        <v>22.96</v>
      </c>
      <c r="N2479" s="4">
        <v>7</v>
      </c>
      <c r="O2479" s="4">
        <v>6.6584000000000003</v>
      </c>
      <c r="P2479" s="14">
        <f t="shared" si="233"/>
        <v>0.28999999999999998</v>
      </c>
    </row>
    <row r="2480" spans="1:16" ht="14.25" customHeight="1" x14ac:dyDescent="0.25">
      <c r="A2480" s="2" t="s">
        <v>2602</v>
      </c>
      <c r="B2480" s="3">
        <v>40597</v>
      </c>
      <c r="C2480" s="10" t="str">
        <f t="shared" si="228"/>
        <v>February</v>
      </c>
      <c r="D2480" s="10" t="str">
        <f t="shared" si="229"/>
        <v>2011</v>
      </c>
      <c r="E2480" s="3">
        <v>40599</v>
      </c>
      <c r="F2480" s="13">
        <f t="shared" si="230"/>
        <v>2</v>
      </c>
      <c r="G2480" s="2" t="s">
        <v>3540</v>
      </c>
      <c r="H2480" s="2" t="s">
        <v>3263</v>
      </c>
      <c r="I2480" s="22" t="str">
        <f t="shared" si="231"/>
        <v>United States</v>
      </c>
      <c r="J2480" s="22" t="str">
        <f t="shared" si="232"/>
        <v>California</v>
      </c>
      <c r="K2480" s="2" t="s">
        <v>45</v>
      </c>
      <c r="L2480" s="2" t="s">
        <v>527</v>
      </c>
      <c r="M2480" s="4">
        <v>19.440000000000001</v>
      </c>
      <c r="N2480" s="4">
        <v>3</v>
      </c>
      <c r="O2480" s="4">
        <v>9.3312000000000008</v>
      </c>
      <c r="P2480" s="14">
        <f t="shared" si="233"/>
        <v>0.48000000000000004</v>
      </c>
    </row>
    <row r="2481" spans="1:16" ht="14.25" customHeight="1" x14ac:dyDescent="0.25">
      <c r="A2481" s="2" t="s">
        <v>2603</v>
      </c>
      <c r="B2481" s="3">
        <v>41940</v>
      </c>
      <c r="C2481" s="10" t="str">
        <f t="shared" si="228"/>
        <v>October</v>
      </c>
      <c r="D2481" s="10" t="str">
        <f t="shared" si="229"/>
        <v>2014</v>
      </c>
      <c r="E2481" s="3">
        <v>41942</v>
      </c>
      <c r="F2481" s="13">
        <f t="shared" si="230"/>
        <v>2</v>
      </c>
      <c r="G2481" s="2" t="s">
        <v>3628</v>
      </c>
      <c r="H2481" s="2" t="s">
        <v>3131</v>
      </c>
      <c r="I2481" s="22" t="str">
        <f t="shared" si="231"/>
        <v>United States</v>
      </c>
      <c r="J2481" s="22" t="str">
        <f t="shared" si="232"/>
        <v>California</v>
      </c>
      <c r="K2481" s="2" t="s">
        <v>22</v>
      </c>
      <c r="L2481" s="2" t="s">
        <v>23</v>
      </c>
      <c r="M2481" s="4">
        <v>189.57599999999999</v>
      </c>
      <c r="N2481" s="4">
        <v>1</v>
      </c>
      <c r="O2481" s="4">
        <v>9.4787999999999997</v>
      </c>
      <c r="P2481" s="14">
        <f t="shared" si="233"/>
        <v>0.05</v>
      </c>
    </row>
    <row r="2482" spans="1:16" ht="14.25" customHeight="1" x14ac:dyDescent="0.25">
      <c r="A2482" s="2" t="s">
        <v>2603</v>
      </c>
      <c r="B2482" s="3">
        <v>41940</v>
      </c>
      <c r="C2482" s="10" t="str">
        <f t="shared" si="228"/>
        <v>October</v>
      </c>
      <c r="D2482" s="10" t="str">
        <f t="shared" si="229"/>
        <v>2014</v>
      </c>
      <c r="E2482" s="3">
        <v>41942</v>
      </c>
      <c r="F2482" s="13">
        <f t="shared" si="230"/>
        <v>2</v>
      </c>
      <c r="G2482" s="2" t="s">
        <v>3628</v>
      </c>
      <c r="H2482" s="2" t="s">
        <v>3131</v>
      </c>
      <c r="I2482" s="22" t="str">
        <f t="shared" si="231"/>
        <v>United States</v>
      </c>
      <c r="J2482" s="22" t="str">
        <f t="shared" si="232"/>
        <v>California</v>
      </c>
      <c r="K2482" s="2" t="s">
        <v>16</v>
      </c>
      <c r="L2482" s="2" t="s">
        <v>2120</v>
      </c>
      <c r="M2482" s="4">
        <v>71.959999999999994</v>
      </c>
      <c r="N2482" s="4">
        <v>5</v>
      </c>
      <c r="O2482" s="4">
        <v>7.1959999999999997</v>
      </c>
      <c r="P2482" s="14">
        <f t="shared" si="233"/>
        <v>0.1</v>
      </c>
    </row>
    <row r="2483" spans="1:16" ht="14.25" customHeight="1" x14ac:dyDescent="0.25">
      <c r="A2483" s="2" t="s">
        <v>2604</v>
      </c>
      <c r="B2483" s="3">
        <v>40872</v>
      </c>
      <c r="C2483" s="10" t="str">
        <f t="shared" si="228"/>
        <v>November</v>
      </c>
      <c r="D2483" s="10" t="str">
        <f t="shared" si="229"/>
        <v>2011</v>
      </c>
      <c r="E2483" s="3">
        <v>40876</v>
      </c>
      <c r="F2483" s="13">
        <f t="shared" si="230"/>
        <v>4</v>
      </c>
      <c r="G2483" s="2" t="s">
        <v>3775</v>
      </c>
      <c r="H2483" s="2" t="s">
        <v>3131</v>
      </c>
      <c r="I2483" s="22" t="str">
        <f t="shared" si="231"/>
        <v>United States</v>
      </c>
      <c r="J2483" s="22" t="str">
        <f t="shared" si="232"/>
        <v>California</v>
      </c>
      <c r="K2483" s="2" t="s">
        <v>16</v>
      </c>
      <c r="L2483" s="2" t="s">
        <v>378</v>
      </c>
      <c r="M2483" s="4">
        <v>539.91999999999996</v>
      </c>
      <c r="N2483" s="4">
        <v>5</v>
      </c>
      <c r="O2483" s="4">
        <v>47.243000000000002</v>
      </c>
      <c r="P2483" s="14">
        <f t="shared" si="233"/>
        <v>8.7500000000000008E-2</v>
      </c>
    </row>
    <row r="2484" spans="1:16" ht="14.25" customHeight="1" x14ac:dyDescent="0.25">
      <c r="A2484" s="2" t="s">
        <v>2604</v>
      </c>
      <c r="B2484" s="3">
        <v>40872</v>
      </c>
      <c r="C2484" s="10" t="str">
        <f t="shared" si="228"/>
        <v>November</v>
      </c>
      <c r="D2484" s="10" t="str">
        <f t="shared" si="229"/>
        <v>2011</v>
      </c>
      <c r="E2484" s="3">
        <v>40876</v>
      </c>
      <c r="F2484" s="13">
        <f t="shared" si="230"/>
        <v>4</v>
      </c>
      <c r="G2484" s="2" t="s">
        <v>3775</v>
      </c>
      <c r="H2484" s="2" t="s">
        <v>3131</v>
      </c>
      <c r="I2484" s="22" t="str">
        <f t="shared" si="231"/>
        <v>United States</v>
      </c>
      <c r="J2484" s="22" t="str">
        <f t="shared" si="232"/>
        <v>California</v>
      </c>
      <c r="K2484" s="2" t="s">
        <v>72</v>
      </c>
      <c r="L2484" s="2" t="s">
        <v>365</v>
      </c>
      <c r="M2484" s="4">
        <v>725.34400000000005</v>
      </c>
      <c r="N2484" s="4">
        <v>4</v>
      </c>
      <c r="O2484" s="4">
        <v>54.400799999999997</v>
      </c>
      <c r="P2484" s="14">
        <f t="shared" si="233"/>
        <v>7.4999999999999983E-2</v>
      </c>
    </row>
    <row r="2485" spans="1:16" ht="14.25" customHeight="1" x14ac:dyDescent="0.25">
      <c r="A2485" s="2" t="s">
        <v>2604</v>
      </c>
      <c r="B2485" s="3">
        <v>40872</v>
      </c>
      <c r="C2485" s="10" t="str">
        <f t="shared" si="228"/>
        <v>November</v>
      </c>
      <c r="D2485" s="10" t="str">
        <f t="shared" si="229"/>
        <v>2011</v>
      </c>
      <c r="E2485" s="3">
        <v>40876</v>
      </c>
      <c r="F2485" s="13">
        <f t="shared" si="230"/>
        <v>4</v>
      </c>
      <c r="G2485" s="2" t="s">
        <v>3775</v>
      </c>
      <c r="H2485" s="2" t="s">
        <v>3131</v>
      </c>
      <c r="I2485" s="22" t="str">
        <f t="shared" si="231"/>
        <v>United States</v>
      </c>
      <c r="J2485" s="22" t="str">
        <f t="shared" si="232"/>
        <v>California</v>
      </c>
      <c r="K2485" s="2" t="s">
        <v>14</v>
      </c>
      <c r="L2485" s="2" t="s">
        <v>106</v>
      </c>
      <c r="M2485" s="4">
        <v>7.44</v>
      </c>
      <c r="N2485" s="4">
        <v>3</v>
      </c>
      <c r="O2485" s="4">
        <v>2.6040000000000001</v>
      </c>
      <c r="P2485" s="14">
        <f t="shared" si="233"/>
        <v>0.35</v>
      </c>
    </row>
    <row r="2486" spans="1:16" ht="14.25" customHeight="1" x14ac:dyDescent="0.25">
      <c r="A2486" s="2" t="s">
        <v>2605</v>
      </c>
      <c r="B2486" s="3">
        <v>41234</v>
      </c>
      <c r="C2486" s="10" t="str">
        <f t="shared" si="228"/>
        <v>November</v>
      </c>
      <c r="D2486" s="10" t="str">
        <f t="shared" si="229"/>
        <v>2012</v>
      </c>
      <c r="E2486" s="3">
        <v>41236</v>
      </c>
      <c r="F2486" s="13">
        <f t="shared" si="230"/>
        <v>2</v>
      </c>
      <c r="G2486" s="2" t="s">
        <v>3417</v>
      </c>
      <c r="H2486" s="2" t="s">
        <v>3139</v>
      </c>
      <c r="I2486" s="22" t="str">
        <f t="shared" si="231"/>
        <v>United States</v>
      </c>
      <c r="J2486" s="22" t="str">
        <f t="shared" si="232"/>
        <v>Arizona</v>
      </c>
      <c r="K2486" s="2" t="s">
        <v>20</v>
      </c>
      <c r="L2486" s="2" t="s">
        <v>1353</v>
      </c>
      <c r="M2486" s="4">
        <v>325.63200000000001</v>
      </c>
      <c r="N2486" s="4">
        <v>6</v>
      </c>
      <c r="O2486" s="4">
        <v>28.492799999999999</v>
      </c>
      <c r="P2486" s="14">
        <f t="shared" si="233"/>
        <v>8.7499999999999994E-2</v>
      </c>
    </row>
    <row r="2487" spans="1:16" ht="14.25" customHeight="1" x14ac:dyDescent="0.25">
      <c r="A2487" s="2" t="s">
        <v>2605</v>
      </c>
      <c r="B2487" s="3">
        <v>41234</v>
      </c>
      <c r="C2487" s="10" t="str">
        <f t="shared" si="228"/>
        <v>November</v>
      </c>
      <c r="D2487" s="10" t="str">
        <f t="shared" si="229"/>
        <v>2012</v>
      </c>
      <c r="E2487" s="3">
        <v>41236</v>
      </c>
      <c r="F2487" s="13">
        <f t="shared" si="230"/>
        <v>2</v>
      </c>
      <c r="G2487" s="2" t="s">
        <v>3417</v>
      </c>
      <c r="H2487" s="2" t="s">
        <v>3139</v>
      </c>
      <c r="I2487" s="22" t="str">
        <f t="shared" si="231"/>
        <v>United States</v>
      </c>
      <c r="J2487" s="22" t="str">
        <f t="shared" si="232"/>
        <v>Arizona</v>
      </c>
      <c r="K2487" s="2" t="s">
        <v>38</v>
      </c>
      <c r="L2487" s="2" t="s">
        <v>2606</v>
      </c>
      <c r="M2487" s="4">
        <v>23.344000000000001</v>
      </c>
      <c r="N2487" s="4">
        <v>2</v>
      </c>
      <c r="O2487" s="4">
        <v>-1.4590000000000001</v>
      </c>
      <c r="P2487" s="14">
        <f t="shared" si="233"/>
        <v>-6.25E-2</v>
      </c>
    </row>
    <row r="2488" spans="1:16" ht="14.25" customHeight="1" x14ac:dyDescent="0.25">
      <c r="A2488" s="2" t="s">
        <v>2605</v>
      </c>
      <c r="B2488" s="3">
        <v>41234</v>
      </c>
      <c r="C2488" s="10" t="str">
        <f t="shared" si="228"/>
        <v>November</v>
      </c>
      <c r="D2488" s="10" t="str">
        <f t="shared" si="229"/>
        <v>2012</v>
      </c>
      <c r="E2488" s="3">
        <v>41236</v>
      </c>
      <c r="F2488" s="13">
        <f t="shared" si="230"/>
        <v>2</v>
      </c>
      <c r="G2488" s="2" t="s">
        <v>3417</v>
      </c>
      <c r="H2488" s="2" t="s">
        <v>3139</v>
      </c>
      <c r="I2488" s="22" t="str">
        <f t="shared" si="231"/>
        <v>United States</v>
      </c>
      <c r="J2488" s="22" t="str">
        <f t="shared" si="232"/>
        <v>Arizona</v>
      </c>
      <c r="K2488" s="2" t="s">
        <v>9</v>
      </c>
      <c r="L2488" s="2" t="s">
        <v>2607</v>
      </c>
      <c r="M2488" s="4">
        <v>16.52</v>
      </c>
      <c r="N2488" s="4">
        <v>5</v>
      </c>
      <c r="O2488" s="4">
        <v>5.3689999999999998</v>
      </c>
      <c r="P2488" s="14">
        <f t="shared" si="233"/>
        <v>0.32500000000000001</v>
      </c>
    </row>
    <row r="2489" spans="1:16" ht="14.25" customHeight="1" x14ac:dyDescent="0.25">
      <c r="A2489" s="2" t="s">
        <v>2608</v>
      </c>
      <c r="B2489" s="3">
        <v>41554</v>
      </c>
      <c r="C2489" s="10" t="str">
        <f t="shared" si="228"/>
        <v>October</v>
      </c>
      <c r="D2489" s="10" t="str">
        <f t="shared" si="229"/>
        <v>2013</v>
      </c>
      <c r="E2489" s="3">
        <v>41555</v>
      </c>
      <c r="F2489" s="13">
        <f t="shared" si="230"/>
        <v>1</v>
      </c>
      <c r="G2489" s="2" t="s">
        <v>3919</v>
      </c>
      <c r="H2489" s="2" t="s">
        <v>3191</v>
      </c>
      <c r="I2489" s="22" t="str">
        <f t="shared" si="231"/>
        <v>United States</v>
      </c>
      <c r="J2489" s="22" t="str">
        <f t="shared" si="232"/>
        <v>Colorado</v>
      </c>
      <c r="K2489" s="2" t="s">
        <v>510</v>
      </c>
      <c r="L2489" s="2" t="s">
        <v>2609</v>
      </c>
      <c r="M2489" s="4">
        <v>703.71</v>
      </c>
      <c r="N2489" s="4">
        <v>6</v>
      </c>
      <c r="O2489" s="4">
        <v>-938.28</v>
      </c>
      <c r="P2489" s="14">
        <f t="shared" si="233"/>
        <v>-1.3333333333333333</v>
      </c>
    </row>
    <row r="2490" spans="1:16" ht="14.25" customHeight="1" x14ac:dyDescent="0.25">
      <c r="A2490" s="2" t="s">
        <v>2608</v>
      </c>
      <c r="B2490" s="3">
        <v>41554</v>
      </c>
      <c r="C2490" s="10" t="str">
        <f t="shared" si="228"/>
        <v>October</v>
      </c>
      <c r="D2490" s="10" t="str">
        <f t="shared" si="229"/>
        <v>2013</v>
      </c>
      <c r="E2490" s="3">
        <v>41555</v>
      </c>
      <c r="F2490" s="13">
        <f t="shared" si="230"/>
        <v>1</v>
      </c>
      <c r="G2490" s="2" t="s">
        <v>3919</v>
      </c>
      <c r="H2490" s="2" t="s">
        <v>3191</v>
      </c>
      <c r="I2490" s="22" t="str">
        <f t="shared" si="231"/>
        <v>United States</v>
      </c>
      <c r="J2490" s="22" t="str">
        <f t="shared" si="232"/>
        <v>Colorado</v>
      </c>
      <c r="K2490" s="2" t="s">
        <v>18</v>
      </c>
      <c r="L2490" s="2" t="s">
        <v>2458</v>
      </c>
      <c r="M2490" s="4">
        <v>17.904</v>
      </c>
      <c r="N2490" s="4">
        <v>4</v>
      </c>
      <c r="O2490" s="4">
        <v>-14.92</v>
      </c>
      <c r="P2490" s="14">
        <f t="shared" si="233"/>
        <v>-0.83333333333333337</v>
      </c>
    </row>
    <row r="2491" spans="1:16" ht="14.25" customHeight="1" x14ac:dyDescent="0.25">
      <c r="A2491" s="2" t="s">
        <v>2608</v>
      </c>
      <c r="B2491" s="3">
        <v>41554</v>
      </c>
      <c r="C2491" s="10" t="str">
        <f t="shared" si="228"/>
        <v>October</v>
      </c>
      <c r="D2491" s="10" t="str">
        <f t="shared" si="229"/>
        <v>2013</v>
      </c>
      <c r="E2491" s="3">
        <v>41555</v>
      </c>
      <c r="F2491" s="13">
        <f t="shared" si="230"/>
        <v>1</v>
      </c>
      <c r="G2491" s="2" t="s">
        <v>3919</v>
      </c>
      <c r="H2491" s="2" t="s">
        <v>3191</v>
      </c>
      <c r="I2491" s="22" t="str">
        <f t="shared" si="231"/>
        <v>United States</v>
      </c>
      <c r="J2491" s="22" t="str">
        <f t="shared" si="232"/>
        <v>Colorado</v>
      </c>
      <c r="K2491" s="2" t="s">
        <v>18</v>
      </c>
      <c r="L2491" s="2" t="s">
        <v>873</v>
      </c>
      <c r="M2491" s="4">
        <v>11.976000000000001</v>
      </c>
      <c r="N2491" s="4">
        <v>4</v>
      </c>
      <c r="O2491" s="4">
        <v>-9.1815999999999995</v>
      </c>
      <c r="P2491" s="14">
        <f t="shared" si="233"/>
        <v>-0.76666666666666661</v>
      </c>
    </row>
    <row r="2492" spans="1:16" ht="14.25" customHeight="1" x14ac:dyDescent="0.25">
      <c r="A2492" s="2" t="s">
        <v>2608</v>
      </c>
      <c r="B2492" s="3">
        <v>41554</v>
      </c>
      <c r="C2492" s="10" t="str">
        <f t="shared" si="228"/>
        <v>October</v>
      </c>
      <c r="D2492" s="10" t="str">
        <f t="shared" si="229"/>
        <v>2013</v>
      </c>
      <c r="E2492" s="3">
        <v>41555</v>
      </c>
      <c r="F2492" s="13">
        <f t="shared" si="230"/>
        <v>1</v>
      </c>
      <c r="G2492" s="2" t="s">
        <v>3919</v>
      </c>
      <c r="H2492" s="2" t="s">
        <v>3191</v>
      </c>
      <c r="I2492" s="22" t="str">
        <f t="shared" si="231"/>
        <v>United States</v>
      </c>
      <c r="J2492" s="22" t="str">
        <f t="shared" si="232"/>
        <v>Colorado</v>
      </c>
      <c r="K2492" s="2" t="s">
        <v>38</v>
      </c>
      <c r="L2492" s="2" t="s">
        <v>2610</v>
      </c>
      <c r="M2492" s="4">
        <v>67.959999999999994</v>
      </c>
      <c r="N2492" s="4">
        <v>5</v>
      </c>
      <c r="O2492" s="4">
        <v>0.84950000000000003</v>
      </c>
      <c r="P2492" s="14">
        <f t="shared" si="233"/>
        <v>1.2500000000000002E-2</v>
      </c>
    </row>
    <row r="2493" spans="1:16" ht="14.25" customHeight="1" x14ac:dyDescent="0.25">
      <c r="A2493" s="2" t="s">
        <v>2611</v>
      </c>
      <c r="B2493" s="3">
        <v>41004</v>
      </c>
      <c r="C2493" s="10" t="str">
        <f t="shared" si="228"/>
        <v>April</v>
      </c>
      <c r="D2493" s="10" t="str">
        <f t="shared" si="229"/>
        <v>2012</v>
      </c>
      <c r="E2493" s="3">
        <v>41010</v>
      </c>
      <c r="F2493" s="13">
        <f t="shared" si="230"/>
        <v>6</v>
      </c>
      <c r="G2493" s="2" t="s">
        <v>3922</v>
      </c>
      <c r="H2493" s="2" t="s">
        <v>3131</v>
      </c>
      <c r="I2493" s="22" t="str">
        <f t="shared" si="231"/>
        <v>United States</v>
      </c>
      <c r="J2493" s="22" t="str">
        <f t="shared" si="232"/>
        <v>California</v>
      </c>
      <c r="K2493" s="2" t="s">
        <v>72</v>
      </c>
      <c r="L2493" s="2" t="s">
        <v>532</v>
      </c>
      <c r="M2493" s="4">
        <v>892.22400000000005</v>
      </c>
      <c r="N2493" s="4">
        <v>3</v>
      </c>
      <c r="O2493" s="4">
        <v>89.222399999999993</v>
      </c>
      <c r="P2493" s="14">
        <f t="shared" si="233"/>
        <v>9.9999999999999992E-2</v>
      </c>
    </row>
    <row r="2494" spans="1:16" ht="14.25" customHeight="1" x14ac:dyDescent="0.25">
      <c r="A2494" s="2" t="s">
        <v>2612</v>
      </c>
      <c r="B2494" s="3">
        <v>41349</v>
      </c>
      <c r="C2494" s="10" t="str">
        <f t="shared" si="228"/>
        <v>March</v>
      </c>
      <c r="D2494" s="10" t="str">
        <f t="shared" si="229"/>
        <v>2013</v>
      </c>
      <c r="E2494" s="3">
        <v>41350</v>
      </c>
      <c r="F2494" s="13">
        <f t="shared" si="230"/>
        <v>1</v>
      </c>
      <c r="G2494" s="2" t="s">
        <v>3806</v>
      </c>
      <c r="H2494" s="2" t="s">
        <v>3134</v>
      </c>
      <c r="I2494" s="22" t="str">
        <f t="shared" si="231"/>
        <v>United States</v>
      </c>
      <c r="J2494" s="22" t="str">
        <f t="shared" si="232"/>
        <v>California</v>
      </c>
      <c r="K2494" s="2" t="s">
        <v>18</v>
      </c>
      <c r="L2494" s="2" t="s">
        <v>2613</v>
      </c>
      <c r="M2494" s="4">
        <v>4.5439999999999996</v>
      </c>
      <c r="N2494" s="4">
        <v>2</v>
      </c>
      <c r="O2494" s="4">
        <v>1.6472</v>
      </c>
      <c r="P2494" s="14">
        <f t="shared" si="233"/>
        <v>0.36250000000000004</v>
      </c>
    </row>
    <row r="2495" spans="1:16" ht="14.25" customHeight="1" x14ac:dyDescent="0.25">
      <c r="A2495" s="2" t="s">
        <v>2612</v>
      </c>
      <c r="B2495" s="3">
        <v>41349</v>
      </c>
      <c r="C2495" s="10" t="str">
        <f t="shared" si="228"/>
        <v>March</v>
      </c>
      <c r="D2495" s="10" t="str">
        <f t="shared" si="229"/>
        <v>2013</v>
      </c>
      <c r="E2495" s="3">
        <v>41350</v>
      </c>
      <c r="F2495" s="13">
        <f t="shared" si="230"/>
        <v>1</v>
      </c>
      <c r="G2495" s="2" t="s">
        <v>3806</v>
      </c>
      <c r="H2495" s="2" t="s">
        <v>3134</v>
      </c>
      <c r="I2495" s="22" t="str">
        <f t="shared" si="231"/>
        <v>United States</v>
      </c>
      <c r="J2495" s="22" t="str">
        <f t="shared" si="232"/>
        <v>California</v>
      </c>
      <c r="K2495" s="2" t="s">
        <v>72</v>
      </c>
      <c r="L2495" s="2" t="s">
        <v>2614</v>
      </c>
      <c r="M2495" s="4">
        <v>1352.0319999999999</v>
      </c>
      <c r="N2495" s="4">
        <v>4</v>
      </c>
      <c r="O2495" s="4">
        <v>84.501999999999995</v>
      </c>
      <c r="P2495" s="14">
        <f t="shared" si="233"/>
        <v>6.25E-2</v>
      </c>
    </row>
    <row r="2496" spans="1:16" ht="14.25" customHeight="1" x14ac:dyDescent="0.25">
      <c r="A2496" s="2" t="s">
        <v>2615</v>
      </c>
      <c r="B2496" s="3">
        <v>41243</v>
      </c>
      <c r="C2496" s="10" t="str">
        <f t="shared" si="228"/>
        <v>November</v>
      </c>
      <c r="D2496" s="10" t="str">
        <f t="shared" si="229"/>
        <v>2012</v>
      </c>
      <c r="E2496" s="3">
        <v>41245</v>
      </c>
      <c r="F2496" s="13">
        <f t="shared" si="230"/>
        <v>2</v>
      </c>
      <c r="G2496" s="2" t="s">
        <v>3624</v>
      </c>
      <c r="H2496" s="2" t="s">
        <v>3159</v>
      </c>
      <c r="I2496" s="22" t="str">
        <f t="shared" si="231"/>
        <v>United States</v>
      </c>
      <c r="J2496" s="22" t="str">
        <f t="shared" si="232"/>
        <v>Nevada</v>
      </c>
      <c r="K2496" s="2" t="s">
        <v>12</v>
      </c>
      <c r="L2496" s="2" t="s">
        <v>2126</v>
      </c>
      <c r="M2496" s="4">
        <v>80.959999999999994</v>
      </c>
      <c r="N2496" s="4">
        <v>4</v>
      </c>
      <c r="O2496" s="4">
        <v>29.145600000000002</v>
      </c>
      <c r="P2496" s="14">
        <f t="shared" si="233"/>
        <v>0.36000000000000004</v>
      </c>
    </row>
    <row r="2497" spans="1:16" ht="14.25" customHeight="1" x14ac:dyDescent="0.25">
      <c r="A2497" s="2" t="s">
        <v>2615</v>
      </c>
      <c r="B2497" s="3">
        <v>41243</v>
      </c>
      <c r="C2497" s="10" t="str">
        <f t="shared" si="228"/>
        <v>November</v>
      </c>
      <c r="D2497" s="10" t="str">
        <f t="shared" si="229"/>
        <v>2012</v>
      </c>
      <c r="E2497" s="3">
        <v>41245</v>
      </c>
      <c r="F2497" s="13">
        <f t="shared" si="230"/>
        <v>2</v>
      </c>
      <c r="G2497" s="2" t="s">
        <v>3624</v>
      </c>
      <c r="H2497" s="2" t="s">
        <v>3159</v>
      </c>
      <c r="I2497" s="22" t="str">
        <f t="shared" si="231"/>
        <v>United States</v>
      </c>
      <c r="J2497" s="22" t="str">
        <f t="shared" si="232"/>
        <v>Nevada</v>
      </c>
      <c r="K2497" s="2" t="s">
        <v>45</v>
      </c>
      <c r="L2497" s="2" t="s">
        <v>2404</v>
      </c>
      <c r="M2497" s="4">
        <v>25.92</v>
      </c>
      <c r="N2497" s="4">
        <v>4</v>
      </c>
      <c r="O2497" s="4">
        <v>12.441599999999999</v>
      </c>
      <c r="P2497" s="14">
        <f t="shared" si="233"/>
        <v>0.47999999999999993</v>
      </c>
    </row>
    <row r="2498" spans="1:16" ht="14.25" customHeight="1" x14ac:dyDescent="0.25">
      <c r="A2498" s="2" t="s">
        <v>2616</v>
      </c>
      <c r="B2498" s="3">
        <v>40648</v>
      </c>
      <c r="C2498" s="10" t="str">
        <f t="shared" si="228"/>
        <v>April</v>
      </c>
      <c r="D2498" s="10" t="str">
        <f t="shared" si="229"/>
        <v>2011</v>
      </c>
      <c r="E2498" s="3">
        <v>40648</v>
      </c>
      <c r="F2498" s="13">
        <f t="shared" si="230"/>
        <v>0</v>
      </c>
      <c r="G2498" s="2" t="s">
        <v>3923</v>
      </c>
      <c r="H2498" s="2" t="s">
        <v>3131</v>
      </c>
      <c r="I2498" s="22" t="str">
        <f t="shared" si="231"/>
        <v>United States</v>
      </c>
      <c r="J2498" s="22" t="str">
        <f t="shared" si="232"/>
        <v>California</v>
      </c>
      <c r="K2498" s="2" t="s">
        <v>20</v>
      </c>
      <c r="L2498" s="2" t="s">
        <v>386</v>
      </c>
      <c r="M2498" s="4">
        <v>106.96</v>
      </c>
      <c r="N2498" s="4">
        <v>2</v>
      </c>
      <c r="O2498" s="4">
        <v>31.0184</v>
      </c>
      <c r="P2498" s="14">
        <f t="shared" si="233"/>
        <v>0.29000000000000004</v>
      </c>
    </row>
    <row r="2499" spans="1:16" ht="14.25" customHeight="1" x14ac:dyDescent="0.25">
      <c r="A2499" s="2" t="s">
        <v>2616</v>
      </c>
      <c r="B2499" s="3">
        <v>40648</v>
      </c>
      <c r="C2499" s="10" t="str">
        <f t="shared" ref="C2499:C2562" si="234">TEXT(B2499,"mmmm")</f>
        <v>April</v>
      </c>
      <c r="D2499" s="10" t="str">
        <f t="shared" ref="D2499:D2562" si="235">TEXT(B2499,"yyyy")</f>
        <v>2011</v>
      </c>
      <c r="E2499" s="3">
        <v>40648</v>
      </c>
      <c r="F2499" s="13">
        <f t="shared" ref="F2499:F2562" si="236">E2499-B2499</f>
        <v>0</v>
      </c>
      <c r="G2499" s="2" t="s">
        <v>3923</v>
      </c>
      <c r="H2499" s="2" t="s">
        <v>3131</v>
      </c>
      <c r="I2499" s="22" t="str">
        <f t="shared" ref="I2499:I2562" si="237">LEFT(H2499,FIND(",",H2499)-1)</f>
        <v>United States</v>
      </c>
      <c r="J2499" s="22" t="str">
        <f t="shared" ref="J2499:J2562" si="238">TRIM(RIGHT(H2499,LEN(H2499)-FIND("@",SUBSTITUTE(H2499,",","@",LEN(H2499)-LEN(SUBSTITUTE(H2499,",",""))))))</f>
        <v>California</v>
      </c>
      <c r="K2499" s="2" t="s">
        <v>12</v>
      </c>
      <c r="L2499" s="2" t="s">
        <v>149</v>
      </c>
      <c r="M2499" s="4">
        <v>187.76</v>
      </c>
      <c r="N2499" s="4">
        <v>4</v>
      </c>
      <c r="O2499" s="4">
        <v>76.9816</v>
      </c>
      <c r="P2499" s="14">
        <f t="shared" ref="P2499:P2562" si="239">IF(M2499=0,0,O2499/M2499)</f>
        <v>0.41000000000000003</v>
      </c>
    </row>
    <row r="2500" spans="1:16" ht="14.25" customHeight="1" x14ac:dyDescent="0.25">
      <c r="A2500" s="2" t="s">
        <v>2617</v>
      </c>
      <c r="B2500" s="3">
        <v>41912</v>
      </c>
      <c r="C2500" s="10" t="str">
        <f t="shared" si="234"/>
        <v>September</v>
      </c>
      <c r="D2500" s="10" t="str">
        <f t="shared" si="235"/>
        <v>2014</v>
      </c>
      <c r="E2500" s="3">
        <v>41914</v>
      </c>
      <c r="F2500" s="13">
        <f t="shared" si="236"/>
        <v>2</v>
      </c>
      <c r="G2500" s="2" t="s">
        <v>3924</v>
      </c>
      <c r="H2500" s="2" t="s">
        <v>3131</v>
      </c>
      <c r="I2500" s="22" t="str">
        <f t="shared" si="237"/>
        <v>United States</v>
      </c>
      <c r="J2500" s="22" t="str">
        <f t="shared" si="238"/>
        <v>California</v>
      </c>
      <c r="K2500" s="2" t="s">
        <v>14</v>
      </c>
      <c r="L2500" s="2" t="s">
        <v>802</v>
      </c>
      <c r="M2500" s="4">
        <v>99.2</v>
      </c>
      <c r="N2500" s="4">
        <v>5</v>
      </c>
      <c r="O2500" s="4">
        <v>25.792000000000002</v>
      </c>
      <c r="P2500" s="14">
        <f t="shared" si="239"/>
        <v>0.26</v>
      </c>
    </row>
    <row r="2501" spans="1:16" ht="14.25" customHeight="1" x14ac:dyDescent="0.25">
      <c r="A2501" s="2" t="s">
        <v>2618</v>
      </c>
      <c r="B2501" s="3">
        <v>41766</v>
      </c>
      <c r="C2501" s="10" t="str">
        <f t="shared" si="234"/>
        <v>May</v>
      </c>
      <c r="D2501" s="10" t="str">
        <f t="shared" si="235"/>
        <v>2014</v>
      </c>
      <c r="E2501" s="3">
        <v>41769</v>
      </c>
      <c r="F2501" s="13">
        <f t="shared" si="236"/>
        <v>3</v>
      </c>
      <c r="G2501" s="2" t="s">
        <v>3925</v>
      </c>
      <c r="H2501" s="2" t="s">
        <v>3217</v>
      </c>
      <c r="I2501" s="22" t="str">
        <f t="shared" si="237"/>
        <v>United States</v>
      </c>
      <c r="J2501" s="22" t="str">
        <f t="shared" si="238"/>
        <v>California</v>
      </c>
      <c r="K2501" s="2" t="s">
        <v>20</v>
      </c>
      <c r="L2501" s="2" t="s">
        <v>2619</v>
      </c>
      <c r="M2501" s="4">
        <v>152.94</v>
      </c>
      <c r="N2501" s="4">
        <v>3</v>
      </c>
      <c r="O2501" s="4">
        <v>41.293799999999997</v>
      </c>
      <c r="P2501" s="14">
        <f t="shared" si="239"/>
        <v>0.26999999999999996</v>
      </c>
    </row>
    <row r="2502" spans="1:16" ht="14.25" customHeight="1" x14ac:dyDescent="0.25">
      <c r="A2502" s="2" t="s">
        <v>2620</v>
      </c>
      <c r="B2502" s="3">
        <v>40906</v>
      </c>
      <c r="C2502" s="10" t="str">
        <f t="shared" si="234"/>
        <v>December</v>
      </c>
      <c r="D2502" s="10" t="str">
        <f t="shared" si="235"/>
        <v>2011</v>
      </c>
      <c r="E2502" s="3">
        <v>40911</v>
      </c>
      <c r="F2502" s="13">
        <f t="shared" si="236"/>
        <v>5</v>
      </c>
      <c r="G2502" s="2" t="s">
        <v>3797</v>
      </c>
      <c r="H2502" s="2" t="s">
        <v>3150</v>
      </c>
      <c r="I2502" s="22" t="str">
        <f t="shared" si="237"/>
        <v>United States</v>
      </c>
      <c r="J2502" s="22" t="str">
        <f t="shared" si="238"/>
        <v>California</v>
      </c>
      <c r="K2502" s="2" t="s">
        <v>9</v>
      </c>
      <c r="L2502" s="2" t="s">
        <v>236</v>
      </c>
      <c r="M2502" s="4">
        <v>88.8</v>
      </c>
      <c r="N2502" s="4">
        <v>6</v>
      </c>
      <c r="O2502" s="4">
        <v>44.4</v>
      </c>
      <c r="P2502" s="14">
        <f t="shared" si="239"/>
        <v>0.5</v>
      </c>
    </row>
    <row r="2503" spans="1:16" ht="14.25" customHeight="1" x14ac:dyDescent="0.25">
      <c r="A2503" s="2" t="s">
        <v>2620</v>
      </c>
      <c r="B2503" s="3">
        <v>40906</v>
      </c>
      <c r="C2503" s="10" t="str">
        <f t="shared" si="234"/>
        <v>December</v>
      </c>
      <c r="D2503" s="10" t="str">
        <f t="shared" si="235"/>
        <v>2011</v>
      </c>
      <c r="E2503" s="3">
        <v>40911</v>
      </c>
      <c r="F2503" s="13">
        <f t="shared" si="236"/>
        <v>5</v>
      </c>
      <c r="G2503" s="2" t="s">
        <v>3797</v>
      </c>
      <c r="H2503" s="2" t="s">
        <v>3150</v>
      </c>
      <c r="I2503" s="22" t="str">
        <f t="shared" si="237"/>
        <v>United States</v>
      </c>
      <c r="J2503" s="22" t="str">
        <f t="shared" si="238"/>
        <v>California</v>
      </c>
      <c r="K2503" s="2" t="s">
        <v>16</v>
      </c>
      <c r="L2503" s="2" t="s">
        <v>955</v>
      </c>
      <c r="M2503" s="4">
        <v>319.96800000000002</v>
      </c>
      <c r="N2503" s="4">
        <v>4</v>
      </c>
      <c r="O2503" s="4">
        <v>35.996400000000001</v>
      </c>
      <c r="P2503" s="14">
        <f t="shared" si="239"/>
        <v>0.1125</v>
      </c>
    </row>
    <row r="2504" spans="1:16" ht="14.25" customHeight="1" x14ac:dyDescent="0.25">
      <c r="A2504" s="2" t="s">
        <v>2621</v>
      </c>
      <c r="B2504" s="3">
        <v>41356</v>
      </c>
      <c r="C2504" s="10" t="str">
        <f t="shared" si="234"/>
        <v>March</v>
      </c>
      <c r="D2504" s="10" t="str">
        <f t="shared" si="235"/>
        <v>2013</v>
      </c>
      <c r="E2504" s="3">
        <v>41356</v>
      </c>
      <c r="F2504" s="13">
        <f t="shared" si="236"/>
        <v>0</v>
      </c>
      <c r="G2504" s="2" t="s">
        <v>3561</v>
      </c>
      <c r="H2504" s="2" t="s">
        <v>3132</v>
      </c>
      <c r="I2504" s="22" t="str">
        <f t="shared" si="237"/>
        <v>United States</v>
      </c>
      <c r="J2504" s="22" t="str">
        <f t="shared" si="238"/>
        <v>Washington</v>
      </c>
      <c r="K2504" s="2" t="s">
        <v>72</v>
      </c>
      <c r="L2504" s="2" t="s">
        <v>2379</v>
      </c>
      <c r="M2504" s="4">
        <v>167.88800000000001</v>
      </c>
      <c r="N2504" s="4">
        <v>7</v>
      </c>
      <c r="O2504" s="4">
        <v>14.690200000000001</v>
      </c>
      <c r="P2504" s="14">
        <f t="shared" si="239"/>
        <v>8.7500000000000008E-2</v>
      </c>
    </row>
    <row r="2505" spans="1:16" ht="14.25" customHeight="1" x14ac:dyDescent="0.25">
      <c r="A2505" s="2" t="s">
        <v>2622</v>
      </c>
      <c r="B2505" s="3">
        <v>41928</v>
      </c>
      <c r="C2505" s="10" t="str">
        <f t="shared" si="234"/>
        <v>October</v>
      </c>
      <c r="D2505" s="10" t="str">
        <f t="shared" si="235"/>
        <v>2014</v>
      </c>
      <c r="E2505" s="3">
        <v>41932</v>
      </c>
      <c r="F2505" s="13">
        <f t="shared" si="236"/>
        <v>4</v>
      </c>
      <c r="G2505" s="2" t="s">
        <v>3926</v>
      </c>
      <c r="H2505" s="2" t="s">
        <v>3135</v>
      </c>
      <c r="I2505" s="22" t="str">
        <f t="shared" si="237"/>
        <v>United States</v>
      </c>
      <c r="J2505" s="22" t="str">
        <f t="shared" si="238"/>
        <v>Utah</v>
      </c>
      <c r="K2505" s="2" t="s">
        <v>14</v>
      </c>
      <c r="L2505" s="2" t="s">
        <v>2623</v>
      </c>
      <c r="M2505" s="4">
        <v>11.68</v>
      </c>
      <c r="N2505" s="4">
        <v>2</v>
      </c>
      <c r="O2505" s="4">
        <v>4.2047999999999996</v>
      </c>
      <c r="P2505" s="14">
        <f t="shared" si="239"/>
        <v>0.36</v>
      </c>
    </row>
    <row r="2506" spans="1:16" ht="14.25" customHeight="1" x14ac:dyDescent="0.25">
      <c r="A2506" s="2" t="s">
        <v>2624</v>
      </c>
      <c r="B2506" s="3">
        <v>41001</v>
      </c>
      <c r="C2506" s="10" t="str">
        <f t="shared" si="234"/>
        <v>April</v>
      </c>
      <c r="D2506" s="10" t="str">
        <f t="shared" si="235"/>
        <v>2012</v>
      </c>
      <c r="E2506" s="3">
        <v>41006</v>
      </c>
      <c r="F2506" s="13">
        <f t="shared" si="236"/>
        <v>5</v>
      </c>
      <c r="G2506" s="2" t="s">
        <v>3426</v>
      </c>
      <c r="H2506" s="2" t="s">
        <v>3166</v>
      </c>
      <c r="I2506" s="22" t="str">
        <f t="shared" si="237"/>
        <v>United States</v>
      </c>
      <c r="J2506" s="22" t="str">
        <f t="shared" si="238"/>
        <v>Arizona</v>
      </c>
      <c r="K2506" s="2" t="s">
        <v>16</v>
      </c>
      <c r="L2506" s="2" t="s">
        <v>1443</v>
      </c>
      <c r="M2506" s="4">
        <v>87.8</v>
      </c>
      <c r="N2506" s="4">
        <v>5</v>
      </c>
      <c r="O2506" s="4">
        <v>32.924999999999997</v>
      </c>
      <c r="P2506" s="14">
        <f t="shared" si="239"/>
        <v>0.375</v>
      </c>
    </row>
    <row r="2507" spans="1:16" ht="14.25" customHeight="1" x14ac:dyDescent="0.25">
      <c r="A2507" s="2" t="s">
        <v>2625</v>
      </c>
      <c r="B2507" s="3">
        <v>40882</v>
      </c>
      <c r="C2507" s="10" t="str">
        <f t="shared" si="234"/>
        <v>December</v>
      </c>
      <c r="D2507" s="10" t="str">
        <f t="shared" si="235"/>
        <v>2011</v>
      </c>
      <c r="E2507" s="3">
        <v>40884</v>
      </c>
      <c r="F2507" s="13">
        <f t="shared" si="236"/>
        <v>2</v>
      </c>
      <c r="G2507" s="2" t="s">
        <v>3927</v>
      </c>
      <c r="H2507" s="2" t="s">
        <v>3131</v>
      </c>
      <c r="I2507" s="22" t="str">
        <f t="shared" si="237"/>
        <v>United States</v>
      </c>
      <c r="J2507" s="22" t="str">
        <f t="shared" si="238"/>
        <v>California</v>
      </c>
      <c r="K2507" s="2" t="s">
        <v>20</v>
      </c>
      <c r="L2507" s="2" t="s">
        <v>2340</v>
      </c>
      <c r="M2507" s="4">
        <v>250.26</v>
      </c>
      <c r="N2507" s="4">
        <v>6</v>
      </c>
      <c r="O2507" s="4">
        <v>72.575400000000002</v>
      </c>
      <c r="P2507" s="14">
        <f t="shared" si="239"/>
        <v>0.29000000000000004</v>
      </c>
    </row>
    <row r="2508" spans="1:16" ht="14.25" customHeight="1" x14ac:dyDescent="0.25">
      <c r="A2508" s="2" t="s">
        <v>2626</v>
      </c>
      <c r="B2508" s="3">
        <v>40914</v>
      </c>
      <c r="C2508" s="10" t="str">
        <f t="shared" si="234"/>
        <v>January</v>
      </c>
      <c r="D2508" s="10" t="str">
        <f t="shared" si="235"/>
        <v>2012</v>
      </c>
      <c r="E2508" s="3">
        <v>40920</v>
      </c>
      <c r="F2508" s="13">
        <f t="shared" si="236"/>
        <v>6</v>
      </c>
      <c r="G2508" s="2" t="s">
        <v>3537</v>
      </c>
      <c r="H2508" s="2" t="s">
        <v>3152</v>
      </c>
      <c r="I2508" s="22" t="str">
        <f t="shared" si="237"/>
        <v>United States</v>
      </c>
      <c r="J2508" s="22" t="str">
        <f t="shared" si="238"/>
        <v>Colorado</v>
      </c>
      <c r="K2508" s="2" t="s">
        <v>45</v>
      </c>
      <c r="L2508" s="2" t="s">
        <v>2627</v>
      </c>
      <c r="M2508" s="4">
        <v>29.6</v>
      </c>
      <c r="N2508" s="4">
        <v>5</v>
      </c>
      <c r="O2508" s="4">
        <v>9.25</v>
      </c>
      <c r="P2508" s="14">
        <f t="shared" si="239"/>
        <v>0.3125</v>
      </c>
    </row>
    <row r="2509" spans="1:16" ht="14.25" customHeight="1" x14ac:dyDescent="0.25">
      <c r="A2509" s="2" t="s">
        <v>2626</v>
      </c>
      <c r="B2509" s="3">
        <v>40914</v>
      </c>
      <c r="C2509" s="10" t="str">
        <f t="shared" si="234"/>
        <v>January</v>
      </c>
      <c r="D2509" s="10" t="str">
        <f t="shared" si="235"/>
        <v>2012</v>
      </c>
      <c r="E2509" s="3">
        <v>40920</v>
      </c>
      <c r="F2509" s="13">
        <f t="shared" si="236"/>
        <v>6</v>
      </c>
      <c r="G2509" s="2" t="s">
        <v>3537</v>
      </c>
      <c r="H2509" s="2" t="s">
        <v>3152</v>
      </c>
      <c r="I2509" s="22" t="str">
        <f t="shared" si="237"/>
        <v>United States</v>
      </c>
      <c r="J2509" s="22" t="str">
        <f t="shared" si="238"/>
        <v>Colorado</v>
      </c>
      <c r="K2509" s="2" t="s">
        <v>18</v>
      </c>
      <c r="L2509" s="2" t="s">
        <v>302</v>
      </c>
      <c r="M2509" s="4">
        <v>1.9379999999999999</v>
      </c>
      <c r="N2509" s="4">
        <v>2</v>
      </c>
      <c r="O2509" s="4">
        <v>-1.3566</v>
      </c>
      <c r="P2509" s="14">
        <f t="shared" si="239"/>
        <v>-0.70000000000000007</v>
      </c>
    </row>
    <row r="2510" spans="1:16" ht="14.25" customHeight="1" x14ac:dyDescent="0.25">
      <c r="A2510" s="2" t="s">
        <v>2628</v>
      </c>
      <c r="B2510" s="3">
        <v>41892</v>
      </c>
      <c r="C2510" s="10" t="str">
        <f t="shared" si="234"/>
        <v>September</v>
      </c>
      <c r="D2510" s="10" t="str">
        <f t="shared" si="235"/>
        <v>2014</v>
      </c>
      <c r="E2510" s="3">
        <v>41897</v>
      </c>
      <c r="F2510" s="13">
        <f t="shared" si="236"/>
        <v>5</v>
      </c>
      <c r="G2510" s="2" t="s">
        <v>3822</v>
      </c>
      <c r="H2510" s="2" t="s">
        <v>3131</v>
      </c>
      <c r="I2510" s="22" t="str">
        <f t="shared" si="237"/>
        <v>United States</v>
      </c>
      <c r="J2510" s="22" t="str">
        <f t="shared" si="238"/>
        <v>California</v>
      </c>
      <c r="K2510" s="2" t="s">
        <v>38</v>
      </c>
      <c r="L2510" s="2" t="s">
        <v>2343</v>
      </c>
      <c r="M2510" s="4">
        <v>159.96</v>
      </c>
      <c r="N2510" s="4">
        <v>4</v>
      </c>
      <c r="O2510" s="4">
        <v>51.187199999999997</v>
      </c>
      <c r="P2510" s="14">
        <f t="shared" si="239"/>
        <v>0.31999999999999995</v>
      </c>
    </row>
    <row r="2511" spans="1:16" ht="14.25" customHeight="1" x14ac:dyDescent="0.25">
      <c r="A2511" s="2" t="s">
        <v>2629</v>
      </c>
      <c r="B2511" s="3">
        <v>41746</v>
      </c>
      <c r="C2511" s="10" t="str">
        <f t="shared" si="234"/>
        <v>April</v>
      </c>
      <c r="D2511" s="10" t="str">
        <f t="shared" si="235"/>
        <v>2014</v>
      </c>
      <c r="E2511" s="3">
        <v>41750</v>
      </c>
      <c r="F2511" s="13">
        <f t="shared" si="236"/>
        <v>4</v>
      </c>
      <c r="G2511" s="2" t="s">
        <v>3512</v>
      </c>
      <c r="H2511" s="2" t="s">
        <v>3134</v>
      </c>
      <c r="I2511" s="22" t="str">
        <f t="shared" si="237"/>
        <v>United States</v>
      </c>
      <c r="J2511" s="22" t="str">
        <f t="shared" si="238"/>
        <v>California</v>
      </c>
      <c r="K2511" s="2" t="s">
        <v>20</v>
      </c>
      <c r="L2511" s="2" t="s">
        <v>2630</v>
      </c>
      <c r="M2511" s="4">
        <v>40.74</v>
      </c>
      <c r="N2511" s="4">
        <v>3</v>
      </c>
      <c r="O2511" s="4">
        <v>12.222</v>
      </c>
      <c r="P2511" s="14">
        <f t="shared" si="239"/>
        <v>0.3</v>
      </c>
    </row>
    <row r="2512" spans="1:16" ht="14.25" customHeight="1" x14ac:dyDescent="0.25">
      <c r="A2512" s="2" t="s">
        <v>2631</v>
      </c>
      <c r="B2512" s="3">
        <v>41804</v>
      </c>
      <c r="C2512" s="10" t="str">
        <f t="shared" si="234"/>
        <v>June</v>
      </c>
      <c r="D2512" s="10" t="str">
        <f t="shared" si="235"/>
        <v>2014</v>
      </c>
      <c r="E2512" s="3">
        <v>41810</v>
      </c>
      <c r="F2512" s="13">
        <f t="shared" si="236"/>
        <v>6</v>
      </c>
      <c r="G2512" s="2" t="s">
        <v>3322</v>
      </c>
      <c r="H2512" s="2" t="s">
        <v>3132</v>
      </c>
      <c r="I2512" s="22" t="str">
        <f t="shared" si="237"/>
        <v>United States</v>
      </c>
      <c r="J2512" s="22" t="str">
        <f t="shared" si="238"/>
        <v>Washington</v>
      </c>
      <c r="K2512" s="2" t="s">
        <v>72</v>
      </c>
      <c r="L2512" s="2" t="s">
        <v>2399</v>
      </c>
      <c r="M2512" s="4">
        <v>291.13600000000002</v>
      </c>
      <c r="N2512" s="4">
        <v>4</v>
      </c>
      <c r="O2512" s="4">
        <v>-25.474399999999999</v>
      </c>
      <c r="P2512" s="14">
        <f t="shared" si="239"/>
        <v>-8.7499999999999994E-2</v>
      </c>
    </row>
    <row r="2513" spans="1:16" ht="14.25" customHeight="1" x14ac:dyDescent="0.25">
      <c r="A2513" s="2" t="s">
        <v>2632</v>
      </c>
      <c r="B2513" s="3">
        <v>41898</v>
      </c>
      <c r="C2513" s="10" t="str">
        <f t="shared" si="234"/>
        <v>September</v>
      </c>
      <c r="D2513" s="10" t="str">
        <f t="shared" si="235"/>
        <v>2014</v>
      </c>
      <c r="E2513" s="3">
        <v>41903</v>
      </c>
      <c r="F2513" s="13">
        <f t="shared" si="236"/>
        <v>5</v>
      </c>
      <c r="G2513" s="2" t="s">
        <v>3560</v>
      </c>
      <c r="H2513" s="2" t="s">
        <v>3132</v>
      </c>
      <c r="I2513" s="22" t="str">
        <f t="shared" si="237"/>
        <v>United States</v>
      </c>
      <c r="J2513" s="22" t="str">
        <f t="shared" si="238"/>
        <v>Washington</v>
      </c>
      <c r="K2513" s="2" t="s">
        <v>14</v>
      </c>
      <c r="L2513" s="2" t="s">
        <v>1692</v>
      </c>
      <c r="M2513" s="4">
        <v>12.42</v>
      </c>
      <c r="N2513" s="4">
        <v>3</v>
      </c>
      <c r="O2513" s="4">
        <v>5.2164000000000001</v>
      </c>
      <c r="P2513" s="14">
        <f t="shared" si="239"/>
        <v>0.42000000000000004</v>
      </c>
    </row>
    <row r="2514" spans="1:16" ht="14.25" customHeight="1" x14ac:dyDescent="0.25">
      <c r="A2514" s="2" t="s">
        <v>2633</v>
      </c>
      <c r="B2514" s="3">
        <v>41509</v>
      </c>
      <c r="C2514" s="10" t="str">
        <f t="shared" si="234"/>
        <v>August</v>
      </c>
      <c r="D2514" s="10" t="str">
        <f t="shared" si="235"/>
        <v>2013</v>
      </c>
      <c r="E2514" s="3">
        <v>41513</v>
      </c>
      <c r="F2514" s="13">
        <f t="shared" si="236"/>
        <v>4</v>
      </c>
      <c r="G2514" s="2" t="s">
        <v>3928</v>
      </c>
      <c r="H2514" s="2" t="s">
        <v>3132</v>
      </c>
      <c r="I2514" s="22" t="str">
        <f t="shared" si="237"/>
        <v>United States</v>
      </c>
      <c r="J2514" s="22" t="str">
        <f t="shared" si="238"/>
        <v>Washington</v>
      </c>
      <c r="K2514" s="2" t="s">
        <v>45</v>
      </c>
      <c r="L2514" s="2" t="s">
        <v>400</v>
      </c>
      <c r="M2514" s="4">
        <v>19.440000000000001</v>
      </c>
      <c r="N2514" s="4">
        <v>3</v>
      </c>
      <c r="O2514" s="4">
        <v>9.3312000000000008</v>
      </c>
      <c r="P2514" s="14">
        <f t="shared" si="239"/>
        <v>0.48000000000000004</v>
      </c>
    </row>
    <row r="2515" spans="1:16" ht="14.25" customHeight="1" x14ac:dyDescent="0.25">
      <c r="A2515" s="2" t="s">
        <v>2634</v>
      </c>
      <c r="B2515" s="3">
        <v>40868</v>
      </c>
      <c r="C2515" s="10" t="str">
        <f t="shared" si="234"/>
        <v>November</v>
      </c>
      <c r="D2515" s="10" t="str">
        <f t="shared" si="235"/>
        <v>2011</v>
      </c>
      <c r="E2515" s="3">
        <v>40873</v>
      </c>
      <c r="F2515" s="13">
        <f t="shared" si="236"/>
        <v>5</v>
      </c>
      <c r="G2515" s="2" t="s">
        <v>3852</v>
      </c>
      <c r="H2515" s="2" t="s">
        <v>3134</v>
      </c>
      <c r="I2515" s="22" t="str">
        <f t="shared" si="237"/>
        <v>United States</v>
      </c>
      <c r="J2515" s="22" t="str">
        <f t="shared" si="238"/>
        <v>California</v>
      </c>
      <c r="K2515" s="2" t="s">
        <v>45</v>
      </c>
      <c r="L2515" s="2" t="s">
        <v>1763</v>
      </c>
      <c r="M2515" s="4">
        <v>6.58</v>
      </c>
      <c r="N2515" s="4">
        <v>2</v>
      </c>
      <c r="O2515" s="4">
        <v>3.0268000000000002</v>
      </c>
      <c r="P2515" s="14">
        <f t="shared" si="239"/>
        <v>0.46</v>
      </c>
    </row>
    <row r="2516" spans="1:16" ht="14.25" customHeight="1" x14ac:dyDescent="0.25">
      <c r="A2516" s="2" t="s">
        <v>2634</v>
      </c>
      <c r="B2516" s="3">
        <v>40868</v>
      </c>
      <c r="C2516" s="10" t="str">
        <f t="shared" si="234"/>
        <v>November</v>
      </c>
      <c r="D2516" s="10" t="str">
        <f t="shared" si="235"/>
        <v>2011</v>
      </c>
      <c r="E2516" s="3">
        <v>40873</v>
      </c>
      <c r="F2516" s="13">
        <f t="shared" si="236"/>
        <v>5</v>
      </c>
      <c r="G2516" s="2" t="s">
        <v>3852</v>
      </c>
      <c r="H2516" s="2" t="s">
        <v>3134</v>
      </c>
      <c r="I2516" s="22" t="str">
        <f t="shared" si="237"/>
        <v>United States</v>
      </c>
      <c r="J2516" s="22" t="str">
        <f t="shared" si="238"/>
        <v>California</v>
      </c>
      <c r="K2516" s="2" t="s">
        <v>38</v>
      </c>
      <c r="L2516" s="2" t="s">
        <v>2056</v>
      </c>
      <c r="M2516" s="4">
        <v>94.99</v>
      </c>
      <c r="N2516" s="4">
        <v>1</v>
      </c>
      <c r="O2516" s="4">
        <v>28.497</v>
      </c>
      <c r="P2516" s="14">
        <f t="shared" si="239"/>
        <v>0.3</v>
      </c>
    </row>
    <row r="2517" spans="1:16" ht="14.25" customHeight="1" x14ac:dyDescent="0.25">
      <c r="A2517" s="2" t="s">
        <v>2635</v>
      </c>
      <c r="B2517" s="3">
        <v>41176</v>
      </c>
      <c r="C2517" s="10" t="str">
        <f t="shared" si="234"/>
        <v>September</v>
      </c>
      <c r="D2517" s="10" t="str">
        <f t="shared" si="235"/>
        <v>2012</v>
      </c>
      <c r="E2517" s="3">
        <v>41178</v>
      </c>
      <c r="F2517" s="13">
        <f t="shared" si="236"/>
        <v>2</v>
      </c>
      <c r="G2517" s="2" t="s">
        <v>3929</v>
      </c>
      <c r="H2517" s="2" t="s">
        <v>3157</v>
      </c>
      <c r="I2517" s="22" t="str">
        <f t="shared" si="237"/>
        <v>United States</v>
      </c>
      <c r="J2517" s="22" t="str">
        <f t="shared" si="238"/>
        <v>Arizona</v>
      </c>
      <c r="K2517" s="2" t="s">
        <v>16</v>
      </c>
      <c r="L2517" s="2" t="s">
        <v>1443</v>
      </c>
      <c r="M2517" s="4">
        <v>35.119999999999997</v>
      </c>
      <c r="N2517" s="4">
        <v>2</v>
      </c>
      <c r="O2517" s="4">
        <v>13.17</v>
      </c>
      <c r="P2517" s="14">
        <f t="shared" si="239"/>
        <v>0.375</v>
      </c>
    </row>
    <row r="2518" spans="1:16" ht="14.25" customHeight="1" x14ac:dyDescent="0.25">
      <c r="A2518" s="2" t="s">
        <v>2636</v>
      </c>
      <c r="B2518" s="3">
        <v>41872</v>
      </c>
      <c r="C2518" s="10" t="str">
        <f t="shared" si="234"/>
        <v>August</v>
      </c>
      <c r="D2518" s="10" t="str">
        <f t="shared" si="235"/>
        <v>2014</v>
      </c>
      <c r="E2518" s="3">
        <v>41879</v>
      </c>
      <c r="F2518" s="13">
        <f t="shared" si="236"/>
        <v>7</v>
      </c>
      <c r="G2518" s="2" t="s">
        <v>3570</v>
      </c>
      <c r="H2518" s="2" t="s">
        <v>3131</v>
      </c>
      <c r="I2518" s="22" t="str">
        <f t="shared" si="237"/>
        <v>United States</v>
      </c>
      <c r="J2518" s="22" t="str">
        <f t="shared" si="238"/>
        <v>California</v>
      </c>
      <c r="K2518" s="2" t="s">
        <v>45</v>
      </c>
      <c r="L2518" s="2" t="s">
        <v>2128</v>
      </c>
      <c r="M2518" s="4">
        <v>25.92</v>
      </c>
      <c r="N2518" s="4">
        <v>4</v>
      </c>
      <c r="O2518" s="4">
        <v>12.441599999999999</v>
      </c>
      <c r="P2518" s="14">
        <f t="shared" si="239"/>
        <v>0.47999999999999993</v>
      </c>
    </row>
    <row r="2519" spans="1:16" ht="14.25" customHeight="1" x14ac:dyDescent="0.25">
      <c r="A2519" s="2" t="s">
        <v>2637</v>
      </c>
      <c r="B2519" s="3">
        <v>41909</v>
      </c>
      <c r="C2519" s="10" t="str">
        <f t="shared" si="234"/>
        <v>September</v>
      </c>
      <c r="D2519" s="10" t="str">
        <f t="shared" si="235"/>
        <v>2014</v>
      </c>
      <c r="E2519" s="3">
        <v>41911</v>
      </c>
      <c r="F2519" s="13">
        <f t="shared" si="236"/>
        <v>2</v>
      </c>
      <c r="G2519" s="2" t="s">
        <v>3930</v>
      </c>
      <c r="H2519" s="2" t="s">
        <v>3169</v>
      </c>
      <c r="I2519" s="22" t="str">
        <f t="shared" si="237"/>
        <v>United States</v>
      </c>
      <c r="J2519" s="22" t="str">
        <f t="shared" si="238"/>
        <v>Oregon</v>
      </c>
      <c r="K2519" s="2" t="s">
        <v>14</v>
      </c>
      <c r="L2519" s="2" t="s">
        <v>1132</v>
      </c>
      <c r="M2519" s="4">
        <v>2.2240000000000002</v>
      </c>
      <c r="N2519" s="4">
        <v>1</v>
      </c>
      <c r="O2519" s="4">
        <v>0.55600000000000005</v>
      </c>
      <c r="P2519" s="14">
        <f t="shared" si="239"/>
        <v>0.25</v>
      </c>
    </row>
    <row r="2520" spans="1:16" ht="14.25" customHeight="1" x14ac:dyDescent="0.25">
      <c r="A2520" s="2" t="s">
        <v>2638</v>
      </c>
      <c r="B2520" s="3">
        <v>41145</v>
      </c>
      <c r="C2520" s="10" t="str">
        <f t="shared" si="234"/>
        <v>August</v>
      </c>
      <c r="D2520" s="10" t="str">
        <f t="shared" si="235"/>
        <v>2012</v>
      </c>
      <c r="E2520" s="3">
        <v>41147</v>
      </c>
      <c r="F2520" s="13">
        <f t="shared" si="236"/>
        <v>2</v>
      </c>
      <c r="G2520" s="2" t="s">
        <v>3711</v>
      </c>
      <c r="H2520" s="2" t="s">
        <v>3137</v>
      </c>
      <c r="I2520" s="22" t="str">
        <f t="shared" si="237"/>
        <v>United States</v>
      </c>
      <c r="J2520" s="22" t="str">
        <f t="shared" si="238"/>
        <v>Oregon</v>
      </c>
      <c r="K2520" s="2" t="s">
        <v>14</v>
      </c>
      <c r="L2520" s="2" t="s">
        <v>52</v>
      </c>
      <c r="M2520" s="4">
        <v>7.1520000000000001</v>
      </c>
      <c r="N2520" s="4">
        <v>3</v>
      </c>
      <c r="O2520" s="4">
        <v>0.71519999999999995</v>
      </c>
      <c r="P2520" s="14">
        <f t="shared" si="239"/>
        <v>9.9999999999999992E-2</v>
      </c>
    </row>
    <row r="2521" spans="1:16" ht="14.25" customHeight="1" x14ac:dyDescent="0.25">
      <c r="A2521" s="2" t="s">
        <v>2639</v>
      </c>
      <c r="B2521" s="3">
        <v>41488</v>
      </c>
      <c r="C2521" s="10" t="str">
        <f t="shared" si="234"/>
        <v>August</v>
      </c>
      <c r="D2521" s="10" t="str">
        <f t="shared" si="235"/>
        <v>2013</v>
      </c>
      <c r="E2521" s="3">
        <v>41488</v>
      </c>
      <c r="F2521" s="13">
        <f t="shared" si="236"/>
        <v>0</v>
      </c>
      <c r="G2521" s="2" t="s">
        <v>3683</v>
      </c>
      <c r="H2521" s="2" t="s">
        <v>3180</v>
      </c>
      <c r="I2521" s="22" t="str">
        <f t="shared" si="237"/>
        <v>United States</v>
      </c>
      <c r="J2521" s="22" t="str">
        <f t="shared" si="238"/>
        <v>California</v>
      </c>
      <c r="K2521" s="2" t="s">
        <v>16</v>
      </c>
      <c r="L2521" s="2" t="s">
        <v>2187</v>
      </c>
      <c r="M2521" s="4">
        <v>1039.7280000000001</v>
      </c>
      <c r="N2521" s="4">
        <v>2</v>
      </c>
      <c r="O2521" s="4">
        <v>90.976200000000006</v>
      </c>
      <c r="P2521" s="14">
        <f t="shared" si="239"/>
        <v>8.7499999999999994E-2</v>
      </c>
    </row>
    <row r="2522" spans="1:16" ht="14.25" customHeight="1" x14ac:dyDescent="0.25">
      <c r="A2522" s="2" t="s">
        <v>2639</v>
      </c>
      <c r="B2522" s="3">
        <v>41488</v>
      </c>
      <c r="C2522" s="10" t="str">
        <f t="shared" si="234"/>
        <v>August</v>
      </c>
      <c r="D2522" s="10" t="str">
        <f t="shared" si="235"/>
        <v>2013</v>
      </c>
      <c r="E2522" s="3">
        <v>41488</v>
      </c>
      <c r="F2522" s="13">
        <f t="shared" si="236"/>
        <v>0</v>
      </c>
      <c r="G2522" s="2" t="s">
        <v>3683</v>
      </c>
      <c r="H2522" s="2" t="s">
        <v>3180</v>
      </c>
      <c r="I2522" s="22" t="str">
        <f t="shared" si="237"/>
        <v>United States</v>
      </c>
      <c r="J2522" s="22" t="str">
        <f t="shared" si="238"/>
        <v>California</v>
      </c>
      <c r="K2522" s="2" t="s">
        <v>20</v>
      </c>
      <c r="L2522" s="2" t="s">
        <v>21</v>
      </c>
      <c r="M2522" s="4">
        <v>45.96</v>
      </c>
      <c r="N2522" s="4">
        <v>2</v>
      </c>
      <c r="O2522" s="4">
        <v>13.788</v>
      </c>
      <c r="P2522" s="14">
        <f t="shared" si="239"/>
        <v>0.3</v>
      </c>
    </row>
    <row r="2523" spans="1:16" ht="14.25" customHeight="1" x14ac:dyDescent="0.25">
      <c r="A2523" s="2" t="s">
        <v>2640</v>
      </c>
      <c r="B2523" s="3">
        <v>41378</v>
      </c>
      <c r="C2523" s="10" t="str">
        <f t="shared" si="234"/>
        <v>April</v>
      </c>
      <c r="D2523" s="10" t="str">
        <f t="shared" si="235"/>
        <v>2013</v>
      </c>
      <c r="E2523" s="3">
        <v>41380</v>
      </c>
      <c r="F2523" s="13">
        <f t="shared" si="236"/>
        <v>2</v>
      </c>
      <c r="G2523" s="2" t="s">
        <v>3724</v>
      </c>
      <c r="H2523" s="2" t="s">
        <v>3134</v>
      </c>
      <c r="I2523" s="22" t="str">
        <f t="shared" si="237"/>
        <v>United States</v>
      </c>
      <c r="J2523" s="22" t="str">
        <f t="shared" si="238"/>
        <v>California</v>
      </c>
      <c r="K2523" s="2" t="s">
        <v>87</v>
      </c>
      <c r="L2523" s="2" t="s">
        <v>116</v>
      </c>
      <c r="M2523" s="4">
        <v>6.12</v>
      </c>
      <c r="N2523" s="4">
        <v>3</v>
      </c>
      <c r="O2523" s="4">
        <v>2.8763999999999998</v>
      </c>
      <c r="P2523" s="14">
        <f t="shared" si="239"/>
        <v>0.47</v>
      </c>
    </row>
    <row r="2524" spans="1:16" ht="14.25" customHeight="1" x14ac:dyDescent="0.25">
      <c r="A2524" s="2" t="s">
        <v>2641</v>
      </c>
      <c r="B2524" s="3">
        <v>40904</v>
      </c>
      <c r="C2524" s="10" t="str">
        <f t="shared" si="234"/>
        <v>December</v>
      </c>
      <c r="D2524" s="10" t="str">
        <f t="shared" si="235"/>
        <v>2011</v>
      </c>
      <c r="E2524" s="3">
        <v>40908</v>
      </c>
      <c r="F2524" s="13">
        <f t="shared" si="236"/>
        <v>4</v>
      </c>
      <c r="G2524" s="2" t="s">
        <v>3529</v>
      </c>
      <c r="H2524" s="2" t="s">
        <v>3263</v>
      </c>
      <c r="I2524" s="22" t="str">
        <f t="shared" si="237"/>
        <v>United States</v>
      </c>
      <c r="J2524" s="22" t="str">
        <f t="shared" si="238"/>
        <v>California</v>
      </c>
      <c r="K2524" s="2" t="s">
        <v>20</v>
      </c>
      <c r="L2524" s="2" t="s">
        <v>106</v>
      </c>
      <c r="M2524" s="4">
        <v>10.98</v>
      </c>
      <c r="N2524" s="4">
        <v>1</v>
      </c>
      <c r="O2524" s="4">
        <v>2.9645999999999999</v>
      </c>
      <c r="P2524" s="14">
        <f t="shared" si="239"/>
        <v>0.26999999999999996</v>
      </c>
    </row>
    <row r="2525" spans="1:16" ht="14.25" customHeight="1" x14ac:dyDescent="0.25">
      <c r="A2525" s="2" t="s">
        <v>2641</v>
      </c>
      <c r="B2525" s="3">
        <v>40904</v>
      </c>
      <c r="C2525" s="10" t="str">
        <f t="shared" si="234"/>
        <v>December</v>
      </c>
      <c r="D2525" s="10" t="str">
        <f t="shared" si="235"/>
        <v>2011</v>
      </c>
      <c r="E2525" s="3">
        <v>40908</v>
      </c>
      <c r="F2525" s="13">
        <f t="shared" si="236"/>
        <v>4</v>
      </c>
      <c r="G2525" s="2" t="s">
        <v>3529</v>
      </c>
      <c r="H2525" s="2" t="s">
        <v>3263</v>
      </c>
      <c r="I2525" s="22" t="str">
        <f t="shared" si="237"/>
        <v>United States</v>
      </c>
      <c r="J2525" s="22" t="str">
        <f t="shared" si="238"/>
        <v>California</v>
      </c>
      <c r="K2525" s="2" t="s">
        <v>79</v>
      </c>
      <c r="L2525" s="2" t="s">
        <v>106</v>
      </c>
      <c r="M2525" s="4">
        <v>7.86</v>
      </c>
      <c r="N2525" s="4">
        <v>3</v>
      </c>
      <c r="O2525" s="4">
        <v>3.6156000000000001</v>
      </c>
      <c r="P2525" s="14">
        <f t="shared" si="239"/>
        <v>0.46</v>
      </c>
    </row>
    <row r="2526" spans="1:16" ht="14.25" customHeight="1" x14ac:dyDescent="0.25">
      <c r="A2526" s="2" t="s">
        <v>2641</v>
      </c>
      <c r="B2526" s="3">
        <v>40904</v>
      </c>
      <c r="C2526" s="10" t="str">
        <f t="shared" si="234"/>
        <v>December</v>
      </c>
      <c r="D2526" s="10" t="str">
        <f t="shared" si="235"/>
        <v>2011</v>
      </c>
      <c r="E2526" s="3">
        <v>40908</v>
      </c>
      <c r="F2526" s="13">
        <f t="shared" si="236"/>
        <v>4</v>
      </c>
      <c r="G2526" s="2" t="s">
        <v>3529</v>
      </c>
      <c r="H2526" s="2" t="s">
        <v>3263</v>
      </c>
      <c r="I2526" s="22" t="str">
        <f t="shared" si="237"/>
        <v>United States</v>
      </c>
      <c r="J2526" s="22" t="str">
        <f t="shared" si="238"/>
        <v>California</v>
      </c>
      <c r="K2526" s="2" t="s">
        <v>28</v>
      </c>
      <c r="L2526" s="2" t="s">
        <v>257</v>
      </c>
      <c r="M2526" s="4">
        <v>51.45</v>
      </c>
      <c r="N2526" s="4">
        <v>3</v>
      </c>
      <c r="O2526" s="4">
        <v>13.891500000000001</v>
      </c>
      <c r="P2526" s="14">
        <f t="shared" si="239"/>
        <v>0.27</v>
      </c>
    </row>
    <row r="2527" spans="1:16" ht="14.25" customHeight="1" x14ac:dyDescent="0.25">
      <c r="A2527" s="2" t="s">
        <v>2641</v>
      </c>
      <c r="B2527" s="3">
        <v>40904</v>
      </c>
      <c r="C2527" s="10" t="str">
        <f t="shared" si="234"/>
        <v>December</v>
      </c>
      <c r="D2527" s="10" t="str">
        <f t="shared" si="235"/>
        <v>2011</v>
      </c>
      <c r="E2527" s="3">
        <v>40908</v>
      </c>
      <c r="F2527" s="13">
        <f t="shared" si="236"/>
        <v>4</v>
      </c>
      <c r="G2527" s="2" t="s">
        <v>3529</v>
      </c>
      <c r="H2527" s="2" t="s">
        <v>3263</v>
      </c>
      <c r="I2527" s="22" t="str">
        <f t="shared" si="237"/>
        <v>United States</v>
      </c>
      <c r="J2527" s="22" t="str">
        <f t="shared" si="238"/>
        <v>California</v>
      </c>
      <c r="K2527" s="2" t="s">
        <v>18</v>
      </c>
      <c r="L2527" s="2" t="s">
        <v>2147</v>
      </c>
      <c r="M2527" s="4">
        <v>37.055999999999997</v>
      </c>
      <c r="N2527" s="4">
        <v>3</v>
      </c>
      <c r="O2527" s="4">
        <v>13.896000000000001</v>
      </c>
      <c r="P2527" s="14">
        <f t="shared" si="239"/>
        <v>0.37500000000000006</v>
      </c>
    </row>
    <row r="2528" spans="1:16" ht="14.25" customHeight="1" x14ac:dyDescent="0.25">
      <c r="A2528" s="2" t="s">
        <v>2642</v>
      </c>
      <c r="B2528" s="3">
        <v>41255</v>
      </c>
      <c r="C2528" s="10" t="str">
        <f t="shared" si="234"/>
        <v>December</v>
      </c>
      <c r="D2528" s="10" t="str">
        <f t="shared" si="235"/>
        <v>2012</v>
      </c>
      <c r="E2528" s="3">
        <v>41258</v>
      </c>
      <c r="F2528" s="13">
        <f t="shared" si="236"/>
        <v>3</v>
      </c>
      <c r="G2528" s="2" t="s">
        <v>3716</v>
      </c>
      <c r="H2528" s="2" t="s">
        <v>3159</v>
      </c>
      <c r="I2528" s="22" t="str">
        <f t="shared" si="237"/>
        <v>United States</v>
      </c>
      <c r="J2528" s="22" t="str">
        <f t="shared" si="238"/>
        <v>Nevada</v>
      </c>
      <c r="K2528" s="2" t="s">
        <v>45</v>
      </c>
      <c r="L2528" s="2" t="s">
        <v>1675</v>
      </c>
      <c r="M2528" s="4">
        <v>32.4</v>
      </c>
      <c r="N2528" s="4">
        <v>5</v>
      </c>
      <c r="O2528" s="4">
        <v>15.875999999999999</v>
      </c>
      <c r="P2528" s="14">
        <f t="shared" si="239"/>
        <v>0.49</v>
      </c>
    </row>
    <row r="2529" spans="1:16" ht="14.25" customHeight="1" x14ac:dyDescent="0.25">
      <c r="A2529" s="2" t="s">
        <v>2642</v>
      </c>
      <c r="B2529" s="3">
        <v>41255</v>
      </c>
      <c r="C2529" s="10" t="str">
        <f t="shared" si="234"/>
        <v>December</v>
      </c>
      <c r="D2529" s="10" t="str">
        <f t="shared" si="235"/>
        <v>2012</v>
      </c>
      <c r="E2529" s="3">
        <v>41258</v>
      </c>
      <c r="F2529" s="13">
        <f t="shared" si="236"/>
        <v>3</v>
      </c>
      <c r="G2529" s="2" t="s">
        <v>3716</v>
      </c>
      <c r="H2529" s="2" t="s">
        <v>3159</v>
      </c>
      <c r="I2529" s="22" t="str">
        <f t="shared" si="237"/>
        <v>United States</v>
      </c>
      <c r="J2529" s="22" t="str">
        <f t="shared" si="238"/>
        <v>Nevada</v>
      </c>
      <c r="K2529" s="2" t="s">
        <v>45</v>
      </c>
      <c r="L2529" s="2" t="s">
        <v>2438</v>
      </c>
      <c r="M2529" s="4">
        <v>97.88</v>
      </c>
      <c r="N2529" s="4">
        <v>2</v>
      </c>
      <c r="O2529" s="4">
        <v>48.94</v>
      </c>
      <c r="P2529" s="14">
        <f t="shared" si="239"/>
        <v>0.5</v>
      </c>
    </row>
    <row r="2530" spans="1:16" ht="14.25" customHeight="1" x14ac:dyDescent="0.25">
      <c r="A2530" s="2" t="s">
        <v>2643</v>
      </c>
      <c r="B2530" s="3">
        <v>40626</v>
      </c>
      <c r="C2530" s="10" t="str">
        <f t="shared" si="234"/>
        <v>March</v>
      </c>
      <c r="D2530" s="10" t="str">
        <f t="shared" si="235"/>
        <v>2011</v>
      </c>
      <c r="E2530" s="3">
        <v>40631</v>
      </c>
      <c r="F2530" s="13">
        <f t="shared" si="236"/>
        <v>5</v>
      </c>
      <c r="G2530" s="2" t="s">
        <v>3446</v>
      </c>
      <c r="H2530" s="2" t="s">
        <v>3190</v>
      </c>
      <c r="I2530" s="22" t="str">
        <f t="shared" si="237"/>
        <v>United States</v>
      </c>
      <c r="J2530" s="22" t="str">
        <f t="shared" si="238"/>
        <v>California</v>
      </c>
      <c r="K2530" s="2" t="s">
        <v>12</v>
      </c>
      <c r="L2530" s="2" t="s">
        <v>2126</v>
      </c>
      <c r="M2530" s="4">
        <v>40.479999999999997</v>
      </c>
      <c r="N2530" s="4">
        <v>2</v>
      </c>
      <c r="O2530" s="4">
        <v>14.572800000000001</v>
      </c>
      <c r="P2530" s="14">
        <f t="shared" si="239"/>
        <v>0.36000000000000004</v>
      </c>
    </row>
    <row r="2531" spans="1:16" ht="14.25" customHeight="1" x14ac:dyDescent="0.25">
      <c r="A2531" s="2" t="s">
        <v>2644</v>
      </c>
      <c r="B2531" s="3">
        <v>41799</v>
      </c>
      <c r="C2531" s="10" t="str">
        <f t="shared" si="234"/>
        <v>June</v>
      </c>
      <c r="D2531" s="10" t="str">
        <f t="shared" si="235"/>
        <v>2014</v>
      </c>
      <c r="E2531" s="3">
        <v>41801</v>
      </c>
      <c r="F2531" s="13">
        <f t="shared" si="236"/>
        <v>2</v>
      </c>
      <c r="G2531" s="2" t="s">
        <v>3931</v>
      </c>
      <c r="H2531" s="2" t="s">
        <v>3131</v>
      </c>
      <c r="I2531" s="22" t="str">
        <f t="shared" si="237"/>
        <v>United States</v>
      </c>
      <c r="J2531" s="22" t="str">
        <f t="shared" si="238"/>
        <v>California</v>
      </c>
      <c r="K2531" s="2" t="s">
        <v>198</v>
      </c>
      <c r="L2531" s="2" t="s">
        <v>2645</v>
      </c>
      <c r="M2531" s="4">
        <v>1497.6659999999999</v>
      </c>
      <c r="N2531" s="4">
        <v>2</v>
      </c>
      <c r="O2531" s="4">
        <v>140.95679999999999</v>
      </c>
      <c r="P2531" s="14">
        <f t="shared" si="239"/>
        <v>9.4117647058823528E-2</v>
      </c>
    </row>
    <row r="2532" spans="1:16" ht="14.25" customHeight="1" x14ac:dyDescent="0.25">
      <c r="A2532" s="2" t="s">
        <v>2644</v>
      </c>
      <c r="B2532" s="3">
        <v>41799</v>
      </c>
      <c r="C2532" s="10" t="str">
        <f t="shared" si="234"/>
        <v>June</v>
      </c>
      <c r="D2532" s="10" t="str">
        <f t="shared" si="235"/>
        <v>2014</v>
      </c>
      <c r="E2532" s="3">
        <v>41801</v>
      </c>
      <c r="F2532" s="13">
        <f t="shared" si="236"/>
        <v>2</v>
      </c>
      <c r="G2532" s="2" t="s">
        <v>3931</v>
      </c>
      <c r="H2532" s="2" t="s">
        <v>3131</v>
      </c>
      <c r="I2532" s="22" t="str">
        <f t="shared" si="237"/>
        <v>United States</v>
      </c>
      <c r="J2532" s="22" t="str">
        <f t="shared" si="238"/>
        <v>California</v>
      </c>
      <c r="K2532" s="2" t="s">
        <v>16</v>
      </c>
      <c r="L2532" s="2" t="s">
        <v>2646</v>
      </c>
      <c r="M2532" s="4">
        <v>17.52</v>
      </c>
      <c r="N2532" s="4">
        <v>2</v>
      </c>
      <c r="O2532" s="4">
        <v>-3.504</v>
      </c>
      <c r="P2532" s="14">
        <f t="shared" si="239"/>
        <v>-0.2</v>
      </c>
    </row>
    <row r="2533" spans="1:16" ht="14.25" customHeight="1" x14ac:dyDescent="0.25">
      <c r="A2533" s="2" t="s">
        <v>2647</v>
      </c>
      <c r="B2533" s="3">
        <v>41569</v>
      </c>
      <c r="C2533" s="10" t="str">
        <f t="shared" si="234"/>
        <v>October</v>
      </c>
      <c r="D2533" s="10" t="str">
        <f t="shared" si="235"/>
        <v>2013</v>
      </c>
      <c r="E2533" s="3">
        <v>41574</v>
      </c>
      <c r="F2533" s="13">
        <f t="shared" si="236"/>
        <v>5</v>
      </c>
      <c r="G2533" s="2" t="s">
        <v>3698</v>
      </c>
      <c r="H2533" s="2" t="s">
        <v>3199</v>
      </c>
      <c r="I2533" s="22" t="str">
        <f t="shared" si="237"/>
        <v>United States</v>
      </c>
      <c r="J2533" s="22" t="str">
        <f t="shared" si="238"/>
        <v>Nevada</v>
      </c>
      <c r="K2533" s="2" t="s">
        <v>14</v>
      </c>
      <c r="L2533" s="2" t="s">
        <v>2648</v>
      </c>
      <c r="M2533" s="4">
        <v>113.22</v>
      </c>
      <c r="N2533" s="4">
        <v>3</v>
      </c>
      <c r="O2533" s="4">
        <v>29.437200000000001</v>
      </c>
      <c r="P2533" s="14">
        <f t="shared" si="239"/>
        <v>0.26</v>
      </c>
    </row>
    <row r="2534" spans="1:16" ht="14.25" customHeight="1" x14ac:dyDescent="0.25">
      <c r="A2534" s="2" t="s">
        <v>2647</v>
      </c>
      <c r="B2534" s="3">
        <v>41569</v>
      </c>
      <c r="C2534" s="10" t="str">
        <f t="shared" si="234"/>
        <v>October</v>
      </c>
      <c r="D2534" s="10" t="str">
        <f t="shared" si="235"/>
        <v>2013</v>
      </c>
      <c r="E2534" s="3">
        <v>41574</v>
      </c>
      <c r="F2534" s="13">
        <f t="shared" si="236"/>
        <v>5</v>
      </c>
      <c r="G2534" s="2" t="s">
        <v>3698</v>
      </c>
      <c r="H2534" s="2" t="s">
        <v>3199</v>
      </c>
      <c r="I2534" s="22" t="str">
        <f t="shared" si="237"/>
        <v>United States</v>
      </c>
      <c r="J2534" s="22" t="str">
        <f t="shared" si="238"/>
        <v>Nevada</v>
      </c>
      <c r="K2534" s="2" t="s">
        <v>45</v>
      </c>
      <c r="L2534" s="2" t="s">
        <v>2649</v>
      </c>
      <c r="M2534" s="4">
        <v>35.880000000000003</v>
      </c>
      <c r="N2534" s="4">
        <v>6</v>
      </c>
      <c r="O2534" s="4">
        <v>17.581199999999999</v>
      </c>
      <c r="P2534" s="14">
        <f t="shared" si="239"/>
        <v>0.48999999999999994</v>
      </c>
    </row>
    <row r="2535" spans="1:16" ht="14.25" customHeight="1" x14ac:dyDescent="0.25">
      <c r="A2535" s="2" t="s">
        <v>2647</v>
      </c>
      <c r="B2535" s="3">
        <v>41569</v>
      </c>
      <c r="C2535" s="10" t="str">
        <f t="shared" si="234"/>
        <v>October</v>
      </c>
      <c r="D2535" s="10" t="str">
        <f t="shared" si="235"/>
        <v>2013</v>
      </c>
      <c r="E2535" s="3">
        <v>41574</v>
      </c>
      <c r="F2535" s="13">
        <f t="shared" si="236"/>
        <v>5</v>
      </c>
      <c r="G2535" s="2" t="s">
        <v>3698</v>
      </c>
      <c r="H2535" s="2" t="s">
        <v>3199</v>
      </c>
      <c r="I2535" s="22" t="str">
        <f t="shared" si="237"/>
        <v>United States</v>
      </c>
      <c r="J2535" s="22" t="str">
        <f t="shared" si="238"/>
        <v>Nevada</v>
      </c>
      <c r="K2535" s="2" t="s">
        <v>18</v>
      </c>
      <c r="L2535" s="2" t="s">
        <v>2650</v>
      </c>
      <c r="M2535" s="4">
        <v>4535.9759999999997</v>
      </c>
      <c r="N2535" s="4">
        <v>3</v>
      </c>
      <c r="O2535" s="4">
        <v>1644.2913000000001</v>
      </c>
      <c r="P2535" s="14">
        <f t="shared" si="239"/>
        <v>0.36250000000000004</v>
      </c>
    </row>
    <row r="2536" spans="1:16" ht="14.25" customHeight="1" x14ac:dyDescent="0.25">
      <c r="A2536" s="2" t="s">
        <v>2651</v>
      </c>
      <c r="B2536" s="3">
        <v>41666</v>
      </c>
      <c r="C2536" s="10" t="str">
        <f t="shared" si="234"/>
        <v>January</v>
      </c>
      <c r="D2536" s="10" t="str">
        <f t="shared" si="235"/>
        <v>2014</v>
      </c>
      <c r="E2536" s="3">
        <v>41670</v>
      </c>
      <c r="F2536" s="13">
        <f t="shared" si="236"/>
        <v>4</v>
      </c>
      <c r="G2536" s="2" t="s">
        <v>3358</v>
      </c>
      <c r="H2536" s="2" t="s">
        <v>3134</v>
      </c>
      <c r="I2536" s="22" t="str">
        <f t="shared" si="237"/>
        <v>United States</v>
      </c>
      <c r="J2536" s="22" t="str">
        <f t="shared" si="238"/>
        <v>California</v>
      </c>
      <c r="K2536" s="2" t="s">
        <v>79</v>
      </c>
      <c r="L2536" s="2" t="s">
        <v>733</v>
      </c>
      <c r="M2536" s="4">
        <v>11.84</v>
      </c>
      <c r="N2536" s="4">
        <v>8</v>
      </c>
      <c r="O2536" s="4">
        <v>5.6832000000000003</v>
      </c>
      <c r="P2536" s="14">
        <f t="shared" si="239"/>
        <v>0.48000000000000004</v>
      </c>
    </row>
    <row r="2537" spans="1:16" ht="14.25" customHeight="1" x14ac:dyDescent="0.25">
      <c r="A2537" s="2" t="s">
        <v>2652</v>
      </c>
      <c r="B2537" s="3">
        <v>40679</v>
      </c>
      <c r="C2537" s="10" t="str">
        <f t="shared" si="234"/>
        <v>May</v>
      </c>
      <c r="D2537" s="10" t="str">
        <f t="shared" si="235"/>
        <v>2011</v>
      </c>
      <c r="E2537" s="3">
        <v>40686</v>
      </c>
      <c r="F2537" s="13">
        <f t="shared" si="236"/>
        <v>7</v>
      </c>
      <c r="G2537" s="2" t="s">
        <v>3932</v>
      </c>
      <c r="H2537" s="2" t="s">
        <v>3131</v>
      </c>
      <c r="I2537" s="22" t="str">
        <f t="shared" si="237"/>
        <v>United States</v>
      </c>
      <c r="J2537" s="22" t="str">
        <f t="shared" si="238"/>
        <v>California</v>
      </c>
      <c r="K2537" s="2" t="s">
        <v>72</v>
      </c>
      <c r="L2537" s="2" t="s">
        <v>1956</v>
      </c>
      <c r="M2537" s="4">
        <v>232.88</v>
      </c>
      <c r="N2537" s="4">
        <v>5</v>
      </c>
      <c r="O2537" s="4">
        <v>17.466000000000001</v>
      </c>
      <c r="P2537" s="14">
        <f t="shared" si="239"/>
        <v>7.5000000000000011E-2</v>
      </c>
    </row>
    <row r="2538" spans="1:16" ht="14.25" customHeight="1" x14ac:dyDescent="0.25">
      <c r="A2538" s="2" t="s">
        <v>2653</v>
      </c>
      <c r="B2538" s="3">
        <v>41025</v>
      </c>
      <c r="C2538" s="10" t="str">
        <f t="shared" si="234"/>
        <v>April</v>
      </c>
      <c r="D2538" s="10" t="str">
        <f t="shared" si="235"/>
        <v>2012</v>
      </c>
      <c r="E2538" s="3">
        <v>41030</v>
      </c>
      <c r="F2538" s="13">
        <f t="shared" si="236"/>
        <v>5</v>
      </c>
      <c r="G2538" s="2" t="s">
        <v>3881</v>
      </c>
      <c r="H2538" s="2" t="s">
        <v>3149</v>
      </c>
      <c r="I2538" s="22" t="str">
        <f t="shared" si="237"/>
        <v>United States</v>
      </c>
      <c r="J2538" s="22" t="str">
        <f t="shared" si="238"/>
        <v>California</v>
      </c>
      <c r="K2538" s="2" t="s">
        <v>72</v>
      </c>
      <c r="L2538" s="2" t="s">
        <v>1102</v>
      </c>
      <c r="M2538" s="4">
        <v>63.936</v>
      </c>
      <c r="N2538" s="4">
        <v>3</v>
      </c>
      <c r="O2538" s="4">
        <v>6.3936000000000002</v>
      </c>
      <c r="P2538" s="14">
        <f t="shared" si="239"/>
        <v>0.1</v>
      </c>
    </row>
    <row r="2539" spans="1:16" ht="14.25" customHeight="1" x14ac:dyDescent="0.25">
      <c r="A2539" s="2" t="s">
        <v>2653</v>
      </c>
      <c r="B2539" s="3">
        <v>41025</v>
      </c>
      <c r="C2539" s="10" t="str">
        <f t="shared" si="234"/>
        <v>April</v>
      </c>
      <c r="D2539" s="10" t="str">
        <f t="shared" si="235"/>
        <v>2012</v>
      </c>
      <c r="E2539" s="3">
        <v>41030</v>
      </c>
      <c r="F2539" s="13">
        <f t="shared" si="236"/>
        <v>5</v>
      </c>
      <c r="G2539" s="2" t="s">
        <v>3881</v>
      </c>
      <c r="H2539" s="2" t="s">
        <v>3149</v>
      </c>
      <c r="I2539" s="22" t="str">
        <f t="shared" si="237"/>
        <v>United States</v>
      </c>
      <c r="J2539" s="22" t="str">
        <f t="shared" si="238"/>
        <v>California</v>
      </c>
      <c r="K2539" s="2" t="s">
        <v>14</v>
      </c>
      <c r="L2539" s="2" t="s">
        <v>1185</v>
      </c>
      <c r="M2539" s="4">
        <v>59.52</v>
      </c>
      <c r="N2539" s="4">
        <v>3</v>
      </c>
      <c r="O2539" s="4">
        <v>15.475199999999999</v>
      </c>
      <c r="P2539" s="14">
        <f t="shared" si="239"/>
        <v>0.25999999999999995</v>
      </c>
    </row>
    <row r="2540" spans="1:16" ht="14.25" customHeight="1" x14ac:dyDescent="0.25">
      <c r="A2540" s="2" t="s">
        <v>2653</v>
      </c>
      <c r="B2540" s="3">
        <v>41025</v>
      </c>
      <c r="C2540" s="10" t="str">
        <f t="shared" si="234"/>
        <v>April</v>
      </c>
      <c r="D2540" s="10" t="str">
        <f t="shared" si="235"/>
        <v>2012</v>
      </c>
      <c r="E2540" s="3">
        <v>41030</v>
      </c>
      <c r="F2540" s="13">
        <f t="shared" si="236"/>
        <v>5</v>
      </c>
      <c r="G2540" s="2" t="s">
        <v>3881</v>
      </c>
      <c r="H2540" s="2" t="s">
        <v>3149</v>
      </c>
      <c r="I2540" s="22" t="str">
        <f t="shared" si="237"/>
        <v>United States</v>
      </c>
      <c r="J2540" s="22" t="str">
        <f t="shared" si="238"/>
        <v>California</v>
      </c>
      <c r="K2540" s="2" t="s">
        <v>16</v>
      </c>
      <c r="L2540" s="2" t="s">
        <v>2124</v>
      </c>
      <c r="M2540" s="4">
        <v>311.976</v>
      </c>
      <c r="N2540" s="4">
        <v>3</v>
      </c>
      <c r="O2540" s="4">
        <v>38.997</v>
      </c>
      <c r="P2540" s="14">
        <f t="shared" si="239"/>
        <v>0.125</v>
      </c>
    </row>
    <row r="2541" spans="1:16" ht="14.25" customHeight="1" x14ac:dyDescent="0.25">
      <c r="A2541" s="2" t="s">
        <v>2653</v>
      </c>
      <c r="B2541" s="3">
        <v>41025</v>
      </c>
      <c r="C2541" s="10" t="str">
        <f t="shared" si="234"/>
        <v>April</v>
      </c>
      <c r="D2541" s="10" t="str">
        <f t="shared" si="235"/>
        <v>2012</v>
      </c>
      <c r="E2541" s="3">
        <v>41030</v>
      </c>
      <c r="F2541" s="13">
        <f t="shared" si="236"/>
        <v>5</v>
      </c>
      <c r="G2541" s="2" t="s">
        <v>3881</v>
      </c>
      <c r="H2541" s="2" t="s">
        <v>3149</v>
      </c>
      <c r="I2541" s="22" t="str">
        <f t="shared" si="237"/>
        <v>United States</v>
      </c>
      <c r="J2541" s="22" t="str">
        <f t="shared" si="238"/>
        <v>California</v>
      </c>
      <c r="K2541" s="2" t="s">
        <v>18</v>
      </c>
      <c r="L2541" s="2" t="s">
        <v>1621</v>
      </c>
      <c r="M2541" s="4">
        <v>50.351999999999997</v>
      </c>
      <c r="N2541" s="4">
        <v>3</v>
      </c>
      <c r="O2541" s="4">
        <v>17.623200000000001</v>
      </c>
      <c r="P2541" s="14">
        <f t="shared" si="239"/>
        <v>0.35000000000000003</v>
      </c>
    </row>
    <row r="2542" spans="1:16" ht="14.25" customHeight="1" x14ac:dyDescent="0.25">
      <c r="A2542" s="2" t="s">
        <v>2654</v>
      </c>
      <c r="B2542" s="3">
        <v>41012</v>
      </c>
      <c r="C2542" s="10" t="str">
        <f t="shared" si="234"/>
        <v>April</v>
      </c>
      <c r="D2542" s="10" t="str">
        <f t="shared" si="235"/>
        <v>2012</v>
      </c>
      <c r="E2542" s="3">
        <v>41016</v>
      </c>
      <c r="F2542" s="13">
        <f t="shared" si="236"/>
        <v>4</v>
      </c>
      <c r="G2542" s="2" t="s">
        <v>3810</v>
      </c>
      <c r="H2542" s="2" t="s">
        <v>3131</v>
      </c>
      <c r="I2542" s="22" t="str">
        <f t="shared" si="237"/>
        <v>United States</v>
      </c>
      <c r="J2542" s="22" t="str">
        <f t="shared" si="238"/>
        <v>California</v>
      </c>
      <c r="K2542" s="2" t="s">
        <v>22</v>
      </c>
      <c r="L2542" s="2" t="s">
        <v>2066</v>
      </c>
      <c r="M2542" s="4">
        <v>241.56800000000001</v>
      </c>
      <c r="N2542" s="4">
        <v>2</v>
      </c>
      <c r="O2542" s="4">
        <v>-15.098000000000001</v>
      </c>
      <c r="P2542" s="14">
        <f t="shared" si="239"/>
        <v>-6.25E-2</v>
      </c>
    </row>
    <row r="2543" spans="1:16" ht="14.25" customHeight="1" x14ac:dyDescent="0.25">
      <c r="A2543" s="2" t="s">
        <v>2654</v>
      </c>
      <c r="B2543" s="3">
        <v>41012</v>
      </c>
      <c r="C2543" s="10" t="str">
        <f t="shared" si="234"/>
        <v>April</v>
      </c>
      <c r="D2543" s="10" t="str">
        <f t="shared" si="235"/>
        <v>2012</v>
      </c>
      <c r="E2543" s="3">
        <v>41016</v>
      </c>
      <c r="F2543" s="13">
        <f t="shared" si="236"/>
        <v>4</v>
      </c>
      <c r="G2543" s="2" t="s">
        <v>3810</v>
      </c>
      <c r="H2543" s="2" t="s">
        <v>3131</v>
      </c>
      <c r="I2543" s="22" t="str">
        <f t="shared" si="237"/>
        <v>United States</v>
      </c>
      <c r="J2543" s="22" t="str">
        <f t="shared" si="238"/>
        <v>California</v>
      </c>
      <c r="K2543" s="2" t="s">
        <v>16</v>
      </c>
      <c r="L2543" s="2" t="s">
        <v>2655</v>
      </c>
      <c r="M2543" s="4">
        <v>479.92</v>
      </c>
      <c r="N2543" s="4">
        <v>2</v>
      </c>
      <c r="O2543" s="4">
        <v>41.993000000000002</v>
      </c>
      <c r="P2543" s="14">
        <f t="shared" si="239"/>
        <v>8.7500000000000008E-2</v>
      </c>
    </row>
    <row r="2544" spans="1:16" ht="14.25" customHeight="1" x14ac:dyDescent="0.25">
      <c r="A2544" s="2" t="s">
        <v>2656</v>
      </c>
      <c r="B2544" s="3">
        <v>41177</v>
      </c>
      <c r="C2544" s="10" t="str">
        <f t="shared" si="234"/>
        <v>September</v>
      </c>
      <c r="D2544" s="10" t="str">
        <f t="shared" si="235"/>
        <v>2012</v>
      </c>
      <c r="E2544" s="3">
        <v>41182</v>
      </c>
      <c r="F2544" s="13">
        <f t="shared" si="236"/>
        <v>5</v>
      </c>
      <c r="G2544" s="2" t="s">
        <v>3320</v>
      </c>
      <c r="H2544" s="2" t="s">
        <v>3132</v>
      </c>
      <c r="I2544" s="22" t="str">
        <f t="shared" si="237"/>
        <v>United States</v>
      </c>
      <c r="J2544" s="22" t="str">
        <f t="shared" si="238"/>
        <v>Washington</v>
      </c>
      <c r="K2544" s="2" t="s">
        <v>72</v>
      </c>
      <c r="L2544" s="2" t="s">
        <v>990</v>
      </c>
      <c r="M2544" s="4">
        <v>307.13600000000002</v>
      </c>
      <c r="N2544" s="4">
        <v>4</v>
      </c>
      <c r="O2544" s="4">
        <v>-11.5176</v>
      </c>
      <c r="P2544" s="14">
        <f t="shared" si="239"/>
        <v>-3.7499999999999999E-2</v>
      </c>
    </row>
    <row r="2545" spans="1:16" ht="14.25" customHeight="1" x14ac:dyDescent="0.25">
      <c r="A2545" s="2" t="s">
        <v>2656</v>
      </c>
      <c r="B2545" s="3">
        <v>41177</v>
      </c>
      <c r="C2545" s="10" t="str">
        <f t="shared" si="234"/>
        <v>September</v>
      </c>
      <c r="D2545" s="10" t="str">
        <f t="shared" si="235"/>
        <v>2012</v>
      </c>
      <c r="E2545" s="3">
        <v>41182</v>
      </c>
      <c r="F2545" s="13">
        <f t="shared" si="236"/>
        <v>5</v>
      </c>
      <c r="G2545" s="2" t="s">
        <v>3320</v>
      </c>
      <c r="H2545" s="2" t="s">
        <v>3132</v>
      </c>
      <c r="I2545" s="22" t="str">
        <f t="shared" si="237"/>
        <v>United States</v>
      </c>
      <c r="J2545" s="22" t="str">
        <f t="shared" si="238"/>
        <v>Washington</v>
      </c>
      <c r="K2545" s="2" t="s">
        <v>9</v>
      </c>
      <c r="L2545" s="2" t="s">
        <v>2657</v>
      </c>
      <c r="M2545" s="4">
        <v>12.6</v>
      </c>
      <c r="N2545" s="4">
        <v>2</v>
      </c>
      <c r="O2545" s="4">
        <v>5.7960000000000003</v>
      </c>
      <c r="P2545" s="14">
        <f t="shared" si="239"/>
        <v>0.46</v>
      </c>
    </row>
    <row r="2546" spans="1:16" ht="14.25" customHeight="1" x14ac:dyDescent="0.25">
      <c r="A2546" s="2" t="s">
        <v>2656</v>
      </c>
      <c r="B2546" s="3">
        <v>41177</v>
      </c>
      <c r="C2546" s="10" t="str">
        <f t="shared" si="234"/>
        <v>September</v>
      </c>
      <c r="D2546" s="10" t="str">
        <f t="shared" si="235"/>
        <v>2012</v>
      </c>
      <c r="E2546" s="3">
        <v>41182</v>
      </c>
      <c r="F2546" s="13">
        <f t="shared" si="236"/>
        <v>5</v>
      </c>
      <c r="G2546" s="2" t="s">
        <v>3320</v>
      </c>
      <c r="H2546" s="2" t="s">
        <v>3132</v>
      </c>
      <c r="I2546" s="22" t="str">
        <f t="shared" si="237"/>
        <v>United States</v>
      </c>
      <c r="J2546" s="22" t="str">
        <f t="shared" si="238"/>
        <v>Washington</v>
      </c>
      <c r="K2546" s="2" t="s">
        <v>38</v>
      </c>
      <c r="L2546" s="2" t="s">
        <v>2658</v>
      </c>
      <c r="M2546" s="4">
        <v>159.97999999999999</v>
      </c>
      <c r="N2546" s="4">
        <v>2</v>
      </c>
      <c r="O2546" s="4">
        <v>57.592799999999997</v>
      </c>
      <c r="P2546" s="14">
        <f t="shared" si="239"/>
        <v>0.36</v>
      </c>
    </row>
    <row r="2547" spans="1:16" ht="14.25" customHeight="1" x14ac:dyDescent="0.25">
      <c r="A2547" s="2" t="s">
        <v>2659</v>
      </c>
      <c r="B2547" s="3">
        <v>41268</v>
      </c>
      <c r="C2547" s="10" t="str">
        <f t="shared" si="234"/>
        <v>December</v>
      </c>
      <c r="D2547" s="10" t="str">
        <f t="shared" si="235"/>
        <v>2012</v>
      </c>
      <c r="E2547" s="3">
        <v>41272</v>
      </c>
      <c r="F2547" s="13">
        <f t="shared" si="236"/>
        <v>4</v>
      </c>
      <c r="G2547" s="2" t="s">
        <v>3933</v>
      </c>
      <c r="H2547" s="2" t="s">
        <v>3131</v>
      </c>
      <c r="I2547" s="22" t="str">
        <f t="shared" si="237"/>
        <v>United States</v>
      </c>
      <c r="J2547" s="22" t="str">
        <f t="shared" si="238"/>
        <v>California</v>
      </c>
      <c r="K2547" s="2" t="s">
        <v>45</v>
      </c>
      <c r="L2547" s="2" t="s">
        <v>2660</v>
      </c>
      <c r="M2547" s="4">
        <v>9.9600000000000009</v>
      </c>
      <c r="N2547" s="4">
        <v>2</v>
      </c>
      <c r="O2547" s="4">
        <v>4.8803999999999998</v>
      </c>
      <c r="P2547" s="14">
        <f t="shared" si="239"/>
        <v>0.48999999999999994</v>
      </c>
    </row>
    <row r="2548" spans="1:16" ht="14.25" customHeight="1" x14ac:dyDescent="0.25">
      <c r="A2548" s="2" t="s">
        <v>2661</v>
      </c>
      <c r="B2548" s="3">
        <v>41194</v>
      </c>
      <c r="C2548" s="10" t="str">
        <f t="shared" si="234"/>
        <v>October</v>
      </c>
      <c r="D2548" s="10" t="str">
        <f t="shared" si="235"/>
        <v>2012</v>
      </c>
      <c r="E2548" s="3">
        <v>41199</v>
      </c>
      <c r="F2548" s="13">
        <f t="shared" si="236"/>
        <v>5</v>
      </c>
      <c r="G2548" s="2" t="s">
        <v>3564</v>
      </c>
      <c r="H2548" s="2" t="s">
        <v>3132</v>
      </c>
      <c r="I2548" s="22" t="str">
        <f t="shared" si="237"/>
        <v>United States</v>
      </c>
      <c r="J2548" s="22" t="str">
        <f t="shared" si="238"/>
        <v>Washington</v>
      </c>
      <c r="K2548" s="2" t="s">
        <v>38</v>
      </c>
      <c r="L2548" s="2" t="s">
        <v>764</v>
      </c>
      <c r="M2548" s="4">
        <v>17.899999999999999</v>
      </c>
      <c r="N2548" s="4">
        <v>2</v>
      </c>
      <c r="O2548" s="4">
        <v>3.4009999999999998</v>
      </c>
      <c r="P2548" s="14">
        <f t="shared" si="239"/>
        <v>0.19</v>
      </c>
    </row>
    <row r="2549" spans="1:16" ht="14.25" customHeight="1" x14ac:dyDescent="0.25">
      <c r="A2549" s="2" t="s">
        <v>2661</v>
      </c>
      <c r="B2549" s="3">
        <v>41194</v>
      </c>
      <c r="C2549" s="10" t="str">
        <f t="shared" si="234"/>
        <v>October</v>
      </c>
      <c r="D2549" s="10" t="str">
        <f t="shared" si="235"/>
        <v>2012</v>
      </c>
      <c r="E2549" s="3">
        <v>41199</v>
      </c>
      <c r="F2549" s="13">
        <f t="shared" si="236"/>
        <v>5</v>
      </c>
      <c r="G2549" s="2" t="s">
        <v>3564</v>
      </c>
      <c r="H2549" s="2" t="s">
        <v>3132</v>
      </c>
      <c r="I2549" s="22" t="str">
        <f t="shared" si="237"/>
        <v>United States</v>
      </c>
      <c r="J2549" s="22" t="str">
        <f t="shared" si="238"/>
        <v>Washington</v>
      </c>
      <c r="K2549" s="2" t="s">
        <v>28</v>
      </c>
      <c r="L2549" s="2" t="s">
        <v>2662</v>
      </c>
      <c r="M2549" s="4">
        <v>81.96</v>
      </c>
      <c r="N2549" s="4">
        <v>2</v>
      </c>
      <c r="O2549" s="4">
        <v>0</v>
      </c>
      <c r="P2549" s="14">
        <f t="shared" si="239"/>
        <v>0</v>
      </c>
    </row>
    <row r="2550" spans="1:16" ht="14.25" customHeight="1" x14ac:dyDescent="0.25">
      <c r="A2550" s="2" t="s">
        <v>2663</v>
      </c>
      <c r="B2550" s="3">
        <v>41104</v>
      </c>
      <c r="C2550" s="10" t="str">
        <f t="shared" si="234"/>
        <v>July</v>
      </c>
      <c r="D2550" s="10" t="str">
        <f t="shared" si="235"/>
        <v>2012</v>
      </c>
      <c r="E2550" s="3">
        <v>41109</v>
      </c>
      <c r="F2550" s="13">
        <f t="shared" si="236"/>
        <v>5</v>
      </c>
      <c r="G2550" s="2" t="s">
        <v>3587</v>
      </c>
      <c r="H2550" s="2" t="s">
        <v>3166</v>
      </c>
      <c r="I2550" s="22" t="str">
        <f t="shared" si="237"/>
        <v>United States</v>
      </c>
      <c r="J2550" s="22" t="str">
        <f t="shared" si="238"/>
        <v>Arizona</v>
      </c>
      <c r="K2550" s="2" t="s">
        <v>28</v>
      </c>
      <c r="L2550" s="2" t="s">
        <v>225</v>
      </c>
      <c r="M2550" s="4">
        <v>272.73599999999999</v>
      </c>
      <c r="N2550" s="4">
        <v>3</v>
      </c>
      <c r="O2550" s="4">
        <v>-64.774799999999999</v>
      </c>
      <c r="P2550" s="14">
        <f t="shared" si="239"/>
        <v>-0.23750000000000002</v>
      </c>
    </row>
    <row r="2551" spans="1:16" ht="14.25" customHeight="1" x14ac:dyDescent="0.25">
      <c r="A2551" s="2" t="s">
        <v>2663</v>
      </c>
      <c r="B2551" s="3">
        <v>41104</v>
      </c>
      <c r="C2551" s="10" t="str">
        <f t="shared" si="234"/>
        <v>July</v>
      </c>
      <c r="D2551" s="10" t="str">
        <f t="shared" si="235"/>
        <v>2012</v>
      </c>
      <c r="E2551" s="3">
        <v>41109</v>
      </c>
      <c r="F2551" s="13">
        <f t="shared" si="236"/>
        <v>5</v>
      </c>
      <c r="G2551" s="2" t="s">
        <v>3587</v>
      </c>
      <c r="H2551" s="2" t="s">
        <v>3166</v>
      </c>
      <c r="I2551" s="22" t="str">
        <f t="shared" si="237"/>
        <v>United States</v>
      </c>
      <c r="J2551" s="22" t="str">
        <f t="shared" si="238"/>
        <v>Arizona</v>
      </c>
      <c r="K2551" s="2" t="s">
        <v>45</v>
      </c>
      <c r="L2551" s="2" t="s">
        <v>2664</v>
      </c>
      <c r="M2551" s="4">
        <v>18.495999999999999</v>
      </c>
      <c r="N2551" s="4">
        <v>4</v>
      </c>
      <c r="O2551" s="4">
        <v>6.7047999999999996</v>
      </c>
      <c r="P2551" s="14">
        <f t="shared" si="239"/>
        <v>0.36249999999999999</v>
      </c>
    </row>
    <row r="2552" spans="1:16" ht="14.25" customHeight="1" x14ac:dyDescent="0.25">
      <c r="A2552" s="2" t="s">
        <v>2663</v>
      </c>
      <c r="B2552" s="3">
        <v>41104</v>
      </c>
      <c r="C2552" s="10" t="str">
        <f t="shared" si="234"/>
        <v>July</v>
      </c>
      <c r="D2552" s="10" t="str">
        <f t="shared" si="235"/>
        <v>2012</v>
      </c>
      <c r="E2552" s="3">
        <v>41109</v>
      </c>
      <c r="F2552" s="13">
        <f t="shared" si="236"/>
        <v>5</v>
      </c>
      <c r="G2552" s="2" t="s">
        <v>3587</v>
      </c>
      <c r="H2552" s="2" t="s">
        <v>3166</v>
      </c>
      <c r="I2552" s="22" t="str">
        <f t="shared" si="237"/>
        <v>United States</v>
      </c>
      <c r="J2552" s="22" t="str">
        <f t="shared" si="238"/>
        <v>Arizona</v>
      </c>
      <c r="K2552" s="2" t="s">
        <v>72</v>
      </c>
      <c r="L2552" s="2" t="s">
        <v>844</v>
      </c>
      <c r="M2552" s="4">
        <v>441.92</v>
      </c>
      <c r="N2552" s="4">
        <v>2</v>
      </c>
      <c r="O2552" s="4">
        <v>49.716000000000001</v>
      </c>
      <c r="P2552" s="14">
        <f t="shared" si="239"/>
        <v>0.1125</v>
      </c>
    </row>
    <row r="2553" spans="1:16" ht="14.25" customHeight="1" x14ac:dyDescent="0.25">
      <c r="A2553" s="2" t="s">
        <v>2663</v>
      </c>
      <c r="B2553" s="3">
        <v>41104</v>
      </c>
      <c r="C2553" s="10" t="str">
        <f t="shared" si="234"/>
        <v>July</v>
      </c>
      <c r="D2553" s="10" t="str">
        <f t="shared" si="235"/>
        <v>2012</v>
      </c>
      <c r="E2553" s="3">
        <v>41109</v>
      </c>
      <c r="F2553" s="13">
        <f t="shared" si="236"/>
        <v>5</v>
      </c>
      <c r="G2553" s="2" t="s">
        <v>3587</v>
      </c>
      <c r="H2553" s="2" t="s">
        <v>3166</v>
      </c>
      <c r="I2553" s="22" t="str">
        <f t="shared" si="237"/>
        <v>United States</v>
      </c>
      <c r="J2553" s="22" t="str">
        <f t="shared" si="238"/>
        <v>Arizona</v>
      </c>
      <c r="K2553" s="2" t="s">
        <v>198</v>
      </c>
      <c r="L2553" s="2" t="s">
        <v>2665</v>
      </c>
      <c r="M2553" s="4">
        <v>127.764</v>
      </c>
      <c r="N2553" s="4">
        <v>6</v>
      </c>
      <c r="O2553" s="4">
        <v>-191.64599999999999</v>
      </c>
      <c r="P2553" s="14">
        <f t="shared" si="239"/>
        <v>-1.5</v>
      </c>
    </row>
    <row r="2554" spans="1:16" ht="14.25" customHeight="1" x14ac:dyDescent="0.25">
      <c r="A2554" s="2" t="s">
        <v>2666</v>
      </c>
      <c r="B2554" s="3">
        <v>40866</v>
      </c>
      <c r="C2554" s="10" t="str">
        <f t="shared" si="234"/>
        <v>November</v>
      </c>
      <c r="D2554" s="10" t="str">
        <f t="shared" si="235"/>
        <v>2011</v>
      </c>
      <c r="E2554" s="3">
        <v>40871</v>
      </c>
      <c r="F2554" s="13">
        <f t="shared" si="236"/>
        <v>5</v>
      </c>
      <c r="G2554" s="2" t="s">
        <v>3934</v>
      </c>
      <c r="H2554" s="2" t="s">
        <v>3221</v>
      </c>
      <c r="I2554" s="22" t="str">
        <f t="shared" si="237"/>
        <v>United States</v>
      </c>
      <c r="J2554" s="22" t="str">
        <f t="shared" si="238"/>
        <v>Utah</v>
      </c>
      <c r="K2554" s="2" t="s">
        <v>45</v>
      </c>
      <c r="L2554" s="2" t="s">
        <v>1115</v>
      </c>
      <c r="M2554" s="4">
        <v>166.44</v>
      </c>
      <c r="N2554" s="4">
        <v>3</v>
      </c>
      <c r="O2554" s="4">
        <v>79.891199999999998</v>
      </c>
      <c r="P2554" s="14">
        <f t="shared" si="239"/>
        <v>0.48</v>
      </c>
    </row>
    <row r="2555" spans="1:16" ht="14.25" customHeight="1" x14ac:dyDescent="0.25">
      <c r="A2555" s="2" t="s">
        <v>2667</v>
      </c>
      <c r="B2555" s="3">
        <v>41422</v>
      </c>
      <c r="C2555" s="10" t="str">
        <f t="shared" si="234"/>
        <v>May</v>
      </c>
      <c r="D2555" s="10" t="str">
        <f t="shared" si="235"/>
        <v>2013</v>
      </c>
      <c r="E2555" s="3">
        <v>41428</v>
      </c>
      <c r="F2555" s="13">
        <f t="shared" si="236"/>
        <v>6</v>
      </c>
      <c r="G2555" s="2" t="s">
        <v>3850</v>
      </c>
      <c r="H2555" s="2" t="s">
        <v>3131</v>
      </c>
      <c r="I2555" s="22" t="str">
        <f t="shared" si="237"/>
        <v>United States</v>
      </c>
      <c r="J2555" s="22" t="str">
        <f t="shared" si="238"/>
        <v>California</v>
      </c>
      <c r="K2555" s="2" t="s">
        <v>45</v>
      </c>
      <c r="L2555" s="2" t="s">
        <v>850</v>
      </c>
      <c r="M2555" s="4">
        <v>13.38</v>
      </c>
      <c r="N2555" s="4">
        <v>2</v>
      </c>
      <c r="O2555" s="4">
        <v>6.1547999999999998</v>
      </c>
      <c r="P2555" s="14">
        <f t="shared" si="239"/>
        <v>0.45999999999999996</v>
      </c>
    </row>
    <row r="2556" spans="1:16" ht="14.25" customHeight="1" x14ac:dyDescent="0.25">
      <c r="A2556" s="2" t="s">
        <v>2668</v>
      </c>
      <c r="B2556" s="3">
        <v>41551</v>
      </c>
      <c r="C2556" s="10" t="str">
        <f t="shared" si="234"/>
        <v>October</v>
      </c>
      <c r="D2556" s="10" t="str">
        <f t="shared" si="235"/>
        <v>2013</v>
      </c>
      <c r="E2556" s="3">
        <v>41555</v>
      </c>
      <c r="F2556" s="13">
        <f t="shared" si="236"/>
        <v>4</v>
      </c>
      <c r="G2556" s="2" t="s">
        <v>3905</v>
      </c>
      <c r="H2556" s="2" t="s">
        <v>3272</v>
      </c>
      <c r="I2556" s="22" t="str">
        <f t="shared" si="237"/>
        <v>United States</v>
      </c>
      <c r="J2556" s="22" t="str">
        <f t="shared" si="238"/>
        <v>California</v>
      </c>
      <c r="K2556" s="2" t="s">
        <v>9</v>
      </c>
      <c r="L2556" s="2" t="s">
        <v>1591</v>
      </c>
      <c r="M2556" s="4">
        <v>6.16</v>
      </c>
      <c r="N2556" s="4">
        <v>2</v>
      </c>
      <c r="O2556" s="4">
        <v>2.9567999999999999</v>
      </c>
      <c r="P2556" s="14">
        <f t="shared" si="239"/>
        <v>0.48</v>
      </c>
    </row>
    <row r="2557" spans="1:16" ht="14.25" customHeight="1" x14ac:dyDescent="0.25">
      <c r="A2557" s="2" t="s">
        <v>2668</v>
      </c>
      <c r="B2557" s="3">
        <v>41551</v>
      </c>
      <c r="C2557" s="10" t="str">
        <f t="shared" si="234"/>
        <v>October</v>
      </c>
      <c r="D2557" s="10" t="str">
        <f t="shared" si="235"/>
        <v>2013</v>
      </c>
      <c r="E2557" s="3">
        <v>41555</v>
      </c>
      <c r="F2557" s="13">
        <f t="shared" si="236"/>
        <v>4</v>
      </c>
      <c r="G2557" s="2" t="s">
        <v>3905</v>
      </c>
      <c r="H2557" s="2" t="s">
        <v>3272</v>
      </c>
      <c r="I2557" s="22" t="str">
        <f t="shared" si="237"/>
        <v>United States</v>
      </c>
      <c r="J2557" s="22" t="str">
        <f t="shared" si="238"/>
        <v>California</v>
      </c>
      <c r="K2557" s="2" t="s">
        <v>72</v>
      </c>
      <c r="L2557" s="2" t="s">
        <v>102</v>
      </c>
      <c r="M2557" s="4">
        <v>915.13599999999997</v>
      </c>
      <c r="N2557" s="4">
        <v>4</v>
      </c>
      <c r="O2557" s="4">
        <v>102.9528</v>
      </c>
      <c r="P2557" s="14">
        <f t="shared" si="239"/>
        <v>0.1125</v>
      </c>
    </row>
    <row r="2558" spans="1:16" ht="14.25" customHeight="1" x14ac:dyDescent="0.25">
      <c r="A2558" s="2" t="s">
        <v>2668</v>
      </c>
      <c r="B2558" s="3">
        <v>41551</v>
      </c>
      <c r="C2558" s="10" t="str">
        <f t="shared" si="234"/>
        <v>October</v>
      </c>
      <c r="D2558" s="10" t="str">
        <f t="shared" si="235"/>
        <v>2013</v>
      </c>
      <c r="E2558" s="3">
        <v>41555</v>
      </c>
      <c r="F2558" s="13">
        <f t="shared" si="236"/>
        <v>4</v>
      </c>
      <c r="G2558" s="2" t="s">
        <v>3905</v>
      </c>
      <c r="H2558" s="2" t="s">
        <v>3272</v>
      </c>
      <c r="I2558" s="22" t="str">
        <f t="shared" si="237"/>
        <v>United States</v>
      </c>
      <c r="J2558" s="22" t="str">
        <f t="shared" si="238"/>
        <v>California</v>
      </c>
      <c r="K2558" s="2" t="s">
        <v>45</v>
      </c>
      <c r="L2558" s="2" t="s">
        <v>2564</v>
      </c>
      <c r="M2558" s="4">
        <v>8.56</v>
      </c>
      <c r="N2558" s="4">
        <v>2</v>
      </c>
      <c r="O2558" s="4">
        <v>3.8519999999999999</v>
      </c>
      <c r="P2558" s="14">
        <f t="shared" si="239"/>
        <v>0.44999999999999996</v>
      </c>
    </row>
    <row r="2559" spans="1:16" ht="14.25" customHeight="1" x14ac:dyDescent="0.25">
      <c r="A2559" s="2" t="s">
        <v>2668</v>
      </c>
      <c r="B2559" s="3">
        <v>41551</v>
      </c>
      <c r="C2559" s="10" t="str">
        <f t="shared" si="234"/>
        <v>October</v>
      </c>
      <c r="D2559" s="10" t="str">
        <f t="shared" si="235"/>
        <v>2013</v>
      </c>
      <c r="E2559" s="3">
        <v>41555</v>
      </c>
      <c r="F2559" s="13">
        <f t="shared" si="236"/>
        <v>4</v>
      </c>
      <c r="G2559" s="2" t="s">
        <v>3905</v>
      </c>
      <c r="H2559" s="2" t="s">
        <v>3272</v>
      </c>
      <c r="I2559" s="22" t="str">
        <f t="shared" si="237"/>
        <v>United States</v>
      </c>
      <c r="J2559" s="22" t="str">
        <f t="shared" si="238"/>
        <v>California</v>
      </c>
      <c r="K2559" s="2" t="s">
        <v>45</v>
      </c>
      <c r="L2559" s="2" t="s">
        <v>1081</v>
      </c>
      <c r="M2559" s="4">
        <v>97.82</v>
      </c>
      <c r="N2559" s="4">
        <v>2</v>
      </c>
      <c r="O2559" s="4">
        <v>45.9754</v>
      </c>
      <c r="P2559" s="14">
        <f t="shared" si="239"/>
        <v>0.47000000000000003</v>
      </c>
    </row>
    <row r="2560" spans="1:16" ht="14.25" customHeight="1" x14ac:dyDescent="0.25">
      <c r="A2560" s="2" t="s">
        <v>2669</v>
      </c>
      <c r="B2560" s="3">
        <v>41892</v>
      </c>
      <c r="C2560" s="10" t="str">
        <f t="shared" si="234"/>
        <v>September</v>
      </c>
      <c r="D2560" s="10" t="str">
        <f t="shared" si="235"/>
        <v>2014</v>
      </c>
      <c r="E2560" s="3">
        <v>41898</v>
      </c>
      <c r="F2560" s="13">
        <f t="shared" si="236"/>
        <v>6</v>
      </c>
      <c r="G2560" s="2" t="s">
        <v>3487</v>
      </c>
      <c r="H2560" s="2" t="s">
        <v>3137</v>
      </c>
      <c r="I2560" s="22" t="str">
        <f t="shared" si="237"/>
        <v>United States</v>
      </c>
      <c r="J2560" s="22" t="str">
        <f t="shared" si="238"/>
        <v>Oregon</v>
      </c>
      <c r="K2560" s="2" t="s">
        <v>45</v>
      </c>
      <c r="L2560" s="2" t="s">
        <v>1675</v>
      </c>
      <c r="M2560" s="4">
        <v>31.103999999999999</v>
      </c>
      <c r="N2560" s="4">
        <v>6</v>
      </c>
      <c r="O2560" s="4">
        <v>11.2752</v>
      </c>
      <c r="P2560" s="14">
        <f t="shared" si="239"/>
        <v>0.36249999999999999</v>
      </c>
    </row>
    <row r="2561" spans="1:16" ht="14.25" customHeight="1" x14ac:dyDescent="0.25">
      <c r="A2561" s="2" t="s">
        <v>2669</v>
      </c>
      <c r="B2561" s="3">
        <v>41892</v>
      </c>
      <c r="C2561" s="10" t="str">
        <f t="shared" si="234"/>
        <v>September</v>
      </c>
      <c r="D2561" s="10" t="str">
        <f t="shared" si="235"/>
        <v>2014</v>
      </c>
      <c r="E2561" s="3">
        <v>41898</v>
      </c>
      <c r="F2561" s="13">
        <f t="shared" si="236"/>
        <v>6</v>
      </c>
      <c r="G2561" s="2" t="s">
        <v>3487</v>
      </c>
      <c r="H2561" s="2" t="s">
        <v>3137</v>
      </c>
      <c r="I2561" s="22" t="str">
        <f t="shared" si="237"/>
        <v>United States</v>
      </c>
      <c r="J2561" s="22" t="str">
        <f t="shared" si="238"/>
        <v>Oregon</v>
      </c>
      <c r="K2561" s="2" t="s">
        <v>20</v>
      </c>
      <c r="L2561" s="2" t="s">
        <v>2670</v>
      </c>
      <c r="M2561" s="4">
        <v>11.176</v>
      </c>
      <c r="N2561" s="4">
        <v>1</v>
      </c>
      <c r="O2561" s="4">
        <v>0.83819999999999995</v>
      </c>
      <c r="P2561" s="14">
        <f t="shared" si="239"/>
        <v>7.4999999999999997E-2</v>
      </c>
    </row>
    <row r="2562" spans="1:16" ht="14.25" customHeight="1" x14ac:dyDescent="0.25">
      <c r="A2562" s="2" t="s">
        <v>2671</v>
      </c>
      <c r="B2562" s="3">
        <v>41977</v>
      </c>
      <c r="C2562" s="10" t="str">
        <f t="shared" si="234"/>
        <v>December</v>
      </c>
      <c r="D2562" s="10" t="str">
        <f t="shared" si="235"/>
        <v>2014</v>
      </c>
      <c r="E2562" s="3">
        <v>41980</v>
      </c>
      <c r="F2562" s="13">
        <f t="shared" si="236"/>
        <v>3</v>
      </c>
      <c r="G2562" s="2" t="s">
        <v>3315</v>
      </c>
      <c r="H2562" s="2" t="s">
        <v>3248</v>
      </c>
      <c r="I2562" s="22" t="str">
        <f t="shared" si="237"/>
        <v>United States</v>
      </c>
      <c r="J2562" s="22" t="str">
        <f t="shared" si="238"/>
        <v>Colorado</v>
      </c>
      <c r="K2562" s="2" t="s">
        <v>14</v>
      </c>
      <c r="L2562" s="2" t="s">
        <v>962</v>
      </c>
      <c r="M2562" s="4">
        <v>13.343999999999999</v>
      </c>
      <c r="N2562" s="4">
        <v>6</v>
      </c>
      <c r="O2562" s="4">
        <v>1.0007999999999999</v>
      </c>
      <c r="P2562" s="14">
        <f t="shared" si="239"/>
        <v>7.4999999999999997E-2</v>
      </c>
    </row>
    <row r="2563" spans="1:16" ht="14.25" customHeight="1" x14ac:dyDescent="0.25">
      <c r="A2563" s="2" t="s">
        <v>2671</v>
      </c>
      <c r="B2563" s="3">
        <v>41977</v>
      </c>
      <c r="C2563" s="10" t="str">
        <f t="shared" ref="C2563:C2626" si="240">TEXT(B2563,"mmmm")</f>
        <v>December</v>
      </c>
      <c r="D2563" s="10" t="str">
        <f t="shared" ref="D2563:D2626" si="241">TEXT(B2563,"yyyy")</f>
        <v>2014</v>
      </c>
      <c r="E2563" s="3">
        <v>41980</v>
      </c>
      <c r="F2563" s="13">
        <f t="shared" ref="F2563:F2626" si="242">E2563-B2563</f>
        <v>3</v>
      </c>
      <c r="G2563" s="2" t="s">
        <v>3315</v>
      </c>
      <c r="H2563" s="2" t="s">
        <v>3248</v>
      </c>
      <c r="I2563" s="22" t="str">
        <f t="shared" ref="I2563:I2626" si="243">LEFT(H2563,FIND(",",H2563)-1)</f>
        <v>United States</v>
      </c>
      <c r="J2563" s="22" t="str">
        <f t="shared" ref="J2563:J2626" si="244">TRIM(RIGHT(H2563,LEN(H2563)-FIND("@",SUBSTITUTE(H2563,",","@",LEN(H2563)-LEN(SUBSTITUTE(H2563,",",""))))))</f>
        <v>Colorado</v>
      </c>
      <c r="K2563" s="2" t="s">
        <v>38</v>
      </c>
      <c r="L2563" s="2" t="s">
        <v>2294</v>
      </c>
      <c r="M2563" s="4">
        <v>76.751999999999995</v>
      </c>
      <c r="N2563" s="4">
        <v>6</v>
      </c>
      <c r="O2563" s="4">
        <v>10.5534</v>
      </c>
      <c r="P2563" s="14">
        <f t="shared" ref="P2563:P2626" si="245">IF(M2563=0,0,O2563/M2563)</f>
        <v>0.13750000000000001</v>
      </c>
    </row>
    <row r="2564" spans="1:16" ht="14.25" customHeight="1" x14ac:dyDescent="0.25">
      <c r="A2564" s="2" t="s">
        <v>2671</v>
      </c>
      <c r="B2564" s="3">
        <v>41977</v>
      </c>
      <c r="C2564" s="10" t="str">
        <f t="shared" si="240"/>
        <v>December</v>
      </c>
      <c r="D2564" s="10" t="str">
        <f t="shared" si="241"/>
        <v>2014</v>
      </c>
      <c r="E2564" s="3">
        <v>41980</v>
      </c>
      <c r="F2564" s="13">
        <f t="shared" si="242"/>
        <v>3</v>
      </c>
      <c r="G2564" s="2" t="s">
        <v>3315</v>
      </c>
      <c r="H2564" s="2" t="s">
        <v>3248</v>
      </c>
      <c r="I2564" s="22" t="str">
        <f t="shared" si="243"/>
        <v>United States</v>
      </c>
      <c r="J2564" s="22" t="str">
        <f t="shared" si="244"/>
        <v>Colorado</v>
      </c>
      <c r="K2564" s="2" t="s">
        <v>38</v>
      </c>
      <c r="L2564" s="2" t="s">
        <v>2294</v>
      </c>
      <c r="M2564" s="4">
        <v>102.336</v>
      </c>
      <c r="N2564" s="4">
        <v>8</v>
      </c>
      <c r="O2564" s="4">
        <v>14.071199999999999</v>
      </c>
      <c r="P2564" s="14">
        <f t="shared" si="245"/>
        <v>0.13749999999999998</v>
      </c>
    </row>
    <row r="2565" spans="1:16" ht="14.25" customHeight="1" x14ac:dyDescent="0.25">
      <c r="A2565" s="2" t="s">
        <v>2671</v>
      </c>
      <c r="B2565" s="3">
        <v>41977</v>
      </c>
      <c r="C2565" s="10" t="str">
        <f t="shared" si="240"/>
        <v>December</v>
      </c>
      <c r="D2565" s="10" t="str">
        <f t="shared" si="241"/>
        <v>2014</v>
      </c>
      <c r="E2565" s="3">
        <v>41980</v>
      </c>
      <c r="F2565" s="13">
        <f t="shared" si="242"/>
        <v>3</v>
      </c>
      <c r="G2565" s="2" t="s">
        <v>3315</v>
      </c>
      <c r="H2565" s="2" t="s">
        <v>3248</v>
      </c>
      <c r="I2565" s="22" t="str">
        <f t="shared" si="243"/>
        <v>United States</v>
      </c>
      <c r="J2565" s="22" t="str">
        <f t="shared" si="244"/>
        <v>Colorado</v>
      </c>
      <c r="K2565" s="2" t="s">
        <v>45</v>
      </c>
      <c r="L2565" s="2" t="s">
        <v>1121</v>
      </c>
      <c r="M2565" s="4">
        <v>10.32</v>
      </c>
      <c r="N2565" s="4">
        <v>2</v>
      </c>
      <c r="O2565" s="4">
        <v>3.7410000000000001</v>
      </c>
      <c r="P2565" s="14">
        <f t="shared" si="245"/>
        <v>0.36249999999999999</v>
      </c>
    </row>
    <row r="2566" spans="1:16" ht="14.25" customHeight="1" x14ac:dyDescent="0.25">
      <c r="A2566" s="2" t="s">
        <v>2671</v>
      </c>
      <c r="B2566" s="3">
        <v>41977</v>
      </c>
      <c r="C2566" s="10" t="str">
        <f t="shared" si="240"/>
        <v>December</v>
      </c>
      <c r="D2566" s="10" t="str">
        <f t="shared" si="241"/>
        <v>2014</v>
      </c>
      <c r="E2566" s="3">
        <v>41980</v>
      </c>
      <c r="F2566" s="13">
        <f t="shared" si="242"/>
        <v>3</v>
      </c>
      <c r="G2566" s="2" t="s">
        <v>3315</v>
      </c>
      <c r="H2566" s="2" t="s">
        <v>3248</v>
      </c>
      <c r="I2566" s="22" t="str">
        <f t="shared" si="243"/>
        <v>United States</v>
      </c>
      <c r="J2566" s="22" t="str">
        <f t="shared" si="244"/>
        <v>Colorado</v>
      </c>
      <c r="K2566" s="2" t="s">
        <v>82</v>
      </c>
      <c r="L2566" s="2" t="s">
        <v>1440</v>
      </c>
      <c r="M2566" s="4">
        <v>47.32</v>
      </c>
      <c r="N2566" s="4">
        <v>7</v>
      </c>
      <c r="O2566" s="4">
        <v>5.915</v>
      </c>
      <c r="P2566" s="14">
        <f t="shared" si="245"/>
        <v>0.125</v>
      </c>
    </row>
    <row r="2567" spans="1:16" ht="14.25" customHeight="1" x14ac:dyDescent="0.25">
      <c r="A2567" s="2" t="s">
        <v>2671</v>
      </c>
      <c r="B2567" s="3">
        <v>41977</v>
      </c>
      <c r="C2567" s="10" t="str">
        <f t="shared" si="240"/>
        <v>December</v>
      </c>
      <c r="D2567" s="10" t="str">
        <f t="shared" si="241"/>
        <v>2014</v>
      </c>
      <c r="E2567" s="3">
        <v>41980</v>
      </c>
      <c r="F2567" s="13">
        <f t="shared" si="242"/>
        <v>3</v>
      </c>
      <c r="G2567" s="2" t="s">
        <v>3315</v>
      </c>
      <c r="H2567" s="2" t="s">
        <v>3248</v>
      </c>
      <c r="I2567" s="22" t="str">
        <f t="shared" si="243"/>
        <v>United States</v>
      </c>
      <c r="J2567" s="22" t="str">
        <f t="shared" si="244"/>
        <v>Colorado</v>
      </c>
      <c r="K2567" s="2" t="s">
        <v>12</v>
      </c>
      <c r="L2567" s="2" t="s">
        <v>106</v>
      </c>
      <c r="M2567" s="4">
        <v>23.376000000000001</v>
      </c>
      <c r="N2567" s="4">
        <v>3</v>
      </c>
      <c r="O2567" s="4">
        <v>7.0128000000000004</v>
      </c>
      <c r="P2567" s="14">
        <f t="shared" si="245"/>
        <v>0.3</v>
      </c>
    </row>
    <row r="2568" spans="1:16" ht="14.25" customHeight="1" x14ac:dyDescent="0.25">
      <c r="A2568" s="2" t="s">
        <v>2671</v>
      </c>
      <c r="B2568" s="3">
        <v>41977</v>
      </c>
      <c r="C2568" s="10" t="str">
        <f t="shared" si="240"/>
        <v>December</v>
      </c>
      <c r="D2568" s="10" t="str">
        <f t="shared" si="241"/>
        <v>2014</v>
      </c>
      <c r="E2568" s="3">
        <v>41980</v>
      </c>
      <c r="F2568" s="13">
        <f t="shared" si="242"/>
        <v>3</v>
      </c>
      <c r="G2568" s="2" t="s">
        <v>3315</v>
      </c>
      <c r="H2568" s="2" t="s">
        <v>3248</v>
      </c>
      <c r="I2568" s="22" t="str">
        <f t="shared" si="243"/>
        <v>United States</v>
      </c>
      <c r="J2568" s="22" t="str">
        <f t="shared" si="244"/>
        <v>Colorado</v>
      </c>
      <c r="K2568" s="2" t="s">
        <v>12</v>
      </c>
      <c r="L2568" s="2" t="s">
        <v>661</v>
      </c>
      <c r="M2568" s="4">
        <v>16.72</v>
      </c>
      <c r="N2568" s="4">
        <v>5</v>
      </c>
      <c r="O2568" s="4">
        <v>3.3439999999999999</v>
      </c>
      <c r="P2568" s="14">
        <f t="shared" si="245"/>
        <v>0.2</v>
      </c>
    </row>
    <row r="2569" spans="1:16" ht="14.25" customHeight="1" x14ac:dyDescent="0.25">
      <c r="A2569" s="2" t="s">
        <v>2671</v>
      </c>
      <c r="B2569" s="3">
        <v>41977</v>
      </c>
      <c r="C2569" s="10" t="str">
        <f t="shared" si="240"/>
        <v>December</v>
      </c>
      <c r="D2569" s="10" t="str">
        <f t="shared" si="241"/>
        <v>2014</v>
      </c>
      <c r="E2569" s="3">
        <v>41980</v>
      </c>
      <c r="F2569" s="13">
        <f t="shared" si="242"/>
        <v>3</v>
      </c>
      <c r="G2569" s="2" t="s">
        <v>3315</v>
      </c>
      <c r="H2569" s="2" t="s">
        <v>3248</v>
      </c>
      <c r="I2569" s="22" t="str">
        <f t="shared" si="243"/>
        <v>United States</v>
      </c>
      <c r="J2569" s="22" t="str">
        <f t="shared" si="244"/>
        <v>Colorado</v>
      </c>
      <c r="K2569" s="2" t="s">
        <v>12</v>
      </c>
      <c r="L2569" s="2" t="s">
        <v>2672</v>
      </c>
      <c r="M2569" s="4">
        <v>16.192</v>
      </c>
      <c r="N2569" s="4">
        <v>1</v>
      </c>
      <c r="O2569" s="4">
        <v>4.6551999999999998</v>
      </c>
      <c r="P2569" s="14">
        <f t="shared" si="245"/>
        <v>0.28749999999999998</v>
      </c>
    </row>
    <row r="2570" spans="1:16" ht="14.25" customHeight="1" x14ac:dyDescent="0.25">
      <c r="A2570" s="2" t="s">
        <v>2673</v>
      </c>
      <c r="B2570" s="3">
        <v>41503</v>
      </c>
      <c r="C2570" s="10" t="str">
        <f t="shared" si="240"/>
        <v>August</v>
      </c>
      <c r="D2570" s="10" t="str">
        <f t="shared" si="241"/>
        <v>2013</v>
      </c>
      <c r="E2570" s="3">
        <v>41509</v>
      </c>
      <c r="F2570" s="13">
        <f t="shared" si="242"/>
        <v>6</v>
      </c>
      <c r="G2570" s="2" t="s">
        <v>3365</v>
      </c>
      <c r="H2570" s="2" t="s">
        <v>3293</v>
      </c>
      <c r="I2570" s="22" t="str">
        <f t="shared" si="243"/>
        <v>United States</v>
      </c>
      <c r="J2570" s="22" t="str">
        <f t="shared" si="244"/>
        <v>California</v>
      </c>
      <c r="K2570" s="2" t="s">
        <v>45</v>
      </c>
      <c r="L2570" s="2" t="s">
        <v>417</v>
      </c>
      <c r="M2570" s="4">
        <v>32.4</v>
      </c>
      <c r="N2570" s="4">
        <v>5</v>
      </c>
      <c r="O2570" s="4">
        <v>15.552</v>
      </c>
      <c r="P2570" s="14">
        <f t="shared" si="245"/>
        <v>0.48</v>
      </c>
    </row>
    <row r="2571" spans="1:16" ht="14.25" customHeight="1" x14ac:dyDescent="0.25">
      <c r="A2571" s="2" t="s">
        <v>2674</v>
      </c>
      <c r="B2571" s="3">
        <v>41486</v>
      </c>
      <c r="C2571" s="10" t="str">
        <f t="shared" si="240"/>
        <v>July</v>
      </c>
      <c r="D2571" s="10" t="str">
        <f t="shared" si="241"/>
        <v>2013</v>
      </c>
      <c r="E2571" s="3">
        <v>41489</v>
      </c>
      <c r="F2571" s="13">
        <f t="shared" si="242"/>
        <v>3</v>
      </c>
      <c r="G2571" s="2" t="s">
        <v>3425</v>
      </c>
      <c r="H2571" s="2" t="s">
        <v>3134</v>
      </c>
      <c r="I2571" s="22" t="str">
        <f t="shared" si="243"/>
        <v>United States</v>
      </c>
      <c r="J2571" s="22" t="str">
        <f t="shared" si="244"/>
        <v>California</v>
      </c>
      <c r="K2571" s="2" t="s">
        <v>20</v>
      </c>
      <c r="L2571" s="2" t="s">
        <v>2675</v>
      </c>
      <c r="M2571" s="4">
        <v>715.64</v>
      </c>
      <c r="N2571" s="4">
        <v>2</v>
      </c>
      <c r="O2571" s="4">
        <v>178.91</v>
      </c>
      <c r="P2571" s="14">
        <f t="shared" si="245"/>
        <v>0.25</v>
      </c>
    </row>
    <row r="2572" spans="1:16" ht="14.25" customHeight="1" x14ac:dyDescent="0.25">
      <c r="A2572" s="2" t="s">
        <v>2676</v>
      </c>
      <c r="B2572" s="3">
        <v>41612</v>
      </c>
      <c r="C2572" s="10" t="str">
        <f t="shared" si="240"/>
        <v>December</v>
      </c>
      <c r="D2572" s="10" t="str">
        <f t="shared" si="241"/>
        <v>2013</v>
      </c>
      <c r="E2572" s="3">
        <v>41616</v>
      </c>
      <c r="F2572" s="13">
        <f t="shared" si="242"/>
        <v>4</v>
      </c>
      <c r="G2572" s="2" t="s">
        <v>3884</v>
      </c>
      <c r="H2572" s="2" t="s">
        <v>3294</v>
      </c>
      <c r="I2572" s="22" t="str">
        <f t="shared" si="243"/>
        <v>United States</v>
      </c>
      <c r="J2572" s="22" t="str">
        <f t="shared" si="244"/>
        <v>California</v>
      </c>
      <c r="K2572" s="2" t="s">
        <v>22</v>
      </c>
      <c r="L2572" s="2" t="s">
        <v>495</v>
      </c>
      <c r="M2572" s="4">
        <v>268.70400000000001</v>
      </c>
      <c r="N2572" s="4">
        <v>3</v>
      </c>
      <c r="O2572" s="4">
        <v>6.7176</v>
      </c>
      <c r="P2572" s="14">
        <f t="shared" si="245"/>
        <v>2.4999999999999998E-2</v>
      </c>
    </row>
    <row r="2573" spans="1:16" ht="14.25" customHeight="1" x14ac:dyDescent="0.25">
      <c r="A2573" s="2" t="s">
        <v>2676</v>
      </c>
      <c r="B2573" s="3">
        <v>41612</v>
      </c>
      <c r="C2573" s="10" t="str">
        <f t="shared" si="240"/>
        <v>December</v>
      </c>
      <c r="D2573" s="10" t="str">
        <f t="shared" si="241"/>
        <v>2013</v>
      </c>
      <c r="E2573" s="3">
        <v>41616</v>
      </c>
      <c r="F2573" s="13">
        <f t="shared" si="242"/>
        <v>4</v>
      </c>
      <c r="G2573" s="2" t="s">
        <v>3884</v>
      </c>
      <c r="H2573" s="2" t="s">
        <v>3294</v>
      </c>
      <c r="I2573" s="22" t="str">
        <f t="shared" si="243"/>
        <v>United States</v>
      </c>
      <c r="J2573" s="22" t="str">
        <f t="shared" si="244"/>
        <v>California</v>
      </c>
      <c r="K2573" s="2" t="s">
        <v>14</v>
      </c>
      <c r="L2573" s="2" t="s">
        <v>2677</v>
      </c>
      <c r="M2573" s="4">
        <v>21.92</v>
      </c>
      <c r="N2573" s="4">
        <v>8</v>
      </c>
      <c r="O2573" s="4">
        <v>5.9184000000000001</v>
      </c>
      <c r="P2573" s="14">
        <f t="shared" si="245"/>
        <v>0.26999999999999996</v>
      </c>
    </row>
    <row r="2574" spans="1:16" ht="14.25" customHeight="1" x14ac:dyDescent="0.25">
      <c r="A2574" s="2" t="s">
        <v>2676</v>
      </c>
      <c r="B2574" s="3">
        <v>41612</v>
      </c>
      <c r="C2574" s="10" t="str">
        <f t="shared" si="240"/>
        <v>December</v>
      </c>
      <c r="D2574" s="10" t="str">
        <f t="shared" si="241"/>
        <v>2013</v>
      </c>
      <c r="E2574" s="3">
        <v>41616</v>
      </c>
      <c r="F2574" s="13">
        <f t="shared" si="242"/>
        <v>4</v>
      </c>
      <c r="G2574" s="2" t="s">
        <v>3884</v>
      </c>
      <c r="H2574" s="2" t="s">
        <v>3294</v>
      </c>
      <c r="I2574" s="22" t="str">
        <f t="shared" si="243"/>
        <v>United States</v>
      </c>
      <c r="J2574" s="22" t="str">
        <f t="shared" si="244"/>
        <v>California</v>
      </c>
      <c r="K2574" s="2" t="s">
        <v>28</v>
      </c>
      <c r="L2574" s="2" t="s">
        <v>2678</v>
      </c>
      <c r="M2574" s="4">
        <v>48.72</v>
      </c>
      <c r="N2574" s="4">
        <v>3</v>
      </c>
      <c r="O2574" s="4">
        <v>7.3079999999999998</v>
      </c>
      <c r="P2574" s="14">
        <f t="shared" si="245"/>
        <v>0.15</v>
      </c>
    </row>
    <row r="2575" spans="1:16" ht="14.25" customHeight="1" x14ac:dyDescent="0.25">
      <c r="A2575" s="2" t="s">
        <v>2676</v>
      </c>
      <c r="B2575" s="3">
        <v>41612</v>
      </c>
      <c r="C2575" s="10" t="str">
        <f t="shared" si="240"/>
        <v>December</v>
      </c>
      <c r="D2575" s="10" t="str">
        <f t="shared" si="241"/>
        <v>2013</v>
      </c>
      <c r="E2575" s="3">
        <v>41616</v>
      </c>
      <c r="F2575" s="13">
        <f t="shared" si="242"/>
        <v>4</v>
      </c>
      <c r="G2575" s="2" t="s">
        <v>3884</v>
      </c>
      <c r="H2575" s="2" t="s">
        <v>3294</v>
      </c>
      <c r="I2575" s="22" t="str">
        <f t="shared" si="243"/>
        <v>United States</v>
      </c>
      <c r="J2575" s="22" t="str">
        <f t="shared" si="244"/>
        <v>California</v>
      </c>
      <c r="K2575" s="2" t="s">
        <v>198</v>
      </c>
      <c r="L2575" s="2" t="s">
        <v>237</v>
      </c>
      <c r="M2575" s="4">
        <v>205.666</v>
      </c>
      <c r="N2575" s="4">
        <v>2</v>
      </c>
      <c r="O2575" s="4">
        <v>-12.098000000000001</v>
      </c>
      <c r="P2575" s="14">
        <f t="shared" si="245"/>
        <v>-5.8823529411764712E-2</v>
      </c>
    </row>
    <row r="2576" spans="1:16" ht="14.25" customHeight="1" x14ac:dyDescent="0.25">
      <c r="A2576" s="2" t="s">
        <v>2679</v>
      </c>
      <c r="B2576" s="3">
        <v>41094</v>
      </c>
      <c r="C2576" s="10" t="str">
        <f t="shared" si="240"/>
        <v>July</v>
      </c>
      <c r="D2576" s="10" t="str">
        <f t="shared" si="241"/>
        <v>2012</v>
      </c>
      <c r="E2576" s="3">
        <v>41098</v>
      </c>
      <c r="F2576" s="13">
        <f t="shared" si="242"/>
        <v>4</v>
      </c>
      <c r="G2576" s="2" t="s">
        <v>3841</v>
      </c>
      <c r="H2576" s="2" t="s">
        <v>3149</v>
      </c>
      <c r="I2576" s="22" t="str">
        <f t="shared" si="243"/>
        <v>United States</v>
      </c>
      <c r="J2576" s="22" t="str">
        <f t="shared" si="244"/>
        <v>California</v>
      </c>
      <c r="K2576" s="2" t="s">
        <v>18</v>
      </c>
      <c r="L2576" s="2" t="s">
        <v>1246</v>
      </c>
      <c r="M2576" s="4">
        <v>22.847999999999999</v>
      </c>
      <c r="N2576" s="4">
        <v>2</v>
      </c>
      <c r="O2576" s="4">
        <v>7.4256000000000002</v>
      </c>
      <c r="P2576" s="14">
        <f t="shared" si="245"/>
        <v>0.32500000000000001</v>
      </c>
    </row>
    <row r="2577" spans="1:16" ht="14.25" customHeight="1" x14ac:dyDescent="0.25">
      <c r="A2577" s="2" t="s">
        <v>2680</v>
      </c>
      <c r="B2577" s="3">
        <v>41471</v>
      </c>
      <c r="C2577" s="10" t="str">
        <f t="shared" si="240"/>
        <v>July</v>
      </c>
      <c r="D2577" s="10" t="str">
        <f t="shared" si="241"/>
        <v>2013</v>
      </c>
      <c r="E2577" s="3">
        <v>41476</v>
      </c>
      <c r="F2577" s="13">
        <f t="shared" si="242"/>
        <v>5</v>
      </c>
      <c r="G2577" s="2" t="s">
        <v>3935</v>
      </c>
      <c r="H2577" s="2" t="s">
        <v>3137</v>
      </c>
      <c r="I2577" s="22" t="str">
        <f t="shared" si="243"/>
        <v>United States</v>
      </c>
      <c r="J2577" s="22" t="str">
        <f t="shared" si="244"/>
        <v>Oregon</v>
      </c>
      <c r="K2577" s="2" t="s">
        <v>72</v>
      </c>
      <c r="L2577" s="2" t="s">
        <v>206</v>
      </c>
      <c r="M2577" s="4">
        <v>230.28</v>
      </c>
      <c r="N2577" s="4">
        <v>3</v>
      </c>
      <c r="O2577" s="4">
        <v>23.027999999999999</v>
      </c>
      <c r="P2577" s="14">
        <f t="shared" si="245"/>
        <v>9.9999999999999992E-2</v>
      </c>
    </row>
    <row r="2578" spans="1:16" ht="14.25" customHeight="1" x14ac:dyDescent="0.25">
      <c r="A2578" s="2" t="s">
        <v>2680</v>
      </c>
      <c r="B2578" s="3">
        <v>41471</v>
      </c>
      <c r="C2578" s="10" t="str">
        <f t="shared" si="240"/>
        <v>July</v>
      </c>
      <c r="D2578" s="10" t="str">
        <f t="shared" si="241"/>
        <v>2013</v>
      </c>
      <c r="E2578" s="3">
        <v>41476</v>
      </c>
      <c r="F2578" s="13">
        <f t="shared" si="242"/>
        <v>5</v>
      </c>
      <c r="G2578" s="2" t="s">
        <v>3935</v>
      </c>
      <c r="H2578" s="2" t="s">
        <v>3137</v>
      </c>
      <c r="I2578" s="22" t="str">
        <f t="shared" si="243"/>
        <v>United States</v>
      </c>
      <c r="J2578" s="22" t="str">
        <f t="shared" si="244"/>
        <v>Oregon</v>
      </c>
      <c r="K2578" s="2" t="s">
        <v>45</v>
      </c>
      <c r="L2578" s="2" t="s">
        <v>1838</v>
      </c>
      <c r="M2578" s="4">
        <v>105.52</v>
      </c>
      <c r="N2578" s="4">
        <v>5</v>
      </c>
      <c r="O2578" s="4">
        <v>34.293999999999997</v>
      </c>
      <c r="P2578" s="14">
        <f t="shared" si="245"/>
        <v>0.32499999999999996</v>
      </c>
    </row>
    <row r="2579" spans="1:16" ht="14.25" customHeight="1" x14ac:dyDescent="0.25">
      <c r="A2579" s="2" t="s">
        <v>2681</v>
      </c>
      <c r="B2579" s="3">
        <v>41869</v>
      </c>
      <c r="C2579" s="10" t="str">
        <f t="shared" si="240"/>
        <v>August</v>
      </c>
      <c r="D2579" s="10" t="str">
        <f t="shared" si="241"/>
        <v>2014</v>
      </c>
      <c r="E2579" s="3">
        <v>41876</v>
      </c>
      <c r="F2579" s="13">
        <f t="shared" si="242"/>
        <v>7</v>
      </c>
      <c r="G2579" s="2" t="s">
        <v>3486</v>
      </c>
      <c r="H2579" s="2" t="s">
        <v>3150</v>
      </c>
      <c r="I2579" s="22" t="str">
        <f t="shared" si="243"/>
        <v>United States</v>
      </c>
      <c r="J2579" s="22" t="str">
        <f t="shared" si="244"/>
        <v>California</v>
      </c>
      <c r="K2579" s="2" t="s">
        <v>87</v>
      </c>
      <c r="L2579" s="2" t="s">
        <v>106</v>
      </c>
      <c r="M2579" s="4">
        <v>23.36</v>
      </c>
      <c r="N2579" s="4">
        <v>2</v>
      </c>
      <c r="O2579" s="4">
        <v>11.68</v>
      </c>
      <c r="P2579" s="14">
        <f t="shared" si="245"/>
        <v>0.5</v>
      </c>
    </row>
    <row r="2580" spans="1:16" ht="14.25" customHeight="1" x14ac:dyDescent="0.25">
      <c r="A2580" s="2" t="s">
        <v>2681</v>
      </c>
      <c r="B2580" s="3">
        <v>41869</v>
      </c>
      <c r="C2580" s="10" t="str">
        <f t="shared" si="240"/>
        <v>August</v>
      </c>
      <c r="D2580" s="10" t="str">
        <f t="shared" si="241"/>
        <v>2014</v>
      </c>
      <c r="E2580" s="3">
        <v>41876</v>
      </c>
      <c r="F2580" s="13">
        <f t="shared" si="242"/>
        <v>7</v>
      </c>
      <c r="G2580" s="2" t="s">
        <v>3486</v>
      </c>
      <c r="H2580" s="2" t="s">
        <v>3150</v>
      </c>
      <c r="I2580" s="22" t="str">
        <f t="shared" si="243"/>
        <v>United States</v>
      </c>
      <c r="J2580" s="22" t="str">
        <f t="shared" si="244"/>
        <v>California</v>
      </c>
      <c r="K2580" s="2" t="s">
        <v>16</v>
      </c>
      <c r="L2580" s="2" t="s">
        <v>2152</v>
      </c>
      <c r="M2580" s="4">
        <v>71.975999999999999</v>
      </c>
      <c r="N2580" s="4">
        <v>3</v>
      </c>
      <c r="O2580" s="4">
        <v>8.9969999999999999</v>
      </c>
      <c r="P2580" s="14">
        <f t="shared" si="245"/>
        <v>0.125</v>
      </c>
    </row>
    <row r="2581" spans="1:16" ht="14.25" customHeight="1" x14ac:dyDescent="0.25">
      <c r="A2581" s="2" t="s">
        <v>2681</v>
      </c>
      <c r="B2581" s="3">
        <v>41869</v>
      </c>
      <c r="C2581" s="10" t="str">
        <f t="shared" si="240"/>
        <v>August</v>
      </c>
      <c r="D2581" s="10" t="str">
        <f t="shared" si="241"/>
        <v>2014</v>
      </c>
      <c r="E2581" s="3">
        <v>41876</v>
      </c>
      <c r="F2581" s="13">
        <f t="shared" si="242"/>
        <v>7</v>
      </c>
      <c r="G2581" s="2" t="s">
        <v>3486</v>
      </c>
      <c r="H2581" s="2" t="s">
        <v>3150</v>
      </c>
      <c r="I2581" s="22" t="str">
        <f t="shared" si="243"/>
        <v>United States</v>
      </c>
      <c r="J2581" s="22" t="str">
        <f t="shared" si="244"/>
        <v>California</v>
      </c>
      <c r="K2581" s="2" t="s">
        <v>45</v>
      </c>
      <c r="L2581" s="2" t="s">
        <v>770</v>
      </c>
      <c r="M2581" s="4">
        <v>8.56</v>
      </c>
      <c r="N2581" s="4">
        <v>2</v>
      </c>
      <c r="O2581" s="4">
        <v>3.8519999999999999</v>
      </c>
      <c r="P2581" s="14">
        <f t="shared" si="245"/>
        <v>0.44999999999999996</v>
      </c>
    </row>
    <row r="2582" spans="1:16" ht="14.25" customHeight="1" x14ac:dyDescent="0.25">
      <c r="A2582" s="2" t="s">
        <v>2681</v>
      </c>
      <c r="B2582" s="3">
        <v>41869</v>
      </c>
      <c r="C2582" s="10" t="str">
        <f t="shared" si="240"/>
        <v>August</v>
      </c>
      <c r="D2582" s="10" t="str">
        <f t="shared" si="241"/>
        <v>2014</v>
      </c>
      <c r="E2582" s="3">
        <v>41876</v>
      </c>
      <c r="F2582" s="13">
        <f t="shared" si="242"/>
        <v>7</v>
      </c>
      <c r="G2582" s="2" t="s">
        <v>3486</v>
      </c>
      <c r="H2582" s="2" t="s">
        <v>3150</v>
      </c>
      <c r="I2582" s="22" t="str">
        <f t="shared" si="243"/>
        <v>United States</v>
      </c>
      <c r="J2582" s="22" t="str">
        <f t="shared" si="244"/>
        <v>California</v>
      </c>
      <c r="K2582" s="2" t="s">
        <v>18</v>
      </c>
      <c r="L2582" s="2" t="s">
        <v>1220</v>
      </c>
      <c r="M2582" s="4">
        <v>13.92</v>
      </c>
      <c r="N2582" s="4">
        <v>3</v>
      </c>
      <c r="O2582" s="4">
        <v>4.8719999999999999</v>
      </c>
      <c r="P2582" s="14">
        <f t="shared" si="245"/>
        <v>0.35</v>
      </c>
    </row>
    <row r="2583" spans="1:16" ht="14.25" customHeight="1" x14ac:dyDescent="0.25">
      <c r="A2583" s="2" t="s">
        <v>2681</v>
      </c>
      <c r="B2583" s="3">
        <v>41869</v>
      </c>
      <c r="C2583" s="10" t="str">
        <f t="shared" si="240"/>
        <v>August</v>
      </c>
      <c r="D2583" s="10" t="str">
        <f t="shared" si="241"/>
        <v>2014</v>
      </c>
      <c r="E2583" s="3">
        <v>41876</v>
      </c>
      <c r="F2583" s="13">
        <f t="shared" si="242"/>
        <v>7</v>
      </c>
      <c r="G2583" s="2" t="s">
        <v>3486</v>
      </c>
      <c r="H2583" s="2" t="s">
        <v>3150</v>
      </c>
      <c r="I2583" s="22" t="str">
        <f t="shared" si="243"/>
        <v>United States</v>
      </c>
      <c r="J2583" s="22" t="str">
        <f t="shared" si="244"/>
        <v>California</v>
      </c>
      <c r="K2583" s="2" t="s">
        <v>20</v>
      </c>
      <c r="L2583" s="2" t="s">
        <v>2682</v>
      </c>
      <c r="M2583" s="4">
        <v>2518.29</v>
      </c>
      <c r="N2583" s="4">
        <v>9</v>
      </c>
      <c r="O2583" s="4">
        <v>654.75540000000001</v>
      </c>
      <c r="P2583" s="14">
        <f t="shared" si="245"/>
        <v>0.26</v>
      </c>
    </row>
    <row r="2584" spans="1:16" ht="14.25" customHeight="1" x14ac:dyDescent="0.25">
      <c r="A2584" s="2" t="s">
        <v>2681</v>
      </c>
      <c r="B2584" s="3">
        <v>41869</v>
      </c>
      <c r="C2584" s="10" t="str">
        <f t="shared" si="240"/>
        <v>August</v>
      </c>
      <c r="D2584" s="10" t="str">
        <f t="shared" si="241"/>
        <v>2014</v>
      </c>
      <c r="E2584" s="3">
        <v>41876</v>
      </c>
      <c r="F2584" s="13">
        <f t="shared" si="242"/>
        <v>7</v>
      </c>
      <c r="G2584" s="2" t="s">
        <v>3486</v>
      </c>
      <c r="H2584" s="2" t="s">
        <v>3150</v>
      </c>
      <c r="I2584" s="22" t="str">
        <f t="shared" si="243"/>
        <v>United States</v>
      </c>
      <c r="J2584" s="22" t="str">
        <f t="shared" si="244"/>
        <v>California</v>
      </c>
      <c r="K2584" s="2" t="s">
        <v>28</v>
      </c>
      <c r="L2584" s="2" t="s">
        <v>427</v>
      </c>
      <c r="M2584" s="4">
        <v>540.57000000000005</v>
      </c>
      <c r="N2584" s="4">
        <v>3</v>
      </c>
      <c r="O2584" s="4">
        <v>140.54820000000001</v>
      </c>
      <c r="P2584" s="14">
        <f t="shared" si="245"/>
        <v>0.26</v>
      </c>
    </row>
    <row r="2585" spans="1:16" ht="14.25" customHeight="1" x14ac:dyDescent="0.25">
      <c r="A2585" s="2" t="s">
        <v>2681</v>
      </c>
      <c r="B2585" s="3">
        <v>41869</v>
      </c>
      <c r="C2585" s="10" t="str">
        <f t="shared" si="240"/>
        <v>August</v>
      </c>
      <c r="D2585" s="10" t="str">
        <f t="shared" si="241"/>
        <v>2014</v>
      </c>
      <c r="E2585" s="3">
        <v>41876</v>
      </c>
      <c r="F2585" s="13">
        <f t="shared" si="242"/>
        <v>7</v>
      </c>
      <c r="G2585" s="2" t="s">
        <v>3486</v>
      </c>
      <c r="H2585" s="2" t="s">
        <v>3150</v>
      </c>
      <c r="I2585" s="22" t="str">
        <f t="shared" si="243"/>
        <v>United States</v>
      </c>
      <c r="J2585" s="22" t="str">
        <f t="shared" si="244"/>
        <v>California</v>
      </c>
      <c r="K2585" s="2" t="s">
        <v>18</v>
      </c>
      <c r="L2585" s="2" t="s">
        <v>680</v>
      </c>
      <c r="M2585" s="4">
        <v>221.05600000000001</v>
      </c>
      <c r="N2585" s="4">
        <v>8</v>
      </c>
      <c r="O2585" s="4">
        <v>77.369600000000005</v>
      </c>
      <c r="P2585" s="14">
        <f t="shared" si="245"/>
        <v>0.35000000000000003</v>
      </c>
    </row>
    <row r="2586" spans="1:16" ht="14.25" customHeight="1" x14ac:dyDescent="0.25">
      <c r="A2586" s="2" t="s">
        <v>2683</v>
      </c>
      <c r="B2586" s="3">
        <v>41623</v>
      </c>
      <c r="C2586" s="10" t="str">
        <f t="shared" si="240"/>
        <v>December</v>
      </c>
      <c r="D2586" s="10" t="str">
        <f t="shared" si="241"/>
        <v>2013</v>
      </c>
      <c r="E2586" s="3">
        <v>41626</v>
      </c>
      <c r="F2586" s="13">
        <f t="shared" si="242"/>
        <v>3</v>
      </c>
      <c r="G2586" s="2" t="s">
        <v>3768</v>
      </c>
      <c r="H2586" s="2" t="s">
        <v>3149</v>
      </c>
      <c r="I2586" s="22" t="str">
        <f t="shared" si="243"/>
        <v>United States</v>
      </c>
      <c r="J2586" s="22" t="str">
        <f t="shared" si="244"/>
        <v>California</v>
      </c>
      <c r="K2586" s="2" t="s">
        <v>72</v>
      </c>
      <c r="L2586" s="2" t="s">
        <v>73</v>
      </c>
      <c r="M2586" s="4">
        <v>81.424000000000007</v>
      </c>
      <c r="N2586" s="4">
        <v>2</v>
      </c>
      <c r="O2586" s="4">
        <v>-9.1601999999999997</v>
      </c>
      <c r="P2586" s="14">
        <f t="shared" si="245"/>
        <v>-0.11249999999999999</v>
      </c>
    </row>
    <row r="2587" spans="1:16" ht="14.25" customHeight="1" x14ac:dyDescent="0.25">
      <c r="A2587" s="2" t="s">
        <v>2683</v>
      </c>
      <c r="B2587" s="3">
        <v>41623</v>
      </c>
      <c r="C2587" s="10" t="str">
        <f t="shared" si="240"/>
        <v>December</v>
      </c>
      <c r="D2587" s="10" t="str">
        <f t="shared" si="241"/>
        <v>2013</v>
      </c>
      <c r="E2587" s="3">
        <v>41626</v>
      </c>
      <c r="F2587" s="13">
        <f t="shared" si="242"/>
        <v>3</v>
      </c>
      <c r="G2587" s="2" t="s">
        <v>3768</v>
      </c>
      <c r="H2587" s="2" t="s">
        <v>3149</v>
      </c>
      <c r="I2587" s="22" t="str">
        <f t="shared" si="243"/>
        <v>United States</v>
      </c>
      <c r="J2587" s="22" t="str">
        <f t="shared" si="244"/>
        <v>California</v>
      </c>
      <c r="K2587" s="2" t="s">
        <v>28</v>
      </c>
      <c r="L2587" s="2" t="s">
        <v>98</v>
      </c>
      <c r="M2587" s="4">
        <v>134.80000000000001</v>
      </c>
      <c r="N2587" s="4">
        <v>10</v>
      </c>
      <c r="O2587" s="4">
        <v>35.048000000000002</v>
      </c>
      <c r="P2587" s="14">
        <f t="shared" si="245"/>
        <v>0.26</v>
      </c>
    </row>
    <row r="2588" spans="1:16" ht="14.25" customHeight="1" x14ac:dyDescent="0.25">
      <c r="A2588" s="2" t="s">
        <v>2684</v>
      </c>
      <c r="B2588" s="3">
        <v>41918</v>
      </c>
      <c r="C2588" s="10" t="str">
        <f t="shared" si="240"/>
        <v>October</v>
      </c>
      <c r="D2588" s="10" t="str">
        <f t="shared" si="241"/>
        <v>2014</v>
      </c>
      <c r="E2588" s="3">
        <v>41923</v>
      </c>
      <c r="F2588" s="13">
        <f t="shared" si="242"/>
        <v>5</v>
      </c>
      <c r="G2588" s="2" t="s">
        <v>3454</v>
      </c>
      <c r="H2588" s="2" t="s">
        <v>3274</v>
      </c>
      <c r="I2588" s="22" t="str">
        <f t="shared" si="243"/>
        <v>United States</v>
      </c>
      <c r="J2588" s="22" t="str">
        <f t="shared" si="244"/>
        <v>California</v>
      </c>
      <c r="K2588" s="2" t="s">
        <v>72</v>
      </c>
      <c r="L2588" s="2" t="s">
        <v>1053</v>
      </c>
      <c r="M2588" s="4">
        <v>435.16800000000001</v>
      </c>
      <c r="N2588" s="4">
        <v>4</v>
      </c>
      <c r="O2588" s="4">
        <v>-59.835599999999999</v>
      </c>
      <c r="P2588" s="14">
        <f t="shared" si="245"/>
        <v>-0.13749999999999998</v>
      </c>
    </row>
    <row r="2589" spans="1:16" ht="14.25" customHeight="1" x14ac:dyDescent="0.25">
      <c r="A2589" s="2" t="s">
        <v>2684</v>
      </c>
      <c r="B2589" s="3">
        <v>41918</v>
      </c>
      <c r="C2589" s="10" t="str">
        <f t="shared" si="240"/>
        <v>October</v>
      </c>
      <c r="D2589" s="10" t="str">
        <f t="shared" si="241"/>
        <v>2014</v>
      </c>
      <c r="E2589" s="3">
        <v>41923</v>
      </c>
      <c r="F2589" s="13">
        <f t="shared" si="242"/>
        <v>5</v>
      </c>
      <c r="G2589" s="2" t="s">
        <v>3454</v>
      </c>
      <c r="H2589" s="2" t="s">
        <v>3274</v>
      </c>
      <c r="I2589" s="22" t="str">
        <f t="shared" si="243"/>
        <v>United States</v>
      </c>
      <c r="J2589" s="22" t="str">
        <f t="shared" si="244"/>
        <v>California</v>
      </c>
      <c r="K2589" s="2" t="s">
        <v>79</v>
      </c>
      <c r="L2589" s="2" t="s">
        <v>106</v>
      </c>
      <c r="M2589" s="4">
        <v>14.9</v>
      </c>
      <c r="N2589" s="4">
        <v>5</v>
      </c>
      <c r="O2589" s="4">
        <v>6.8540000000000001</v>
      </c>
      <c r="P2589" s="14">
        <f t="shared" si="245"/>
        <v>0.46</v>
      </c>
    </row>
    <row r="2590" spans="1:16" ht="14.25" customHeight="1" x14ac:dyDescent="0.25">
      <c r="A2590" s="2" t="s">
        <v>2684</v>
      </c>
      <c r="B2590" s="3">
        <v>41918</v>
      </c>
      <c r="C2590" s="10" t="str">
        <f t="shared" si="240"/>
        <v>October</v>
      </c>
      <c r="D2590" s="10" t="str">
        <f t="shared" si="241"/>
        <v>2014</v>
      </c>
      <c r="E2590" s="3">
        <v>41923</v>
      </c>
      <c r="F2590" s="13">
        <f t="shared" si="242"/>
        <v>5</v>
      </c>
      <c r="G2590" s="2" t="s">
        <v>3454</v>
      </c>
      <c r="H2590" s="2" t="s">
        <v>3274</v>
      </c>
      <c r="I2590" s="22" t="str">
        <f t="shared" si="243"/>
        <v>United States</v>
      </c>
      <c r="J2590" s="22" t="str">
        <f t="shared" si="244"/>
        <v>California</v>
      </c>
      <c r="K2590" s="2" t="s">
        <v>20</v>
      </c>
      <c r="L2590" s="2" t="s">
        <v>1723</v>
      </c>
      <c r="M2590" s="4">
        <v>15.8</v>
      </c>
      <c r="N2590" s="4">
        <v>4</v>
      </c>
      <c r="O2590" s="4">
        <v>4.1079999999999997</v>
      </c>
      <c r="P2590" s="14">
        <f t="shared" si="245"/>
        <v>0.25999999999999995</v>
      </c>
    </row>
    <row r="2591" spans="1:16" ht="14.25" customHeight="1" x14ac:dyDescent="0.25">
      <c r="A2591" s="2" t="s">
        <v>2684</v>
      </c>
      <c r="B2591" s="3">
        <v>41918</v>
      </c>
      <c r="C2591" s="10" t="str">
        <f t="shared" si="240"/>
        <v>October</v>
      </c>
      <c r="D2591" s="10" t="str">
        <f t="shared" si="241"/>
        <v>2014</v>
      </c>
      <c r="E2591" s="3">
        <v>41923</v>
      </c>
      <c r="F2591" s="13">
        <f t="shared" si="242"/>
        <v>5</v>
      </c>
      <c r="G2591" s="2" t="s">
        <v>3454</v>
      </c>
      <c r="H2591" s="2" t="s">
        <v>3274</v>
      </c>
      <c r="I2591" s="22" t="str">
        <f t="shared" si="243"/>
        <v>United States</v>
      </c>
      <c r="J2591" s="22" t="str">
        <f t="shared" si="244"/>
        <v>California</v>
      </c>
      <c r="K2591" s="2" t="s">
        <v>12</v>
      </c>
      <c r="L2591" s="2" t="s">
        <v>2685</v>
      </c>
      <c r="M2591" s="4">
        <v>72.900000000000006</v>
      </c>
      <c r="N2591" s="4">
        <v>5</v>
      </c>
      <c r="O2591" s="4">
        <v>26.972999999999999</v>
      </c>
      <c r="P2591" s="14">
        <f t="shared" si="245"/>
        <v>0.36999999999999994</v>
      </c>
    </row>
    <row r="2592" spans="1:16" ht="14.25" customHeight="1" x14ac:dyDescent="0.25">
      <c r="A2592" s="2" t="s">
        <v>2684</v>
      </c>
      <c r="B2592" s="3">
        <v>41918</v>
      </c>
      <c r="C2592" s="10" t="str">
        <f t="shared" si="240"/>
        <v>October</v>
      </c>
      <c r="D2592" s="10" t="str">
        <f t="shared" si="241"/>
        <v>2014</v>
      </c>
      <c r="E2592" s="3">
        <v>41923</v>
      </c>
      <c r="F2592" s="13">
        <f t="shared" si="242"/>
        <v>5</v>
      </c>
      <c r="G2592" s="2" t="s">
        <v>3454</v>
      </c>
      <c r="H2592" s="2" t="s">
        <v>3274</v>
      </c>
      <c r="I2592" s="22" t="str">
        <f t="shared" si="243"/>
        <v>United States</v>
      </c>
      <c r="J2592" s="22" t="str">
        <f t="shared" si="244"/>
        <v>California</v>
      </c>
      <c r="K2592" s="2" t="s">
        <v>22</v>
      </c>
      <c r="L2592" s="2" t="s">
        <v>685</v>
      </c>
      <c r="M2592" s="4">
        <v>206.352</v>
      </c>
      <c r="N2592" s="4">
        <v>3</v>
      </c>
      <c r="O2592" s="4">
        <v>5.1588000000000003</v>
      </c>
      <c r="P2592" s="14">
        <f t="shared" si="245"/>
        <v>2.5000000000000001E-2</v>
      </c>
    </row>
    <row r="2593" spans="1:16" ht="14.25" customHeight="1" x14ac:dyDescent="0.25">
      <c r="A2593" s="2" t="s">
        <v>2684</v>
      </c>
      <c r="B2593" s="3">
        <v>41918</v>
      </c>
      <c r="C2593" s="10" t="str">
        <f t="shared" si="240"/>
        <v>October</v>
      </c>
      <c r="D2593" s="10" t="str">
        <f t="shared" si="241"/>
        <v>2014</v>
      </c>
      <c r="E2593" s="3">
        <v>41923</v>
      </c>
      <c r="F2593" s="13">
        <f t="shared" si="242"/>
        <v>5</v>
      </c>
      <c r="G2593" s="2" t="s">
        <v>3454</v>
      </c>
      <c r="H2593" s="2" t="s">
        <v>3274</v>
      </c>
      <c r="I2593" s="22" t="str">
        <f t="shared" si="243"/>
        <v>United States</v>
      </c>
      <c r="J2593" s="22" t="str">
        <f t="shared" si="244"/>
        <v>California</v>
      </c>
      <c r="K2593" s="2" t="s">
        <v>16</v>
      </c>
      <c r="L2593" s="2" t="s">
        <v>1026</v>
      </c>
      <c r="M2593" s="4">
        <v>7.992</v>
      </c>
      <c r="N2593" s="4">
        <v>1</v>
      </c>
      <c r="O2593" s="4">
        <v>2.6972999999999998</v>
      </c>
      <c r="P2593" s="14">
        <f t="shared" si="245"/>
        <v>0.33749999999999997</v>
      </c>
    </row>
    <row r="2594" spans="1:16" ht="14.25" customHeight="1" x14ac:dyDescent="0.25">
      <c r="A2594" s="2" t="s">
        <v>2686</v>
      </c>
      <c r="B2594" s="3">
        <v>40991</v>
      </c>
      <c r="C2594" s="10" t="str">
        <f t="shared" si="240"/>
        <v>March</v>
      </c>
      <c r="D2594" s="10" t="str">
        <f t="shared" si="241"/>
        <v>2012</v>
      </c>
      <c r="E2594" s="3">
        <v>40998</v>
      </c>
      <c r="F2594" s="13">
        <f t="shared" si="242"/>
        <v>7</v>
      </c>
      <c r="G2594" s="2" t="s">
        <v>3754</v>
      </c>
      <c r="H2594" s="2" t="s">
        <v>3131</v>
      </c>
      <c r="I2594" s="22" t="str">
        <f t="shared" si="243"/>
        <v>United States</v>
      </c>
      <c r="J2594" s="22" t="str">
        <f t="shared" si="244"/>
        <v>California</v>
      </c>
      <c r="K2594" s="2" t="s">
        <v>45</v>
      </c>
      <c r="L2594" s="2" t="s">
        <v>1004</v>
      </c>
      <c r="M2594" s="4">
        <v>33.36</v>
      </c>
      <c r="N2594" s="4">
        <v>4</v>
      </c>
      <c r="O2594" s="4">
        <v>16.68</v>
      </c>
      <c r="P2594" s="14">
        <f t="shared" si="245"/>
        <v>0.5</v>
      </c>
    </row>
    <row r="2595" spans="1:16" ht="14.25" customHeight="1" x14ac:dyDescent="0.25">
      <c r="A2595" s="2" t="s">
        <v>2687</v>
      </c>
      <c r="B2595" s="3">
        <v>41558</v>
      </c>
      <c r="C2595" s="10" t="str">
        <f t="shared" si="240"/>
        <v>October</v>
      </c>
      <c r="D2595" s="10" t="str">
        <f t="shared" si="241"/>
        <v>2013</v>
      </c>
      <c r="E2595" s="3">
        <v>41560</v>
      </c>
      <c r="F2595" s="13">
        <f t="shared" si="242"/>
        <v>2</v>
      </c>
      <c r="G2595" s="2" t="s">
        <v>3936</v>
      </c>
      <c r="H2595" s="2" t="s">
        <v>3146</v>
      </c>
      <c r="I2595" s="22" t="str">
        <f t="shared" si="243"/>
        <v>United States</v>
      </c>
      <c r="J2595" s="22" t="str">
        <f t="shared" si="244"/>
        <v>Colorado</v>
      </c>
      <c r="K2595" s="2" t="s">
        <v>198</v>
      </c>
      <c r="L2595" s="2" t="s">
        <v>2688</v>
      </c>
      <c r="M2595" s="4">
        <v>90.882000000000005</v>
      </c>
      <c r="N2595" s="4">
        <v>3</v>
      </c>
      <c r="O2595" s="4">
        <v>-190.85220000000001</v>
      </c>
      <c r="P2595" s="14">
        <f t="shared" si="245"/>
        <v>-2.1</v>
      </c>
    </row>
    <row r="2596" spans="1:16" ht="14.25" customHeight="1" x14ac:dyDescent="0.25">
      <c r="A2596" s="2" t="s">
        <v>2687</v>
      </c>
      <c r="B2596" s="3">
        <v>41558</v>
      </c>
      <c r="C2596" s="10" t="str">
        <f t="shared" si="240"/>
        <v>October</v>
      </c>
      <c r="D2596" s="10" t="str">
        <f t="shared" si="241"/>
        <v>2013</v>
      </c>
      <c r="E2596" s="3">
        <v>41560</v>
      </c>
      <c r="F2596" s="13">
        <f t="shared" si="242"/>
        <v>2</v>
      </c>
      <c r="G2596" s="2" t="s">
        <v>3936</v>
      </c>
      <c r="H2596" s="2" t="s">
        <v>3146</v>
      </c>
      <c r="I2596" s="22" t="str">
        <f t="shared" si="243"/>
        <v>United States</v>
      </c>
      <c r="J2596" s="22" t="str">
        <f t="shared" si="244"/>
        <v>Colorado</v>
      </c>
      <c r="K2596" s="2" t="s">
        <v>16</v>
      </c>
      <c r="L2596" s="2" t="s">
        <v>2689</v>
      </c>
      <c r="M2596" s="4">
        <v>15.992000000000001</v>
      </c>
      <c r="N2596" s="4">
        <v>1</v>
      </c>
      <c r="O2596" s="4">
        <v>-2.9984999999999999</v>
      </c>
      <c r="P2596" s="14">
        <f t="shared" si="245"/>
        <v>-0.18749999999999997</v>
      </c>
    </row>
    <row r="2597" spans="1:16" ht="14.25" customHeight="1" x14ac:dyDescent="0.25">
      <c r="A2597" s="2" t="s">
        <v>2687</v>
      </c>
      <c r="B2597" s="3">
        <v>41558</v>
      </c>
      <c r="C2597" s="10" t="str">
        <f t="shared" si="240"/>
        <v>October</v>
      </c>
      <c r="D2597" s="10" t="str">
        <f t="shared" si="241"/>
        <v>2013</v>
      </c>
      <c r="E2597" s="3">
        <v>41560</v>
      </c>
      <c r="F2597" s="13">
        <f t="shared" si="242"/>
        <v>2</v>
      </c>
      <c r="G2597" s="2" t="s">
        <v>3936</v>
      </c>
      <c r="H2597" s="2" t="s">
        <v>3146</v>
      </c>
      <c r="I2597" s="22" t="str">
        <f t="shared" si="243"/>
        <v>United States</v>
      </c>
      <c r="J2597" s="22" t="str">
        <f t="shared" si="244"/>
        <v>Colorado</v>
      </c>
      <c r="K2597" s="2" t="s">
        <v>72</v>
      </c>
      <c r="L2597" s="2" t="s">
        <v>2584</v>
      </c>
      <c r="M2597" s="4">
        <v>120.78400000000001</v>
      </c>
      <c r="N2597" s="4">
        <v>1</v>
      </c>
      <c r="O2597" s="4">
        <v>13.588200000000001</v>
      </c>
      <c r="P2597" s="14">
        <f t="shared" si="245"/>
        <v>0.1125</v>
      </c>
    </row>
    <row r="2598" spans="1:16" ht="14.25" customHeight="1" x14ac:dyDescent="0.25">
      <c r="A2598" s="2" t="s">
        <v>2690</v>
      </c>
      <c r="B2598" s="3">
        <v>41148</v>
      </c>
      <c r="C2598" s="10" t="str">
        <f t="shared" si="240"/>
        <v>August</v>
      </c>
      <c r="D2598" s="10" t="str">
        <f t="shared" si="241"/>
        <v>2012</v>
      </c>
      <c r="E2598" s="3">
        <v>41152</v>
      </c>
      <c r="F2598" s="13">
        <f t="shared" si="242"/>
        <v>4</v>
      </c>
      <c r="G2598" s="2" t="s">
        <v>3676</v>
      </c>
      <c r="H2598" s="2" t="s">
        <v>3131</v>
      </c>
      <c r="I2598" s="22" t="str">
        <f t="shared" si="243"/>
        <v>United States</v>
      </c>
      <c r="J2598" s="22" t="str">
        <f t="shared" si="244"/>
        <v>California</v>
      </c>
      <c r="K2598" s="2" t="s">
        <v>18</v>
      </c>
      <c r="L2598" s="2" t="s">
        <v>2691</v>
      </c>
      <c r="M2598" s="4">
        <v>5.1040000000000001</v>
      </c>
      <c r="N2598" s="4">
        <v>1</v>
      </c>
      <c r="O2598" s="4">
        <v>1.6588000000000001</v>
      </c>
      <c r="P2598" s="14">
        <f t="shared" si="245"/>
        <v>0.32500000000000001</v>
      </c>
    </row>
    <row r="2599" spans="1:16" ht="14.25" customHeight="1" x14ac:dyDescent="0.25">
      <c r="A2599" s="2" t="s">
        <v>2692</v>
      </c>
      <c r="B2599" s="3">
        <v>41386</v>
      </c>
      <c r="C2599" s="10" t="str">
        <f t="shared" si="240"/>
        <v>April</v>
      </c>
      <c r="D2599" s="10" t="str">
        <f t="shared" si="241"/>
        <v>2013</v>
      </c>
      <c r="E2599" s="3">
        <v>41389</v>
      </c>
      <c r="F2599" s="13">
        <f t="shared" si="242"/>
        <v>3</v>
      </c>
      <c r="G2599" s="2" t="s">
        <v>3311</v>
      </c>
      <c r="H2599" s="2" t="s">
        <v>3132</v>
      </c>
      <c r="I2599" s="22" t="str">
        <f t="shared" si="243"/>
        <v>United States</v>
      </c>
      <c r="J2599" s="22" t="str">
        <f t="shared" si="244"/>
        <v>Washington</v>
      </c>
      <c r="K2599" s="2" t="s">
        <v>18</v>
      </c>
      <c r="L2599" s="2" t="s">
        <v>483</v>
      </c>
      <c r="M2599" s="4">
        <v>8.32</v>
      </c>
      <c r="N2599" s="4">
        <v>5</v>
      </c>
      <c r="O2599" s="4">
        <v>2.8079999999999998</v>
      </c>
      <c r="P2599" s="14">
        <f t="shared" si="245"/>
        <v>0.33749999999999997</v>
      </c>
    </row>
    <row r="2600" spans="1:16" ht="14.25" customHeight="1" x14ac:dyDescent="0.25">
      <c r="A2600" s="2" t="s">
        <v>2693</v>
      </c>
      <c r="B2600" s="3">
        <v>41233</v>
      </c>
      <c r="C2600" s="10" t="str">
        <f t="shared" si="240"/>
        <v>November</v>
      </c>
      <c r="D2600" s="10" t="str">
        <f t="shared" si="241"/>
        <v>2012</v>
      </c>
      <c r="E2600" s="3">
        <v>41236</v>
      </c>
      <c r="F2600" s="13">
        <f t="shared" si="242"/>
        <v>3</v>
      </c>
      <c r="G2600" s="2" t="s">
        <v>3523</v>
      </c>
      <c r="H2600" s="2" t="s">
        <v>3138</v>
      </c>
      <c r="I2600" s="22" t="str">
        <f t="shared" si="243"/>
        <v>United States</v>
      </c>
      <c r="J2600" s="22" t="str">
        <f t="shared" si="244"/>
        <v>Colorado</v>
      </c>
      <c r="K2600" s="2" t="s">
        <v>18</v>
      </c>
      <c r="L2600" s="2" t="s">
        <v>178</v>
      </c>
      <c r="M2600" s="4">
        <v>4.8959999999999999</v>
      </c>
      <c r="N2600" s="4">
        <v>3</v>
      </c>
      <c r="O2600" s="4">
        <v>-3.4272</v>
      </c>
      <c r="P2600" s="14">
        <f t="shared" si="245"/>
        <v>-0.70000000000000007</v>
      </c>
    </row>
    <row r="2601" spans="1:16" ht="14.25" customHeight="1" x14ac:dyDescent="0.25">
      <c r="A2601" s="2" t="s">
        <v>2693</v>
      </c>
      <c r="B2601" s="3">
        <v>41233</v>
      </c>
      <c r="C2601" s="10" t="str">
        <f t="shared" si="240"/>
        <v>November</v>
      </c>
      <c r="D2601" s="10" t="str">
        <f t="shared" si="241"/>
        <v>2012</v>
      </c>
      <c r="E2601" s="3">
        <v>41236</v>
      </c>
      <c r="F2601" s="13">
        <f t="shared" si="242"/>
        <v>3</v>
      </c>
      <c r="G2601" s="2" t="s">
        <v>3523</v>
      </c>
      <c r="H2601" s="2" t="s">
        <v>3138</v>
      </c>
      <c r="I2601" s="22" t="str">
        <f t="shared" si="243"/>
        <v>United States</v>
      </c>
      <c r="J2601" s="22" t="str">
        <f t="shared" si="244"/>
        <v>Colorado</v>
      </c>
      <c r="K2601" s="2" t="s">
        <v>198</v>
      </c>
      <c r="L2601" s="2" t="s">
        <v>2694</v>
      </c>
      <c r="M2601" s="4">
        <v>145.76400000000001</v>
      </c>
      <c r="N2601" s="4">
        <v>6</v>
      </c>
      <c r="O2601" s="4">
        <v>-247.7988</v>
      </c>
      <c r="P2601" s="14">
        <f t="shared" si="245"/>
        <v>-1.7</v>
      </c>
    </row>
    <row r="2602" spans="1:16" ht="14.25" customHeight="1" x14ac:dyDescent="0.25">
      <c r="A2602" s="2" t="s">
        <v>2693</v>
      </c>
      <c r="B2602" s="3">
        <v>41233</v>
      </c>
      <c r="C2602" s="10" t="str">
        <f t="shared" si="240"/>
        <v>November</v>
      </c>
      <c r="D2602" s="10" t="str">
        <f t="shared" si="241"/>
        <v>2012</v>
      </c>
      <c r="E2602" s="3">
        <v>41236</v>
      </c>
      <c r="F2602" s="13">
        <f t="shared" si="242"/>
        <v>3</v>
      </c>
      <c r="G2602" s="2" t="s">
        <v>3523</v>
      </c>
      <c r="H2602" s="2" t="s">
        <v>3138</v>
      </c>
      <c r="I2602" s="22" t="str">
        <f t="shared" si="243"/>
        <v>United States</v>
      </c>
      <c r="J2602" s="22" t="str">
        <f t="shared" si="244"/>
        <v>Colorado</v>
      </c>
      <c r="K2602" s="2" t="s">
        <v>18</v>
      </c>
      <c r="L2602" s="2" t="s">
        <v>2695</v>
      </c>
      <c r="M2602" s="4">
        <v>9.6120000000000001</v>
      </c>
      <c r="N2602" s="4">
        <v>6</v>
      </c>
      <c r="O2602" s="4">
        <v>-7.3692000000000002</v>
      </c>
      <c r="P2602" s="14">
        <f t="shared" si="245"/>
        <v>-0.76666666666666672</v>
      </c>
    </row>
    <row r="2603" spans="1:16" ht="14.25" customHeight="1" x14ac:dyDescent="0.25">
      <c r="A2603" s="2" t="s">
        <v>2696</v>
      </c>
      <c r="B2603" s="3">
        <v>41947</v>
      </c>
      <c r="C2603" s="10" t="str">
        <f t="shared" si="240"/>
        <v>November</v>
      </c>
      <c r="D2603" s="10" t="str">
        <f t="shared" si="241"/>
        <v>2014</v>
      </c>
      <c r="E2603" s="3">
        <v>41949</v>
      </c>
      <c r="F2603" s="13">
        <f t="shared" si="242"/>
        <v>2</v>
      </c>
      <c r="G2603" s="2" t="s">
        <v>3872</v>
      </c>
      <c r="H2603" s="2" t="s">
        <v>3149</v>
      </c>
      <c r="I2603" s="22" t="str">
        <f t="shared" si="243"/>
        <v>United States</v>
      </c>
      <c r="J2603" s="22" t="str">
        <f t="shared" si="244"/>
        <v>California</v>
      </c>
      <c r="K2603" s="2" t="s">
        <v>38</v>
      </c>
      <c r="L2603" s="2" t="s">
        <v>133</v>
      </c>
      <c r="M2603" s="4">
        <v>199.75</v>
      </c>
      <c r="N2603" s="4">
        <v>5</v>
      </c>
      <c r="O2603" s="4">
        <v>87.89</v>
      </c>
      <c r="P2603" s="14">
        <f t="shared" si="245"/>
        <v>0.44</v>
      </c>
    </row>
    <row r="2604" spans="1:16" ht="14.25" customHeight="1" x14ac:dyDescent="0.25">
      <c r="A2604" s="2" t="s">
        <v>2696</v>
      </c>
      <c r="B2604" s="3">
        <v>41947</v>
      </c>
      <c r="C2604" s="10" t="str">
        <f t="shared" si="240"/>
        <v>November</v>
      </c>
      <c r="D2604" s="10" t="str">
        <f t="shared" si="241"/>
        <v>2014</v>
      </c>
      <c r="E2604" s="3">
        <v>41949</v>
      </c>
      <c r="F2604" s="13">
        <f t="shared" si="242"/>
        <v>2</v>
      </c>
      <c r="G2604" s="2" t="s">
        <v>3872</v>
      </c>
      <c r="H2604" s="2" t="s">
        <v>3149</v>
      </c>
      <c r="I2604" s="22" t="str">
        <f t="shared" si="243"/>
        <v>United States</v>
      </c>
      <c r="J2604" s="22" t="str">
        <f t="shared" si="244"/>
        <v>California</v>
      </c>
      <c r="K2604" s="2" t="s">
        <v>22</v>
      </c>
      <c r="L2604" s="2" t="s">
        <v>1673</v>
      </c>
      <c r="M2604" s="4">
        <v>1673.184</v>
      </c>
      <c r="N2604" s="4">
        <v>12</v>
      </c>
      <c r="O2604" s="4">
        <v>20.9148</v>
      </c>
      <c r="P2604" s="14">
        <f t="shared" si="245"/>
        <v>1.2500000000000001E-2</v>
      </c>
    </row>
    <row r="2605" spans="1:16" ht="14.25" customHeight="1" x14ac:dyDescent="0.25">
      <c r="A2605" s="2" t="s">
        <v>2697</v>
      </c>
      <c r="B2605" s="3">
        <v>40667</v>
      </c>
      <c r="C2605" s="10" t="str">
        <f t="shared" si="240"/>
        <v>May</v>
      </c>
      <c r="D2605" s="10" t="str">
        <f t="shared" si="241"/>
        <v>2011</v>
      </c>
      <c r="E2605" s="3">
        <v>40670</v>
      </c>
      <c r="F2605" s="13">
        <f t="shared" si="242"/>
        <v>3</v>
      </c>
      <c r="G2605" s="2" t="s">
        <v>3937</v>
      </c>
      <c r="H2605" s="2" t="s">
        <v>3132</v>
      </c>
      <c r="I2605" s="22" t="str">
        <f t="shared" si="243"/>
        <v>United States</v>
      </c>
      <c r="J2605" s="22" t="str">
        <f t="shared" si="244"/>
        <v>Washington</v>
      </c>
      <c r="K2605" s="2" t="s">
        <v>12</v>
      </c>
      <c r="L2605" s="2" t="s">
        <v>1195</v>
      </c>
      <c r="M2605" s="4">
        <v>12.18</v>
      </c>
      <c r="N2605" s="4">
        <v>7</v>
      </c>
      <c r="O2605" s="4">
        <v>3.8976000000000002</v>
      </c>
      <c r="P2605" s="14">
        <f t="shared" si="245"/>
        <v>0.32</v>
      </c>
    </row>
    <row r="2606" spans="1:16" ht="14.25" customHeight="1" x14ac:dyDescent="0.25">
      <c r="A2606" s="2" t="s">
        <v>2697</v>
      </c>
      <c r="B2606" s="3">
        <v>40667</v>
      </c>
      <c r="C2606" s="10" t="str">
        <f t="shared" si="240"/>
        <v>May</v>
      </c>
      <c r="D2606" s="10" t="str">
        <f t="shared" si="241"/>
        <v>2011</v>
      </c>
      <c r="E2606" s="3">
        <v>40670</v>
      </c>
      <c r="F2606" s="13">
        <f t="shared" si="242"/>
        <v>3</v>
      </c>
      <c r="G2606" s="2" t="s">
        <v>3937</v>
      </c>
      <c r="H2606" s="2" t="s">
        <v>3132</v>
      </c>
      <c r="I2606" s="22" t="str">
        <f t="shared" si="243"/>
        <v>United States</v>
      </c>
      <c r="J2606" s="22" t="str">
        <f t="shared" si="244"/>
        <v>Washington</v>
      </c>
      <c r="K2606" s="2" t="s">
        <v>20</v>
      </c>
      <c r="L2606" s="2" t="s">
        <v>972</v>
      </c>
      <c r="M2606" s="4">
        <v>57.68</v>
      </c>
      <c r="N2606" s="4">
        <v>4</v>
      </c>
      <c r="O2606" s="4">
        <v>19.034400000000002</v>
      </c>
      <c r="P2606" s="14">
        <f t="shared" si="245"/>
        <v>0.33</v>
      </c>
    </row>
    <row r="2607" spans="1:16" ht="14.25" customHeight="1" x14ac:dyDescent="0.25">
      <c r="A2607" s="2" t="s">
        <v>2698</v>
      </c>
      <c r="B2607" s="3">
        <v>41255</v>
      </c>
      <c r="C2607" s="10" t="str">
        <f t="shared" si="240"/>
        <v>December</v>
      </c>
      <c r="D2607" s="10" t="str">
        <f t="shared" si="241"/>
        <v>2012</v>
      </c>
      <c r="E2607" s="3">
        <v>41258</v>
      </c>
      <c r="F2607" s="13">
        <f t="shared" si="242"/>
        <v>3</v>
      </c>
      <c r="G2607" s="2" t="s">
        <v>3938</v>
      </c>
      <c r="H2607" s="2" t="s">
        <v>3131</v>
      </c>
      <c r="I2607" s="22" t="str">
        <f t="shared" si="243"/>
        <v>United States</v>
      </c>
      <c r="J2607" s="22" t="str">
        <f t="shared" si="244"/>
        <v>California</v>
      </c>
      <c r="K2607" s="2" t="s">
        <v>38</v>
      </c>
      <c r="L2607" s="2" t="s">
        <v>900</v>
      </c>
      <c r="M2607" s="4">
        <v>299.94</v>
      </c>
      <c r="N2607" s="4">
        <v>6</v>
      </c>
      <c r="O2607" s="4">
        <v>128.9742</v>
      </c>
      <c r="P2607" s="14">
        <f t="shared" si="245"/>
        <v>0.43</v>
      </c>
    </row>
    <row r="2608" spans="1:16" ht="14.25" customHeight="1" x14ac:dyDescent="0.25">
      <c r="A2608" s="2" t="s">
        <v>2698</v>
      </c>
      <c r="B2608" s="3">
        <v>41255</v>
      </c>
      <c r="C2608" s="10" t="str">
        <f t="shared" si="240"/>
        <v>December</v>
      </c>
      <c r="D2608" s="10" t="str">
        <f t="shared" si="241"/>
        <v>2012</v>
      </c>
      <c r="E2608" s="3">
        <v>41258</v>
      </c>
      <c r="F2608" s="13">
        <f t="shared" si="242"/>
        <v>3</v>
      </c>
      <c r="G2608" s="2" t="s">
        <v>3938</v>
      </c>
      <c r="H2608" s="2" t="s">
        <v>3131</v>
      </c>
      <c r="I2608" s="22" t="str">
        <f t="shared" si="243"/>
        <v>United States</v>
      </c>
      <c r="J2608" s="22" t="str">
        <f t="shared" si="244"/>
        <v>California</v>
      </c>
      <c r="K2608" s="2" t="s">
        <v>82</v>
      </c>
      <c r="L2608" s="2" t="s">
        <v>106</v>
      </c>
      <c r="M2608" s="4">
        <v>25.76</v>
      </c>
      <c r="N2608" s="4">
        <v>7</v>
      </c>
      <c r="O2608" s="4">
        <v>0.51519999999999999</v>
      </c>
      <c r="P2608" s="14">
        <f t="shared" si="245"/>
        <v>1.9999999999999997E-2</v>
      </c>
    </row>
    <row r="2609" spans="1:16" ht="14.25" customHeight="1" x14ac:dyDescent="0.25">
      <c r="A2609" s="2" t="s">
        <v>2699</v>
      </c>
      <c r="B2609" s="3">
        <v>41555</v>
      </c>
      <c r="C2609" s="10" t="str">
        <f t="shared" si="240"/>
        <v>October</v>
      </c>
      <c r="D2609" s="10" t="str">
        <f t="shared" si="241"/>
        <v>2013</v>
      </c>
      <c r="E2609" s="3">
        <v>41559</v>
      </c>
      <c r="F2609" s="13">
        <f t="shared" si="242"/>
        <v>4</v>
      </c>
      <c r="G2609" s="2" t="s">
        <v>3663</v>
      </c>
      <c r="H2609" s="2" t="s">
        <v>3168</v>
      </c>
      <c r="I2609" s="22" t="str">
        <f t="shared" si="243"/>
        <v>United States</v>
      </c>
      <c r="J2609" s="22" t="str">
        <f t="shared" si="244"/>
        <v>Washington</v>
      </c>
      <c r="K2609" s="2" t="s">
        <v>79</v>
      </c>
      <c r="L2609" s="2" t="s">
        <v>2290</v>
      </c>
      <c r="M2609" s="4">
        <v>93.36</v>
      </c>
      <c r="N2609" s="4">
        <v>12</v>
      </c>
      <c r="O2609" s="4">
        <v>0.93359999999999999</v>
      </c>
      <c r="P2609" s="14">
        <f t="shared" si="245"/>
        <v>0.01</v>
      </c>
    </row>
    <row r="2610" spans="1:16" ht="14.25" customHeight="1" x14ac:dyDescent="0.25">
      <c r="A2610" s="2" t="s">
        <v>2700</v>
      </c>
      <c r="B2610" s="3">
        <v>41080</v>
      </c>
      <c r="C2610" s="10" t="str">
        <f t="shared" si="240"/>
        <v>June</v>
      </c>
      <c r="D2610" s="10" t="str">
        <f t="shared" si="241"/>
        <v>2012</v>
      </c>
      <c r="E2610" s="3">
        <v>41083</v>
      </c>
      <c r="F2610" s="13">
        <f t="shared" si="242"/>
        <v>3</v>
      </c>
      <c r="G2610" s="2" t="s">
        <v>3589</v>
      </c>
      <c r="H2610" s="2" t="s">
        <v>3138</v>
      </c>
      <c r="I2610" s="22" t="str">
        <f t="shared" si="243"/>
        <v>United States</v>
      </c>
      <c r="J2610" s="22" t="str">
        <f t="shared" si="244"/>
        <v>Colorado</v>
      </c>
      <c r="K2610" s="2" t="s">
        <v>16</v>
      </c>
      <c r="L2610" s="2" t="s">
        <v>2515</v>
      </c>
      <c r="M2610" s="4">
        <v>125.944</v>
      </c>
      <c r="N2610" s="4">
        <v>7</v>
      </c>
      <c r="O2610" s="4">
        <v>15.743</v>
      </c>
      <c r="P2610" s="14">
        <f t="shared" si="245"/>
        <v>0.125</v>
      </c>
    </row>
    <row r="2611" spans="1:16" ht="14.25" customHeight="1" x14ac:dyDescent="0.25">
      <c r="A2611" s="2" t="s">
        <v>2701</v>
      </c>
      <c r="B2611" s="3">
        <v>41930</v>
      </c>
      <c r="C2611" s="10" t="str">
        <f t="shared" si="240"/>
        <v>October</v>
      </c>
      <c r="D2611" s="10" t="str">
        <f t="shared" si="241"/>
        <v>2014</v>
      </c>
      <c r="E2611" s="3">
        <v>41932</v>
      </c>
      <c r="F2611" s="13">
        <f t="shared" si="242"/>
        <v>2</v>
      </c>
      <c r="G2611" s="2" t="s">
        <v>3812</v>
      </c>
      <c r="H2611" s="2" t="s">
        <v>3291</v>
      </c>
      <c r="I2611" s="22" t="str">
        <f t="shared" si="243"/>
        <v>United States</v>
      </c>
      <c r="J2611" s="22" t="str">
        <f t="shared" si="244"/>
        <v>California</v>
      </c>
      <c r="K2611" s="2" t="s">
        <v>16</v>
      </c>
      <c r="L2611" s="2" t="s">
        <v>1899</v>
      </c>
      <c r="M2611" s="4">
        <v>52.792000000000002</v>
      </c>
      <c r="N2611" s="4">
        <v>1</v>
      </c>
      <c r="O2611" s="4">
        <v>4.6193</v>
      </c>
      <c r="P2611" s="14">
        <f t="shared" si="245"/>
        <v>8.7499999999999994E-2</v>
      </c>
    </row>
    <row r="2612" spans="1:16" ht="14.25" customHeight="1" x14ac:dyDescent="0.25">
      <c r="A2612" s="2" t="s">
        <v>2702</v>
      </c>
      <c r="B2612" s="3">
        <v>41821</v>
      </c>
      <c r="C2612" s="10" t="str">
        <f t="shared" si="240"/>
        <v>July</v>
      </c>
      <c r="D2612" s="10" t="str">
        <f t="shared" si="241"/>
        <v>2014</v>
      </c>
      <c r="E2612" s="3">
        <v>41823</v>
      </c>
      <c r="F2612" s="13">
        <f t="shared" si="242"/>
        <v>2</v>
      </c>
      <c r="G2612" s="2" t="s">
        <v>3939</v>
      </c>
      <c r="H2612" s="2" t="s">
        <v>3131</v>
      </c>
      <c r="I2612" s="22" t="str">
        <f t="shared" si="243"/>
        <v>United States</v>
      </c>
      <c r="J2612" s="22" t="str">
        <f t="shared" si="244"/>
        <v>California</v>
      </c>
      <c r="K2612" s="2" t="s">
        <v>198</v>
      </c>
      <c r="L2612" s="2" t="s">
        <v>1361</v>
      </c>
      <c r="M2612" s="4">
        <v>435.99900000000002</v>
      </c>
      <c r="N2612" s="4">
        <v>3</v>
      </c>
      <c r="O2612" s="4">
        <v>5.1294000000000004</v>
      </c>
      <c r="P2612" s="14">
        <f t="shared" si="245"/>
        <v>1.1764705882352941E-2</v>
      </c>
    </row>
    <row r="2613" spans="1:16" ht="14.25" customHeight="1" x14ac:dyDescent="0.25">
      <c r="A2613" s="2" t="s">
        <v>2703</v>
      </c>
      <c r="B2613" s="3">
        <v>41873</v>
      </c>
      <c r="C2613" s="10" t="str">
        <f t="shared" si="240"/>
        <v>August</v>
      </c>
      <c r="D2613" s="10" t="str">
        <f t="shared" si="241"/>
        <v>2014</v>
      </c>
      <c r="E2613" s="3">
        <v>41877</v>
      </c>
      <c r="F2613" s="13">
        <f t="shared" si="242"/>
        <v>4</v>
      </c>
      <c r="G2613" s="2" t="s">
        <v>3811</v>
      </c>
      <c r="H2613" s="2" t="s">
        <v>3132</v>
      </c>
      <c r="I2613" s="22" t="str">
        <f t="shared" si="243"/>
        <v>United States</v>
      </c>
      <c r="J2613" s="22" t="str">
        <f t="shared" si="244"/>
        <v>Washington</v>
      </c>
      <c r="K2613" s="2" t="s">
        <v>72</v>
      </c>
      <c r="L2613" s="2" t="s">
        <v>2704</v>
      </c>
      <c r="M2613" s="4">
        <v>388.70400000000001</v>
      </c>
      <c r="N2613" s="4">
        <v>6</v>
      </c>
      <c r="O2613" s="4">
        <v>38.870399999999997</v>
      </c>
      <c r="P2613" s="14">
        <f t="shared" si="245"/>
        <v>9.9999999999999992E-2</v>
      </c>
    </row>
    <row r="2614" spans="1:16" ht="14.25" customHeight="1" x14ac:dyDescent="0.25">
      <c r="A2614" s="2" t="s">
        <v>2703</v>
      </c>
      <c r="B2614" s="3">
        <v>41873</v>
      </c>
      <c r="C2614" s="10" t="str">
        <f t="shared" si="240"/>
        <v>August</v>
      </c>
      <c r="D2614" s="10" t="str">
        <f t="shared" si="241"/>
        <v>2014</v>
      </c>
      <c r="E2614" s="3">
        <v>41877</v>
      </c>
      <c r="F2614" s="13">
        <f t="shared" si="242"/>
        <v>4</v>
      </c>
      <c r="G2614" s="2" t="s">
        <v>3811</v>
      </c>
      <c r="H2614" s="2" t="s">
        <v>3132</v>
      </c>
      <c r="I2614" s="22" t="str">
        <f t="shared" si="243"/>
        <v>United States</v>
      </c>
      <c r="J2614" s="22" t="str">
        <f t="shared" si="244"/>
        <v>Washington</v>
      </c>
      <c r="K2614" s="2" t="s">
        <v>28</v>
      </c>
      <c r="L2614" s="2" t="s">
        <v>1431</v>
      </c>
      <c r="M2614" s="4">
        <v>572.58000000000004</v>
      </c>
      <c r="N2614" s="4">
        <v>6</v>
      </c>
      <c r="O2614" s="4">
        <v>34.354799999999997</v>
      </c>
      <c r="P2614" s="14">
        <f t="shared" si="245"/>
        <v>5.9999999999999991E-2</v>
      </c>
    </row>
    <row r="2615" spans="1:16" ht="14.25" customHeight="1" x14ac:dyDescent="0.25">
      <c r="A2615" s="2" t="s">
        <v>2703</v>
      </c>
      <c r="B2615" s="3">
        <v>41873</v>
      </c>
      <c r="C2615" s="10" t="str">
        <f t="shared" si="240"/>
        <v>August</v>
      </c>
      <c r="D2615" s="10" t="str">
        <f t="shared" si="241"/>
        <v>2014</v>
      </c>
      <c r="E2615" s="3">
        <v>41877</v>
      </c>
      <c r="F2615" s="13">
        <f t="shared" si="242"/>
        <v>4</v>
      </c>
      <c r="G2615" s="2" t="s">
        <v>3811</v>
      </c>
      <c r="H2615" s="2" t="s">
        <v>3132</v>
      </c>
      <c r="I2615" s="22" t="str">
        <f t="shared" si="243"/>
        <v>United States</v>
      </c>
      <c r="J2615" s="22" t="str">
        <f t="shared" si="244"/>
        <v>Washington</v>
      </c>
      <c r="K2615" s="2" t="s">
        <v>38</v>
      </c>
      <c r="L2615" s="2" t="s">
        <v>1054</v>
      </c>
      <c r="M2615" s="4">
        <v>33.18</v>
      </c>
      <c r="N2615" s="4">
        <v>2</v>
      </c>
      <c r="O2615" s="4">
        <v>11.613</v>
      </c>
      <c r="P2615" s="14">
        <f t="shared" si="245"/>
        <v>0.35</v>
      </c>
    </row>
    <row r="2616" spans="1:16" ht="14.25" customHeight="1" x14ac:dyDescent="0.25">
      <c r="A2616" s="2" t="s">
        <v>2705</v>
      </c>
      <c r="B2616" s="3">
        <v>41898</v>
      </c>
      <c r="C2616" s="10" t="str">
        <f t="shared" si="240"/>
        <v>September</v>
      </c>
      <c r="D2616" s="10" t="str">
        <f t="shared" si="241"/>
        <v>2014</v>
      </c>
      <c r="E2616" s="3">
        <v>41900</v>
      </c>
      <c r="F2616" s="13">
        <f t="shared" si="242"/>
        <v>2</v>
      </c>
      <c r="G2616" s="2" t="s">
        <v>3847</v>
      </c>
      <c r="H2616" s="2" t="s">
        <v>3221</v>
      </c>
      <c r="I2616" s="22" t="str">
        <f t="shared" si="243"/>
        <v>United States</v>
      </c>
      <c r="J2616" s="22" t="str">
        <f t="shared" si="244"/>
        <v>Utah</v>
      </c>
      <c r="K2616" s="2" t="s">
        <v>18</v>
      </c>
      <c r="L2616" s="2" t="s">
        <v>65</v>
      </c>
      <c r="M2616" s="4">
        <v>295.05599999999998</v>
      </c>
      <c r="N2616" s="4">
        <v>9</v>
      </c>
      <c r="O2616" s="4">
        <v>106.95780000000001</v>
      </c>
      <c r="P2616" s="14">
        <f t="shared" si="245"/>
        <v>0.36250000000000004</v>
      </c>
    </row>
    <row r="2617" spans="1:16" ht="14.25" customHeight="1" x14ac:dyDescent="0.25">
      <c r="A2617" s="2" t="s">
        <v>2706</v>
      </c>
      <c r="B2617" s="3">
        <v>41149</v>
      </c>
      <c r="C2617" s="10" t="str">
        <f t="shared" si="240"/>
        <v>August</v>
      </c>
      <c r="D2617" s="10" t="str">
        <f t="shared" si="241"/>
        <v>2012</v>
      </c>
      <c r="E2617" s="3">
        <v>41156</v>
      </c>
      <c r="F2617" s="13">
        <f t="shared" si="242"/>
        <v>7</v>
      </c>
      <c r="G2617" s="2" t="s">
        <v>3815</v>
      </c>
      <c r="H2617" s="2" t="s">
        <v>3131</v>
      </c>
      <c r="I2617" s="22" t="str">
        <f t="shared" si="243"/>
        <v>United States</v>
      </c>
      <c r="J2617" s="22" t="str">
        <f t="shared" si="244"/>
        <v>California</v>
      </c>
      <c r="K2617" s="2" t="s">
        <v>28</v>
      </c>
      <c r="L2617" s="2" t="s">
        <v>2707</v>
      </c>
      <c r="M2617" s="4">
        <v>892.35</v>
      </c>
      <c r="N2617" s="4">
        <v>5</v>
      </c>
      <c r="O2617" s="4">
        <v>267.70499999999998</v>
      </c>
      <c r="P2617" s="14">
        <f t="shared" si="245"/>
        <v>0.3</v>
      </c>
    </row>
    <row r="2618" spans="1:16" ht="14.25" customHeight="1" x14ac:dyDescent="0.25">
      <c r="A2618" s="2" t="s">
        <v>2706</v>
      </c>
      <c r="B2618" s="3">
        <v>41149</v>
      </c>
      <c r="C2618" s="10" t="str">
        <f t="shared" si="240"/>
        <v>August</v>
      </c>
      <c r="D2618" s="10" t="str">
        <f t="shared" si="241"/>
        <v>2012</v>
      </c>
      <c r="E2618" s="3">
        <v>41156</v>
      </c>
      <c r="F2618" s="13">
        <f t="shared" si="242"/>
        <v>7</v>
      </c>
      <c r="G2618" s="2" t="s">
        <v>3815</v>
      </c>
      <c r="H2618" s="2" t="s">
        <v>3131</v>
      </c>
      <c r="I2618" s="22" t="str">
        <f t="shared" si="243"/>
        <v>United States</v>
      </c>
      <c r="J2618" s="22" t="str">
        <f t="shared" si="244"/>
        <v>California</v>
      </c>
      <c r="K2618" s="2" t="s">
        <v>198</v>
      </c>
      <c r="L2618" s="2" t="s">
        <v>2708</v>
      </c>
      <c r="M2618" s="4">
        <v>307.666</v>
      </c>
      <c r="N2618" s="4">
        <v>2</v>
      </c>
      <c r="O2618" s="4">
        <v>28.956800000000001</v>
      </c>
      <c r="P2618" s="14">
        <f t="shared" si="245"/>
        <v>9.4117647058823528E-2</v>
      </c>
    </row>
    <row r="2619" spans="1:16" ht="14.25" customHeight="1" x14ac:dyDescent="0.25">
      <c r="A2619" s="2" t="s">
        <v>2706</v>
      </c>
      <c r="B2619" s="3">
        <v>41149</v>
      </c>
      <c r="C2619" s="10" t="str">
        <f t="shared" si="240"/>
        <v>August</v>
      </c>
      <c r="D2619" s="10" t="str">
        <f t="shared" si="241"/>
        <v>2012</v>
      </c>
      <c r="E2619" s="3">
        <v>41156</v>
      </c>
      <c r="F2619" s="13">
        <f t="shared" si="242"/>
        <v>7</v>
      </c>
      <c r="G2619" s="2" t="s">
        <v>3815</v>
      </c>
      <c r="H2619" s="2" t="s">
        <v>3131</v>
      </c>
      <c r="I2619" s="22" t="str">
        <f t="shared" si="243"/>
        <v>United States</v>
      </c>
      <c r="J2619" s="22" t="str">
        <f t="shared" si="244"/>
        <v>California</v>
      </c>
      <c r="K2619" s="2" t="s">
        <v>28</v>
      </c>
      <c r="L2619" s="2" t="s">
        <v>348</v>
      </c>
      <c r="M2619" s="4">
        <v>728.82</v>
      </c>
      <c r="N2619" s="4">
        <v>9</v>
      </c>
      <c r="O2619" s="4">
        <v>29.152799999999999</v>
      </c>
      <c r="P2619" s="14">
        <f t="shared" si="245"/>
        <v>3.9999999999999994E-2</v>
      </c>
    </row>
    <row r="2620" spans="1:16" ht="14.25" customHeight="1" x14ac:dyDescent="0.25">
      <c r="A2620" s="2" t="s">
        <v>2706</v>
      </c>
      <c r="B2620" s="3">
        <v>41149</v>
      </c>
      <c r="C2620" s="10" t="str">
        <f t="shared" si="240"/>
        <v>August</v>
      </c>
      <c r="D2620" s="10" t="str">
        <f t="shared" si="241"/>
        <v>2012</v>
      </c>
      <c r="E2620" s="3">
        <v>41156</v>
      </c>
      <c r="F2620" s="13">
        <f t="shared" si="242"/>
        <v>7</v>
      </c>
      <c r="G2620" s="2" t="s">
        <v>3815</v>
      </c>
      <c r="H2620" s="2" t="s">
        <v>3131</v>
      </c>
      <c r="I2620" s="22" t="str">
        <f t="shared" si="243"/>
        <v>United States</v>
      </c>
      <c r="J2620" s="22" t="str">
        <f t="shared" si="244"/>
        <v>California</v>
      </c>
      <c r="K2620" s="2" t="s">
        <v>18</v>
      </c>
      <c r="L2620" s="2" t="s">
        <v>1382</v>
      </c>
      <c r="M2620" s="4">
        <v>41.36</v>
      </c>
      <c r="N2620" s="4">
        <v>5</v>
      </c>
      <c r="O2620" s="4">
        <v>13.959</v>
      </c>
      <c r="P2620" s="14">
        <f t="shared" si="245"/>
        <v>0.33750000000000002</v>
      </c>
    </row>
    <row r="2621" spans="1:16" ht="14.25" customHeight="1" x14ac:dyDescent="0.25">
      <c r="A2621" s="2" t="s">
        <v>2706</v>
      </c>
      <c r="B2621" s="3">
        <v>41149</v>
      </c>
      <c r="C2621" s="10" t="str">
        <f t="shared" si="240"/>
        <v>August</v>
      </c>
      <c r="D2621" s="10" t="str">
        <f t="shared" si="241"/>
        <v>2012</v>
      </c>
      <c r="E2621" s="3">
        <v>41156</v>
      </c>
      <c r="F2621" s="13">
        <f t="shared" si="242"/>
        <v>7</v>
      </c>
      <c r="G2621" s="2" t="s">
        <v>3815</v>
      </c>
      <c r="H2621" s="2" t="s">
        <v>3131</v>
      </c>
      <c r="I2621" s="22" t="str">
        <f t="shared" si="243"/>
        <v>United States</v>
      </c>
      <c r="J2621" s="22" t="str">
        <f t="shared" si="244"/>
        <v>California</v>
      </c>
      <c r="K2621" s="2" t="s">
        <v>16</v>
      </c>
      <c r="L2621" s="2" t="s">
        <v>1281</v>
      </c>
      <c r="M2621" s="4">
        <v>43.176000000000002</v>
      </c>
      <c r="N2621" s="4">
        <v>3</v>
      </c>
      <c r="O2621" s="4">
        <v>15.111599999999999</v>
      </c>
      <c r="P2621" s="14">
        <f t="shared" si="245"/>
        <v>0.35</v>
      </c>
    </row>
    <row r="2622" spans="1:16" ht="14.25" customHeight="1" x14ac:dyDescent="0.25">
      <c r="A2622" s="2" t="s">
        <v>2706</v>
      </c>
      <c r="B2622" s="3">
        <v>41149</v>
      </c>
      <c r="C2622" s="10" t="str">
        <f t="shared" si="240"/>
        <v>August</v>
      </c>
      <c r="D2622" s="10" t="str">
        <f t="shared" si="241"/>
        <v>2012</v>
      </c>
      <c r="E2622" s="3">
        <v>41156</v>
      </c>
      <c r="F2622" s="13">
        <f t="shared" si="242"/>
        <v>7</v>
      </c>
      <c r="G2622" s="2" t="s">
        <v>3815</v>
      </c>
      <c r="H2622" s="2" t="s">
        <v>3131</v>
      </c>
      <c r="I2622" s="22" t="str">
        <f t="shared" si="243"/>
        <v>United States</v>
      </c>
      <c r="J2622" s="22" t="str">
        <f t="shared" si="244"/>
        <v>California</v>
      </c>
      <c r="K2622" s="2" t="s">
        <v>12</v>
      </c>
      <c r="L2622" s="2" t="s">
        <v>219</v>
      </c>
      <c r="M2622" s="4">
        <v>4.16</v>
      </c>
      <c r="N2622" s="4">
        <v>2</v>
      </c>
      <c r="O2622" s="4">
        <v>1.7472000000000001</v>
      </c>
      <c r="P2622" s="14">
        <f t="shared" si="245"/>
        <v>0.42</v>
      </c>
    </row>
    <row r="2623" spans="1:16" ht="14.25" customHeight="1" x14ac:dyDescent="0.25">
      <c r="A2623" s="2" t="s">
        <v>2709</v>
      </c>
      <c r="B2623" s="3">
        <v>41202</v>
      </c>
      <c r="C2623" s="10" t="str">
        <f t="shared" si="240"/>
        <v>October</v>
      </c>
      <c r="D2623" s="10" t="str">
        <f t="shared" si="241"/>
        <v>2012</v>
      </c>
      <c r="E2623" s="3">
        <v>41206</v>
      </c>
      <c r="F2623" s="13">
        <f t="shared" si="242"/>
        <v>4</v>
      </c>
      <c r="G2623" s="2" t="s">
        <v>3450</v>
      </c>
      <c r="H2623" s="2" t="s">
        <v>3134</v>
      </c>
      <c r="I2623" s="22" t="str">
        <f t="shared" si="243"/>
        <v>United States</v>
      </c>
      <c r="J2623" s="22" t="str">
        <f t="shared" si="244"/>
        <v>California</v>
      </c>
      <c r="K2623" s="2" t="s">
        <v>38</v>
      </c>
      <c r="L2623" s="2" t="s">
        <v>2658</v>
      </c>
      <c r="M2623" s="4">
        <v>239.97</v>
      </c>
      <c r="N2623" s="4">
        <v>3</v>
      </c>
      <c r="O2623" s="4">
        <v>86.389200000000002</v>
      </c>
      <c r="P2623" s="14">
        <f t="shared" si="245"/>
        <v>0.36</v>
      </c>
    </row>
    <row r="2624" spans="1:16" ht="14.25" customHeight="1" x14ac:dyDescent="0.25">
      <c r="A2624" s="2" t="s">
        <v>2709</v>
      </c>
      <c r="B2624" s="3">
        <v>41202</v>
      </c>
      <c r="C2624" s="10" t="str">
        <f t="shared" si="240"/>
        <v>October</v>
      </c>
      <c r="D2624" s="10" t="str">
        <f t="shared" si="241"/>
        <v>2012</v>
      </c>
      <c r="E2624" s="3">
        <v>41206</v>
      </c>
      <c r="F2624" s="13">
        <f t="shared" si="242"/>
        <v>4</v>
      </c>
      <c r="G2624" s="2" t="s">
        <v>3450</v>
      </c>
      <c r="H2624" s="2" t="s">
        <v>3134</v>
      </c>
      <c r="I2624" s="22" t="str">
        <f t="shared" si="243"/>
        <v>United States</v>
      </c>
      <c r="J2624" s="22" t="str">
        <f t="shared" si="244"/>
        <v>California</v>
      </c>
      <c r="K2624" s="2" t="s">
        <v>12</v>
      </c>
      <c r="L2624" s="2" t="s">
        <v>1895</v>
      </c>
      <c r="M2624" s="4">
        <v>16.02</v>
      </c>
      <c r="N2624" s="4">
        <v>6</v>
      </c>
      <c r="O2624" s="4">
        <v>6.0876000000000001</v>
      </c>
      <c r="P2624" s="14">
        <f t="shared" si="245"/>
        <v>0.38</v>
      </c>
    </row>
    <row r="2625" spans="1:16" ht="14.25" customHeight="1" x14ac:dyDescent="0.25">
      <c r="A2625" s="2" t="s">
        <v>2710</v>
      </c>
      <c r="B2625" s="3">
        <v>41208</v>
      </c>
      <c r="C2625" s="10" t="str">
        <f t="shared" si="240"/>
        <v>October</v>
      </c>
      <c r="D2625" s="10" t="str">
        <f t="shared" si="241"/>
        <v>2012</v>
      </c>
      <c r="E2625" s="3">
        <v>41214</v>
      </c>
      <c r="F2625" s="13">
        <f t="shared" si="242"/>
        <v>6</v>
      </c>
      <c r="G2625" s="2" t="s">
        <v>3339</v>
      </c>
      <c r="H2625" s="2" t="s">
        <v>3211</v>
      </c>
      <c r="I2625" s="22" t="str">
        <f t="shared" si="243"/>
        <v>United States</v>
      </c>
      <c r="J2625" s="22" t="str">
        <f t="shared" si="244"/>
        <v>Oregon</v>
      </c>
      <c r="K2625" s="2" t="s">
        <v>9</v>
      </c>
      <c r="L2625" s="2" t="s">
        <v>1552</v>
      </c>
      <c r="M2625" s="4">
        <v>146.54400000000001</v>
      </c>
      <c r="N2625" s="4">
        <v>6</v>
      </c>
      <c r="O2625" s="4">
        <v>47.626800000000003</v>
      </c>
      <c r="P2625" s="14">
        <f t="shared" si="245"/>
        <v>0.32500000000000001</v>
      </c>
    </row>
    <row r="2626" spans="1:16" ht="14.25" customHeight="1" x14ac:dyDescent="0.25">
      <c r="A2626" s="2" t="s">
        <v>2710</v>
      </c>
      <c r="B2626" s="3">
        <v>41208</v>
      </c>
      <c r="C2626" s="10" t="str">
        <f t="shared" si="240"/>
        <v>October</v>
      </c>
      <c r="D2626" s="10" t="str">
        <f t="shared" si="241"/>
        <v>2012</v>
      </c>
      <c r="E2626" s="3">
        <v>41214</v>
      </c>
      <c r="F2626" s="13">
        <f t="shared" si="242"/>
        <v>6</v>
      </c>
      <c r="G2626" s="2" t="s">
        <v>3339</v>
      </c>
      <c r="H2626" s="2" t="s">
        <v>3211</v>
      </c>
      <c r="I2626" s="22" t="str">
        <f t="shared" si="243"/>
        <v>United States</v>
      </c>
      <c r="J2626" s="22" t="str">
        <f t="shared" si="244"/>
        <v>Oregon</v>
      </c>
      <c r="K2626" s="2" t="s">
        <v>45</v>
      </c>
      <c r="L2626" s="2" t="s">
        <v>2329</v>
      </c>
      <c r="M2626" s="4">
        <v>131.904</v>
      </c>
      <c r="N2626" s="4">
        <v>3</v>
      </c>
      <c r="O2626" s="4">
        <v>47.815199999999997</v>
      </c>
      <c r="P2626" s="14">
        <f t="shared" si="245"/>
        <v>0.36249999999999999</v>
      </c>
    </row>
    <row r="2627" spans="1:16" ht="14.25" customHeight="1" x14ac:dyDescent="0.25">
      <c r="A2627" s="2" t="s">
        <v>2710</v>
      </c>
      <c r="B2627" s="3">
        <v>41208</v>
      </c>
      <c r="C2627" s="10" t="str">
        <f t="shared" ref="C2627:C2690" si="246">TEXT(B2627,"mmmm")</f>
        <v>October</v>
      </c>
      <c r="D2627" s="10" t="str">
        <f t="shared" ref="D2627:D2690" si="247">TEXT(B2627,"yyyy")</f>
        <v>2012</v>
      </c>
      <c r="E2627" s="3">
        <v>41214</v>
      </c>
      <c r="F2627" s="13">
        <f t="shared" ref="F2627:F2690" si="248">E2627-B2627</f>
        <v>6</v>
      </c>
      <c r="G2627" s="2" t="s">
        <v>3339</v>
      </c>
      <c r="H2627" s="2" t="s">
        <v>3211</v>
      </c>
      <c r="I2627" s="22" t="str">
        <f t="shared" ref="I2627:I2690" si="249">LEFT(H2627,FIND(",",H2627)-1)</f>
        <v>United States</v>
      </c>
      <c r="J2627" s="22" t="str">
        <f t="shared" ref="J2627:J2690" si="250">TRIM(RIGHT(H2627,LEN(H2627)-FIND("@",SUBSTITUTE(H2627,",","@",LEN(H2627)-LEN(SUBSTITUTE(H2627,",",""))))))</f>
        <v>Oregon</v>
      </c>
      <c r="K2627" s="2" t="s">
        <v>20</v>
      </c>
      <c r="L2627" s="2" t="s">
        <v>321</v>
      </c>
      <c r="M2627" s="4">
        <v>203.88</v>
      </c>
      <c r="N2627" s="4">
        <v>5</v>
      </c>
      <c r="O2627" s="4">
        <v>20.388000000000002</v>
      </c>
      <c r="P2627" s="14">
        <f t="shared" ref="P2627:P2690" si="251">IF(M2627=0,0,O2627/M2627)</f>
        <v>0.1</v>
      </c>
    </row>
    <row r="2628" spans="1:16" ht="14.25" customHeight="1" x14ac:dyDescent="0.25">
      <c r="A2628" s="2" t="s">
        <v>2710</v>
      </c>
      <c r="B2628" s="3">
        <v>41208</v>
      </c>
      <c r="C2628" s="10" t="str">
        <f t="shared" si="246"/>
        <v>October</v>
      </c>
      <c r="D2628" s="10" t="str">
        <f t="shared" si="247"/>
        <v>2012</v>
      </c>
      <c r="E2628" s="3">
        <v>41214</v>
      </c>
      <c r="F2628" s="13">
        <f t="shared" si="248"/>
        <v>6</v>
      </c>
      <c r="G2628" s="2" t="s">
        <v>3339</v>
      </c>
      <c r="H2628" s="2" t="s">
        <v>3211</v>
      </c>
      <c r="I2628" s="22" t="str">
        <f t="shared" si="249"/>
        <v>United States</v>
      </c>
      <c r="J2628" s="22" t="str">
        <f t="shared" si="250"/>
        <v>Oregon</v>
      </c>
      <c r="K2628" s="2" t="s">
        <v>18</v>
      </c>
      <c r="L2628" s="2" t="s">
        <v>960</v>
      </c>
      <c r="M2628" s="4">
        <v>14.301</v>
      </c>
      <c r="N2628" s="4">
        <v>7</v>
      </c>
      <c r="O2628" s="4">
        <v>-10.487399999999999</v>
      </c>
      <c r="P2628" s="14">
        <f t="shared" si="251"/>
        <v>-0.73333333333333328</v>
      </c>
    </row>
    <row r="2629" spans="1:16" ht="14.25" customHeight="1" x14ac:dyDescent="0.25">
      <c r="A2629" s="2" t="s">
        <v>2710</v>
      </c>
      <c r="B2629" s="3">
        <v>41208</v>
      </c>
      <c r="C2629" s="10" t="str">
        <f t="shared" si="246"/>
        <v>October</v>
      </c>
      <c r="D2629" s="10" t="str">
        <f t="shared" si="247"/>
        <v>2012</v>
      </c>
      <c r="E2629" s="3">
        <v>41214</v>
      </c>
      <c r="F2629" s="13">
        <f t="shared" si="248"/>
        <v>6</v>
      </c>
      <c r="G2629" s="2" t="s">
        <v>3339</v>
      </c>
      <c r="H2629" s="2" t="s">
        <v>3211</v>
      </c>
      <c r="I2629" s="22" t="str">
        <f t="shared" si="249"/>
        <v>United States</v>
      </c>
      <c r="J2629" s="22" t="str">
        <f t="shared" si="250"/>
        <v>Oregon</v>
      </c>
      <c r="K2629" s="2" t="s">
        <v>28</v>
      </c>
      <c r="L2629" s="2" t="s">
        <v>358</v>
      </c>
      <c r="M2629" s="4">
        <v>718.64</v>
      </c>
      <c r="N2629" s="4">
        <v>10</v>
      </c>
      <c r="O2629" s="4">
        <v>-161.69399999999999</v>
      </c>
      <c r="P2629" s="14">
        <f t="shared" si="251"/>
        <v>-0.22499999999999998</v>
      </c>
    </row>
    <row r="2630" spans="1:16" ht="14.25" customHeight="1" x14ac:dyDescent="0.25">
      <c r="A2630" s="2" t="s">
        <v>2711</v>
      </c>
      <c r="B2630" s="3">
        <v>41547</v>
      </c>
      <c r="C2630" s="10" t="str">
        <f t="shared" si="246"/>
        <v>September</v>
      </c>
      <c r="D2630" s="10" t="str">
        <f t="shared" si="247"/>
        <v>2013</v>
      </c>
      <c r="E2630" s="3">
        <v>41549</v>
      </c>
      <c r="F2630" s="13">
        <f t="shared" si="248"/>
        <v>2</v>
      </c>
      <c r="G2630" s="2" t="s">
        <v>3702</v>
      </c>
      <c r="H2630" s="2" t="s">
        <v>3260</v>
      </c>
      <c r="I2630" s="22" t="str">
        <f t="shared" si="249"/>
        <v>United States</v>
      </c>
      <c r="J2630" s="22" t="str">
        <f t="shared" si="250"/>
        <v>Arizona</v>
      </c>
      <c r="K2630" s="2" t="s">
        <v>14</v>
      </c>
      <c r="L2630" s="2" t="s">
        <v>992</v>
      </c>
      <c r="M2630" s="4">
        <v>10.496</v>
      </c>
      <c r="N2630" s="4">
        <v>4</v>
      </c>
      <c r="O2630" s="4">
        <v>1.1808000000000001</v>
      </c>
      <c r="P2630" s="14">
        <f t="shared" si="251"/>
        <v>0.1125</v>
      </c>
    </row>
    <row r="2631" spans="1:16" ht="14.25" customHeight="1" x14ac:dyDescent="0.25">
      <c r="A2631" s="2" t="s">
        <v>2712</v>
      </c>
      <c r="B2631" s="3">
        <v>41100</v>
      </c>
      <c r="C2631" s="10" t="str">
        <f t="shared" si="246"/>
        <v>July</v>
      </c>
      <c r="D2631" s="10" t="str">
        <f t="shared" si="247"/>
        <v>2012</v>
      </c>
      <c r="E2631" s="3">
        <v>41104</v>
      </c>
      <c r="F2631" s="13">
        <f t="shared" si="248"/>
        <v>4</v>
      </c>
      <c r="G2631" s="2" t="s">
        <v>3885</v>
      </c>
      <c r="H2631" s="2" t="s">
        <v>3213</v>
      </c>
      <c r="I2631" s="22" t="str">
        <f t="shared" si="249"/>
        <v>United States</v>
      </c>
      <c r="J2631" s="22" t="str">
        <f t="shared" si="250"/>
        <v>California</v>
      </c>
      <c r="K2631" s="2" t="s">
        <v>18</v>
      </c>
      <c r="L2631" s="2" t="s">
        <v>2713</v>
      </c>
      <c r="M2631" s="4">
        <v>39.92</v>
      </c>
      <c r="N2631" s="4">
        <v>2</v>
      </c>
      <c r="O2631" s="4">
        <v>12.974</v>
      </c>
      <c r="P2631" s="14">
        <f t="shared" si="251"/>
        <v>0.32500000000000001</v>
      </c>
    </row>
    <row r="2632" spans="1:16" ht="14.25" customHeight="1" x14ac:dyDescent="0.25">
      <c r="A2632" s="2" t="s">
        <v>2714</v>
      </c>
      <c r="B2632" s="3">
        <v>40884</v>
      </c>
      <c r="C2632" s="10" t="str">
        <f t="shared" si="246"/>
        <v>December</v>
      </c>
      <c r="D2632" s="10" t="str">
        <f t="shared" si="247"/>
        <v>2011</v>
      </c>
      <c r="E2632" s="3">
        <v>40890</v>
      </c>
      <c r="F2632" s="13">
        <f t="shared" si="248"/>
        <v>6</v>
      </c>
      <c r="G2632" s="2" t="s">
        <v>3757</v>
      </c>
      <c r="H2632" s="2" t="s">
        <v>3132</v>
      </c>
      <c r="I2632" s="22" t="str">
        <f t="shared" si="249"/>
        <v>United States</v>
      </c>
      <c r="J2632" s="22" t="str">
        <f t="shared" si="250"/>
        <v>Washington</v>
      </c>
      <c r="K2632" s="2" t="s">
        <v>28</v>
      </c>
      <c r="L2632" s="2" t="s">
        <v>1145</v>
      </c>
      <c r="M2632" s="4">
        <v>269.36</v>
      </c>
      <c r="N2632" s="4">
        <v>7</v>
      </c>
      <c r="O2632" s="4">
        <v>70.033600000000007</v>
      </c>
      <c r="P2632" s="14">
        <f t="shared" si="251"/>
        <v>0.26</v>
      </c>
    </row>
    <row r="2633" spans="1:16" ht="14.25" customHeight="1" x14ac:dyDescent="0.25">
      <c r="A2633" s="2" t="s">
        <v>2715</v>
      </c>
      <c r="B2633" s="3">
        <v>41253</v>
      </c>
      <c r="C2633" s="10" t="str">
        <f t="shared" si="246"/>
        <v>December</v>
      </c>
      <c r="D2633" s="10" t="str">
        <f t="shared" si="247"/>
        <v>2012</v>
      </c>
      <c r="E2633" s="3">
        <v>41257</v>
      </c>
      <c r="F2633" s="13">
        <f t="shared" si="248"/>
        <v>4</v>
      </c>
      <c r="G2633" s="2" t="s">
        <v>3436</v>
      </c>
      <c r="H2633" s="2" t="s">
        <v>3134</v>
      </c>
      <c r="I2633" s="22" t="str">
        <f t="shared" si="249"/>
        <v>United States</v>
      </c>
      <c r="J2633" s="22" t="str">
        <f t="shared" si="250"/>
        <v>California</v>
      </c>
      <c r="K2633" s="2" t="s">
        <v>9</v>
      </c>
      <c r="L2633" s="2" t="s">
        <v>1023</v>
      </c>
      <c r="M2633" s="4">
        <v>5.76</v>
      </c>
      <c r="N2633" s="4">
        <v>2</v>
      </c>
      <c r="O2633" s="4">
        <v>2.8224</v>
      </c>
      <c r="P2633" s="14">
        <f t="shared" si="251"/>
        <v>0.49000000000000005</v>
      </c>
    </row>
    <row r="2634" spans="1:16" ht="14.25" customHeight="1" x14ac:dyDescent="0.25">
      <c r="A2634" s="2" t="s">
        <v>2716</v>
      </c>
      <c r="B2634" s="3">
        <v>41848</v>
      </c>
      <c r="C2634" s="10" t="str">
        <f t="shared" si="246"/>
        <v>July</v>
      </c>
      <c r="D2634" s="10" t="str">
        <f t="shared" si="247"/>
        <v>2014</v>
      </c>
      <c r="E2634" s="3">
        <v>41853</v>
      </c>
      <c r="F2634" s="13">
        <f t="shared" si="248"/>
        <v>5</v>
      </c>
      <c r="G2634" s="2" t="s">
        <v>3605</v>
      </c>
      <c r="H2634" s="2" t="s">
        <v>3132</v>
      </c>
      <c r="I2634" s="22" t="str">
        <f t="shared" si="249"/>
        <v>United States</v>
      </c>
      <c r="J2634" s="22" t="str">
        <f t="shared" si="250"/>
        <v>Washington</v>
      </c>
      <c r="K2634" s="2" t="s">
        <v>12</v>
      </c>
      <c r="L2634" s="2" t="s">
        <v>106</v>
      </c>
      <c r="M2634" s="4">
        <v>23.88</v>
      </c>
      <c r="N2634" s="4">
        <v>3</v>
      </c>
      <c r="O2634" s="4">
        <v>10.507199999999999</v>
      </c>
      <c r="P2634" s="14">
        <f t="shared" si="251"/>
        <v>0.44</v>
      </c>
    </row>
    <row r="2635" spans="1:16" ht="14.25" customHeight="1" x14ac:dyDescent="0.25">
      <c r="A2635" s="2" t="s">
        <v>2716</v>
      </c>
      <c r="B2635" s="3">
        <v>41848</v>
      </c>
      <c r="C2635" s="10" t="str">
        <f t="shared" si="246"/>
        <v>July</v>
      </c>
      <c r="D2635" s="10" t="str">
        <f t="shared" si="247"/>
        <v>2014</v>
      </c>
      <c r="E2635" s="3">
        <v>41853</v>
      </c>
      <c r="F2635" s="13">
        <f t="shared" si="248"/>
        <v>5</v>
      </c>
      <c r="G2635" s="2" t="s">
        <v>3605</v>
      </c>
      <c r="H2635" s="2" t="s">
        <v>3132</v>
      </c>
      <c r="I2635" s="22" t="str">
        <f t="shared" si="249"/>
        <v>United States</v>
      </c>
      <c r="J2635" s="22" t="str">
        <f t="shared" si="250"/>
        <v>Washington</v>
      </c>
      <c r="K2635" s="2" t="s">
        <v>45</v>
      </c>
      <c r="L2635" s="2" t="s">
        <v>1014</v>
      </c>
      <c r="M2635" s="4">
        <v>26.2</v>
      </c>
      <c r="N2635" s="4">
        <v>4</v>
      </c>
      <c r="O2635" s="4">
        <v>12.052</v>
      </c>
      <c r="P2635" s="14">
        <f t="shared" si="251"/>
        <v>0.46</v>
      </c>
    </row>
    <row r="2636" spans="1:16" ht="14.25" customHeight="1" x14ac:dyDescent="0.25">
      <c r="A2636" s="2" t="s">
        <v>2716</v>
      </c>
      <c r="B2636" s="3">
        <v>41848</v>
      </c>
      <c r="C2636" s="10" t="str">
        <f t="shared" si="246"/>
        <v>July</v>
      </c>
      <c r="D2636" s="10" t="str">
        <f t="shared" si="247"/>
        <v>2014</v>
      </c>
      <c r="E2636" s="3">
        <v>41853</v>
      </c>
      <c r="F2636" s="13">
        <f t="shared" si="248"/>
        <v>5</v>
      </c>
      <c r="G2636" s="2" t="s">
        <v>3605</v>
      </c>
      <c r="H2636" s="2" t="s">
        <v>3132</v>
      </c>
      <c r="I2636" s="22" t="str">
        <f t="shared" si="249"/>
        <v>United States</v>
      </c>
      <c r="J2636" s="22" t="str">
        <f t="shared" si="250"/>
        <v>Washington</v>
      </c>
      <c r="K2636" s="2" t="s">
        <v>45</v>
      </c>
      <c r="L2636" s="2" t="s">
        <v>1679</v>
      </c>
      <c r="M2636" s="4">
        <v>12.96</v>
      </c>
      <c r="N2636" s="4">
        <v>2</v>
      </c>
      <c r="O2636" s="4">
        <v>6.2207999999999997</v>
      </c>
      <c r="P2636" s="14">
        <f t="shared" si="251"/>
        <v>0.47999999999999993</v>
      </c>
    </row>
    <row r="2637" spans="1:16" ht="14.25" customHeight="1" x14ac:dyDescent="0.25">
      <c r="A2637" s="2" t="s">
        <v>2716</v>
      </c>
      <c r="B2637" s="3">
        <v>41848</v>
      </c>
      <c r="C2637" s="10" t="str">
        <f t="shared" si="246"/>
        <v>July</v>
      </c>
      <c r="D2637" s="10" t="str">
        <f t="shared" si="247"/>
        <v>2014</v>
      </c>
      <c r="E2637" s="3">
        <v>41853</v>
      </c>
      <c r="F2637" s="13">
        <f t="shared" si="248"/>
        <v>5</v>
      </c>
      <c r="G2637" s="2" t="s">
        <v>3605</v>
      </c>
      <c r="H2637" s="2" t="s">
        <v>3132</v>
      </c>
      <c r="I2637" s="22" t="str">
        <f t="shared" si="249"/>
        <v>United States</v>
      </c>
      <c r="J2637" s="22" t="str">
        <f t="shared" si="250"/>
        <v>Washington</v>
      </c>
      <c r="K2637" s="2" t="s">
        <v>38</v>
      </c>
      <c r="L2637" s="2" t="s">
        <v>240</v>
      </c>
      <c r="M2637" s="4">
        <v>234.95</v>
      </c>
      <c r="N2637" s="4">
        <v>5</v>
      </c>
      <c r="O2637" s="4">
        <v>32.893000000000001</v>
      </c>
      <c r="P2637" s="14">
        <f t="shared" si="251"/>
        <v>0.14000000000000001</v>
      </c>
    </row>
    <row r="2638" spans="1:16" ht="14.25" customHeight="1" x14ac:dyDescent="0.25">
      <c r="A2638" s="2" t="s">
        <v>2717</v>
      </c>
      <c r="B2638" s="3">
        <v>42002</v>
      </c>
      <c r="C2638" s="10" t="str">
        <f t="shared" si="246"/>
        <v>December</v>
      </c>
      <c r="D2638" s="10" t="str">
        <f t="shared" si="247"/>
        <v>2014</v>
      </c>
      <c r="E2638" s="3">
        <v>42006</v>
      </c>
      <c r="F2638" s="13">
        <f t="shared" si="248"/>
        <v>4</v>
      </c>
      <c r="G2638" s="2" t="s">
        <v>3858</v>
      </c>
      <c r="H2638" s="2" t="s">
        <v>3226</v>
      </c>
      <c r="I2638" s="22" t="str">
        <f t="shared" si="249"/>
        <v>United States</v>
      </c>
      <c r="J2638" s="22" t="str">
        <f t="shared" si="250"/>
        <v>New Mexico</v>
      </c>
      <c r="K2638" s="2" t="s">
        <v>28</v>
      </c>
      <c r="L2638" s="2" t="s">
        <v>2485</v>
      </c>
      <c r="M2638" s="4">
        <v>118.25</v>
      </c>
      <c r="N2638" s="4">
        <v>5</v>
      </c>
      <c r="O2638" s="4">
        <v>34.292499999999997</v>
      </c>
      <c r="P2638" s="14">
        <f t="shared" si="251"/>
        <v>0.28999999999999998</v>
      </c>
    </row>
    <row r="2639" spans="1:16" ht="14.25" customHeight="1" x14ac:dyDescent="0.25">
      <c r="A2639" s="2" t="s">
        <v>2717</v>
      </c>
      <c r="B2639" s="3">
        <v>42002</v>
      </c>
      <c r="C2639" s="10" t="str">
        <f t="shared" si="246"/>
        <v>December</v>
      </c>
      <c r="D2639" s="10" t="str">
        <f t="shared" si="247"/>
        <v>2014</v>
      </c>
      <c r="E2639" s="3">
        <v>42006</v>
      </c>
      <c r="F2639" s="13">
        <f t="shared" si="248"/>
        <v>4</v>
      </c>
      <c r="G2639" s="2" t="s">
        <v>3858</v>
      </c>
      <c r="H2639" s="2" t="s">
        <v>3226</v>
      </c>
      <c r="I2639" s="22" t="str">
        <f t="shared" si="249"/>
        <v>United States</v>
      </c>
      <c r="J2639" s="22" t="str">
        <f t="shared" si="250"/>
        <v>New Mexico</v>
      </c>
      <c r="K2639" s="2" t="s">
        <v>45</v>
      </c>
      <c r="L2639" s="2" t="s">
        <v>1169</v>
      </c>
      <c r="M2639" s="4">
        <v>4.28</v>
      </c>
      <c r="N2639" s="4">
        <v>1</v>
      </c>
      <c r="O2639" s="4">
        <v>1.9259999999999999</v>
      </c>
      <c r="P2639" s="14">
        <f t="shared" si="251"/>
        <v>0.44999999999999996</v>
      </c>
    </row>
    <row r="2640" spans="1:16" ht="14.25" customHeight="1" x14ac:dyDescent="0.25">
      <c r="A2640" s="2" t="s">
        <v>2718</v>
      </c>
      <c r="B2640" s="3">
        <v>41344</v>
      </c>
      <c r="C2640" s="10" t="str">
        <f t="shared" si="246"/>
        <v>March</v>
      </c>
      <c r="D2640" s="10" t="str">
        <f t="shared" si="247"/>
        <v>2013</v>
      </c>
      <c r="E2640" s="3">
        <v>41347</v>
      </c>
      <c r="F2640" s="13">
        <f t="shared" si="248"/>
        <v>3</v>
      </c>
      <c r="G2640" s="2" t="s">
        <v>3586</v>
      </c>
      <c r="H2640" s="2" t="s">
        <v>3131</v>
      </c>
      <c r="I2640" s="22" t="str">
        <f t="shared" si="249"/>
        <v>United States</v>
      </c>
      <c r="J2640" s="22" t="str">
        <f t="shared" si="250"/>
        <v>California</v>
      </c>
      <c r="K2640" s="2" t="s">
        <v>38</v>
      </c>
      <c r="L2640" s="2" t="s">
        <v>764</v>
      </c>
      <c r="M2640" s="4">
        <v>26.85</v>
      </c>
      <c r="N2640" s="4">
        <v>3</v>
      </c>
      <c r="O2640" s="4">
        <v>5.1014999999999997</v>
      </c>
      <c r="P2640" s="14">
        <f t="shared" si="251"/>
        <v>0.18999999999999997</v>
      </c>
    </row>
    <row r="2641" spans="1:16" ht="14.25" customHeight="1" x14ac:dyDescent="0.25">
      <c r="A2641" s="2" t="s">
        <v>2718</v>
      </c>
      <c r="B2641" s="3">
        <v>41344</v>
      </c>
      <c r="C2641" s="10" t="str">
        <f t="shared" si="246"/>
        <v>March</v>
      </c>
      <c r="D2641" s="10" t="str">
        <f t="shared" si="247"/>
        <v>2013</v>
      </c>
      <c r="E2641" s="3">
        <v>41347</v>
      </c>
      <c r="F2641" s="13">
        <f t="shared" si="248"/>
        <v>3</v>
      </c>
      <c r="G2641" s="2" t="s">
        <v>3586</v>
      </c>
      <c r="H2641" s="2" t="s">
        <v>3131</v>
      </c>
      <c r="I2641" s="22" t="str">
        <f t="shared" si="249"/>
        <v>United States</v>
      </c>
      <c r="J2641" s="22" t="str">
        <f t="shared" si="250"/>
        <v>California</v>
      </c>
      <c r="K2641" s="2" t="s">
        <v>510</v>
      </c>
      <c r="L2641" s="2" t="s">
        <v>2719</v>
      </c>
      <c r="M2641" s="4">
        <v>3357.6</v>
      </c>
      <c r="N2641" s="4">
        <v>3</v>
      </c>
      <c r="O2641" s="4">
        <v>377.73</v>
      </c>
      <c r="P2641" s="14">
        <f t="shared" si="251"/>
        <v>0.1125</v>
      </c>
    </row>
    <row r="2642" spans="1:16" ht="14.25" customHeight="1" x14ac:dyDescent="0.25">
      <c r="A2642" s="2" t="s">
        <v>2720</v>
      </c>
      <c r="B2642" s="3">
        <v>41051</v>
      </c>
      <c r="C2642" s="10" t="str">
        <f t="shared" si="246"/>
        <v>May</v>
      </c>
      <c r="D2642" s="10" t="str">
        <f t="shared" si="247"/>
        <v>2012</v>
      </c>
      <c r="E2642" s="3">
        <v>41055</v>
      </c>
      <c r="F2642" s="13">
        <f t="shared" si="248"/>
        <v>4</v>
      </c>
      <c r="G2642" s="2" t="s">
        <v>3940</v>
      </c>
      <c r="H2642" s="2" t="s">
        <v>3131</v>
      </c>
      <c r="I2642" s="22" t="str">
        <f t="shared" si="249"/>
        <v>United States</v>
      </c>
      <c r="J2642" s="22" t="str">
        <f t="shared" si="250"/>
        <v>California</v>
      </c>
      <c r="K2642" s="2" t="s">
        <v>9</v>
      </c>
      <c r="L2642" s="2" t="s">
        <v>2091</v>
      </c>
      <c r="M2642" s="4">
        <v>8.26</v>
      </c>
      <c r="N2642" s="4">
        <v>2</v>
      </c>
      <c r="O2642" s="4">
        <v>3.7995999999999999</v>
      </c>
      <c r="P2642" s="14">
        <f t="shared" si="251"/>
        <v>0.46</v>
      </c>
    </row>
    <row r="2643" spans="1:16" ht="14.25" customHeight="1" x14ac:dyDescent="0.25">
      <c r="A2643" s="2" t="s">
        <v>2720</v>
      </c>
      <c r="B2643" s="3">
        <v>41051</v>
      </c>
      <c r="C2643" s="10" t="str">
        <f t="shared" si="246"/>
        <v>May</v>
      </c>
      <c r="D2643" s="10" t="str">
        <f t="shared" si="247"/>
        <v>2012</v>
      </c>
      <c r="E2643" s="3">
        <v>41055</v>
      </c>
      <c r="F2643" s="13">
        <f t="shared" si="248"/>
        <v>4</v>
      </c>
      <c r="G2643" s="2" t="s">
        <v>3940</v>
      </c>
      <c r="H2643" s="2" t="s">
        <v>3131</v>
      </c>
      <c r="I2643" s="22" t="str">
        <f t="shared" si="249"/>
        <v>United States</v>
      </c>
      <c r="J2643" s="22" t="str">
        <f t="shared" si="250"/>
        <v>California</v>
      </c>
      <c r="K2643" s="2" t="s">
        <v>510</v>
      </c>
      <c r="L2643" s="2" t="s">
        <v>2183</v>
      </c>
      <c r="M2643" s="4">
        <v>2973.32</v>
      </c>
      <c r="N2643" s="4">
        <v>7</v>
      </c>
      <c r="O2643" s="4">
        <v>334.49849999999998</v>
      </c>
      <c r="P2643" s="14">
        <f t="shared" si="251"/>
        <v>0.11249999999999999</v>
      </c>
    </row>
    <row r="2644" spans="1:16" ht="14.25" customHeight="1" x14ac:dyDescent="0.25">
      <c r="A2644" s="2" t="s">
        <v>2720</v>
      </c>
      <c r="B2644" s="3">
        <v>41051</v>
      </c>
      <c r="C2644" s="10" t="str">
        <f t="shared" si="246"/>
        <v>May</v>
      </c>
      <c r="D2644" s="10" t="str">
        <f t="shared" si="247"/>
        <v>2012</v>
      </c>
      <c r="E2644" s="3">
        <v>41055</v>
      </c>
      <c r="F2644" s="13">
        <f t="shared" si="248"/>
        <v>4</v>
      </c>
      <c r="G2644" s="2" t="s">
        <v>3940</v>
      </c>
      <c r="H2644" s="2" t="s">
        <v>3131</v>
      </c>
      <c r="I2644" s="22" t="str">
        <f t="shared" si="249"/>
        <v>United States</v>
      </c>
      <c r="J2644" s="22" t="str">
        <f t="shared" si="250"/>
        <v>California</v>
      </c>
      <c r="K2644" s="2" t="s">
        <v>28</v>
      </c>
      <c r="L2644" s="2" t="s">
        <v>1388</v>
      </c>
      <c r="M2644" s="4">
        <v>104.79</v>
      </c>
      <c r="N2644" s="4">
        <v>7</v>
      </c>
      <c r="O2644" s="4">
        <v>29.341200000000001</v>
      </c>
      <c r="P2644" s="14">
        <f t="shared" si="251"/>
        <v>0.27999999999999997</v>
      </c>
    </row>
    <row r="2645" spans="1:16" ht="14.25" customHeight="1" x14ac:dyDescent="0.25">
      <c r="A2645" s="2" t="s">
        <v>2720</v>
      </c>
      <c r="B2645" s="3">
        <v>41051</v>
      </c>
      <c r="C2645" s="10" t="str">
        <f t="shared" si="246"/>
        <v>May</v>
      </c>
      <c r="D2645" s="10" t="str">
        <f t="shared" si="247"/>
        <v>2012</v>
      </c>
      <c r="E2645" s="3">
        <v>41055</v>
      </c>
      <c r="F2645" s="13">
        <f t="shared" si="248"/>
        <v>4</v>
      </c>
      <c r="G2645" s="2" t="s">
        <v>3940</v>
      </c>
      <c r="H2645" s="2" t="s">
        <v>3131</v>
      </c>
      <c r="I2645" s="22" t="str">
        <f t="shared" si="249"/>
        <v>United States</v>
      </c>
      <c r="J2645" s="22" t="str">
        <f t="shared" si="250"/>
        <v>California</v>
      </c>
      <c r="K2645" s="2" t="s">
        <v>16</v>
      </c>
      <c r="L2645" s="2" t="s">
        <v>1907</v>
      </c>
      <c r="M2645" s="4">
        <v>775.72799999999995</v>
      </c>
      <c r="N2645" s="4">
        <v>6</v>
      </c>
      <c r="O2645" s="4">
        <v>58.179600000000001</v>
      </c>
      <c r="P2645" s="14">
        <f t="shared" si="251"/>
        <v>7.5000000000000011E-2</v>
      </c>
    </row>
    <row r="2646" spans="1:16" ht="14.25" customHeight="1" x14ac:dyDescent="0.25">
      <c r="A2646" s="2" t="s">
        <v>2721</v>
      </c>
      <c r="B2646" s="3">
        <v>41881</v>
      </c>
      <c r="C2646" s="10" t="str">
        <f t="shared" si="246"/>
        <v>August</v>
      </c>
      <c r="D2646" s="10" t="str">
        <f t="shared" si="247"/>
        <v>2014</v>
      </c>
      <c r="E2646" s="3">
        <v>41887</v>
      </c>
      <c r="F2646" s="13">
        <f t="shared" si="248"/>
        <v>6</v>
      </c>
      <c r="G2646" s="2" t="s">
        <v>3486</v>
      </c>
      <c r="H2646" s="2" t="s">
        <v>3131</v>
      </c>
      <c r="I2646" s="22" t="str">
        <f t="shared" si="249"/>
        <v>United States</v>
      </c>
      <c r="J2646" s="22" t="str">
        <f t="shared" si="250"/>
        <v>California</v>
      </c>
      <c r="K2646" s="2" t="s">
        <v>12</v>
      </c>
      <c r="L2646" s="2" t="s">
        <v>2722</v>
      </c>
      <c r="M2646" s="4">
        <v>148.02000000000001</v>
      </c>
      <c r="N2646" s="4">
        <v>3</v>
      </c>
      <c r="O2646" s="4">
        <v>41.445599999999999</v>
      </c>
      <c r="P2646" s="14">
        <f t="shared" si="251"/>
        <v>0.27999999999999997</v>
      </c>
    </row>
    <row r="2647" spans="1:16" ht="14.25" customHeight="1" x14ac:dyDescent="0.25">
      <c r="A2647" s="2" t="s">
        <v>2723</v>
      </c>
      <c r="B2647" s="3">
        <v>41821</v>
      </c>
      <c r="C2647" s="10" t="str">
        <f t="shared" si="246"/>
        <v>July</v>
      </c>
      <c r="D2647" s="10" t="str">
        <f t="shared" si="247"/>
        <v>2014</v>
      </c>
      <c r="E2647" s="3">
        <v>41826</v>
      </c>
      <c r="F2647" s="13">
        <f t="shared" si="248"/>
        <v>5</v>
      </c>
      <c r="G2647" s="2" t="s">
        <v>3661</v>
      </c>
      <c r="H2647" s="2" t="s">
        <v>3131</v>
      </c>
      <c r="I2647" s="22" t="str">
        <f t="shared" si="249"/>
        <v>United States</v>
      </c>
      <c r="J2647" s="22" t="str">
        <f t="shared" si="250"/>
        <v>California</v>
      </c>
      <c r="K2647" s="2" t="s">
        <v>45</v>
      </c>
      <c r="L2647" s="2" t="s">
        <v>776</v>
      </c>
      <c r="M2647" s="4">
        <v>204.95</v>
      </c>
      <c r="N2647" s="4">
        <v>5</v>
      </c>
      <c r="O2647" s="4">
        <v>100.4255</v>
      </c>
      <c r="P2647" s="14">
        <f t="shared" si="251"/>
        <v>0.49000000000000005</v>
      </c>
    </row>
    <row r="2648" spans="1:16" ht="14.25" customHeight="1" x14ac:dyDescent="0.25">
      <c r="A2648" s="2" t="s">
        <v>2724</v>
      </c>
      <c r="B2648" s="3">
        <v>41590</v>
      </c>
      <c r="C2648" s="10" t="str">
        <f t="shared" si="246"/>
        <v>November</v>
      </c>
      <c r="D2648" s="10" t="str">
        <f t="shared" si="247"/>
        <v>2013</v>
      </c>
      <c r="E2648" s="3">
        <v>41595</v>
      </c>
      <c r="F2648" s="13">
        <f t="shared" si="248"/>
        <v>5</v>
      </c>
      <c r="G2648" s="2" t="s">
        <v>3379</v>
      </c>
      <c r="H2648" s="2" t="s">
        <v>3134</v>
      </c>
      <c r="I2648" s="22" t="str">
        <f t="shared" si="249"/>
        <v>United States</v>
      </c>
      <c r="J2648" s="22" t="str">
        <f t="shared" si="250"/>
        <v>California</v>
      </c>
      <c r="K2648" s="2" t="s">
        <v>12</v>
      </c>
      <c r="L2648" s="2" t="s">
        <v>2725</v>
      </c>
      <c r="M2648" s="4">
        <v>41.96</v>
      </c>
      <c r="N2648" s="4">
        <v>2</v>
      </c>
      <c r="O2648" s="4">
        <v>10.909599999999999</v>
      </c>
      <c r="P2648" s="14">
        <f t="shared" si="251"/>
        <v>0.25999999999999995</v>
      </c>
    </row>
    <row r="2649" spans="1:16" ht="14.25" customHeight="1" x14ac:dyDescent="0.25">
      <c r="A2649" s="2" t="s">
        <v>2724</v>
      </c>
      <c r="B2649" s="3">
        <v>41590</v>
      </c>
      <c r="C2649" s="10" t="str">
        <f t="shared" si="246"/>
        <v>November</v>
      </c>
      <c r="D2649" s="10" t="str">
        <f t="shared" si="247"/>
        <v>2013</v>
      </c>
      <c r="E2649" s="3">
        <v>41595</v>
      </c>
      <c r="F2649" s="13">
        <f t="shared" si="248"/>
        <v>5</v>
      </c>
      <c r="G2649" s="2" t="s">
        <v>3379</v>
      </c>
      <c r="H2649" s="2" t="s">
        <v>3134</v>
      </c>
      <c r="I2649" s="22" t="str">
        <f t="shared" si="249"/>
        <v>United States</v>
      </c>
      <c r="J2649" s="22" t="str">
        <f t="shared" si="250"/>
        <v>California</v>
      </c>
      <c r="K2649" s="2" t="s">
        <v>72</v>
      </c>
      <c r="L2649" s="2" t="s">
        <v>290</v>
      </c>
      <c r="M2649" s="4">
        <v>451.15199999999999</v>
      </c>
      <c r="N2649" s="4">
        <v>3</v>
      </c>
      <c r="O2649" s="4">
        <v>0</v>
      </c>
      <c r="P2649" s="14">
        <f t="shared" si="251"/>
        <v>0</v>
      </c>
    </row>
    <row r="2650" spans="1:16" ht="14.25" customHeight="1" x14ac:dyDescent="0.25">
      <c r="A2650" s="2" t="s">
        <v>2724</v>
      </c>
      <c r="B2650" s="3">
        <v>41590</v>
      </c>
      <c r="C2650" s="10" t="str">
        <f t="shared" si="246"/>
        <v>November</v>
      </c>
      <c r="D2650" s="10" t="str">
        <f t="shared" si="247"/>
        <v>2013</v>
      </c>
      <c r="E2650" s="3">
        <v>41595</v>
      </c>
      <c r="F2650" s="13">
        <f t="shared" si="248"/>
        <v>5</v>
      </c>
      <c r="G2650" s="2" t="s">
        <v>3379</v>
      </c>
      <c r="H2650" s="2" t="s">
        <v>3134</v>
      </c>
      <c r="I2650" s="22" t="str">
        <f t="shared" si="249"/>
        <v>United States</v>
      </c>
      <c r="J2650" s="22" t="str">
        <f t="shared" si="250"/>
        <v>California</v>
      </c>
      <c r="K2650" s="2" t="s">
        <v>18</v>
      </c>
      <c r="L2650" s="2" t="s">
        <v>2477</v>
      </c>
      <c r="M2650" s="4">
        <v>31.504000000000001</v>
      </c>
      <c r="N2650" s="4">
        <v>11</v>
      </c>
      <c r="O2650" s="4">
        <v>11.026400000000001</v>
      </c>
      <c r="P2650" s="14">
        <f t="shared" si="251"/>
        <v>0.35000000000000003</v>
      </c>
    </row>
    <row r="2651" spans="1:16" ht="14.25" customHeight="1" x14ac:dyDescent="0.25">
      <c r="A2651" s="2" t="s">
        <v>2726</v>
      </c>
      <c r="B2651" s="3">
        <v>41890</v>
      </c>
      <c r="C2651" s="10" t="str">
        <f t="shared" si="246"/>
        <v>September</v>
      </c>
      <c r="D2651" s="10" t="str">
        <f t="shared" si="247"/>
        <v>2014</v>
      </c>
      <c r="E2651" s="3">
        <v>41895</v>
      </c>
      <c r="F2651" s="13">
        <f t="shared" si="248"/>
        <v>5</v>
      </c>
      <c r="G2651" s="2" t="s">
        <v>3428</v>
      </c>
      <c r="H2651" s="2" t="s">
        <v>3291</v>
      </c>
      <c r="I2651" s="22" t="str">
        <f t="shared" si="249"/>
        <v>United States</v>
      </c>
      <c r="J2651" s="22" t="str">
        <f t="shared" si="250"/>
        <v>California</v>
      </c>
      <c r="K2651" s="2" t="s">
        <v>72</v>
      </c>
      <c r="L2651" s="2" t="s">
        <v>1747</v>
      </c>
      <c r="M2651" s="4">
        <v>161.56800000000001</v>
      </c>
      <c r="N2651" s="4">
        <v>2</v>
      </c>
      <c r="O2651" s="4">
        <v>-28.2744</v>
      </c>
      <c r="P2651" s="14">
        <f t="shared" si="251"/>
        <v>-0.17499999999999999</v>
      </c>
    </row>
    <row r="2652" spans="1:16" ht="14.25" customHeight="1" x14ac:dyDescent="0.25">
      <c r="A2652" s="2" t="s">
        <v>2727</v>
      </c>
      <c r="B2652" s="3">
        <v>40744</v>
      </c>
      <c r="C2652" s="10" t="str">
        <f t="shared" si="246"/>
        <v>July</v>
      </c>
      <c r="D2652" s="10" t="str">
        <f t="shared" si="247"/>
        <v>2011</v>
      </c>
      <c r="E2652" s="3">
        <v>40747</v>
      </c>
      <c r="F2652" s="13">
        <f t="shared" si="248"/>
        <v>3</v>
      </c>
      <c r="G2652" s="2" t="s">
        <v>3716</v>
      </c>
      <c r="H2652" s="2" t="s">
        <v>3180</v>
      </c>
      <c r="I2652" s="22" t="str">
        <f t="shared" si="249"/>
        <v>United States</v>
      </c>
      <c r="J2652" s="22" t="str">
        <f t="shared" si="250"/>
        <v>California</v>
      </c>
      <c r="K2652" s="2" t="s">
        <v>38</v>
      </c>
      <c r="L2652" s="2" t="s">
        <v>2594</v>
      </c>
      <c r="M2652" s="4">
        <v>41.94</v>
      </c>
      <c r="N2652" s="4">
        <v>2</v>
      </c>
      <c r="O2652" s="4">
        <v>15.0984</v>
      </c>
      <c r="P2652" s="14">
        <f t="shared" si="251"/>
        <v>0.36000000000000004</v>
      </c>
    </row>
    <row r="2653" spans="1:16" ht="14.25" customHeight="1" x14ac:dyDescent="0.25">
      <c r="A2653" s="2" t="s">
        <v>2727</v>
      </c>
      <c r="B2653" s="3">
        <v>40744</v>
      </c>
      <c r="C2653" s="10" t="str">
        <f t="shared" si="246"/>
        <v>July</v>
      </c>
      <c r="D2653" s="10" t="str">
        <f t="shared" si="247"/>
        <v>2011</v>
      </c>
      <c r="E2653" s="3">
        <v>40747</v>
      </c>
      <c r="F2653" s="13">
        <f t="shared" si="248"/>
        <v>3</v>
      </c>
      <c r="G2653" s="2" t="s">
        <v>3716</v>
      </c>
      <c r="H2653" s="2" t="s">
        <v>3180</v>
      </c>
      <c r="I2653" s="22" t="str">
        <f t="shared" si="249"/>
        <v>United States</v>
      </c>
      <c r="J2653" s="22" t="str">
        <f t="shared" si="250"/>
        <v>California</v>
      </c>
      <c r="K2653" s="2" t="s">
        <v>45</v>
      </c>
      <c r="L2653" s="2" t="s">
        <v>2312</v>
      </c>
      <c r="M2653" s="4">
        <v>11.96</v>
      </c>
      <c r="N2653" s="4">
        <v>2</v>
      </c>
      <c r="O2653" s="4">
        <v>5.8604000000000003</v>
      </c>
      <c r="P2653" s="14">
        <f t="shared" si="251"/>
        <v>0.49</v>
      </c>
    </row>
    <row r="2654" spans="1:16" ht="14.25" customHeight="1" x14ac:dyDescent="0.25">
      <c r="A2654" s="2" t="s">
        <v>2727</v>
      </c>
      <c r="B2654" s="3">
        <v>40744</v>
      </c>
      <c r="C2654" s="10" t="str">
        <f t="shared" si="246"/>
        <v>July</v>
      </c>
      <c r="D2654" s="10" t="str">
        <f t="shared" si="247"/>
        <v>2011</v>
      </c>
      <c r="E2654" s="3">
        <v>40747</v>
      </c>
      <c r="F2654" s="13">
        <f t="shared" si="248"/>
        <v>3</v>
      </c>
      <c r="G2654" s="2" t="s">
        <v>3716</v>
      </c>
      <c r="H2654" s="2" t="s">
        <v>3180</v>
      </c>
      <c r="I2654" s="22" t="str">
        <f t="shared" si="249"/>
        <v>United States</v>
      </c>
      <c r="J2654" s="22" t="str">
        <f t="shared" si="250"/>
        <v>California</v>
      </c>
      <c r="K2654" s="2" t="s">
        <v>14</v>
      </c>
      <c r="L2654" s="2" t="s">
        <v>2728</v>
      </c>
      <c r="M2654" s="4">
        <v>13.12</v>
      </c>
      <c r="N2654" s="4">
        <v>4</v>
      </c>
      <c r="O2654" s="4">
        <v>3.8048000000000002</v>
      </c>
      <c r="P2654" s="14">
        <f t="shared" si="251"/>
        <v>0.29000000000000004</v>
      </c>
    </row>
    <row r="2655" spans="1:16" ht="14.25" customHeight="1" x14ac:dyDescent="0.25">
      <c r="A2655" s="2" t="s">
        <v>2727</v>
      </c>
      <c r="B2655" s="3">
        <v>40744</v>
      </c>
      <c r="C2655" s="10" t="str">
        <f t="shared" si="246"/>
        <v>July</v>
      </c>
      <c r="D2655" s="10" t="str">
        <f t="shared" si="247"/>
        <v>2011</v>
      </c>
      <c r="E2655" s="3">
        <v>40747</v>
      </c>
      <c r="F2655" s="13">
        <f t="shared" si="248"/>
        <v>3</v>
      </c>
      <c r="G2655" s="2" t="s">
        <v>3716</v>
      </c>
      <c r="H2655" s="2" t="s">
        <v>3180</v>
      </c>
      <c r="I2655" s="22" t="str">
        <f t="shared" si="249"/>
        <v>United States</v>
      </c>
      <c r="J2655" s="22" t="str">
        <f t="shared" si="250"/>
        <v>California</v>
      </c>
      <c r="K2655" s="2" t="s">
        <v>28</v>
      </c>
      <c r="L2655" s="2" t="s">
        <v>2707</v>
      </c>
      <c r="M2655" s="4">
        <v>535.41</v>
      </c>
      <c r="N2655" s="4">
        <v>3</v>
      </c>
      <c r="O2655" s="4">
        <v>160.62299999999999</v>
      </c>
      <c r="P2655" s="14">
        <f t="shared" si="251"/>
        <v>0.3</v>
      </c>
    </row>
    <row r="2656" spans="1:16" ht="14.25" customHeight="1" x14ac:dyDescent="0.25">
      <c r="A2656" s="2" t="s">
        <v>2729</v>
      </c>
      <c r="B2656" s="3">
        <v>40955</v>
      </c>
      <c r="C2656" s="10" t="str">
        <f t="shared" si="246"/>
        <v>February</v>
      </c>
      <c r="D2656" s="10" t="str">
        <f t="shared" si="247"/>
        <v>2012</v>
      </c>
      <c r="E2656" s="3">
        <v>40960</v>
      </c>
      <c r="F2656" s="13">
        <f t="shared" si="248"/>
        <v>5</v>
      </c>
      <c r="G2656" s="2" t="s">
        <v>3686</v>
      </c>
      <c r="H2656" s="2" t="s">
        <v>3131</v>
      </c>
      <c r="I2656" s="22" t="str">
        <f t="shared" si="249"/>
        <v>United States</v>
      </c>
      <c r="J2656" s="22" t="str">
        <f t="shared" si="250"/>
        <v>California</v>
      </c>
      <c r="K2656" s="2" t="s">
        <v>45</v>
      </c>
      <c r="L2656" s="2" t="s">
        <v>480</v>
      </c>
      <c r="M2656" s="4">
        <v>36.840000000000003</v>
      </c>
      <c r="N2656" s="4">
        <v>3</v>
      </c>
      <c r="O2656" s="4">
        <v>17.314800000000002</v>
      </c>
      <c r="P2656" s="14">
        <f t="shared" si="251"/>
        <v>0.47000000000000003</v>
      </c>
    </row>
    <row r="2657" spans="1:16" ht="14.25" customHeight="1" x14ac:dyDescent="0.25">
      <c r="A2657" s="2" t="s">
        <v>2729</v>
      </c>
      <c r="B2657" s="3">
        <v>40955</v>
      </c>
      <c r="C2657" s="10" t="str">
        <f t="shared" si="246"/>
        <v>February</v>
      </c>
      <c r="D2657" s="10" t="str">
        <f t="shared" si="247"/>
        <v>2012</v>
      </c>
      <c r="E2657" s="3">
        <v>40960</v>
      </c>
      <c r="F2657" s="13">
        <f t="shared" si="248"/>
        <v>5</v>
      </c>
      <c r="G2657" s="2" t="s">
        <v>3686</v>
      </c>
      <c r="H2657" s="2" t="s">
        <v>3131</v>
      </c>
      <c r="I2657" s="22" t="str">
        <f t="shared" si="249"/>
        <v>United States</v>
      </c>
      <c r="J2657" s="22" t="str">
        <f t="shared" si="250"/>
        <v>California</v>
      </c>
      <c r="K2657" s="2" t="s">
        <v>9</v>
      </c>
      <c r="L2657" s="2" t="s">
        <v>1316</v>
      </c>
      <c r="M2657" s="4">
        <v>87.71</v>
      </c>
      <c r="N2657" s="4">
        <v>7</v>
      </c>
      <c r="O2657" s="4">
        <v>41.223700000000001</v>
      </c>
      <c r="P2657" s="14">
        <f t="shared" si="251"/>
        <v>0.47000000000000003</v>
      </c>
    </row>
    <row r="2658" spans="1:16" ht="14.25" customHeight="1" x14ac:dyDescent="0.25">
      <c r="A2658" s="2" t="s">
        <v>2730</v>
      </c>
      <c r="B2658" s="3">
        <v>41310</v>
      </c>
      <c r="C2658" s="10" t="str">
        <f t="shared" si="246"/>
        <v>February</v>
      </c>
      <c r="D2658" s="10" t="str">
        <f t="shared" si="247"/>
        <v>2013</v>
      </c>
      <c r="E2658" s="3">
        <v>41315</v>
      </c>
      <c r="F2658" s="13">
        <f t="shared" si="248"/>
        <v>5</v>
      </c>
      <c r="G2658" s="2" t="s">
        <v>3875</v>
      </c>
      <c r="H2658" s="2" t="s">
        <v>3149</v>
      </c>
      <c r="I2658" s="22" t="str">
        <f t="shared" si="249"/>
        <v>United States</v>
      </c>
      <c r="J2658" s="22" t="str">
        <f t="shared" si="250"/>
        <v>California</v>
      </c>
      <c r="K2658" s="2" t="s">
        <v>9</v>
      </c>
      <c r="L2658" s="2" t="s">
        <v>2731</v>
      </c>
      <c r="M2658" s="4">
        <v>14.73</v>
      </c>
      <c r="N2658" s="4">
        <v>3</v>
      </c>
      <c r="O2658" s="4">
        <v>7.2176999999999998</v>
      </c>
      <c r="P2658" s="14">
        <f t="shared" si="251"/>
        <v>0.49</v>
      </c>
    </row>
    <row r="2659" spans="1:16" ht="14.25" customHeight="1" x14ac:dyDescent="0.25">
      <c r="A2659" s="2" t="s">
        <v>2730</v>
      </c>
      <c r="B2659" s="3">
        <v>41310</v>
      </c>
      <c r="C2659" s="10" t="str">
        <f t="shared" si="246"/>
        <v>February</v>
      </c>
      <c r="D2659" s="10" t="str">
        <f t="shared" si="247"/>
        <v>2013</v>
      </c>
      <c r="E2659" s="3">
        <v>41315</v>
      </c>
      <c r="F2659" s="13">
        <f t="shared" si="248"/>
        <v>5</v>
      </c>
      <c r="G2659" s="2" t="s">
        <v>3875</v>
      </c>
      <c r="H2659" s="2" t="s">
        <v>3149</v>
      </c>
      <c r="I2659" s="22" t="str">
        <f t="shared" si="249"/>
        <v>United States</v>
      </c>
      <c r="J2659" s="22" t="str">
        <f t="shared" si="250"/>
        <v>California</v>
      </c>
      <c r="K2659" s="2" t="s">
        <v>28</v>
      </c>
      <c r="L2659" s="2" t="s">
        <v>512</v>
      </c>
      <c r="M2659" s="4">
        <v>186.54</v>
      </c>
      <c r="N2659" s="4">
        <v>3</v>
      </c>
      <c r="O2659" s="4">
        <v>50.3658</v>
      </c>
      <c r="P2659" s="14">
        <f t="shared" si="251"/>
        <v>0.27</v>
      </c>
    </row>
    <row r="2660" spans="1:16" ht="14.25" customHeight="1" x14ac:dyDescent="0.25">
      <c r="A2660" s="2" t="s">
        <v>2730</v>
      </c>
      <c r="B2660" s="3">
        <v>41310</v>
      </c>
      <c r="C2660" s="10" t="str">
        <f t="shared" si="246"/>
        <v>February</v>
      </c>
      <c r="D2660" s="10" t="str">
        <f t="shared" si="247"/>
        <v>2013</v>
      </c>
      <c r="E2660" s="3">
        <v>41315</v>
      </c>
      <c r="F2660" s="13">
        <f t="shared" si="248"/>
        <v>5</v>
      </c>
      <c r="G2660" s="2" t="s">
        <v>3875</v>
      </c>
      <c r="H2660" s="2" t="s">
        <v>3149</v>
      </c>
      <c r="I2660" s="22" t="str">
        <f t="shared" si="249"/>
        <v>United States</v>
      </c>
      <c r="J2660" s="22" t="str">
        <f t="shared" si="250"/>
        <v>California</v>
      </c>
      <c r="K2660" s="2" t="s">
        <v>22</v>
      </c>
      <c r="L2660" s="2" t="s">
        <v>1673</v>
      </c>
      <c r="M2660" s="4">
        <v>557.72799999999995</v>
      </c>
      <c r="N2660" s="4">
        <v>4</v>
      </c>
      <c r="O2660" s="4">
        <v>6.9715999999999996</v>
      </c>
      <c r="P2660" s="14">
        <f t="shared" si="251"/>
        <v>1.2500000000000001E-2</v>
      </c>
    </row>
    <row r="2661" spans="1:16" ht="14.25" customHeight="1" x14ac:dyDescent="0.25">
      <c r="A2661" s="2" t="s">
        <v>2730</v>
      </c>
      <c r="B2661" s="3">
        <v>41310</v>
      </c>
      <c r="C2661" s="10" t="str">
        <f t="shared" si="246"/>
        <v>February</v>
      </c>
      <c r="D2661" s="10" t="str">
        <f t="shared" si="247"/>
        <v>2013</v>
      </c>
      <c r="E2661" s="3">
        <v>41315</v>
      </c>
      <c r="F2661" s="13">
        <f t="shared" si="248"/>
        <v>5</v>
      </c>
      <c r="G2661" s="2" t="s">
        <v>3875</v>
      </c>
      <c r="H2661" s="2" t="s">
        <v>3149</v>
      </c>
      <c r="I2661" s="22" t="str">
        <f t="shared" si="249"/>
        <v>United States</v>
      </c>
      <c r="J2661" s="22" t="str">
        <f t="shared" si="250"/>
        <v>California</v>
      </c>
      <c r="K2661" s="2" t="s">
        <v>16</v>
      </c>
      <c r="L2661" s="2" t="s">
        <v>2251</v>
      </c>
      <c r="M2661" s="4">
        <v>159.96799999999999</v>
      </c>
      <c r="N2661" s="4">
        <v>4</v>
      </c>
      <c r="O2661" s="4">
        <v>-31.993600000000001</v>
      </c>
      <c r="P2661" s="14">
        <f t="shared" si="251"/>
        <v>-0.2</v>
      </c>
    </row>
    <row r="2662" spans="1:16" ht="14.25" customHeight="1" x14ac:dyDescent="0.25">
      <c r="A2662" s="2" t="s">
        <v>2732</v>
      </c>
      <c r="B2662" s="3">
        <v>41636</v>
      </c>
      <c r="C2662" s="10" t="str">
        <f t="shared" si="246"/>
        <v>December</v>
      </c>
      <c r="D2662" s="10" t="str">
        <f t="shared" si="247"/>
        <v>2013</v>
      </c>
      <c r="E2662" s="3">
        <v>41640</v>
      </c>
      <c r="F2662" s="13">
        <f t="shared" si="248"/>
        <v>4</v>
      </c>
      <c r="G2662" s="2" t="s">
        <v>3665</v>
      </c>
      <c r="H2662" s="2" t="s">
        <v>3177</v>
      </c>
      <c r="I2662" s="22" t="str">
        <f t="shared" si="249"/>
        <v>United States</v>
      </c>
      <c r="J2662" s="22" t="str">
        <f t="shared" si="250"/>
        <v>California</v>
      </c>
      <c r="K2662" s="2" t="s">
        <v>9</v>
      </c>
      <c r="L2662" s="2" t="s">
        <v>1023</v>
      </c>
      <c r="M2662" s="4">
        <v>20.16</v>
      </c>
      <c r="N2662" s="4">
        <v>7</v>
      </c>
      <c r="O2662" s="4">
        <v>9.8783999999999992</v>
      </c>
      <c r="P2662" s="14">
        <f t="shared" si="251"/>
        <v>0.48999999999999994</v>
      </c>
    </row>
    <row r="2663" spans="1:16" ht="14.25" customHeight="1" x14ac:dyDescent="0.25">
      <c r="A2663" s="2" t="s">
        <v>2733</v>
      </c>
      <c r="B2663" s="3">
        <v>41722</v>
      </c>
      <c r="C2663" s="10" t="str">
        <f t="shared" si="246"/>
        <v>March</v>
      </c>
      <c r="D2663" s="10" t="str">
        <f t="shared" si="247"/>
        <v>2014</v>
      </c>
      <c r="E2663" s="3">
        <v>41724</v>
      </c>
      <c r="F2663" s="13">
        <f t="shared" si="248"/>
        <v>2</v>
      </c>
      <c r="G2663" s="2" t="s">
        <v>3910</v>
      </c>
      <c r="H2663" s="2" t="s">
        <v>3132</v>
      </c>
      <c r="I2663" s="22" t="str">
        <f t="shared" si="249"/>
        <v>United States</v>
      </c>
      <c r="J2663" s="22" t="str">
        <f t="shared" si="250"/>
        <v>Washington</v>
      </c>
      <c r="K2663" s="2" t="s">
        <v>28</v>
      </c>
      <c r="L2663" s="2" t="s">
        <v>2678</v>
      </c>
      <c r="M2663" s="4">
        <v>32.479999999999997</v>
      </c>
      <c r="N2663" s="4">
        <v>2</v>
      </c>
      <c r="O2663" s="4">
        <v>4.8719999999999999</v>
      </c>
      <c r="P2663" s="14">
        <f t="shared" si="251"/>
        <v>0.15000000000000002</v>
      </c>
    </row>
    <row r="2664" spans="1:16" ht="14.25" customHeight="1" x14ac:dyDescent="0.25">
      <c r="A2664" s="2" t="s">
        <v>2733</v>
      </c>
      <c r="B2664" s="3">
        <v>41722</v>
      </c>
      <c r="C2664" s="10" t="str">
        <f t="shared" si="246"/>
        <v>March</v>
      </c>
      <c r="D2664" s="10" t="str">
        <f t="shared" si="247"/>
        <v>2014</v>
      </c>
      <c r="E2664" s="3">
        <v>41724</v>
      </c>
      <c r="F2664" s="13">
        <f t="shared" si="248"/>
        <v>2</v>
      </c>
      <c r="G2664" s="2" t="s">
        <v>3910</v>
      </c>
      <c r="H2664" s="2" t="s">
        <v>3132</v>
      </c>
      <c r="I2664" s="22" t="str">
        <f t="shared" si="249"/>
        <v>United States</v>
      </c>
      <c r="J2664" s="22" t="str">
        <f t="shared" si="250"/>
        <v>Washington</v>
      </c>
      <c r="K2664" s="2" t="s">
        <v>45</v>
      </c>
      <c r="L2664" s="2" t="s">
        <v>569</v>
      </c>
      <c r="M2664" s="4">
        <v>20.04</v>
      </c>
      <c r="N2664" s="4">
        <v>3</v>
      </c>
      <c r="O2664" s="4">
        <v>9.6191999999999993</v>
      </c>
      <c r="P2664" s="14">
        <f t="shared" si="251"/>
        <v>0.48</v>
      </c>
    </row>
    <row r="2665" spans="1:16" ht="14.25" customHeight="1" x14ac:dyDescent="0.25">
      <c r="A2665" s="2" t="s">
        <v>2733</v>
      </c>
      <c r="B2665" s="3">
        <v>41722</v>
      </c>
      <c r="C2665" s="10" t="str">
        <f t="shared" si="246"/>
        <v>March</v>
      </c>
      <c r="D2665" s="10" t="str">
        <f t="shared" si="247"/>
        <v>2014</v>
      </c>
      <c r="E2665" s="3">
        <v>41724</v>
      </c>
      <c r="F2665" s="13">
        <f t="shared" si="248"/>
        <v>2</v>
      </c>
      <c r="G2665" s="2" t="s">
        <v>3910</v>
      </c>
      <c r="H2665" s="2" t="s">
        <v>3132</v>
      </c>
      <c r="I2665" s="22" t="str">
        <f t="shared" si="249"/>
        <v>United States</v>
      </c>
      <c r="J2665" s="22" t="str">
        <f t="shared" si="250"/>
        <v>Washington</v>
      </c>
      <c r="K2665" s="2" t="s">
        <v>165</v>
      </c>
      <c r="L2665" s="2" t="s">
        <v>2734</v>
      </c>
      <c r="M2665" s="4">
        <v>13999.96</v>
      </c>
      <c r="N2665" s="4">
        <v>4</v>
      </c>
      <c r="O2665" s="4">
        <v>6719.9808000000003</v>
      </c>
      <c r="P2665" s="14">
        <f t="shared" si="251"/>
        <v>0.48000000000000004</v>
      </c>
    </row>
    <row r="2666" spans="1:16" ht="14.25" customHeight="1" x14ac:dyDescent="0.25">
      <c r="A2666" s="2" t="s">
        <v>2735</v>
      </c>
      <c r="B2666" s="3">
        <v>41597</v>
      </c>
      <c r="C2666" s="10" t="str">
        <f t="shared" si="246"/>
        <v>November</v>
      </c>
      <c r="D2666" s="10" t="str">
        <f t="shared" si="247"/>
        <v>2013</v>
      </c>
      <c r="E2666" s="3">
        <v>41601</v>
      </c>
      <c r="F2666" s="13">
        <f t="shared" si="248"/>
        <v>4</v>
      </c>
      <c r="G2666" s="2" t="s">
        <v>3416</v>
      </c>
      <c r="H2666" s="2" t="s">
        <v>3149</v>
      </c>
      <c r="I2666" s="22" t="str">
        <f t="shared" si="249"/>
        <v>United States</v>
      </c>
      <c r="J2666" s="22" t="str">
        <f t="shared" si="250"/>
        <v>California</v>
      </c>
      <c r="K2666" s="2" t="s">
        <v>38</v>
      </c>
      <c r="L2666" s="2" t="s">
        <v>1034</v>
      </c>
      <c r="M2666" s="4">
        <v>595</v>
      </c>
      <c r="N2666" s="4">
        <v>5</v>
      </c>
      <c r="O2666" s="4">
        <v>95.2</v>
      </c>
      <c r="P2666" s="14">
        <f t="shared" si="251"/>
        <v>0.16</v>
      </c>
    </row>
    <row r="2667" spans="1:16" ht="14.25" customHeight="1" x14ac:dyDescent="0.25">
      <c r="A2667" s="2" t="s">
        <v>2736</v>
      </c>
      <c r="B2667" s="3">
        <v>41215</v>
      </c>
      <c r="C2667" s="10" t="str">
        <f t="shared" si="246"/>
        <v>November</v>
      </c>
      <c r="D2667" s="10" t="str">
        <f t="shared" si="247"/>
        <v>2012</v>
      </c>
      <c r="E2667" s="3">
        <v>41219</v>
      </c>
      <c r="F2667" s="13">
        <f t="shared" si="248"/>
        <v>4</v>
      </c>
      <c r="G2667" s="2" t="s">
        <v>3409</v>
      </c>
      <c r="H2667" s="2" t="s">
        <v>3149</v>
      </c>
      <c r="I2667" s="22" t="str">
        <f t="shared" si="249"/>
        <v>United States</v>
      </c>
      <c r="J2667" s="22" t="str">
        <f t="shared" si="250"/>
        <v>California</v>
      </c>
      <c r="K2667" s="2" t="s">
        <v>12</v>
      </c>
      <c r="L2667" s="2" t="s">
        <v>2737</v>
      </c>
      <c r="M2667" s="4">
        <v>96.96</v>
      </c>
      <c r="N2667" s="4">
        <v>6</v>
      </c>
      <c r="O2667" s="4">
        <v>33.936</v>
      </c>
      <c r="P2667" s="14">
        <f t="shared" si="251"/>
        <v>0.35000000000000003</v>
      </c>
    </row>
    <row r="2668" spans="1:16" ht="14.25" customHeight="1" x14ac:dyDescent="0.25">
      <c r="A2668" s="2" t="s">
        <v>2736</v>
      </c>
      <c r="B2668" s="3">
        <v>41215</v>
      </c>
      <c r="C2668" s="10" t="str">
        <f t="shared" si="246"/>
        <v>November</v>
      </c>
      <c r="D2668" s="10" t="str">
        <f t="shared" si="247"/>
        <v>2012</v>
      </c>
      <c r="E2668" s="3">
        <v>41219</v>
      </c>
      <c r="F2668" s="13">
        <f t="shared" si="248"/>
        <v>4</v>
      </c>
      <c r="G2668" s="2" t="s">
        <v>3409</v>
      </c>
      <c r="H2668" s="2" t="s">
        <v>3149</v>
      </c>
      <c r="I2668" s="22" t="str">
        <f t="shared" si="249"/>
        <v>United States</v>
      </c>
      <c r="J2668" s="22" t="str">
        <f t="shared" si="250"/>
        <v>California</v>
      </c>
      <c r="K2668" s="2" t="s">
        <v>18</v>
      </c>
      <c r="L2668" s="2" t="s">
        <v>1621</v>
      </c>
      <c r="M2668" s="4">
        <v>117.488</v>
      </c>
      <c r="N2668" s="4">
        <v>7</v>
      </c>
      <c r="O2668" s="4">
        <v>41.120800000000003</v>
      </c>
      <c r="P2668" s="14">
        <f t="shared" si="251"/>
        <v>0.35000000000000003</v>
      </c>
    </row>
    <row r="2669" spans="1:16" ht="14.25" customHeight="1" x14ac:dyDescent="0.25">
      <c r="A2669" s="2" t="s">
        <v>2736</v>
      </c>
      <c r="B2669" s="3">
        <v>41215</v>
      </c>
      <c r="C2669" s="10" t="str">
        <f t="shared" si="246"/>
        <v>November</v>
      </c>
      <c r="D2669" s="10" t="str">
        <f t="shared" si="247"/>
        <v>2012</v>
      </c>
      <c r="E2669" s="3">
        <v>41219</v>
      </c>
      <c r="F2669" s="13">
        <f t="shared" si="248"/>
        <v>4</v>
      </c>
      <c r="G2669" s="2" t="s">
        <v>3409</v>
      </c>
      <c r="H2669" s="2" t="s">
        <v>3149</v>
      </c>
      <c r="I2669" s="22" t="str">
        <f t="shared" si="249"/>
        <v>United States</v>
      </c>
      <c r="J2669" s="22" t="str">
        <f t="shared" si="250"/>
        <v>California</v>
      </c>
      <c r="K2669" s="2" t="s">
        <v>18</v>
      </c>
      <c r="L2669" s="2" t="s">
        <v>342</v>
      </c>
      <c r="M2669" s="4">
        <v>11.952</v>
      </c>
      <c r="N2669" s="4">
        <v>3</v>
      </c>
      <c r="O2669" s="4">
        <v>4.1832000000000003</v>
      </c>
      <c r="P2669" s="14">
        <f t="shared" si="251"/>
        <v>0.35000000000000003</v>
      </c>
    </row>
    <row r="2670" spans="1:16" ht="14.25" customHeight="1" x14ac:dyDescent="0.25">
      <c r="A2670" s="2" t="s">
        <v>2736</v>
      </c>
      <c r="B2670" s="3">
        <v>41215</v>
      </c>
      <c r="C2670" s="10" t="str">
        <f t="shared" si="246"/>
        <v>November</v>
      </c>
      <c r="D2670" s="10" t="str">
        <f t="shared" si="247"/>
        <v>2012</v>
      </c>
      <c r="E2670" s="3">
        <v>41219</v>
      </c>
      <c r="F2670" s="13">
        <f t="shared" si="248"/>
        <v>4</v>
      </c>
      <c r="G2670" s="2" t="s">
        <v>3409</v>
      </c>
      <c r="H2670" s="2" t="s">
        <v>3149</v>
      </c>
      <c r="I2670" s="22" t="str">
        <f t="shared" si="249"/>
        <v>United States</v>
      </c>
      <c r="J2670" s="22" t="str">
        <f t="shared" si="250"/>
        <v>California</v>
      </c>
      <c r="K2670" s="2" t="s">
        <v>198</v>
      </c>
      <c r="L2670" s="2" t="s">
        <v>1083</v>
      </c>
      <c r="M2670" s="4">
        <v>512.49900000000002</v>
      </c>
      <c r="N2670" s="4">
        <v>3</v>
      </c>
      <c r="O2670" s="4">
        <v>-30.146999999999998</v>
      </c>
      <c r="P2670" s="14">
        <f t="shared" si="251"/>
        <v>-5.8823529411764698E-2</v>
      </c>
    </row>
    <row r="2671" spans="1:16" ht="14.25" customHeight="1" x14ac:dyDescent="0.25">
      <c r="A2671" s="2" t="s">
        <v>2738</v>
      </c>
      <c r="B2671" s="3">
        <v>41487</v>
      </c>
      <c r="C2671" s="10" t="str">
        <f t="shared" si="246"/>
        <v>August</v>
      </c>
      <c r="D2671" s="10" t="str">
        <f t="shared" si="247"/>
        <v>2013</v>
      </c>
      <c r="E2671" s="3">
        <v>41492</v>
      </c>
      <c r="F2671" s="13">
        <f t="shared" si="248"/>
        <v>5</v>
      </c>
      <c r="G2671" s="2" t="s">
        <v>3755</v>
      </c>
      <c r="H2671" s="2" t="s">
        <v>3134</v>
      </c>
      <c r="I2671" s="22" t="str">
        <f t="shared" si="249"/>
        <v>United States</v>
      </c>
      <c r="J2671" s="22" t="str">
        <f t="shared" si="250"/>
        <v>California</v>
      </c>
      <c r="K2671" s="2" t="s">
        <v>22</v>
      </c>
      <c r="L2671" s="2" t="s">
        <v>340</v>
      </c>
      <c r="M2671" s="4">
        <v>863.12800000000004</v>
      </c>
      <c r="N2671" s="4">
        <v>7</v>
      </c>
      <c r="O2671" s="4">
        <v>-32.3673</v>
      </c>
      <c r="P2671" s="14">
        <f t="shared" si="251"/>
        <v>-3.7499999999999999E-2</v>
      </c>
    </row>
    <row r="2672" spans="1:16" ht="14.25" customHeight="1" x14ac:dyDescent="0.25">
      <c r="A2672" s="2" t="s">
        <v>2739</v>
      </c>
      <c r="B2672" s="3">
        <v>41950</v>
      </c>
      <c r="C2672" s="10" t="str">
        <f t="shared" si="246"/>
        <v>November</v>
      </c>
      <c r="D2672" s="10" t="str">
        <f t="shared" si="247"/>
        <v>2014</v>
      </c>
      <c r="E2672" s="3">
        <v>41957</v>
      </c>
      <c r="F2672" s="13">
        <f t="shared" si="248"/>
        <v>7</v>
      </c>
      <c r="G2672" s="2" t="s">
        <v>3794</v>
      </c>
      <c r="H2672" s="2" t="s">
        <v>3132</v>
      </c>
      <c r="I2672" s="22" t="str">
        <f t="shared" si="249"/>
        <v>United States</v>
      </c>
      <c r="J2672" s="22" t="str">
        <f t="shared" si="250"/>
        <v>Washington</v>
      </c>
      <c r="K2672" s="2" t="s">
        <v>22</v>
      </c>
      <c r="L2672" s="2" t="s">
        <v>170</v>
      </c>
      <c r="M2672" s="4">
        <v>2036.86</v>
      </c>
      <c r="N2672" s="4">
        <v>7</v>
      </c>
      <c r="O2672" s="4">
        <v>366.63479999999998</v>
      </c>
      <c r="P2672" s="14">
        <f t="shared" si="251"/>
        <v>0.18</v>
      </c>
    </row>
    <row r="2673" spans="1:16" ht="14.25" customHeight="1" x14ac:dyDescent="0.25">
      <c r="A2673" s="2" t="s">
        <v>2739</v>
      </c>
      <c r="B2673" s="3">
        <v>41950</v>
      </c>
      <c r="C2673" s="10" t="str">
        <f t="shared" si="246"/>
        <v>November</v>
      </c>
      <c r="D2673" s="10" t="str">
        <f t="shared" si="247"/>
        <v>2014</v>
      </c>
      <c r="E2673" s="3">
        <v>41957</v>
      </c>
      <c r="F2673" s="13">
        <f t="shared" si="248"/>
        <v>7</v>
      </c>
      <c r="G2673" s="2" t="s">
        <v>3794</v>
      </c>
      <c r="H2673" s="2" t="s">
        <v>3132</v>
      </c>
      <c r="I2673" s="22" t="str">
        <f t="shared" si="249"/>
        <v>United States</v>
      </c>
      <c r="J2673" s="22" t="str">
        <f t="shared" si="250"/>
        <v>Washington</v>
      </c>
      <c r="K2673" s="2" t="s">
        <v>72</v>
      </c>
      <c r="L2673" s="2" t="s">
        <v>592</v>
      </c>
      <c r="M2673" s="4">
        <v>449.56799999999998</v>
      </c>
      <c r="N2673" s="4">
        <v>2</v>
      </c>
      <c r="O2673" s="4">
        <v>-73.0548</v>
      </c>
      <c r="P2673" s="14">
        <f t="shared" si="251"/>
        <v>-0.16250000000000001</v>
      </c>
    </row>
    <row r="2674" spans="1:16" ht="14.25" customHeight="1" x14ac:dyDescent="0.25">
      <c r="A2674" s="2" t="s">
        <v>2739</v>
      </c>
      <c r="B2674" s="3">
        <v>41950</v>
      </c>
      <c r="C2674" s="10" t="str">
        <f t="shared" si="246"/>
        <v>November</v>
      </c>
      <c r="D2674" s="10" t="str">
        <f t="shared" si="247"/>
        <v>2014</v>
      </c>
      <c r="E2674" s="3">
        <v>41957</v>
      </c>
      <c r="F2674" s="13">
        <f t="shared" si="248"/>
        <v>7</v>
      </c>
      <c r="G2674" s="2" t="s">
        <v>3794</v>
      </c>
      <c r="H2674" s="2" t="s">
        <v>3132</v>
      </c>
      <c r="I2674" s="22" t="str">
        <f t="shared" si="249"/>
        <v>United States</v>
      </c>
      <c r="J2674" s="22" t="str">
        <f t="shared" si="250"/>
        <v>Washington</v>
      </c>
      <c r="K2674" s="2" t="s">
        <v>38</v>
      </c>
      <c r="L2674" s="2" t="s">
        <v>783</v>
      </c>
      <c r="M2674" s="4">
        <v>108.96</v>
      </c>
      <c r="N2674" s="4">
        <v>3</v>
      </c>
      <c r="O2674" s="4">
        <v>32.688000000000002</v>
      </c>
      <c r="P2674" s="14">
        <f t="shared" si="251"/>
        <v>0.30000000000000004</v>
      </c>
    </row>
    <row r="2675" spans="1:16" ht="14.25" customHeight="1" x14ac:dyDescent="0.25">
      <c r="A2675" s="2" t="s">
        <v>2740</v>
      </c>
      <c r="B2675" s="3">
        <v>40733</v>
      </c>
      <c r="C2675" s="10" t="str">
        <f t="shared" si="246"/>
        <v>July</v>
      </c>
      <c r="D2675" s="10" t="str">
        <f t="shared" si="247"/>
        <v>2011</v>
      </c>
      <c r="E2675" s="3">
        <v>40737</v>
      </c>
      <c r="F2675" s="13">
        <f t="shared" si="248"/>
        <v>4</v>
      </c>
      <c r="G2675" s="2" t="s">
        <v>3678</v>
      </c>
      <c r="H2675" s="2" t="s">
        <v>3131</v>
      </c>
      <c r="I2675" s="22" t="str">
        <f t="shared" si="249"/>
        <v>United States</v>
      </c>
      <c r="J2675" s="22" t="str">
        <f t="shared" si="250"/>
        <v>California</v>
      </c>
      <c r="K2675" s="2" t="s">
        <v>9</v>
      </c>
      <c r="L2675" s="2" t="s">
        <v>2303</v>
      </c>
      <c r="M2675" s="4">
        <v>2.88</v>
      </c>
      <c r="N2675" s="4">
        <v>1</v>
      </c>
      <c r="O2675" s="4">
        <v>1.4112</v>
      </c>
      <c r="P2675" s="14">
        <f t="shared" si="251"/>
        <v>0.49000000000000005</v>
      </c>
    </row>
    <row r="2676" spans="1:16" ht="14.25" customHeight="1" x14ac:dyDescent="0.25">
      <c r="A2676" s="2" t="s">
        <v>2740</v>
      </c>
      <c r="B2676" s="3">
        <v>40733</v>
      </c>
      <c r="C2676" s="10" t="str">
        <f t="shared" si="246"/>
        <v>July</v>
      </c>
      <c r="D2676" s="10" t="str">
        <f t="shared" si="247"/>
        <v>2011</v>
      </c>
      <c r="E2676" s="3">
        <v>40737</v>
      </c>
      <c r="F2676" s="13">
        <f t="shared" si="248"/>
        <v>4</v>
      </c>
      <c r="G2676" s="2" t="s">
        <v>3678</v>
      </c>
      <c r="H2676" s="2" t="s">
        <v>3131</v>
      </c>
      <c r="I2676" s="22" t="str">
        <f t="shared" si="249"/>
        <v>United States</v>
      </c>
      <c r="J2676" s="22" t="str">
        <f t="shared" si="250"/>
        <v>California</v>
      </c>
      <c r="K2676" s="2" t="s">
        <v>18</v>
      </c>
      <c r="L2676" s="2" t="s">
        <v>351</v>
      </c>
      <c r="M2676" s="4">
        <v>41.904000000000003</v>
      </c>
      <c r="N2676" s="4">
        <v>6</v>
      </c>
      <c r="O2676" s="4">
        <v>14.1426</v>
      </c>
      <c r="P2676" s="14">
        <f t="shared" si="251"/>
        <v>0.33749999999999997</v>
      </c>
    </row>
    <row r="2677" spans="1:16" ht="14.25" customHeight="1" x14ac:dyDescent="0.25">
      <c r="A2677" s="2" t="s">
        <v>2740</v>
      </c>
      <c r="B2677" s="3">
        <v>40733</v>
      </c>
      <c r="C2677" s="10" t="str">
        <f t="shared" si="246"/>
        <v>July</v>
      </c>
      <c r="D2677" s="10" t="str">
        <f t="shared" si="247"/>
        <v>2011</v>
      </c>
      <c r="E2677" s="3">
        <v>40737</v>
      </c>
      <c r="F2677" s="13">
        <f t="shared" si="248"/>
        <v>4</v>
      </c>
      <c r="G2677" s="2" t="s">
        <v>3678</v>
      </c>
      <c r="H2677" s="2" t="s">
        <v>3131</v>
      </c>
      <c r="I2677" s="22" t="str">
        <f t="shared" si="249"/>
        <v>United States</v>
      </c>
      <c r="J2677" s="22" t="str">
        <f t="shared" si="250"/>
        <v>California</v>
      </c>
      <c r="K2677" s="2" t="s">
        <v>28</v>
      </c>
      <c r="L2677" s="2" t="s">
        <v>843</v>
      </c>
      <c r="M2677" s="4">
        <v>23.92</v>
      </c>
      <c r="N2677" s="4">
        <v>4</v>
      </c>
      <c r="O2677" s="4">
        <v>4.0663999999999998</v>
      </c>
      <c r="P2677" s="14">
        <f t="shared" si="251"/>
        <v>0.16999999999999998</v>
      </c>
    </row>
    <row r="2678" spans="1:16" ht="14.25" customHeight="1" x14ac:dyDescent="0.25">
      <c r="A2678" s="2" t="s">
        <v>2741</v>
      </c>
      <c r="B2678" s="3">
        <v>41996</v>
      </c>
      <c r="C2678" s="10" t="str">
        <f t="shared" si="246"/>
        <v>December</v>
      </c>
      <c r="D2678" s="10" t="str">
        <f t="shared" si="247"/>
        <v>2014</v>
      </c>
      <c r="E2678" s="3">
        <v>41998</v>
      </c>
      <c r="F2678" s="13">
        <f t="shared" si="248"/>
        <v>2</v>
      </c>
      <c r="G2678" s="2" t="s">
        <v>3909</v>
      </c>
      <c r="H2678" s="2" t="s">
        <v>3131</v>
      </c>
      <c r="I2678" s="22" t="str">
        <f t="shared" si="249"/>
        <v>United States</v>
      </c>
      <c r="J2678" s="22" t="str">
        <f t="shared" si="250"/>
        <v>California</v>
      </c>
      <c r="K2678" s="2" t="s">
        <v>38</v>
      </c>
      <c r="L2678" s="2" t="s">
        <v>2056</v>
      </c>
      <c r="M2678" s="4">
        <v>474.95</v>
      </c>
      <c r="N2678" s="4">
        <v>5</v>
      </c>
      <c r="O2678" s="4">
        <v>142.48500000000001</v>
      </c>
      <c r="P2678" s="14">
        <f t="shared" si="251"/>
        <v>0.30000000000000004</v>
      </c>
    </row>
    <row r="2679" spans="1:16" ht="14.25" customHeight="1" x14ac:dyDescent="0.25">
      <c r="A2679" s="2" t="s">
        <v>2742</v>
      </c>
      <c r="B2679" s="3">
        <v>41520</v>
      </c>
      <c r="C2679" s="10" t="str">
        <f t="shared" si="246"/>
        <v>September</v>
      </c>
      <c r="D2679" s="10" t="str">
        <f t="shared" si="247"/>
        <v>2013</v>
      </c>
      <c r="E2679" s="3">
        <v>41526</v>
      </c>
      <c r="F2679" s="13">
        <f t="shared" si="248"/>
        <v>6</v>
      </c>
      <c r="G2679" s="2" t="s">
        <v>3587</v>
      </c>
      <c r="H2679" s="2" t="s">
        <v>3158</v>
      </c>
      <c r="I2679" s="22" t="str">
        <f t="shared" si="249"/>
        <v>United States</v>
      </c>
      <c r="J2679" s="22" t="str">
        <f t="shared" si="250"/>
        <v>Washington</v>
      </c>
      <c r="K2679" s="2" t="s">
        <v>165</v>
      </c>
      <c r="L2679" s="2" t="s">
        <v>360</v>
      </c>
      <c r="M2679" s="4">
        <v>999.98</v>
      </c>
      <c r="N2679" s="4">
        <v>2</v>
      </c>
      <c r="O2679" s="4">
        <v>449.99099999999999</v>
      </c>
      <c r="P2679" s="14">
        <f t="shared" si="251"/>
        <v>0.44999999999999996</v>
      </c>
    </row>
    <row r="2680" spans="1:16" ht="14.25" customHeight="1" x14ac:dyDescent="0.25">
      <c r="A2680" s="2" t="s">
        <v>2743</v>
      </c>
      <c r="B2680" s="3">
        <v>41123</v>
      </c>
      <c r="C2680" s="10" t="str">
        <f t="shared" si="246"/>
        <v>August</v>
      </c>
      <c r="D2680" s="10" t="str">
        <f t="shared" si="247"/>
        <v>2012</v>
      </c>
      <c r="E2680" s="3">
        <v>41127</v>
      </c>
      <c r="F2680" s="13">
        <f t="shared" si="248"/>
        <v>4</v>
      </c>
      <c r="G2680" s="2" t="s">
        <v>3807</v>
      </c>
      <c r="H2680" s="2" t="s">
        <v>3211</v>
      </c>
      <c r="I2680" s="22" t="str">
        <f t="shared" si="249"/>
        <v>United States</v>
      </c>
      <c r="J2680" s="22" t="str">
        <f t="shared" si="250"/>
        <v>Oregon</v>
      </c>
      <c r="K2680" s="2" t="s">
        <v>22</v>
      </c>
      <c r="L2680" s="2" t="s">
        <v>1480</v>
      </c>
      <c r="M2680" s="4">
        <v>277.5</v>
      </c>
      <c r="N2680" s="4">
        <v>4</v>
      </c>
      <c r="O2680" s="4">
        <v>-188.7</v>
      </c>
      <c r="P2680" s="14">
        <f t="shared" si="251"/>
        <v>-0.67999999999999994</v>
      </c>
    </row>
    <row r="2681" spans="1:16" ht="14.25" customHeight="1" x14ac:dyDescent="0.25">
      <c r="A2681" s="2" t="s">
        <v>2744</v>
      </c>
      <c r="B2681" s="3">
        <v>41249</v>
      </c>
      <c r="C2681" s="10" t="str">
        <f t="shared" si="246"/>
        <v>December</v>
      </c>
      <c r="D2681" s="10" t="str">
        <f t="shared" si="247"/>
        <v>2012</v>
      </c>
      <c r="E2681" s="3">
        <v>41254</v>
      </c>
      <c r="F2681" s="13">
        <f t="shared" si="248"/>
        <v>5</v>
      </c>
      <c r="G2681" s="2" t="s">
        <v>3335</v>
      </c>
      <c r="H2681" s="2" t="s">
        <v>3268</v>
      </c>
      <c r="I2681" s="22" t="str">
        <f t="shared" si="249"/>
        <v>United States</v>
      </c>
      <c r="J2681" s="22" t="str">
        <f t="shared" si="250"/>
        <v>California</v>
      </c>
      <c r="K2681" s="2" t="s">
        <v>45</v>
      </c>
      <c r="L2681" s="2" t="s">
        <v>701</v>
      </c>
      <c r="M2681" s="4">
        <v>8.9600000000000009</v>
      </c>
      <c r="N2681" s="4">
        <v>2</v>
      </c>
      <c r="O2681" s="4">
        <v>4.3903999999999996</v>
      </c>
      <c r="P2681" s="14">
        <f t="shared" si="251"/>
        <v>0.48999999999999994</v>
      </c>
    </row>
    <row r="2682" spans="1:16" ht="14.25" customHeight="1" x14ac:dyDescent="0.25">
      <c r="A2682" s="2" t="s">
        <v>2745</v>
      </c>
      <c r="B2682" s="3">
        <v>41438</v>
      </c>
      <c r="C2682" s="10" t="str">
        <f t="shared" si="246"/>
        <v>June</v>
      </c>
      <c r="D2682" s="10" t="str">
        <f t="shared" si="247"/>
        <v>2013</v>
      </c>
      <c r="E2682" s="3">
        <v>41442</v>
      </c>
      <c r="F2682" s="13">
        <f t="shared" si="248"/>
        <v>4</v>
      </c>
      <c r="G2682" s="2" t="s">
        <v>3831</v>
      </c>
      <c r="H2682" s="2" t="s">
        <v>3141</v>
      </c>
      <c r="I2682" s="22" t="str">
        <f t="shared" si="249"/>
        <v>United States</v>
      </c>
      <c r="J2682" s="22" t="str">
        <f t="shared" si="250"/>
        <v>California</v>
      </c>
      <c r="K2682" s="2" t="s">
        <v>45</v>
      </c>
      <c r="L2682" s="2" t="s">
        <v>814</v>
      </c>
      <c r="M2682" s="4">
        <v>185.88</v>
      </c>
      <c r="N2682" s="4">
        <v>6</v>
      </c>
      <c r="O2682" s="4">
        <v>83.646000000000001</v>
      </c>
      <c r="P2682" s="14">
        <f t="shared" si="251"/>
        <v>0.45</v>
      </c>
    </row>
    <row r="2683" spans="1:16" ht="14.25" customHeight="1" x14ac:dyDescent="0.25">
      <c r="A2683" s="2" t="s">
        <v>2745</v>
      </c>
      <c r="B2683" s="3">
        <v>41438</v>
      </c>
      <c r="C2683" s="10" t="str">
        <f t="shared" si="246"/>
        <v>June</v>
      </c>
      <c r="D2683" s="10" t="str">
        <f t="shared" si="247"/>
        <v>2013</v>
      </c>
      <c r="E2683" s="3">
        <v>41442</v>
      </c>
      <c r="F2683" s="13">
        <f t="shared" si="248"/>
        <v>4</v>
      </c>
      <c r="G2683" s="2" t="s">
        <v>3831</v>
      </c>
      <c r="H2683" s="2" t="s">
        <v>3141</v>
      </c>
      <c r="I2683" s="22" t="str">
        <f t="shared" si="249"/>
        <v>United States</v>
      </c>
      <c r="J2683" s="22" t="str">
        <f t="shared" si="250"/>
        <v>California</v>
      </c>
      <c r="K2683" s="2" t="s">
        <v>45</v>
      </c>
      <c r="L2683" s="2" t="s">
        <v>1171</v>
      </c>
      <c r="M2683" s="4">
        <v>12.96</v>
      </c>
      <c r="N2683" s="4">
        <v>2</v>
      </c>
      <c r="O2683" s="4">
        <v>6.2207999999999997</v>
      </c>
      <c r="P2683" s="14">
        <f t="shared" si="251"/>
        <v>0.47999999999999993</v>
      </c>
    </row>
    <row r="2684" spans="1:16" ht="14.25" customHeight="1" x14ac:dyDescent="0.25">
      <c r="A2684" s="2" t="s">
        <v>2746</v>
      </c>
      <c r="B2684" s="3">
        <v>40808</v>
      </c>
      <c r="C2684" s="10" t="str">
        <f t="shared" si="246"/>
        <v>September</v>
      </c>
      <c r="D2684" s="10" t="str">
        <f t="shared" si="247"/>
        <v>2011</v>
      </c>
      <c r="E2684" s="3">
        <v>40814</v>
      </c>
      <c r="F2684" s="13">
        <f t="shared" si="248"/>
        <v>6</v>
      </c>
      <c r="G2684" s="2" t="s">
        <v>3639</v>
      </c>
      <c r="H2684" s="2" t="s">
        <v>3143</v>
      </c>
      <c r="I2684" s="22" t="str">
        <f t="shared" si="249"/>
        <v>United States</v>
      </c>
      <c r="J2684" s="22" t="str">
        <f t="shared" si="250"/>
        <v>California</v>
      </c>
      <c r="K2684" s="2" t="s">
        <v>28</v>
      </c>
      <c r="L2684" s="2" t="s">
        <v>1214</v>
      </c>
      <c r="M2684" s="4">
        <v>169.45</v>
      </c>
      <c r="N2684" s="4">
        <v>5</v>
      </c>
      <c r="O2684" s="4">
        <v>42.362499999999997</v>
      </c>
      <c r="P2684" s="14">
        <f t="shared" si="251"/>
        <v>0.25</v>
      </c>
    </row>
    <row r="2685" spans="1:16" ht="14.25" customHeight="1" x14ac:dyDescent="0.25">
      <c r="A2685" s="2" t="s">
        <v>2746</v>
      </c>
      <c r="B2685" s="3">
        <v>40808</v>
      </c>
      <c r="C2685" s="10" t="str">
        <f t="shared" si="246"/>
        <v>September</v>
      </c>
      <c r="D2685" s="10" t="str">
        <f t="shared" si="247"/>
        <v>2011</v>
      </c>
      <c r="E2685" s="3">
        <v>40814</v>
      </c>
      <c r="F2685" s="13">
        <f t="shared" si="248"/>
        <v>6</v>
      </c>
      <c r="G2685" s="2" t="s">
        <v>3639</v>
      </c>
      <c r="H2685" s="2" t="s">
        <v>3143</v>
      </c>
      <c r="I2685" s="22" t="str">
        <f t="shared" si="249"/>
        <v>United States</v>
      </c>
      <c r="J2685" s="22" t="str">
        <f t="shared" si="250"/>
        <v>California</v>
      </c>
      <c r="K2685" s="2" t="s">
        <v>28</v>
      </c>
      <c r="L2685" s="2" t="s">
        <v>1684</v>
      </c>
      <c r="M2685" s="4">
        <v>40.68</v>
      </c>
      <c r="N2685" s="4">
        <v>2</v>
      </c>
      <c r="O2685" s="4">
        <v>0.40679999999999999</v>
      </c>
      <c r="P2685" s="14">
        <f t="shared" si="251"/>
        <v>0.01</v>
      </c>
    </row>
    <row r="2686" spans="1:16" ht="14.25" customHeight="1" x14ac:dyDescent="0.25">
      <c r="A2686" s="2" t="s">
        <v>2747</v>
      </c>
      <c r="B2686" s="3">
        <v>40767</v>
      </c>
      <c r="C2686" s="10" t="str">
        <f t="shared" si="246"/>
        <v>August</v>
      </c>
      <c r="D2686" s="10" t="str">
        <f t="shared" si="247"/>
        <v>2011</v>
      </c>
      <c r="E2686" s="3">
        <v>40771</v>
      </c>
      <c r="F2686" s="13">
        <f t="shared" si="248"/>
        <v>4</v>
      </c>
      <c r="G2686" s="2" t="s">
        <v>3595</v>
      </c>
      <c r="H2686" s="2" t="s">
        <v>3134</v>
      </c>
      <c r="I2686" s="22" t="str">
        <f t="shared" si="249"/>
        <v>United States</v>
      </c>
      <c r="J2686" s="22" t="str">
        <f t="shared" si="250"/>
        <v>California</v>
      </c>
      <c r="K2686" s="2" t="s">
        <v>16</v>
      </c>
      <c r="L2686" s="2" t="s">
        <v>1256</v>
      </c>
      <c r="M2686" s="4">
        <v>806.33600000000001</v>
      </c>
      <c r="N2686" s="4">
        <v>8</v>
      </c>
      <c r="O2686" s="4">
        <v>50.396000000000001</v>
      </c>
      <c r="P2686" s="14">
        <f t="shared" si="251"/>
        <v>6.25E-2</v>
      </c>
    </row>
    <row r="2687" spans="1:16" ht="14.25" customHeight="1" x14ac:dyDescent="0.25">
      <c r="A2687" s="2" t="s">
        <v>2747</v>
      </c>
      <c r="B2687" s="3">
        <v>40767</v>
      </c>
      <c r="C2687" s="10" t="str">
        <f t="shared" si="246"/>
        <v>August</v>
      </c>
      <c r="D2687" s="10" t="str">
        <f t="shared" si="247"/>
        <v>2011</v>
      </c>
      <c r="E2687" s="3">
        <v>40771</v>
      </c>
      <c r="F2687" s="13">
        <f t="shared" si="248"/>
        <v>4</v>
      </c>
      <c r="G2687" s="2" t="s">
        <v>3595</v>
      </c>
      <c r="H2687" s="2" t="s">
        <v>3134</v>
      </c>
      <c r="I2687" s="22" t="str">
        <f t="shared" si="249"/>
        <v>United States</v>
      </c>
      <c r="J2687" s="22" t="str">
        <f t="shared" si="250"/>
        <v>California</v>
      </c>
      <c r="K2687" s="2" t="s">
        <v>12</v>
      </c>
      <c r="L2687" s="2" t="s">
        <v>792</v>
      </c>
      <c r="M2687" s="4">
        <v>85.44</v>
      </c>
      <c r="N2687" s="4">
        <v>3</v>
      </c>
      <c r="O2687" s="4">
        <v>31.6128</v>
      </c>
      <c r="P2687" s="14">
        <f t="shared" si="251"/>
        <v>0.37</v>
      </c>
    </row>
    <row r="2688" spans="1:16" ht="14.25" customHeight="1" x14ac:dyDescent="0.25">
      <c r="A2688" s="2" t="s">
        <v>2748</v>
      </c>
      <c r="B2688" s="3">
        <v>41864</v>
      </c>
      <c r="C2688" s="10" t="str">
        <f t="shared" si="246"/>
        <v>August</v>
      </c>
      <c r="D2688" s="10" t="str">
        <f t="shared" si="247"/>
        <v>2014</v>
      </c>
      <c r="E2688" s="3">
        <v>41871</v>
      </c>
      <c r="F2688" s="13">
        <f t="shared" si="248"/>
        <v>7</v>
      </c>
      <c r="G2688" s="2" t="s">
        <v>3941</v>
      </c>
      <c r="H2688" s="2" t="s">
        <v>3132</v>
      </c>
      <c r="I2688" s="22" t="str">
        <f t="shared" si="249"/>
        <v>United States</v>
      </c>
      <c r="J2688" s="22" t="str">
        <f t="shared" si="250"/>
        <v>Washington</v>
      </c>
      <c r="K2688" s="2" t="s">
        <v>165</v>
      </c>
      <c r="L2688" s="2" t="s">
        <v>1019</v>
      </c>
      <c r="M2688" s="4">
        <v>299.99</v>
      </c>
      <c r="N2688" s="4">
        <v>1</v>
      </c>
      <c r="O2688" s="4">
        <v>89.997</v>
      </c>
      <c r="P2688" s="14">
        <f t="shared" si="251"/>
        <v>0.3</v>
      </c>
    </row>
    <row r="2689" spans="1:16" ht="14.25" customHeight="1" x14ac:dyDescent="0.25">
      <c r="A2689" s="2" t="s">
        <v>2748</v>
      </c>
      <c r="B2689" s="3">
        <v>41864</v>
      </c>
      <c r="C2689" s="10" t="str">
        <f t="shared" si="246"/>
        <v>August</v>
      </c>
      <c r="D2689" s="10" t="str">
        <f t="shared" si="247"/>
        <v>2014</v>
      </c>
      <c r="E2689" s="3">
        <v>41871</v>
      </c>
      <c r="F2689" s="13">
        <f t="shared" si="248"/>
        <v>7</v>
      </c>
      <c r="G2689" s="2" t="s">
        <v>3941</v>
      </c>
      <c r="H2689" s="2" t="s">
        <v>3132</v>
      </c>
      <c r="I2689" s="22" t="str">
        <f t="shared" si="249"/>
        <v>United States</v>
      </c>
      <c r="J2689" s="22" t="str">
        <f t="shared" si="250"/>
        <v>Washington</v>
      </c>
      <c r="K2689" s="2" t="s">
        <v>45</v>
      </c>
      <c r="L2689" s="2" t="s">
        <v>2749</v>
      </c>
      <c r="M2689" s="4">
        <v>192.16</v>
      </c>
      <c r="N2689" s="4">
        <v>4</v>
      </c>
      <c r="O2689" s="4">
        <v>92.236800000000002</v>
      </c>
      <c r="P2689" s="14">
        <f t="shared" si="251"/>
        <v>0.48000000000000004</v>
      </c>
    </row>
    <row r="2690" spans="1:16" ht="14.25" customHeight="1" x14ac:dyDescent="0.25">
      <c r="A2690" s="2" t="s">
        <v>2748</v>
      </c>
      <c r="B2690" s="3">
        <v>41864</v>
      </c>
      <c r="C2690" s="10" t="str">
        <f t="shared" si="246"/>
        <v>August</v>
      </c>
      <c r="D2690" s="10" t="str">
        <f t="shared" si="247"/>
        <v>2014</v>
      </c>
      <c r="E2690" s="3">
        <v>41871</v>
      </c>
      <c r="F2690" s="13">
        <f t="shared" si="248"/>
        <v>7</v>
      </c>
      <c r="G2690" s="2" t="s">
        <v>3941</v>
      </c>
      <c r="H2690" s="2" t="s">
        <v>3132</v>
      </c>
      <c r="I2690" s="22" t="str">
        <f t="shared" si="249"/>
        <v>United States</v>
      </c>
      <c r="J2690" s="22" t="str">
        <f t="shared" si="250"/>
        <v>Washington</v>
      </c>
      <c r="K2690" s="2" t="s">
        <v>16</v>
      </c>
      <c r="L2690" s="2" t="s">
        <v>2750</v>
      </c>
      <c r="M2690" s="4">
        <v>242.624</v>
      </c>
      <c r="N2690" s="4">
        <v>8</v>
      </c>
      <c r="O2690" s="4">
        <v>27.295200000000001</v>
      </c>
      <c r="P2690" s="14">
        <f t="shared" si="251"/>
        <v>0.1125</v>
      </c>
    </row>
    <row r="2691" spans="1:16" ht="14.25" customHeight="1" x14ac:dyDescent="0.25">
      <c r="A2691" s="2" t="s">
        <v>2748</v>
      </c>
      <c r="B2691" s="3">
        <v>41864</v>
      </c>
      <c r="C2691" s="10" t="str">
        <f t="shared" ref="C2691:C2754" si="252">TEXT(B2691,"mmmm")</f>
        <v>August</v>
      </c>
      <c r="D2691" s="10" t="str">
        <f t="shared" ref="D2691:D2754" si="253">TEXT(B2691,"yyyy")</f>
        <v>2014</v>
      </c>
      <c r="E2691" s="3">
        <v>41871</v>
      </c>
      <c r="F2691" s="13">
        <f t="shared" ref="F2691:F2754" si="254">E2691-B2691</f>
        <v>7</v>
      </c>
      <c r="G2691" s="2" t="s">
        <v>3941</v>
      </c>
      <c r="H2691" s="2" t="s">
        <v>3132</v>
      </c>
      <c r="I2691" s="22" t="str">
        <f t="shared" ref="I2691:I2754" si="255">LEFT(H2691,FIND(",",H2691)-1)</f>
        <v>United States</v>
      </c>
      <c r="J2691" s="22" t="str">
        <f t="shared" ref="J2691:J2754" si="256">TRIM(RIGHT(H2691,LEN(H2691)-FIND("@",SUBSTITUTE(H2691,",","@",LEN(H2691)-LEN(SUBSTITUTE(H2691,",",""))))))</f>
        <v>Washington</v>
      </c>
      <c r="K2691" s="2" t="s">
        <v>28</v>
      </c>
      <c r="L2691" s="2" t="s">
        <v>1964</v>
      </c>
      <c r="M2691" s="4">
        <v>46.74</v>
      </c>
      <c r="N2691" s="4">
        <v>3</v>
      </c>
      <c r="O2691" s="4">
        <v>11.685</v>
      </c>
      <c r="P2691" s="14">
        <f t="shared" ref="P2691:P2754" si="257">IF(M2691=0,0,O2691/M2691)</f>
        <v>0.25</v>
      </c>
    </row>
    <row r="2692" spans="1:16" ht="14.25" customHeight="1" x14ac:dyDescent="0.25">
      <c r="A2692" s="2" t="s">
        <v>2748</v>
      </c>
      <c r="B2692" s="3">
        <v>41864</v>
      </c>
      <c r="C2692" s="10" t="str">
        <f t="shared" si="252"/>
        <v>August</v>
      </c>
      <c r="D2692" s="10" t="str">
        <f t="shared" si="253"/>
        <v>2014</v>
      </c>
      <c r="E2692" s="3">
        <v>41871</v>
      </c>
      <c r="F2692" s="13">
        <f t="shared" si="254"/>
        <v>7</v>
      </c>
      <c r="G2692" s="2" t="s">
        <v>3941</v>
      </c>
      <c r="H2692" s="2" t="s">
        <v>3132</v>
      </c>
      <c r="I2692" s="22" t="str">
        <f t="shared" si="255"/>
        <v>United States</v>
      </c>
      <c r="J2692" s="22" t="str">
        <f t="shared" si="256"/>
        <v>Washington</v>
      </c>
      <c r="K2692" s="2" t="s">
        <v>38</v>
      </c>
      <c r="L2692" s="2" t="s">
        <v>2751</v>
      </c>
      <c r="M2692" s="4">
        <v>174.95</v>
      </c>
      <c r="N2692" s="4">
        <v>5</v>
      </c>
      <c r="O2692" s="4">
        <v>12.246499999999999</v>
      </c>
      <c r="P2692" s="14">
        <f t="shared" si="257"/>
        <v>7.0000000000000007E-2</v>
      </c>
    </row>
    <row r="2693" spans="1:16" ht="14.25" customHeight="1" x14ac:dyDescent="0.25">
      <c r="A2693" s="2" t="s">
        <v>2748</v>
      </c>
      <c r="B2693" s="3">
        <v>41864</v>
      </c>
      <c r="C2693" s="10" t="str">
        <f t="shared" si="252"/>
        <v>August</v>
      </c>
      <c r="D2693" s="10" t="str">
        <f t="shared" si="253"/>
        <v>2014</v>
      </c>
      <c r="E2693" s="3">
        <v>41871</v>
      </c>
      <c r="F2693" s="13">
        <f t="shared" si="254"/>
        <v>7</v>
      </c>
      <c r="G2693" s="2" t="s">
        <v>3941</v>
      </c>
      <c r="H2693" s="2" t="s">
        <v>3132</v>
      </c>
      <c r="I2693" s="22" t="str">
        <f t="shared" si="255"/>
        <v>United States</v>
      </c>
      <c r="J2693" s="22" t="str">
        <f t="shared" si="256"/>
        <v>Washington</v>
      </c>
      <c r="K2693" s="2" t="s">
        <v>18</v>
      </c>
      <c r="L2693" s="2" t="s">
        <v>2752</v>
      </c>
      <c r="M2693" s="4">
        <v>100.70399999999999</v>
      </c>
      <c r="N2693" s="4">
        <v>6</v>
      </c>
      <c r="O2693" s="4">
        <v>37.764000000000003</v>
      </c>
      <c r="P2693" s="14">
        <f t="shared" si="257"/>
        <v>0.37500000000000006</v>
      </c>
    </row>
    <row r="2694" spans="1:16" ht="14.25" customHeight="1" x14ac:dyDescent="0.25">
      <c r="A2694" s="2" t="s">
        <v>2753</v>
      </c>
      <c r="B2694" s="3">
        <v>41568</v>
      </c>
      <c r="C2694" s="10" t="str">
        <f t="shared" si="252"/>
        <v>October</v>
      </c>
      <c r="D2694" s="10" t="str">
        <f t="shared" si="253"/>
        <v>2013</v>
      </c>
      <c r="E2694" s="3">
        <v>41573</v>
      </c>
      <c r="F2694" s="13">
        <f t="shared" si="254"/>
        <v>5</v>
      </c>
      <c r="G2694" s="2" t="s">
        <v>3942</v>
      </c>
      <c r="H2694" s="2" t="s">
        <v>3287</v>
      </c>
      <c r="I2694" s="22" t="str">
        <f t="shared" si="255"/>
        <v>United States</v>
      </c>
      <c r="J2694" s="22" t="str">
        <f t="shared" si="256"/>
        <v>California</v>
      </c>
      <c r="K2694" s="2" t="s">
        <v>72</v>
      </c>
      <c r="L2694" s="2" t="s">
        <v>2754</v>
      </c>
      <c r="M2694" s="4">
        <v>387.13600000000002</v>
      </c>
      <c r="N2694" s="4">
        <v>4</v>
      </c>
      <c r="O2694" s="4">
        <v>4.8391999999999999</v>
      </c>
      <c r="P2694" s="14">
        <f t="shared" si="257"/>
        <v>1.2499999999999999E-2</v>
      </c>
    </row>
    <row r="2695" spans="1:16" ht="14.25" customHeight="1" x14ac:dyDescent="0.25">
      <c r="A2695" s="2" t="s">
        <v>2755</v>
      </c>
      <c r="B2695" s="3">
        <v>41947</v>
      </c>
      <c r="C2695" s="10" t="str">
        <f t="shared" si="252"/>
        <v>November</v>
      </c>
      <c r="D2695" s="10" t="str">
        <f t="shared" si="253"/>
        <v>2014</v>
      </c>
      <c r="E2695" s="3">
        <v>41951</v>
      </c>
      <c r="F2695" s="13">
        <f t="shared" si="254"/>
        <v>4</v>
      </c>
      <c r="G2695" s="2" t="s">
        <v>3728</v>
      </c>
      <c r="H2695" s="2" t="s">
        <v>3132</v>
      </c>
      <c r="I2695" s="22" t="str">
        <f t="shared" si="255"/>
        <v>United States</v>
      </c>
      <c r="J2695" s="22" t="str">
        <f t="shared" si="256"/>
        <v>Washington</v>
      </c>
      <c r="K2695" s="2" t="s">
        <v>18</v>
      </c>
      <c r="L2695" s="2" t="s">
        <v>2756</v>
      </c>
      <c r="M2695" s="4">
        <v>18.367999999999999</v>
      </c>
      <c r="N2695" s="4">
        <v>4</v>
      </c>
      <c r="O2695" s="4">
        <v>5.9695999999999998</v>
      </c>
      <c r="P2695" s="14">
        <f t="shared" si="257"/>
        <v>0.32500000000000001</v>
      </c>
    </row>
    <row r="2696" spans="1:16" ht="14.25" customHeight="1" x14ac:dyDescent="0.25">
      <c r="A2696" s="2" t="s">
        <v>2757</v>
      </c>
      <c r="B2696" s="3">
        <v>40613</v>
      </c>
      <c r="C2696" s="10" t="str">
        <f t="shared" si="252"/>
        <v>March</v>
      </c>
      <c r="D2696" s="10" t="str">
        <f t="shared" si="253"/>
        <v>2011</v>
      </c>
      <c r="E2696" s="3">
        <v>40617</v>
      </c>
      <c r="F2696" s="13">
        <f t="shared" si="254"/>
        <v>4</v>
      </c>
      <c r="G2696" s="2" t="s">
        <v>3775</v>
      </c>
      <c r="H2696" s="2" t="s">
        <v>3140</v>
      </c>
      <c r="I2696" s="22" t="str">
        <f t="shared" si="255"/>
        <v>United States</v>
      </c>
      <c r="J2696" s="22" t="str">
        <f t="shared" si="256"/>
        <v>California</v>
      </c>
      <c r="K2696" s="2" t="s">
        <v>14</v>
      </c>
      <c r="L2696" s="2" t="s">
        <v>1497</v>
      </c>
      <c r="M2696" s="4">
        <v>7.98</v>
      </c>
      <c r="N2696" s="4">
        <v>3</v>
      </c>
      <c r="O2696" s="4">
        <v>2.0748000000000002</v>
      </c>
      <c r="P2696" s="14">
        <f t="shared" si="257"/>
        <v>0.26</v>
      </c>
    </row>
    <row r="2697" spans="1:16" ht="14.25" customHeight="1" x14ac:dyDescent="0.25">
      <c r="A2697" s="2" t="s">
        <v>2758</v>
      </c>
      <c r="B2697" s="3">
        <v>41847</v>
      </c>
      <c r="C2697" s="10" t="str">
        <f t="shared" si="252"/>
        <v>July</v>
      </c>
      <c r="D2697" s="10" t="str">
        <f t="shared" si="253"/>
        <v>2014</v>
      </c>
      <c r="E2697" s="3">
        <v>41853</v>
      </c>
      <c r="F2697" s="13">
        <f t="shared" si="254"/>
        <v>6</v>
      </c>
      <c r="G2697" s="2" t="s">
        <v>3914</v>
      </c>
      <c r="H2697" s="2" t="s">
        <v>3131</v>
      </c>
      <c r="I2697" s="22" t="str">
        <f t="shared" si="255"/>
        <v>United States</v>
      </c>
      <c r="J2697" s="22" t="str">
        <f t="shared" si="256"/>
        <v>California</v>
      </c>
      <c r="K2697" s="2" t="s">
        <v>38</v>
      </c>
      <c r="L2697" s="2" t="s">
        <v>1988</v>
      </c>
      <c r="M2697" s="4">
        <v>1649.95</v>
      </c>
      <c r="N2697" s="4">
        <v>5</v>
      </c>
      <c r="O2697" s="4">
        <v>659.98</v>
      </c>
      <c r="P2697" s="14">
        <f t="shared" si="257"/>
        <v>0.4</v>
      </c>
    </row>
    <row r="2698" spans="1:16" ht="14.25" customHeight="1" x14ac:dyDescent="0.25">
      <c r="A2698" s="2" t="s">
        <v>2758</v>
      </c>
      <c r="B2698" s="3">
        <v>41847</v>
      </c>
      <c r="C2698" s="10" t="str">
        <f t="shared" si="252"/>
        <v>July</v>
      </c>
      <c r="D2698" s="10" t="str">
        <f t="shared" si="253"/>
        <v>2014</v>
      </c>
      <c r="E2698" s="3">
        <v>41853</v>
      </c>
      <c r="F2698" s="13">
        <f t="shared" si="254"/>
        <v>6</v>
      </c>
      <c r="G2698" s="2" t="s">
        <v>3914</v>
      </c>
      <c r="H2698" s="2" t="s">
        <v>3131</v>
      </c>
      <c r="I2698" s="22" t="str">
        <f t="shared" si="255"/>
        <v>United States</v>
      </c>
      <c r="J2698" s="22" t="str">
        <f t="shared" si="256"/>
        <v>California</v>
      </c>
      <c r="K2698" s="2" t="s">
        <v>72</v>
      </c>
      <c r="L2698" s="2" t="s">
        <v>445</v>
      </c>
      <c r="M2698" s="4">
        <v>362.35199999999998</v>
      </c>
      <c r="N2698" s="4">
        <v>3</v>
      </c>
      <c r="O2698" s="4">
        <v>45.293999999999997</v>
      </c>
      <c r="P2698" s="14">
        <f t="shared" si="257"/>
        <v>0.125</v>
      </c>
    </row>
    <row r="2699" spans="1:16" ht="14.25" customHeight="1" x14ac:dyDescent="0.25">
      <c r="A2699" s="2" t="s">
        <v>2759</v>
      </c>
      <c r="B2699" s="3">
        <v>40847</v>
      </c>
      <c r="C2699" s="10" t="str">
        <f t="shared" si="252"/>
        <v>October</v>
      </c>
      <c r="D2699" s="10" t="str">
        <f t="shared" si="253"/>
        <v>2011</v>
      </c>
      <c r="E2699" s="3">
        <v>40849</v>
      </c>
      <c r="F2699" s="13">
        <f t="shared" si="254"/>
        <v>2</v>
      </c>
      <c r="G2699" s="2" t="s">
        <v>3633</v>
      </c>
      <c r="H2699" s="2" t="s">
        <v>3134</v>
      </c>
      <c r="I2699" s="22" t="str">
        <f t="shared" si="255"/>
        <v>United States</v>
      </c>
      <c r="J2699" s="22" t="str">
        <f t="shared" si="256"/>
        <v>California</v>
      </c>
      <c r="K2699" s="2" t="s">
        <v>16</v>
      </c>
      <c r="L2699" s="2" t="s">
        <v>584</v>
      </c>
      <c r="M2699" s="4">
        <v>73.584000000000003</v>
      </c>
      <c r="N2699" s="4">
        <v>2</v>
      </c>
      <c r="O2699" s="4">
        <v>8.2782</v>
      </c>
      <c r="P2699" s="14">
        <f t="shared" si="257"/>
        <v>0.11249999999999999</v>
      </c>
    </row>
    <row r="2700" spans="1:16" ht="14.25" customHeight="1" x14ac:dyDescent="0.25">
      <c r="A2700" s="2" t="s">
        <v>2760</v>
      </c>
      <c r="B2700" s="3">
        <v>41947</v>
      </c>
      <c r="C2700" s="10" t="str">
        <f t="shared" si="252"/>
        <v>November</v>
      </c>
      <c r="D2700" s="10" t="str">
        <f t="shared" si="253"/>
        <v>2014</v>
      </c>
      <c r="E2700" s="3">
        <v>41953</v>
      </c>
      <c r="F2700" s="13">
        <f t="shared" si="254"/>
        <v>6</v>
      </c>
      <c r="G2700" s="2" t="s">
        <v>3737</v>
      </c>
      <c r="H2700" s="2" t="s">
        <v>3235</v>
      </c>
      <c r="I2700" s="22" t="str">
        <f t="shared" si="255"/>
        <v>United States</v>
      </c>
      <c r="J2700" s="22" t="str">
        <f t="shared" si="256"/>
        <v>California</v>
      </c>
      <c r="K2700" s="2" t="s">
        <v>22</v>
      </c>
      <c r="L2700" s="2" t="s">
        <v>2034</v>
      </c>
      <c r="M2700" s="4">
        <v>486.36799999999999</v>
      </c>
      <c r="N2700" s="4">
        <v>4</v>
      </c>
      <c r="O2700" s="4">
        <v>36.477600000000002</v>
      </c>
      <c r="P2700" s="14">
        <f t="shared" si="257"/>
        <v>7.5000000000000011E-2</v>
      </c>
    </row>
    <row r="2701" spans="1:16" ht="14.25" customHeight="1" x14ac:dyDescent="0.25">
      <c r="A2701" s="2" t="s">
        <v>2761</v>
      </c>
      <c r="B2701" s="3">
        <v>41481</v>
      </c>
      <c r="C2701" s="10" t="str">
        <f t="shared" si="252"/>
        <v>July</v>
      </c>
      <c r="D2701" s="10" t="str">
        <f t="shared" si="253"/>
        <v>2013</v>
      </c>
      <c r="E2701" s="3">
        <v>41481</v>
      </c>
      <c r="F2701" s="13">
        <f t="shared" si="254"/>
        <v>0</v>
      </c>
      <c r="G2701" s="2" t="s">
        <v>3597</v>
      </c>
      <c r="H2701" s="2" t="s">
        <v>3134</v>
      </c>
      <c r="I2701" s="22" t="str">
        <f t="shared" si="255"/>
        <v>United States</v>
      </c>
      <c r="J2701" s="22" t="str">
        <f t="shared" si="256"/>
        <v>California</v>
      </c>
      <c r="K2701" s="2" t="s">
        <v>14</v>
      </c>
      <c r="L2701" s="2" t="s">
        <v>878</v>
      </c>
      <c r="M2701" s="4">
        <v>37.17</v>
      </c>
      <c r="N2701" s="4">
        <v>9</v>
      </c>
      <c r="O2701" s="4">
        <v>11.151</v>
      </c>
      <c r="P2701" s="14">
        <f t="shared" si="257"/>
        <v>0.3</v>
      </c>
    </row>
    <row r="2702" spans="1:16" ht="14.25" customHeight="1" x14ac:dyDescent="0.25">
      <c r="A2702" s="2" t="s">
        <v>2762</v>
      </c>
      <c r="B2702" s="3">
        <v>41743</v>
      </c>
      <c r="C2702" s="10" t="str">
        <f t="shared" si="252"/>
        <v>April</v>
      </c>
      <c r="D2702" s="10" t="str">
        <f t="shared" si="253"/>
        <v>2014</v>
      </c>
      <c r="E2702" s="3">
        <v>41747</v>
      </c>
      <c r="F2702" s="13">
        <f t="shared" si="254"/>
        <v>4</v>
      </c>
      <c r="G2702" s="2" t="s">
        <v>3515</v>
      </c>
      <c r="H2702" s="2" t="s">
        <v>3155</v>
      </c>
      <c r="I2702" s="22" t="str">
        <f t="shared" si="255"/>
        <v>United States</v>
      </c>
      <c r="J2702" s="22" t="str">
        <f t="shared" si="256"/>
        <v>California</v>
      </c>
      <c r="K2702" s="2" t="s">
        <v>72</v>
      </c>
      <c r="L2702" s="2" t="s">
        <v>2399</v>
      </c>
      <c r="M2702" s="4">
        <v>436.70400000000001</v>
      </c>
      <c r="N2702" s="4">
        <v>6</v>
      </c>
      <c r="O2702" s="4">
        <v>-38.211599999999997</v>
      </c>
      <c r="P2702" s="14">
        <f t="shared" si="257"/>
        <v>-8.7499999999999994E-2</v>
      </c>
    </row>
    <row r="2703" spans="1:16" ht="14.25" customHeight="1" x14ac:dyDescent="0.25">
      <c r="A2703" s="2" t="s">
        <v>2763</v>
      </c>
      <c r="B2703" s="3">
        <v>41802</v>
      </c>
      <c r="C2703" s="10" t="str">
        <f t="shared" si="252"/>
        <v>June</v>
      </c>
      <c r="D2703" s="10" t="str">
        <f t="shared" si="253"/>
        <v>2014</v>
      </c>
      <c r="E2703" s="3">
        <v>41805</v>
      </c>
      <c r="F2703" s="13">
        <f t="shared" si="254"/>
        <v>3</v>
      </c>
      <c r="G2703" s="2" t="s">
        <v>3305</v>
      </c>
      <c r="H2703" s="2" t="s">
        <v>3131</v>
      </c>
      <c r="I2703" s="22" t="str">
        <f t="shared" si="255"/>
        <v>United States</v>
      </c>
      <c r="J2703" s="22" t="str">
        <f t="shared" si="256"/>
        <v>California</v>
      </c>
      <c r="K2703" s="2" t="s">
        <v>20</v>
      </c>
      <c r="L2703" s="2" t="s">
        <v>530</v>
      </c>
      <c r="M2703" s="4">
        <v>61.44</v>
      </c>
      <c r="N2703" s="4">
        <v>3</v>
      </c>
      <c r="O2703" s="4">
        <v>16.588799999999999</v>
      </c>
      <c r="P2703" s="14">
        <f t="shared" si="257"/>
        <v>0.27</v>
      </c>
    </row>
    <row r="2704" spans="1:16" ht="14.25" customHeight="1" x14ac:dyDescent="0.25">
      <c r="A2704" s="2" t="s">
        <v>2764</v>
      </c>
      <c r="B2704" s="3">
        <v>40644</v>
      </c>
      <c r="C2704" s="10" t="str">
        <f t="shared" si="252"/>
        <v>April</v>
      </c>
      <c r="D2704" s="10" t="str">
        <f t="shared" si="253"/>
        <v>2011</v>
      </c>
      <c r="E2704" s="3">
        <v>40651</v>
      </c>
      <c r="F2704" s="13">
        <f t="shared" si="254"/>
        <v>7</v>
      </c>
      <c r="G2704" s="2" t="s">
        <v>3523</v>
      </c>
      <c r="H2704" s="2" t="s">
        <v>3165</v>
      </c>
      <c r="I2704" s="22" t="str">
        <f t="shared" si="255"/>
        <v>United States</v>
      </c>
      <c r="J2704" s="22" t="str">
        <f t="shared" si="256"/>
        <v>Montana</v>
      </c>
      <c r="K2704" s="2" t="s">
        <v>28</v>
      </c>
      <c r="L2704" s="2" t="s">
        <v>1098</v>
      </c>
      <c r="M2704" s="4">
        <v>87.08</v>
      </c>
      <c r="N2704" s="4">
        <v>7</v>
      </c>
      <c r="O2704" s="4">
        <v>24.382400000000001</v>
      </c>
      <c r="P2704" s="14">
        <f t="shared" si="257"/>
        <v>0.28000000000000003</v>
      </c>
    </row>
    <row r="2705" spans="1:16" ht="14.25" customHeight="1" x14ac:dyDescent="0.25">
      <c r="A2705" s="2" t="s">
        <v>2764</v>
      </c>
      <c r="B2705" s="3">
        <v>40644</v>
      </c>
      <c r="C2705" s="10" t="str">
        <f t="shared" si="252"/>
        <v>April</v>
      </c>
      <c r="D2705" s="10" t="str">
        <f t="shared" si="253"/>
        <v>2011</v>
      </c>
      <c r="E2705" s="3">
        <v>40651</v>
      </c>
      <c r="F2705" s="13">
        <f t="shared" si="254"/>
        <v>7</v>
      </c>
      <c r="G2705" s="2" t="s">
        <v>3523</v>
      </c>
      <c r="H2705" s="2" t="s">
        <v>3165</v>
      </c>
      <c r="I2705" s="22" t="str">
        <f t="shared" si="255"/>
        <v>United States</v>
      </c>
      <c r="J2705" s="22" t="str">
        <f t="shared" si="256"/>
        <v>Montana</v>
      </c>
      <c r="K2705" s="2" t="s">
        <v>16</v>
      </c>
      <c r="L2705" s="2" t="s">
        <v>300</v>
      </c>
      <c r="M2705" s="4">
        <v>105.584</v>
      </c>
      <c r="N2705" s="4">
        <v>2</v>
      </c>
      <c r="O2705" s="4">
        <v>9.2385999999999999</v>
      </c>
      <c r="P2705" s="14">
        <f t="shared" si="257"/>
        <v>8.7499999999999994E-2</v>
      </c>
    </row>
    <row r="2706" spans="1:16" ht="14.25" customHeight="1" x14ac:dyDescent="0.25">
      <c r="A2706" s="2" t="s">
        <v>2764</v>
      </c>
      <c r="B2706" s="3">
        <v>40644</v>
      </c>
      <c r="C2706" s="10" t="str">
        <f t="shared" si="252"/>
        <v>April</v>
      </c>
      <c r="D2706" s="10" t="str">
        <f t="shared" si="253"/>
        <v>2011</v>
      </c>
      <c r="E2706" s="3">
        <v>40651</v>
      </c>
      <c r="F2706" s="13">
        <f t="shared" si="254"/>
        <v>7</v>
      </c>
      <c r="G2706" s="2" t="s">
        <v>3523</v>
      </c>
      <c r="H2706" s="2" t="s">
        <v>3165</v>
      </c>
      <c r="I2706" s="22" t="str">
        <f t="shared" si="255"/>
        <v>United States</v>
      </c>
      <c r="J2706" s="22" t="str">
        <f t="shared" si="256"/>
        <v>Montana</v>
      </c>
      <c r="K2706" s="2" t="s">
        <v>38</v>
      </c>
      <c r="L2706" s="2" t="s">
        <v>1340</v>
      </c>
      <c r="M2706" s="4">
        <v>217.44</v>
      </c>
      <c r="N2706" s="4">
        <v>6</v>
      </c>
      <c r="O2706" s="4">
        <v>91.324799999999996</v>
      </c>
      <c r="P2706" s="14">
        <f t="shared" si="257"/>
        <v>0.42</v>
      </c>
    </row>
    <row r="2707" spans="1:16" ht="14.25" customHeight="1" x14ac:dyDescent="0.25">
      <c r="A2707" s="2" t="s">
        <v>2765</v>
      </c>
      <c r="B2707" s="3">
        <v>41670</v>
      </c>
      <c r="C2707" s="10" t="str">
        <f t="shared" si="252"/>
        <v>January</v>
      </c>
      <c r="D2707" s="10" t="str">
        <f t="shared" si="253"/>
        <v>2014</v>
      </c>
      <c r="E2707" s="3">
        <v>41673</v>
      </c>
      <c r="F2707" s="13">
        <f t="shared" si="254"/>
        <v>3</v>
      </c>
      <c r="G2707" s="2" t="s">
        <v>3480</v>
      </c>
      <c r="H2707" s="2" t="s">
        <v>3132</v>
      </c>
      <c r="I2707" s="22" t="str">
        <f t="shared" si="255"/>
        <v>United States</v>
      </c>
      <c r="J2707" s="22" t="str">
        <f t="shared" si="256"/>
        <v>Washington</v>
      </c>
      <c r="K2707" s="2" t="s">
        <v>16</v>
      </c>
      <c r="L2707" s="2" t="s">
        <v>17</v>
      </c>
      <c r="M2707" s="4">
        <v>604.76800000000003</v>
      </c>
      <c r="N2707" s="4">
        <v>4</v>
      </c>
      <c r="O2707" s="4">
        <v>60.476799999999997</v>
      </c>
      <c r="P2707" s="14">
        <f t="shared" si="257"/>
        <v>9.9999999999999992E-2</v>
      </c>
    </row>
    <row r="2708" spans="1:16" ht="14.25" customHeight="1" x14ac:dyDescent="0.25">
      <c r="A2708" s="2" t="s">
        <v>2766</v>
      </c>
      <c r="B2708" s="3">
        <v>40793</v>
      </c>
      <c r="C2708" s="10" t="str">
        <f t="shared" si="252"/>
        <v>September</v>
      </c>
      <c r="D2708" s="10" t="str">
        <f t="shared" si="253"/>
        <v>2011</v>
      </c>
      <c r="E2708" s="3">
        <v>40798</v>
      </c>
      <c r="F2708" s="13">
        <f t="shared" si="254"/>
        <v>5</v>
      </c>
      <c r="G2708" s="2" t="s">
        <v>3857</v>
      </c>
      <c r="H2708" s="2" t="s">
        <v>3148</v>
      </c>
      <c r="I2708" s="22" t="str">
        <f t="shared" si="255"/>
        <v>United States</v>
      </c>
      <c r="J2708" s="22" t="str">
        <f t="shared" si="256"/>
        <v>California</v>
      </c>
      <c r="K2708" s="2" t="s">
        <v>82</v>
      </c>
      <c r="L2708" s="2" t="s">
        <v>2767</v>
      </c>
      <c r="M2708" s="4">
        <v>27.36</v>
      </c>
      <c r="N2708" s="4">
        <v>4</v>
      </c>
      <c r="O2708" s="4">
        <v>7.3872</v>
      </c>
      <c r="P2708" s="14">
        <f t="shared" si="257"/>
        <v>0.27</v>
      </c>
    </row>
    <row r="2709" spans="1:16" ht="14.25" customHeight="1" x14ac:dyDescent="0.25">
      <c r="A2709" s="2" t="s">
        <v>2766</v>
      </c>
      <c r="B2709" s="3">
        <v>40793</v>
      </c>
      <c r="C2709" s="10" t="str">
        <f t="shared" si="252"/>
        <v>September</v>
      </c>
      <c r="D2709" s="10" t="str">
        <f t="shared" si="253"/>
        <v>2011</v>
      </c>
      <c r="E2709" s="3">
        <v>40798</v>
      </c>
      <c r="F2709" s="13">
        <f t="shared" si="254"/>
        <v>5</v>
      </c>
      <c r="G2709" s="2" t="s">
        <v>3857</v>
      </c>
      <c r="H2709" s="2" t="s">
        <v>3148</v>
      </c>
      <c r="I2709" s="22" t="str">
        <f t="shared" si="255"/>
        <v>United States</v>
      </c>
      <c r="J2709" s="22" t="str">
        <f t="shared" si="256"/>
        <v>California</v>
      </c>
      <c r="K2709" s="2" t="s">
        <v>45</v>
      </c>
      <c r="L2709" s="2" t="s">
        <v>2024</v>
      </c>
      <c r="M2709" s="4">
        <v>20.56</v>
      </c>
      <c r="N2709" s="4">
        <v>2</v>
      </c>
      <c r="O2709" s="4">
        <v>9.6631999999999998</v>
      </c>
      <c r="P2709" s="14">
        <f t="shared" si="257"/>
        <v>0.47000000000000003</v>
      </c>
    </row>
    <row r="2710" spans="1:16" ht="14.25" customHeight="1" x14ac:dyDescent="0.25">
      <c r="A2710" s="2" t="s">
        <v>2766</v>
      </c>
      <c r="B2710" s="3">
        <v>40793</v>
      </c>
      <c r="C2710" s="10" t="str">
        <f t="shared" si="252"/>
        <v>September</v>
      </c>
      <c r="D2710" s="10" t="str">
        <f t="shared" si="253"/>
        <v>2011</v>
      </c>
      <c r="E2710" s="3">
        <v>40798</v>
      </c>
      <c r="F2710" s="13">
        <f t="shared" si="254"/>
        <v>5</v>
      </c>
      <c r="G2710" s="2" t="s">
        <v>3857</v>
      </c>
      <c r="H2710" s="2" t="s">
        <v>3148</v>
      </c>
      <c r="I2710" s="22" t="str">
        <f t="shared" si="255"/>
        <v>United States</v>
      </c>
      <c r="J2710" s="22" t="str">
        <f t="shared" si="256"/>
        <v>California</v>
      </c>
      <c r="K2710" s="2" t="s">
        <v>18</v>
      </c>
      <c r="L2710" s="2" t="s">
        <v>2752</v>
      </c>
      <c r="M2710" s="4">
        <v>83.92</v>
      </c>
      <c r="N2710" s="4">
        <v>5</v>
      </c>
      <c r="O2710" s="4">
        <v>31.47</v>
      </c>
      <c r="P2710" s="14">
        <f t="shared" si="257"/>
        <v>0.375</v>
      </c>
    </row>
    <row r="2711" spans="1:16" ht="14.25" customHeight="1" x14ac:dyDescent="0.25">
      <c r="A2711" s="2" t="s">
        <v>2768</v>
      </c>
      <c r="B2711" s="3">
        <v>41437</v>
      </c>
      <c r="C2711" s="10" t="str">
        <f t="shared" si="252"/>
        <v>June</v>
      </c>
      <c r="D2711" s="10" t="str">
        <f t="shared" si="253"/>
        <v>2013</v>
      </c>
      <c r="E2711" s="3">
        <v>41442</v>
      </c>
      <c r="F2711" s="13">
        <f t="shared" si="254"/>
        <v>5</v>
      </c>
      <c r="G2711" s="2" t="s">
        <v>3943</v>
      </c>
      <c r="H2711" s="2" t="s">
        <v>3131</v>
      </c>
      <c r="I2711" s="22" t="str">
        <f t="shared" si="255"/>
        <v>United States</v>
      </c>
      <c r="J2711" s="22" t="str">
        <f t="shared" si="256"/>
        <v>California</v>
      </c>
      <c r="K2711" s="2" t="s">
        <v>22</v>
      </c>
      <c r="L2711" s="2" t="s">
        <v>549</v>
      </c>
      <c r="M2711" s="4">
        <v>902.71199999999999</v>
      </c>
      <c r="N2711" s="4">
        <v>3</v>
      </c>
      <c r="O2711" s="4">
        <v>33.851700000000001</v>
      </c>
      <c r="P2711" s="14">
        <f t="shared" si="257"/>
        <v>3.7499999999999999E-2</v>
      </c>
    </row>
    <row r="2712" spans="1:16" ht="14.25" customHeight="1" x14ac:dyDescent="0.25">
      <c r="A2712" s="2" t="s">
        <v>2769</v>
      </c>
      <c r="B2712" s="3">
        <v>41565</v>
      </c>
      <c r="C2712" s="10" t="str">
        <f t="shared" si="252"/>
        <v>October</v>
      </c>
      <c r="D2712" s="10" t="str">
        <f t="shared" si="253"/>
        <v>2013</v>
      </c>
      <c r="E2712" s="3">
        <v>41569</v>
      </c>
      <c r="F2712" s="13">
        <f t="shared" si="254"/>
        <v>4</v>
      </c>
      <c r="G2712" s="2" t="s">
        <v>3625</v>
      </c>
      <c r="H2712" s="2" t="s">
        <v>3190</v>
      </c>
      <c r="I2712" s="22" t="str">
        <f t="shared" si="255"/>
        <v>United States</v>
      </c>
      <c r="J2712" s="22" t="str">
        <f t="shared" si="256"/>
        <v>California</v>
      </c>
      <c r="K2712" s="2" t="s">
        <v>198</v>
      </c>
      <c r="L2712" s="2" t="s">
        <v>1593</v>
      </c>
      <c r="M2712" s="4">
        <v>120.666</v>
      </c>
      <c r="N2712" s="4">
        <v>2</v>
      </c>
      <c r="O2712" s="4">
        <v>21.294</v>
      </c>
      <c r="P2712" s="14">
        <f t="shared" si="257"/>
        <v>0.17647058823529413</v>
      </c>
    </row>
    <row r="2713" spans="1:16" ht="14.25" customHeight="1" x14ac:dyDescent="0.25">
      <c r="A2713" s="2" t="s">
        <v>2770</v>
      </c>
      <c r="B2713" s="3">
        <v>41603</v>
      </c>
      <c r="C2713" s="10" t="str">
        <f t="shared" si="252"/>
        <v>November</v>
      </c>
      <c r="D2713" s="10" t="str">
        <f t="shared" si="253"/>
        <v>2013</v>
      </c>
      <c r="E2713" s="3">
        <v>41610</v>
      </c>
      <c r="F2713" s="13">
        <f t="shared" si="254"/>
        <v>7</v>
      </c>
      <c r="G2713" s="2" t="s">
        <v>3852</v>
      </c>
      <c r="H2713" s="2" t="s">
        <v>3132</v>
      </c>
      <c r="I2713" s="22" t="str">
        <f t="shared" si="255"/>
        <v>United States</v>
      </c>
      <c r="J2713" s="22" t="str">
        <f t="shared" si="256"/>
        <v>Washington</v>
      </c>
      <c r="K2713" s="2" t="s">
        <v>12</v>
      </c>
      <c r="L2713" s="2" t="s">
        <v>2771</v>
      </c>
      <c r="M2713" s="4">
        <v>82.26</v>
      </c>
      <c r="N2713" s="4">
        <v>3</v>
      </c>
      <c r="O2713" s="4">
        <v>33.726599999999998</v>
      </c>
      <c r="P2713" s="14">
        <f t="shared" si="257"/>
        <v>0.40999999999999992</v>
      </c>
    </row>
    <row r="2714" spans="1:16" ht="14.25" customHeight="1" x14ac:dyDescent="0.25">
      <c r="A2714" s="2" t="s">
        <v>2772</v>
      </c>
      <c r="B2714" s="3">
        <v>41589</v>
      </c>
      <c r="C2714" s="10" t="str">
        <f t="shared" si="252"/>
        <v>November</v>
      </c>
      <c r="D2714" s="10" t="str">
        <f t="shared" si="253"/>
        <v>2013</v>
      </c>
      <c r="E2714" s="3">
        <v>41592</v>
      </c>
      <c r="F2714" s="13">
        <f t="shared" si="254"/>
        <v>3</v>
      </c>
      <c r="G2714" s="2" t="s">
        <v>3873</v>
      </c>
      <c r="H2714" s="2" t="s">
        <v>3134</v>
      </c>
      <c r="I2714" s="22" t="str">
        <f t="shared" si="255"/>
        <v>United States</v>
      </c>
      <c r="J2714" s="22" t="str">
        <f t="shared" si="256"/>
        <v>California</v>
      </c>
      <c r="K2714" s="2" t="s">
        <v>28</v>
      </c>
      <c r="L2714" s="2" t="s">
        <v>2773</v>
      </c>
      <c r="M2714" s="4">
        <v>29.74</v>
      </c>
      <c r="N2714" s="4">
        <v>1</v>
      </c>
      <c r="O2714" s="4">
        <v>4.4610000000000003</v>
      </c>
      <c r="P2714" s="14">
        <f t="shared" si="257"/>
        <v>0.15000000000000002</v>
      </c>
    </row>
    <row r="2715" spans="1:16" ht="14.25" customHeight="1" x14ac:dyDescent="0.25">
      <c r="A2715" s="2" t="s">
        <v>2774</v>
      </c>
      <c r="B2715" s="3">
        <v>40913</v>
      </c>
      <c r="C2715" s="10" t="str">
        <f t="shared" si="252"/>
        <v>January</v>
      </c>
      <c r="D2715" s="10" t="str">
        <f t="shared" si="253"/>
        <v>2012</v>
      </c>
      <c r="E2715" s="3">
        <v>40918</v>
      </c>
      <c r="F2715" s="13">
        <f t="shared" si="254"/>
        <v>5</v>
      </c>
      <c r="G2715" s="2" t="s">
        <v>3804</v>
      </c>
      <c r="H2715" s="2" t="s">
        <v>3134</v>
      </c>
      <c r="I2715" s="22" t="str">
        <f t="shared" si="255"/>
        <v>United States</v>
      </c>
      <c r="J2715" s="22" t="str">
        <f t="shared" si="256"/>
        <v>California</v>
      </c>
      <c r="K2715" s="2" t="s">
        <v>20</v>
      </c>
      <c r="L2715" s="2" t="s">
        <v>2027</v>
      </c>
      <c r="M2715" s="4">
        <v>87.36</v>
      </c>
      <c r="N2715" s="4">
        <v>6</v>
      </c>
      <c r="O2715" s="4">
        <v>23.587199999999999</v>
      </c>
      <c r="P2715" s="14">
        <f t="shared" si="257"/>
        <v>0.27</v>
      </c>
    </row>
    <row r="2716" spans="1:16" ht="14.25" customHeight="1" x14ac:dyDescent="0.25">
      <c r="A2716" s="2" t="s">
        <v>2774</v>
      </c>
      <c r="B2716" s="3">
        <v>40913</v>
      </c>
      <c r="C2716" s="10" t="str">
        <f t="shared" si="252"/>
        <v>January</v>
      </c>
      <c r="D2716" s="10" t="str">
        <f t="shared" si="253"/>
        <v>2012</v>
      </c>
      <c r="E2716" s="3">
        <v>40918</v>
      </c>
      <c r="F2716" s="13">
        <f t="shared" si="254"/>
        <v>5</v>
      </c>
      <c r="G2716" s="2" t="s">
        <v>3804</v>
      </c>
      <c r="H2716" s="2" t="s">
        <v>3134</v>
      </c>
      <c r="I2716" s="22" t="str">
        <f t="shared" si="255"/>
        <v>United States</v>
      </c>
      <c r="J2716" s="22" t="str">
        <f t="shared" si="256"/>
        <v>California</v>
      </c>
      <c r="K2716" s="2" t="s">
        <v>18</v>
      </c>
      <c r="L2716" s="2" t="s">
        <v>394</v>
      </c>
      <c r="M2716" s="4">
        <v>56.16</v>
      </c>
      <c r="N2716" s="4">
        <v>6</v>
      </c>
      <c r="O2716" s="4">
        <v>17.55</v>
      </c>
      <c r="P2716" s="14">
        <f t="shared" si="257"/>
        <v>0.31250000000000006</v>
      </c>
    </row>
    <row r="2717" spans="1:16" ht="14.25" customHeight="1" x14ac:dyDescent="0.25">
      <c r="A2717" s="2" t="s">
        <v>2775</v>
      </c>
      <c r="B2717" s="3">
        <v>41351</v>
      </c>
      <c r="C2717" s="10" t="str">
        <f t="shared" si="252"/>
        <v>March</v>
      </c>
      <c r="D2717" s="10" t="str">
        <f t="shared" si="253"/>
        <v>2013</v>
      </c>
      <c r="E2717" s="3">
        <v>41353</v>
      </c>
      <c r="F2717" s="13">
        <f t="shared" si="254"/>
        <v>2</v>
      </c>
      <c r="G2717" s="2" t="s">
        <v>3868</v>
      </c>
      <c r="H2717" s="2" t="s">
        <v>3134</v>
      </c>
      <c r="I2717" s="22" t="str">
        <f t="shared" si="255"/>
        <v>United States</v>
      </c>
      <c r="J2717" s="22" t="str">
        <f t="shared" si="256"/>
        <v>California</v>
      </c>
      <c r="K2717" s="2" t="s">
        <v>16</v>
      </c>
      <c r="L2717" s="2" t="s">
        <v>304</v>
      </c>
      <c r="M2717" s="4">
        <v>84.784000000000006</v>
      </c>
      <c r="N2717" s="4">
        <v>2</v>
      </c>
      <c r="O2717" s="4">
        <v>-20.136199999999999</v>
      </c>
      <c r="P2717" s="14">
        <f t="shared" si="257"/>
        <v>-0.23749999999999996</v>
      </c>
    </row>
    <row r="2718" spans="1:16" ht="14.25" customHeight="1" x14ac:dyDescent="0.25">
      <c r="A2718" s="2" t="s">
        <v>2776</v>
      </c>
      <c r="B2718" s="3">
        <v>41887</v>
      </c>
      <c r="C2718" s="10" t="str">
        <f t="shared" si="252"/>
        <v>September</v>
      </c>
      <c r="D2718" s="10" t="str">
        <f t="shared" si="253"/>
        <v>2014</v>
      </c>
      <c r="E2718" s="3">
        <v>41891</v>
      </c>
      <c r="F2718" s="13">
        <f t="shared" si="254"/>
        <v>4</v>
      </c>
      <c r="G2718" s="2" t="s">
        <v>3431</v>
      </c>
      <c r="H2718" s="2" t="s">
        <v>3185</v>
      </c>
      <c r="I2718" s="22" t="str">
        <f t="shared" si="255"/>
        <v>United States</v>
      </c>
      <c r="J2718" s="22" t="str">
        <f t="shared" si="256"/>
        <v>California</v>
      </c>
      <c r="K2718" s="2" t="s">
        <v>18</v>
      </c>
      <c r="L2718" s="2" t="s">
        <v>2280</v>
      </c>
      <c r="M2718" s="4">
        <v>11.808</v>
      </c>
      <c r="N2718" s="4">
        <v>3</v>
      </c>
      <c r="O2718" s="4">
        <v>4.1327999999999996</v>
      </c>
      <c r="P2718" s="14">
        <f t="shared" si="257"/>
        <v>0.35</v>
      </c>
    </row>
    <row r="2719" spans="1:16" ht="14.25" customHeight="1" x14ac:dyDescent="0.25">
      <c r="A2719" s="2" t="s">
        <v>2777</v>
      </c>
      <c r="B2719" s="3">
        <v>41978</v>
      </c>
      <c r="C2719" s="10" t="str">
        <f t="shared" si="252"/>
        <v>December</v>
      </c>
      <c r="D2719" s="10" t="str">
        <f t="shared" si="253"/>
        <v>2014</v>
      </c>
      <c r="E2719" s="3">
        <v>41980</v>
      </c>
      <c r="F2719" s="13">
        <f t="shared" si="254"/>
        <v>2</v>
      </c>
      <c r="G2719" s="2" t="s">
        <v>3748</v>
      </c>
      <c r="H2719" s="2" t="s">
        <v>3131</v>
      </c>
      <c r="I2719" s="22" t="str">
        <f t="shared" si="255"/>
        <v>United States</v>
      </c>
      <c r="J2719" s="22" t="str">
        <f t="shared" si="256"/>
        <v>California</v>
      </c>
      <c r="K2719" s="2" t="s">
        <v>45</v>
      </c>
      <c r="L2719" s="2" t="s">
        <v>1319</v>
      </c>
      <c r="M2719" s="4">
        <v>11.76</v>
      </c>
      <c r="N2719" s="4">
        <v>2</v>
      </c>
      <c r="O2719" s="4">
        <v>5.7624000000000004</v>
      </c>
      <c r="P2719" s="14">
        <f t="shared" si="257"/>
        <v>0.49000000000000005</v>
      </c>
    </row>
    <row r="2720" spans="1:16" ht="14.25" customHeight="1" x14ac:dyDescent="0.25">
      <c r="A2720" s="2" t="s">
        <v>2778</v>
      </c>
      <c r="B2720" s="3">
        <v>41012</v>
      </c>
      <c r="C2720" s="10" t="str">
        <f t="shared" si="252"/>
        <v>April</v>
      </c>
      <c r="D2720" s="10" t="str">
        <f t="shared" si="253"/>
        <v>2012</v>
      </c>
      <c r="E2720" s="3">
        <v>41017</v>
      </c>
      <c r="F2720" s="13">
        <f t="shared" si="254"/>
        <v>5</v>
      </c>
      <c r="G2720" s="2" t="s">
        <v>3522</v>
      </c>
      <c r="H2720" s="2" t="s">
        <v>3196</v>
      </c>
      <c r="I2720" s="22" t="str">
        <f t="shared" si="255"/>
        <v>United States</v>
      </c>
      <c r="J2720" s="22" t="str">
        <f t="shared" si="256"/>
        <v>Arizona</v>
      </c>
      <c r="K2720" s="2" t="s">
        <v>28</v>
      </c>
      <c r="L2720" s="2" t="s">
        <v>675</v>
      </c>
      <c r="M2720" s="4">
        <v>10.744</v>
      </c>
      <c r="N2720" s="4">
        <v>1</v>
      </c>
      <c r="O2720" s="4">
        <v>0.80579999999999996</v>
      </c>
      <c r="P2720" s="14">
        <f t="shared" si="257"/>
        <v>7.4999999999999997E-2</v>
      </c>
    </row>
    <row r="2721" spans="1:16" ht="14.25" customHeight="1" x14ac:dyDescent="0.25">
      <c r="A2721" s="2" t="s">
        <v>2779</v>
      </c>
      <c r="B2721" s="3">
        <v>41306</v>
      </c>
      <c r="C2721" s="10" t="str">
        <f t="shared" si="252"/>
        <v>February</v>
      </c>
      <c r="D2721" s="10" t="str">
        <f t="shared" si="253"/>
        <v>2013</v>
      </c>
      <c r="E2721" s="3">
        <v>41312</v>
      </c>
      <c r="F2721" s="13">
        <f t="shared" si="254"/>
        <v>6</v>
      </c>
      <c r="G2721" s="2" t="s">
        <v>3944</v>
      </c>
      <c r="H2721" s="2" t="s">
        <v>3131</v>
      </c>
      <c r="I2721" s="22" t="str">
        <f t="shared" si="255"/>
        <v>United States</v>
      </c>
      <c r="J2721" s="22" t="str">
        <f t="shared" si="256"/>
        <v>California</v>
      </c>
      <c r="K2721" s="2" t="s">
        <v>45</v>
      </c>
      <c r="L2721" s="2" t="s">
        <v>97</v>
      </c>
      <c r="M2721" s="4">
        <v>105.52</v>
      </c>
      <c r="N2721" s="4">
        <v>4</v>
      </c>
      <c r="O2721" s="4">
        <v>48.539200000000001</v>
      </c>
      <c r="P2721" s="14">
        <f t="shared" si="257"/>
        <v>0.46</v>
      </c>
    </row>
    <row r="2722" spans="1:16" ht="14.25" customHeight="1" x14ac:dyDescent="0.25">
      <c r="A2722" s="2" t="s">
        <v>2780</v>
      </c>
      <c r="B2722" s="3">
        <v>41254</v>
      </c>
      <c r="C2722" s="10" t="str">
        <f t="shared" si="252"/>
        <v>December</v>
      </c>
      <c r="D2722" s="10" t="str">
        <f t="shared" si="253"/>
        <v>2012</v>
      </c>
      <c r="E2722" s="3">
        <v>41260</v>
      </c>
      <c r="F2722" s="13">
        <f t="shared" si="254"/>
        <v>6</v>
      </c>
      <c r="G2722" s="2" t="s">
        <v>3706</v>
      </c>
      <c r="H2722" s="2" t="s">
        <v>3213</v>
      </c>
      <c r="I2722" s="22" t="str">
        <f t="shared" si="255"/>
        <v>United States</v>
      </c>
      <c r="J2722" s="22" t="str">
        <f t="shared" si="256"/>
        <v>California</v>
      </c>
      <c r="K2722" s="2" t="s">
        <v>18</v>
      </c>
      <c r="L2722" s="2" t="s">
        <v>680</v>
      </c>
      <c r="M2722" s="4">
        <v>110.52800000000001</v>
      </c>
      <c r="N2722" s="4">
        <v>4</v>
      </c>
      <c r="O2722" s="4">
        <v>38.684800000000003</v>
      </c>
      <c r="P2722" s="14">
        <f t="shared" si="257"/>
        <v>0.35000000000000003</v>
      </c>
    </row>
    <row r="2723" spans="1:16" ht="14.25" customHeight="1" x14ac:dyDescent="0.25">
      <c r="A2723" s="2" t="s">
        <v>2781</v>
      </c>
      <c r="B2723" s="3">
        <v>41769</v>
      </c>
      <c r="C2723" s="10" t="str">
        <f t="shared" si="252"/>
        <v>May</v>
      </c>
      <c r="D2723" s="10" t="str">
        <f t="shared" si="253"/>
        <v>2014</v>
      </c>
      <c r="E2723" s="3">
        <v>41771</v>
      </c>
      <c r="F2723" s="13">
        <f t="shared" si="254"/>
        <v>2</v>
      </c>
      <c r="G2723" s="2" t="s">
        <v>3919</v>
      </c>
      <c r="H2723" s="2" t="s">
        <v>3132</v>
      </c>
      <c r="I2723" s="22" t="str">
        <f t="shared" si="255"/>
        <v>United States</v>
      </c>
      <c r="J2723" s="22" t="str">
        <f t="shared" si="256"/>
        <v>Washington</v>
      </c>
      <c r="K2723" s="2" t="s">
        <v>18</v>
      </c>
      <c r="L2723" s="2" t="s">
        <v>739</v>
      </c>
      <c r="M2723" s="4">
        <v>147.91999999999999</v>
      </c>
      <c r="N2723" s="4">
        <v>5</v>
      </c>
      <c r="O2723" s="4">
        <v>46.225000000000001</v>
      </c>
      <c r="P2723" s="14">
        <f t="shared" si="257"/>
        <v>0.31250000000000006</v>
      </c>
    </row>
    <row r="2724" spans="1:16" ht="14.25" customHeight="1" x14ac:dyDescent="0.25">
      <c r="A2724" s="2" t="s">
        <v>2781</v>
      </c>
      <c r="B2724" s="3">
        <v>41769</v>
      </c>
      <c r="C2724" s="10" t="str">
        <f t="shared" si="252"/>
        <v>May</v>
      </c>
      <c r="D2724" s="10" t="str">
        <f t="shared" si="253"/>
        <v>2014</v>
      </c>
      <c r="E2724" s="3">
        <v>41771</v>
      </c>
      <c r="F2724" s="13">
        <f t="shared" si="254"/>
        <v>2</v>
      </c>
      <c r="G2724" s="2" t="s">
        <v>3919</v>
      </c>
      <c r="H2724" s="2" t="s">
        <v>3132</v>
      </c>
      <c r="I2724" s="22" t="str">
        <f t="shared" si="255"/>
        <v>United States</v>
      </c>
      <c r="J2724" s="22" t="str">
        <f t="shared" si="256"/>
        <v>Washington</v>
      </c>
      <c r="K2724" s="2" t="s">
        <v>28</v>
      </c>
      <c r="L2724" s="2" t="s">
        <v>743</v>
      </c>
      <c r="M2724" s="4">
        <v>104.28</v>
      </c>
      <c r="N2724" s="4">
        <v>3</v>
      </c>
      <c r="O2724" s="4">
        <v>26.07</v>
      </c>
      <c r="P2724" s="14">
        <f t="shared" si="257"/>
        <v>0.25</v>
      </c>
    </row>
    <row r="2725" spans="1:16" ht="14.25" customHeight="1" x14ac:dyDescent="0.25">
      <c r="A2725" s="2" t="s">
        <v>2781</v>
      </c>
      <c r="B2725" s="3">
        <v>41769</v>
      </c>
      <c r="C2725" s="10" t="str">
        <f t="shared" si="252"/>
        <v>May</v>
      </c>
      <c r="D2725" s="10" t="str">
        <f t="shared" si="253"/>
        <v>2014</v>
      </c>
      <c r="E2725" s="3">
        <v>41771</v>
      </c>
      <c r="F2725" s="13">
        <f t="shared" si="254"/>
        <v>2</v>
      </c>
      <c r="G2725" s="2" t="s">
        <v>3919</v>
      </c>
      <c r="H2725" s="2" t="s">
        <v>3132</v>
      </c>
      <c r="I2725" s="22" t="str">
        <f t="shared" si="255"/>
        <v>United States</v>
      </c>
      <c r="J2725" s="22" t="str">
        <f t="shared" si="256"/>
        <v>Washington</v>
      </c>
      <c r="K2725" s="2" t="s">
        <v>22</v>
      </c>
      <c r="L2725" s="2" t="s">
        <v>2782</v>
      </c>
      <c r="M2725" s="4">
        <v>286.85000000000002</v>
      </c>
      <c r="N2725" s="4">
        <v>1</v>
      </c>
      <c r="O2725" s="4">
        <v>63.106999999999999</v>
      </c>
      <c r="P2725" s="14">
        <f t="shared" si="257"/>
        <v>0.21999999999999997</v>
      </c>
    </row>
    <row r="2726" spans="1:16" ht="14.25" customHeight="1" x14ac:dyDescent="0.25">
      <c r="A2726" s="2" t="s">
        <v>2781</v>
      </c>
      <c r="B2726" s="3">
        <v>41769</v>
      </c>
      <c r="C2726" s="10" t="str">
        <f t="shared" si="252"/>
        <v>May</v>
      </c>
      <c r="D2726" s="10" t="str">
        <f t="shared" si="253"/>
        <v>2014</v>
      </c>
      <c r="E2726" s="3">
        <v>41771</v>
      </c>
      <c r="F2726" s="13">
        <f t="shared" si="254"/>
        <v>2</v>
      </c>
      <c r="G2726" s="2" t="s">
        <v>3919</v>
      </c>
      <c r="H2726" s="2" t="s">
        <v>3132</v>
      </c>
      <c r="I2726" s="22" t="str">
        <f t="shared" si="255"/>
        <v>United States</v>
      </c>
      <c r="J2726" s="22" t="str">
        <f t="shared" si="256"/>
        <v>Washington</v>
      </c>
      <c r="K2726" s="2" t="s">
        <v>28</v>
      </c>
      <c r="L2726" s="2" t="s">
        <v>2122</v>
      </c>
      <c r="M2726" s="4">
        <v>66.959999999999994</v>
      </c>
      <c r="N2726" s="4">
        <v>4</v>
      </c>
      <c r="O2726" s="4">
        <v>2.6783999999999999</v>
      </c>
      <c r="P2726" s="14">
        <f t="shared" si="257"/>
        <v>0.04</v>
      </c>
    </row>
    <row r="2727" spans="1:16" ht="14.25" customHeight="1" x14ac:dyDescent="0.25">
      <c r="A2727" s="2" t="s">
        <v>2781</v>
      </c>
      <c r="B2727" s="3">
        <v>41769</v>
      </c>
      <c r="C2727" s="10" t="str">
        <f t="shared" si="252"/>
        <v>May</v>
      </c>
      <c r="D2727" s="10" t="str">
        <f t="shared" si="253"/>
        <v>2014</v>
      </c>
      <c r="E2727" s="3">
        <v>41771</v>
      </c>
      <c r="F2727" s="13">
        <f t="shared" si="254"/>
        <v>2</v>
      </c>
      <c r="G2727" s="2" t="s">
        <v>3919</v>
      </c>
      <c r="H2727" s="2" t="s">
        <v>3132</v>
      </c>
      <c r="I2727" s="22" t="str">
        <f t="shared" si="255"/>
        <v>United States</v>
      </c>
      <c r="J2727" s="22" t="str">
        <f t="shared" si="256"/>
        <v>Washington</v>
      </c>
      <c r="K2727" s="2" t="s">
        <v>38</v>
      </c>
      <c r="L2727" s="2" t="s">
        <v>1038</v>
      </c>
      <c r="M2727" s="4">
        <v>199.98</v>
      </c>
      <c r="N2727" s="4">
        <v>2</v>
      </c>
      <c r="O2727" s="4">
        <v>87.991200000000006</v>
      </c>
      <c r="P2727" s="14">
        <f t="shared" si="257"/>
        <v>0.44000000000000006</v>
      </c>
    </row>
    <row r="2728" spans="1:16" ht="14.25" customHeight="1" x14ac:dyDescent="0.25">
      <c r="A2728" s="2" t="s">
        <v>2783</v>
      </c>
      <c r="B2728" s="3">
        <v>41184</v>
      </c>
      <c r="C2728" s="10" t="str">
        <f t="shared" si="252"/>
        <v>October</v>
      </c>
      <c r="D2728" s="10" t="str">
        <f t="shared" si="253"/>
        <v>2012</v>
      </c>
      <c r="E2728" s="3">
        <v>41189</v>
      </c>
      <c r="F2728" s="13">
        <f t="shared" si="254"/>
        <v>5</v>
      </c>
      <c r="G2728" s="2" t="s">
        <v>3945</v>
      </c>
      <c r="H2728" s="2" t="s">
        <v>3248</v>
      </c>
      <c r="I2728" s="22" t="str">
        <f t="shared" si="255"/>
        <v>United States</v>
      </c>
      <c r="J2728" s="22" t="str">
        <f t="shared" si="256"/>
        <v>Colorado</v>
      </c>
      <c r="K2728" s="2" t="s">
        <v>82</v>
      </c>
      <c r="L2728" s="2" t="s">
        <v>2767</v>
      </c>
      <c r="M2728" s="4">
        <v>10.944000000000001</v>
      </c>
      <c r="N2728" s="4">
        <v>2</v>
      </c>
      <c r="O2728" s="4">
        <v>0.95760000000000001</v>
      </c>
      <c r="P2728" s="14">
        <f t="shared" si="257"/>
        <v>8.7499999999999994E-2</v>
      </c>
    </row>
    <row r="2729" spans="1:16" ht="14.25" customHeight="1" x14ac:dyDescent="0.25">
      <c r="A2729" s="2" t="s">
        <v>2784</v>
      </c>
      <c r="B2729" s="3">
        <v>41956</v>
      </c>
      <c r="C2729" s="10" t="str">
        <f t="shared" si="252"/>
        <v>November</v>
      </c>
      <c r="D2729" s="10" t="str">
        <f t="shared" si="253"/>
        <v>2014</v>
      </c>
      <c r="E2729" s="3">
        <v>41960</v>
      </c>
      <c r="F2729" s="13">
        <f t="shared" si="254"/>
        <v>4</v>
      </c>
      <c r="G2729" s="2" t="s">
        <v>3655</v>
      </c>
      <c r="H2729" s="2" t="s">
        <v>3200</v>
      </c>
      <c r="I2729" s="22" t="str">
        <f t="shared" si="255"/>
        <v>United States</v>
      </c>
      <c r="J2729" s="22" t="str">
        <f t="shared" si="256"/>
        <v>Arizona</v>
      </c>
      <c r="K2729" s="2" t="s">
        <v>38</v>
      </c>
      <c r="L2729" s="2" t="s">
        <v>1239</v>
      </c>
      <c r="M2729" s="4">
        <v>62.351999999999997</v>
      </c>
      <c r="N2729" s="4">
        <v>6</v>
      </c>
      <c r="O2729" s="4">
        <v>-10.9116</v>
      </c>
      <c r="P2729" s="14">
        <f t="shared" si="257"/>
        <v>-0.17500000000000002</v>
      </c>
    </row>
    <row r="2730" spans="1:16" ht="14.25" customHeight="1" x14ac:dyDescent="0.25">
      <c r="A2730" s="2" t="s">
        <v>2785</v>
      </c>
      <c r="B2730" s="3">
        <v>41172</v>
      </c>
      <c r="C2730" s="10" t="str">
        <f t="shared" si="252"/>
        <v>September</v>
      </c>
      <c r="D2730" s="10" t="str">
        <f t="shared" si="253"/>
        <v>2012</v>
      </c>
      <c r="E2730" s="3">
        <v>41178</v>
      </c>
      <c r="F2730" s="13">
        <f t="shared" si="254"/>
        <v>6</v>
      </c>
      <c r="G2730" s="2" t="s">
        <v>3616</v>
      </c>
      <c r="H2730" s="2" t="s">
        <v>3159</v>
      </c>
      <c r="I2730" s="22" t="str">
        <f t="shared" si="255"/>
        <v>United States</v>
      </c>
      <c r="J2730" s="22" t="str">
        <f t="shared" si="256"/>
        <v>Nevada</v>
      </c>
      <c r="K2730" s="2" t="s">
        <v>18</v>
      </c>
      <c r="L2730" s="2" t="s">
        <v>1848</v>
      </c>
      <c r="M2730" s="4">
        <v>45.584000000000003</v>
      </c>
      <c r="N2730" s="4">
        <v>11</v>
      </c>
      <c r="O2730" s="4">
        <v>16.5242</v>
      </c>
      <c r="P2730" s="14">
        <f t="shared" si="257"/>
        <v>0.36249999999999999</v>
      </c>
    </row>
    <row r="2731" spans="1:16" ht="14.25" customHeight="1" x14ac:dyDescent="0.25">
      <c r="A2731" s="2" t="s">
        <v>2786</v>
      </c>
      <c r="B2731" s="3">
        <v>40691</v>
      </c>
      <c r="C2731" s="10" t="str">
        <f t="shared" si="252"/>
        <v>May</v>
      </c>
      <c r="D2731" s="10" t="str">
        <f t="shared" si="253"/>
        <v>2011</v>
      </c>
      <c r="E2731" s="3">
        <v>40695</v>
      </c>
      <c r="F2731" s="13">
        <f t="shared" si="254"/>
        <v>4</v>
      </c>
      <c r="G2731" s="2" t="s">
        <v>3946</v>
      </c>
      <c r="H2731" s="2" t="s">
        <v>3132</v>
      </c>
      <c r="I2731" s="22" t="str">
        <f t="shared" si="255"/>
        <v>United States</v>
      </c>
      <c r="J2731" s="22" t="str">
        <f t="shared" si="256"/>
        <v>Washington</v>
      </c>
      <c r="K2731" s="2" t="s">
        <v>18</v>
      </c>
      <c r="L2731" s="2" t="s">
        <v>1813</v>
      </c>
      <c r="M2731" s="4">
        <v>136.96</v>
      </c>
      <c r="N2731" s="4">
        <v>4</v>
      </c>
      <c r="O2731" s="4">
        <v>51.36</v>
      </c>
      <c r="P2731" s="14">
        <f t="shared" si="257"/>
        <v>0.375</v>
      </c>
    </row>
    <row r="2732" spans="1:16" ht="14.25" customHeight="1" x14ac:dyDescent="0.25">
      <c r="A2732" s="2" t="s">
        <v>2787</v>
      </c>
      <c r="B2732" s="3">
        <v>41766</v>
      </c>
      <c r="C2732" s="10" t="str">
        <f t="shared" si="252"/>
        <v>May</v>
      </c>
      <c r="D2732" s="10" t="str">
        <f t="shared" si="253"/>
        <v>2014</v>
      </c>
      <c r="E2732" s="3">
        <v>41770</v>
      </c>
      <c r="F2732" s="13">
        <f t="shared" si="254"/>
        <v>4</v>
      </c>
      <c r="G2732" s="2" t="s">
        <v>3347</v>
      </c>
      <c r="H2732" s="2" t="s">
        <v>3157</v>
      </c>
      <c r="I2732" s="22" t="str">
        <f t="shared" si="255"/>
        <v>United States</v>
      </c>
      <c r="J2732" s="22" t="str">
        <f t="shared" si="256"/>
        <v>Arizona</v>
      </c>
      <c r="K2732" s="2" t="s">
        <v>45</v>
      </c>
      <c r="L2732" s="2" t="s">
        <v>97</v>
      </c>
      <c r="M2732" s="4">
        <v>84.415999999999997</v>
      </c>
      <c r="N2732" s="4">
        <v>4</v>
      </c>
      <c r="O2732" s="4">
        <v>27.435199999999998</v>
      </c>
      <c r="P2732" s="14">
        <f t="shared" si="257"/>
        <v>0.32500000000000001</v>
      </c>
    </row>
    <row r="2733" spans="1:16" ht="14.25" customHeight="1" x14ac:dyDescent="0.25">
      <c r="A2733" s="2" t="s">
        <v>2788</v>
      </c>
      <c r="B2733" s="3">
        <v>40661</v>
      </c>
      <c r="C2733" s="10" t="str">
        <f t="shared" si="252"/>
        <v>April</v>
      </c>
      <c r="D2733" s="10" t="str">
        <f t="shared" si="253"/>
        <v>2011</v>
      </c>
      <c r="E2733" s="3">
        <v>40663</v>
      </c>
      <c r="F2733" s="13">
        <f t="shared" si="254"/>
        <v>2</v>
      </c>
      <c r="G2733" s="2" t="s">
        <v>3797</v>
      </c>
      <c r="H2733" s="2" t="s">
        <v>3134</v>
      </c>
      <c r="I2733" s="22" t="str">
        <f t="shared" si="255"/>
        <v>United States</v>
      </c>
      <c r="J2733" s="22" t="str">
        <f t="shared" si="256"/>
        <v>California</v>
      </c>
      <c r="K2733" s="2" t="s">
        <v>16</v>
      </c>
      <c r="L2733" s="2" t="s">
        <v>1227</v>
      </c>
      <c r="M2733" s="4">
        <v>1679.96</v>
      </c>
      <c r="N2733" s="4">
        <v>5</v>
      </c>
      <c r="O2733" s="4">
        <v>125.997</v>
      </c>
      <c r="P2733" s="14">
        <f t="shared" si="257"/>
        <v>7.4999999999999997E-2</v>
      </c>
    </row>
    <row r="2734" spans="1:16" ht="14.25" customHeight="1" x14ac:dyDescent="0.25">
      <c r="A2734" s="2" t="s">
        <v>2789</v>
      </c>
      <c r="B2734" s="3">
        <v>41417</v>
      </c>
      <c r="C2734" s="10" t="str">
        <f t="shared" si="252"/>
        <v>May</v>
      </c>
      <c r="D2734" s="10" t="str">
        <f t="shared" si="253"/>
        <v>2013</v>
      </c>
      <c r="E2734" s="3">
        <v>41424</v>
      </c>
      <c r="F2734" s="13">
        <f t="shared" si="254"/>
        <v>7</v>
      </c>
      <c r="G2734" s="2" t="s">
        <v>3782</v>
      </c>
      <c r="H2734" s="2" t="s">
        <v>3131</v>
      </c>
      <c r="I2734" s="22" t="str">
        <f t="shared" si="255"/>
        <v>United States</v>
      </c>
      <c r="J2734" s="22" t="str">
        <f t="shared" si="256"/>
        <v>California</v>
      </c>
      <c r="K2734" s="2" t="s">
        <v>16</v>
      </c>
      <c r="L2734" s="2" t="s">
        <v>121</v>
      </c>
      <c r="M2734" s="4">
        <v>222.38399999999999</v>
      </c>
      <c r="N2734" s="4">
        <v>2</v>
      </c>
      <c r="O2734" s="4">
        <v>22.238399999999999</v>
      </c>
      <c r="P2734" s="14">
        <f t="shared" si="257"/>
        <v>0.1</v>
      </c>
    </row>
    <row r="2735" spans="1:16" ht="14.25" customHeight="1" x14ac:dyDescent="0.25">
      <c r="A2735" s="2" t="s">
        <v>2790</v>
      </c>
      <c r="B2735" s="3">
        <v>40630</v>
      </c>
      <c r="C2735" s="10" t="str">
        <f t="shared" si="252"/>
        <v>March</v>
      </c>
      <c r="D2735" s="10" t="str">
        <f t="shared" si="253"/>
        <v>2011</v>
      </c>
      <c r="E2735" s="3">
        <v>40634</v>
      </c>
      <c r="F2735" s="13">
        <f t="shared" si="254"/>
        <v>4</v>
      </c>
      <c r="G2735" s="2" t="s">
        <v>3947</v>
      </c>
      <c r="H2735" s="2" t="s">
        <v>3226</v>
      </c>
      <c r="I2735" s="22" t="str">
        <f t="shared" si="255"/>
        <v>United States</v>
      </c>
      <c r="J2735" s="22" t="str">
        <f t="shared" si="256"/>
        <v>New Mexico</v>
      </c>
      <c r="K2735" s="2" t="s">
        <v>16</v>
      </c>
      <c r="L2735" s="2" t="s">
        <v>332</v>
      </c>
      <c r="M2735" s="4">
        <v>302.37599999999998</v>
      </c>
      <c r="N2735" s="4">
        <v>3</v>
      </c>
      <c r="O2735" s="4">
        <v>22.6782</v>
      </c>
      <c r="P2735" s="14">
        <f t="shared" si="257"/>
        <v>7.5000000000000011E-2</v>
      </c>
    </row>
    <row r="2736" spans="1:16" ht="14.25" customHeight="1" x14ac:dyDescent="0.25">
      <c r="A2736" s="2" t="s">
        <v>2791</v>
      </c>
      <c r="B2736" s="3">
        <v>41039</v>
      </c>
      <c r="C2736" s="10" t="str">
        <f t="shared" si="252"/>
        <v>May</v>
      </c>
      <c r="D2736" s="10" t="str">
        <f t="shared" si="253"/>
        <v>2012</v>
      </c>
      <c r="E2736" s="3">
        <v>41044</v>
      </c>
      <c r="F2736" s="13">
        <f t="shared" si="254"/>
        <v>5</v>
      </c>
      <c r="G2736" s="2" t="s">
        <v>3396</v>
      </c>
      <c r="H2736" s="2" t="s">
        <v>3161</v>
      </c>
      <c r="I2736" s="22" t="str">
        <f t="shared" si="255"/>
        <v>United States</v>
      </c>
      <c r="J2736" s="22" t="str">
        <f t="shared" si="256"/>
        <v>Colorado</v>
      </c>
      <c r="K2736" s="2" t="s">
        <v>38</v>
      </c>
      <c r="L2736" s="2" t="s">
        <v>2606</v>
      </c>
      <c r="M2736" s="4">
        <v>46.688000000000002</v>
      </c>
      <c r="N2736" s="4">
        <v>4</v>
      </c>
      <c r="O2736" s="4">
        <v>-2.9180000000000001</v>
      </c>
      <c r="P2736" s="14">
        <f t="shared" si="257"/>
        <v>-6.25E-2</v>
      </c>
    </row>
    <row r="2737" spans="1:16" ht="14.25" customHeight="1" x14ac:dyDescent="0.25">
      <c r="A2737" s="2" t="s">
        <v>2792</v>
      </c>
      <c r="B2737" s="3">
        <v>41537</v>
      </c>
      <c r="C2737" s="10" t="str">
        <f t="shared" si="252"/>
        <v>September</v>
      </c>
      <c r="D2737" s="10" t="str">
        <f t="shared" si="253"/>
        <v>2013</v>
      </c>
      <c r="E2737" s="3">
        <v>41541</v>
      </c>
      <c r="F2737" s="13">
        <f t="shared" si="254"/>
        <v>4</v>
      </c>
      <c r="G2737" s="2" t="s">
        <v>3542</v>
      </c>
      <c r="H2737" s="2" t="s">
        <v>3134</v>
      </c>
      <c r="I2737" s="22" t="str">
        <f t="shared" si="255"/>
        <v>United States</v>
      </c>
      <c r="J2737" s="22" t="str">
        <f t="shared" si="256"/>
        <v>California</v>
      </c>
      <c r="K2737" s="2" t="s">
        <v>18</v>
      </c>
      <c r="L2737" s="2" t="s">
        <v>1240</v>
      </c>
      <c r="M2737" s="4">
        <v>8.9280000000000008</v>
      </c>
      <c r="N2737" s="4">
        <v>2</v>
      </c>
      <c r="O2737" s="4">
        <v>3.1248</v>
      </c>
      <c r="P2737" s="14">
        <f t="shared" si="257"/>
        <v>0.35</v>
      </c>
    </row>
    <row r="2738" spans="1:16" ht="14.25" customHeight="1" x14ac:dyDescent="0.25">
      <c r="A2738" s="2" t="s">
        <v>2793</v>
      </c>
      <c r="B2738" s="3">
        <v>41940</v>
      </c>
      <c r="C2738" s="10" t="str">
        <f t="shared" si="252"/>
        <v>October</v>
      </c>
      <c r="D2738" s="10" t="str">
        <f t="shared" si="253"/>
        <v>2014</v>
      </c>
      <c r="E2738" s="3">
        <v>41945</v>
      </c>
      <c r="F2738" s="13">
        <f t="shared" si="254"/>
        <v>5</v>
      </c>
      <c r="G2738" s="2" t="s">
        <v>3322</v>
      </c>
      <c r="H2738" s="2" t="s">
        <v>3166</v>
      </c>
      <c r="I2738" s="22" t="str">
        <f t="shared" si="255"/>
        <v>United States</v>
      </c>
      <c r="J2738" s="22" t="str">
        <f t="shared" si="256"/>
        <v>Arizona</v>
      </c>
      <c r="K2738" s="2" t="s">
        <v>45</v>
      </c>
      <c r="L2738" s="2" t="s">
        <v>1937</v>
      </c>
      <c r="M2738" s="4">
        <v>44.783999999999999</v>
      </c>
      <c r="N2738" s="4">
        <v>1</v>
      </c>
      <c r="O2738" s="4">
        <v>16.234200000000001</v>
      </c>
      <c r="P2738" s="14">
        <f t="shared" si="257"/>
        <v>0.36250000000000004</v>
      </c>
    </row>
    <row r="2739" spans="1:16" ht="14.25" customHeight="1" x14ac:dyDescent="0.25">
      <c r="A2739" s="2" t="s">
        <v>2794</v>
      </c>
      <c r="B2739" s="3">
        <v>41992</v>
      </c>
      <c r="C2739" s="10" t="str">
        <f t="shared" si="252"/>
        <v>December</v>
      </c>
      <c r="D2739" s="10" t="str">
        <f t="shared" si="253"/>
        <v>2014</v>
      </c>
      <c r="E2739" s="3">
        <v>41998</v>
      </c>
      <c r="F2739" s="13">
        <f t="shared" si="254"/>
        <v>6</v>
      </c>
      <c r="G2739" s="2" t="s">
        <v>3798</v>
      </c>
      <c r="H2739" s="2" t="s">
        <v>3134</v>
      </c>
      <c r="I2739" s="22" t="str">
        <f t="shared" si="255"/>
        <v>United States</v>
      </c>
      <c r="J2739" s="22" t="str">
        <f t="shared" si="256"/>
        <v>California</v>
      </c>
      <c r="K2739" s="2" t="s">
        <v>14</v>
      </c>
      <c r="L2739" s="2" t="s">
        <v>2795</v>
      </c>
      <c r="M2739" s="4">
        <v>5.76</v>
      </c>
      <c r="N2739" s="4">
        <v>2</v>
      </c>
      <c r="O2739" s="4">
        <v>1.6704000000000001</v>
      </c>
      <c r="P2739" s="14">
        <f t="shared" si="257"/>
        <v>0.29000000000000004</v>
      </c>
    </row>
    <row r="2740" spans="1:16" ht="14.25" customHeight="1" x14ac:dyDescent="0.25">
      <c r="A2740" s="2" t="s">
        <v>2796</v>
      </c>
      <c r="B2740" s="3">
        <v>41346</v>
      </c>
      <c r="C2740" s="10" t="str">
        <f t="shared" si="252"/>
        <v>March</v>
      </c>
      <c r="D2740" s="10" t="str">
        <f t="shared" si="253"/>
        <v>2013</v>
      </c>
      <c r="E2740" s="3">
        <v>41350</v>
      </c>
      <c r="F2740" s="13">
        <f t="shared" si="254"/>
        <v>4</v>
      </c>
      <c r="G2740" s="2" t="s">
        <v>3573</v>
      </c>
      <c r="H2740" s="2" t="s">
        <v>3131</v>
      </c>
      <c r="I2740" s="22" t="str">
        <f t="shared" si="255"/>
        <v>United States</v>
      </c>
      <c r="J2740" s="22" t="str">
        <f t="shared" si="256"/>
        <v>California</v>
      </c>
      <c r="K2740" s="2" t="s">
        <v>45</v>
      </c>
      <c r="L2740" s="2" t="s">
        <v>2797</v>
      </c>
      <c r="M2740" s="4">
        <v>19.98</v>
      </c>
      <c r="N2740" s="4">
        <v>2</v>
      </c>
      <c r="O2740" s="4">
        <v>8.9909999999999997</v>
      </c>
      <c r="P2740" s="14">
        <f t="shared" si="257"/>
        <v>0.44999999999999996</v>
      </c>
    </row>
    <row r="2741" spans="1:16" ht="14.25" customHeight="1" x14ac:dyDescent="0.25">
      <c r="A2741" s="2" t="s">
        <v>2798</v>
      </c>
      <c r="B2741" s="3">
        <v>41907</v>
      </c>
      <c r="C2741" s="10" t="str">
        <f t="shared" si="252"/>
        <v>September</v>
      </c>
      <c r="D2741" s="10" t="str">
        <f t="shared" si="253"/>
        <v>2014</v>
      </c>
      <c r="E2741" s="3">
        <v>41907</v>
      </c>
      <c r="F2741" s="13">
        <f t="shared" si="254"/>
        <v>0</v>
      </c>
      <c r="G2741" s="2" t="s">
        <v>3359</v>
      </c>
      <c r="H2741" s="2" t="s">
        <v>3132</v>
      </c>
      <c r="I2741" s="22" t="str">
        <f t="shared" si="255"/>
        <v>United States</v>
      </c>
      <c r="J2741" s="22" t="str">
        <f t="shared" si="256"/>
        <v>Washington</v>
      </c>
      <c r="K2741" s="2" t="s">
        <v>12</v>
      </c>
      <c r="L2741" s="2" t="s">
        <v>362</v>
      </c>
      <c r="M2741" s="4">
        <v>199.8</v>
      </c>
      <c r="N2741" s="4">
        <v>10</v>
      </c>
      <c r="O2741" s="4">
        <v>71.927999999999997</v>
      </c>
      <c r="P2741" s="14">
        <f t="shared" si="257"/>
        <v>0.36</v>
      </c>
    </row>
    <row r="2742" spans="1:16" ht="14.25" customHeight="1" x14ac:dyDescent="0.25">
      <c r="A2742" s="2" t="s">
        <v>2799</v>
      </c>
      <c r="B2742" s="3">
        <v>41726</v>
      </c>
      <c r="C2742" s="10" t="str">
        <f t="shared" si="252"/>
        <v>March</v>
      </c>
      <c r="D2742" s="10" t="str">
        <f t="shared" si="253"/>
        <v>2014</v>
      </c>
      <c r="E2742" s="3">
        <v>41730</v>
      </c>
      <c r="F2742" s="13">
        <f t="shared" si="254"/>
        <v>4</v>
      </c>
      <c r="G2742" s="2" t="s">
        <v>3948</v>
      </c>
      <c r="H2742" s="2" t="s">
        <v>3190</v>
      </c>
      <c r="I2742" s="22" t="str">
        <f t="shared" si="255"/>
        <v>United States</v>
      </c>
      <c r="J2742" s="22" t="str">
        <f t="shared" si="256"/>
        <v>California</v>
      </c>
      <c r="K2742" s="2" t="s">
        <v>45</v>
      </c>
      <c r="L2742" s="2" t="s">
        <v>928</v>
      </c>
      <c r="M2742" s="4">
        <v>45.68</v>
      </c>
      <c r="N2742" s="4">
        <v>2</v>
      </c>
      <c r="O2742" s="4">
        <v>21.012799999999999</v>
      </c>
      <c r="P2742" s="14">
        <f t="shared" si="257"/>
        <v>0.45999999999999996</v>
      </c>
    </row>
    <row r="2743" spans="1:16" ht="14.25" customHeight="1" x14ac:dyDescent="0.25">
      <c r="A2743" s="2" t="s">
        <v>2799</v>
      </c>
      <c r="B2743" s="3">
        <v>41726</v>
      </c>
      <c r="C2743" s="10" t="str">
        <f t="shared" si="252"/>
        <v>March</v>
      </c>
      <c r="D2743" s="10" t="str">
        <f t="shared" si="253"/>
        <v>2014</v>
      </c>
      <c r="E2743" s="3">
        <v>41730</v>
      </c>
      <c r="F2743" s="13">
        <f t="shared" si="254"/>
        <v>4</v>
      </c>
      <c r="G2743" s="2" t="s">
        <v>3948</v>
      </c>
      <c r="H2743" s="2" t="s">
        <v>3190</v>
      </c>
      <c r="I2743" s="22" t="str">
        <f t="shared" si="255"/>
        <v>United States</v>
      </c>
      <c r="J2743" s="22" t="str">
        <f t="shared" si="256"/>
        <v>California</v>
      </c>
      <c r="K2743" s="2" t="s">
        <v>45</v>
      </c>
      <c r="L2743" s="2" t="s">
        <v>111</v>
      </c>
      <c r="M2743" s="4">
        <v>110.96</v>
      </c>
      <c r="N2743" s="4">
        <v>2</v>
      </c>
      <c r="O2743" s="4">
        <v>53.260800000000003</v>
      </c>
      <c r="P2743" s="14">
        <f t="shared" si="257"/>
        <v>0.48000000000000004</v>
      </c>
    </row>
    <row r="2744" spans="1:16" ht="14.25" customHeight="1" x14ac:dyDescent="0.25">
      <c r="A2744" s="2" t="s">
        <v>2799</v>
      </c>
      <c r="B2744" s="3">
        <v>41726</v>
      </c>
      <c r="C2744" s="10" t="str">
        <f t="shared" si="252"/>
        <v>March</v>
      </c>
      <c r="D2744" s="10" t="str">
        <f t="shared" si="253"/>
        <v>2014</v>
      </c>
      <c r="E2744" s="3">
        <v>41730</v>
      </c>
      <c r="F2744" s="13">
        <f t="shared" si="254"/>
        <v>4</v>
      </c>
      <c r="G2744" s="2" t="s">
        <v>3948</v>
      </c>
      <c r="H2744" s="2" t="s">
        <v>3190</v>
      </c>
      <c r="I2744" s="22" t="str">
        <f t="shared" si="255"/>
        <v>United States</v>
      </c>
      <c r="J2744" s="22" t="str">
        <f t="shared" si="256"/>
        <v>California</v>
      </c>
      <c r="K2744" s="2" t="s">
        <v>45</v>
      </c>
      <c r="L2744" s="2" t="s">
        <v>1999</v>
      </c>
      <c r="M2744" s="4">
        <v>11.94</v>
      </c>
      <c r="N2744" s="4">
        <v>3</v>
      </c>
      <c r="O2744" s="4">
        <v>5.97</v>
      </c>
      <c r="P2744" s="14">
        <f t="shared" si="257"/>
        <v>0.5</v>
      </c>
    </row>
    <row r="2745" spans="1:16" ht="14.25" customHeight="1" x14ac:dyDescent="0.25">
      <c r="A2745" s="2" t="s">
        <v>2800</v>
      </c>
      <c r="B2745" s="3">
        <v>41828</v>
      </c>
      <c r="C2745" s="10" t="str">
        <f t="shared" si="252"/>
        <v>July</v>
      </c>
      <c r="D2745" s="10" t="str">
        <f t="shared" si="253"/>
        <v>2014</v>
      </c>
      <c r="E2745" s="3">
        <v>41832</v>
      </c>
      <c r="F2745" s="13">
        <f t="shared" si="254"/>
        <v>4</v>
      </c>
      <c r="G2745" s="2" t="s">
        <v>3389</v>
      </c>
      <c r="H2745" s="2" t="s">
        <v>3131</v>
      </c>
      <c r="I2745" s="22" t="str">
        <f t="shared" si="255"/>
        <v>United States</v>
      </c>
      <c r="J2745" s="22" t="str">
        <f t="shared" si="256"/>
        <v>California</v>
      </c>
      <c r="K2745" s="2" t="s">
        <v>79</v>
      </c>
      <c r="L2745" s="2" t="s">
        <v>1414</v>
      </c>
      <c r="M2745" s="4">
        <v>5.94</v>
      </c>
      <c r="N2745" s="4">
        <v>3</v>
      </c>
      <c r="O2745" s="4">
        <v>0.1188</v>
      </c>
      <c r="P2745" s="14">
        <f t="shared" si="257"/>
        <v>0.02</v>
      </c>
    </row>
    <row r="2746" spans="1:16" ht="14.25" customHeight="1" x14ac:dyDescent="0.25">
      <c r="A2746" s="2" t="s">
        <v>2801</v>
      </c>
      <c r="B2746" s="3">
        <v>41611</v>
      </c>
      <c r="C2746" s="10" t="str">
        <f t="shared" si="252"/>
        <v>December</v>
      </c>
      <c r="D2746" s="10" t="str">
        <f t="shared" si="253"/>
        <v>2013</v>
      </c>
      <c r="E2746" s="3">
        <v>41617</v>
      </c>
      <c r="F2746" s="13">
        <f t="shared" si="254"/>
        <v>6</v>
      </c>
      <c r="G2746" s="2" t="s">
        <v>3631</v>
      </c>
      <c r="H2746" s="2" t="s">
        <v>3292</v>
      </c>
      <c r="I2746" s="22" t="str">
        <f t="shared" si="255"/>
        <v>United States</v>
      </c>
      <c r="J2746" s="22" t="str">
        <f t="shared" si="256"/>
        <v>Colorado</v>
      </c>
      <c r="K2746" s="2" t="s">
        <v>38</v>
      </c>
      <c r="L2746" s="2" t="s">
        <v>1539</v>
      </c>
      <c r="M2746" s="4">
        <v>165.6</v>
      </c>
      <c r="N2746" s="4">
        <v>3</v>
      </c>
      <c r="O2746" s="4">
        <v>-6.21</v>
      </c>
      <c r="P2746" s="14">
        <f t="shared" si="257"/>
        <v>-3.7499999999999999E-2</v>
      </c>
    </row>
    <row r="2747" spans="1:16" ht="14.25" customHeight="1" x14ac:dyDescent="0.25">
      <c r="A2747" s="2" t="s">
        <v>2802</v>
      </c>
      <c r="B2747" s="3">
        <v>40968</v>
      </c>
      <c r="C2747" s="10" t="str">
        <f t="shared" si="252"/>
        <v>February</v>
      </c>
      <c r="D2747" s="10" t="str">
        <f t="shared" si="253"/>
        <v>2012</v>
      </c>
      <c r="E2747" s="3">
        <v>40971</v>
      </c>
      <c r="F2747" s="13">
        <f t="shared" si="254"/>
        <v>3</v>
      </c>
      <c r="G2747" s="2" t="s">
        <v>3840</v>
      </c>
      <c r="H2747" s="2" t="s">
        <v>3131</v>
      </c>
      <c r="I2747" s="22" t="str">
        <f t="shared" si="255"/>
        <v>United States</v>
      </c>
      <c r="J2747" s="22" t="str">
        <f t="shared" si="256"/>
        <v>California</v>
      </c>
      <c r="K2747" s="2" t="s">
        <v>16</v>
      </c>
      <c r="L2747" s="2" t="s">
        <v>640</v>
      </c>
      <c r="M2747" s="4">
        <v>15.984</v>
      </c>
      <c r="N2747" s="4">
        <v>2</v>
      </c>
      <c r="O2747" s="4">
        <v>1.1988000000000001</v>
      </c>
      <c r="P2747" s="14">
        <f t="shared" si="257"/>
        <v>7.5000000000000011E-2</v>
      </c>
    </row>
    <row r="2748" spans="1:16" ht="14.25" customHeight="1" x14ac:dyDescent="0.25">
      <c r="A2748" s="2" t="s">
        <v>2802</v>
      </c>
      <c r="B2748" s="3">
        <v>40968</v>
      </c>
      <c r="C2748" s="10" t="str">
        <f t="shared" si="252"/>
        <v>February</v>
      </c>
      <c r="D2748" s="10" t="str">
        <f t="shared" si="253"/>
        <v>2012</v>
      </c>
      <c r="E2748" s="3">
        <v>40971</v>
      </c>
      <c r="F2748" s="13">
        <f t="shared" si="254"/>
        <v>3</v>
      </c>
      <c r="G2748" s="2" t="s">
        <v>3840</v>
      </c>
      <c r="H2748" s="2" t="s">
        <v>3131</v>
      </c>
      <c r="I2748" s="22" t="str">
        <f t="shared" si="255"/>
        <v>United States</v>
      </c>
      <c r="J2748" s="22" t="str">
        <f t="shared" si="256"/>
        <v>California</v>
      </c>
      <c r="K2748" s="2" t="s">
        <v>72</v>
      </c>
      <c r="L2748" s="2" t="s">
        <v>1198</v>
      </c>
      <c r="M2748" s="4">
        <v>184.75200000000001</v>
      </c>
      <c r="N2748" s="4">
        <v>3</v>
      </c>
      <c r="O2748" s="4">
        <v>-20.784600000000001</v>
      </c>
      <c r="P2748" s="14">
        <f t="shared" si="257"/>
        <v>-0.1125</v>
      </c>
    </row>
    <row r="2749" spans="1:16" ht="14.25" customHeight="1" x14ac:dyDescent="0.25">
      <c r="A2749" s="2" t="s">
        <v>2803</v>
      </c>
      <c r="B2749" s="3">
        <v>40595</v>
      </c>
      <c r="C2749" s="10" t="str">
        <f t="shared" si="252"/>
        <v>February</v>
      </c>
      <c r="D2749" s="10" t="str">
        <f t="shared" si="253"/>
        <v>2011</v>
      </c>
      <c r="E2749" s="3">
        <v>40599</v>
      </c>
      <c r="F2749" s="13">
        <f t="shared" si="254"/>
        <v>4</v>
      </c>
      <c r="G2749" s="2" t="s">
        <v>3739</v>
      </c>
      <c r="H2749" s="2" t="s">
        <v>3131</v>
      </c>
      <c r="I2749" s="22" t="str">
        <f t="shared" si="255"/>
        <v>United States</v>
      </c>
      <c r="J2749" s="22" t="str">
        <f t="shared" si="256"/>
        <v>California</v>
      </c>
      <c r="K2749" s="2" t="s">
        <v>45</v>
      </c>
      <c r="L2749" s="2" t="s">
        <v>1393</v>
      </c>
      <c r="M2749" s="4">
        <v>12.96</v>
      </c>
      <c r="N2749" s="4">
        <v>2</v>
      </c>
      <c r="O2749" s="4">
        <v>6.2207999999999997</v>
      </c>
      <c r="P2749" s="14">
        <f t="shared" si="257"/>
        <v>0.47999999999999993</v>
      </c>
    </row>
    <row r="2750" spans="1:16" ht="14.25" customHeight="1" x14ac:dyDescent="0.25">
      <c r="A2750" s="2" t="s">
        <v>2804</v>
      </c>
      <c r="B2750" s="3">
        <v>41904</v>
      </c>
      <c r="C2750" s="10" t="str">
        <f t="shared" si="252"/>
        <v>September</v>
      </c>
      <c r="D2750" s="10" t="str">
        <f t="shared" si="253"/>
        <v>2014</v>
      </c>
      <c r="E2750" s="3">
        <v>41908</v>
      </c>
      <c r="F2750" s="13">
        <f t="shared" si="254"/>
        <v>4</v>
      </c>
      <c r="G2750" s="2" t="s">
        <v>3347</v>
      </c>
      <c r="H2750" s="2" t="s">
        <v>3134</v>
      </c>
      <c r="I2750" s="22" t="str">
        <f t="shared" si="255"/>
        <v>United States</v>
      </c>
      <c r="J2750" s="22" t="str">
        <f t="shared" si="256"/>
        <v>California</v>
      </c>
      <c r="K2750" s="2" t="s">
        <v>45</v>
      </c>
      <c r="L2750" s="2" t="s">
        <v>2805</v>
      </c>
      <c r="M2750" s="4">
        <v>55.86</v>
      </c>
      <c r="N2750" s="4">
        <v>7</v>
      </c>
      <c r="O2750" s="4">
        <v>27.93</v>
      </c>
      <c r="P2750" s="14">
        <f t="shared" si="257"/>
        <v>0.5</v>
      </c>
    </row>
    <row r="2751" spans="1:16" ht="14.25" customHeight="1" x14ac:dyDescent="0.25">
      <c r="A2751" s="2" t="s">
        <v>2806</v>
      </c>
      <c r="B2751" s="3">
        <v>41954</v>
      </c>
      <c r="C2751" s="10" t="str">
        <f t="shared" si="252"/>
        <v>November</v>
      </c>
      <c r="D2751" s="10" t="str">
        <f t="shared" si="253"/>
        <v>2014</v>
      </c>
      <c r="E2751" s="3">
        <v>41961</v>
      </c>
      <c r="F2751" s="13">
        <f t="shared" si="254"/>
        <v>7</v>
      </c>
      <c r="G2751" s="2" t="s">
        <v>3949</v>
      </c>
      <c r="H2751" s="2" t="s">
        <v>3131</v>
      </c>
      <c r="I2751" s="22" t="str">
        <f t="shared" si="255"/>
        <v>United States</v>
      </c>
      <c r="J2751" s="22" t="str">
        <f t="shared" si="256"/>
        <v>California</v>
      </c>
      <c r="K2751" s="2" t="s">
        <v>72</v>
      </c>
      <c r="L2751" s="2" t="s">
        <v>1012</v>
      </c>
      <c r="M2751" s="4">
        <v>241.42400000000001</v>
      </c>
      <c r="N2751" s="4">
        <v>2</v>
      </c>
      <c r="O2751" s="4">
        <v>-36.2136</v>
      </c>
      <c r="P2751" s="14">
        <f t="shared" si="257"/>
        <v>-0.15</v>
      </c>
    </row>
    <row r="2752" spans="1:16" ht="14.25" customHeight="1" x14ac:dyDescent="0.25">
      <c r="A2752" s="2" t="s">
        <v>2807</v>
      </c>
      <c r="B2752" s="3">
        <v>40679</v>
      </c>
      <c r="C2752" s="10" t="str">
        <f t="shared" si="252"/>
        <v>May</v>
      </c>
      <c r="D2752" s="10" t="str">
        <f t="shared" si="253"/>
        <v>2011</v>
      </c>
      <c r="E2752" s="3">
        <v>40683</v>
      </c>
      <c r="F2752" s="13">
        <f t="shared" si="254"/>
        <v>4</v>
      </c>
      <c r="G2752" s="2" t="s">
        <v>3795</v>
      </c>
      <c r="H2752" s="2" t="s">
        <v>3134</v>
      </c>
      <c r="I2752" s="22" t="str">
        <f t="shared" si="255"/>
        <v>United States</v>
      </c>
      <c r="J2752" s="22" t="str">
        <f t="shared" si="256"/>
        <v>California</v>
      </c>
      <c r="K2752" s="2" t="s">
        <v>38</v>
      </c>
      <c r="L2752" s="2" t="s">
        <v>1376</v>
      </c>
      <c r="M2752" s="4">
        <v>56.4</v>
      </c>
      <c r="N2752" s="4">
        <v>3</v>
      </c>
      <c r="O2752" s="4">
        <v>3.3839999999999999</v>
      </c>
      <c r="P2752" s="14">
        <f t="shared" si="257"/>
        <v>0.06</v>
      </c>
    </row>
    <row r="2753" spans="1:16" ht="14.25" customHeight="1" x14ac:dyDescent="0.25">
      <c r="A2753" s="2" t="s">
        <v>2808</v>
      </c>
      <c r="B2753" s="3">
        <v>41708</v>
      </c>
      <c r="C2753" s="10" t="str">
        <f t="shared" si="252"/>
        <v>March</v>
      </c>
      <c r="D2753" s="10" t="str">
        <f t="shared" si="253"/>
        <v>2014</v>
      </c>
      <c r="E2753" s="3">
        <v>41712</v>
      </c>
      <c r="F2753" s="13">
        <f t="shared" si="254"/>
        <v>4</v>
      </c>
      <c r="G2753" s="2" t="s">
        <v>3950</v>
      </c>
      <c r="H2753" s="2" t="s">
        <v>3131</v>
      </c>
      <c r="I2753" s="22" t="str">
        <f t="shared" si="255"/>
        <v>United States</v>
      </c>
      <c r="J2753" s="22" t="str">
        <f t="shared" si="256"/>
        <v>California</v>
      </c>
      <c r="K2753" s="2" t="s">
        <v>165</v>
      </c>
      <c r="L2753" s="2" t="s">
        <v>1019</v>
      </c>
      <c r="M2753" s="4">
        <v>479.98399999999998</v>
      </c>
      <c r="N2753" s="4">
        <v>2</v>
      </c>
      <c r="O2753" s="4">
        <v>59.997999999999998</v>
      </c>
      <c r="P2753" s="14">
        <f t="shared" si="257"/>
        <v>0.125</v>
      </c>
    </row>
    <row r="2754" spans="1:16" ht="14.25" customHeight="1" x14ac:dyDescent="0.25">
      <c r="A2754" s="2" t="s">
        <v>2808</v>
      </c>
      <c r="B2754" s="3">
        <v>41708</v>
      </c>
      <c r="C2754" s="10" t="str">
        <f t="shared" si="252"/>
        <v>March</v>
      </c>
      <c r="D2754" s="10" t="str">
        <f t="shared" si="253"/>
        <v>2014</v>
      </c>
      <c r="E2754" s="3">
        <v>41712</v>
      </c>
      <c r="F2754" s="13">
        <f t="shared" si="254"/>
        <v>4</v>
      </c>
      <c r="G2754" s="2" t="s">
        <v>3950</v>
      </c>
      <c r="H2754" s="2" t="s">
        <v>3131</v>
      </c>
      <c r="I2754" s="22" t="str">
        <f t="shared" si="255"/>
        <v>United States</v>
      </c>
      <c r="J2754" s="22" t="str">
        <f t="shared" si="256"/>
        <v>California</v>
      </c>
      <c r="K2754" s="2" t="s">
        <v>18</v>
      </c>
      <c r="L2754" s="2" t="s">
        <v>19</v>
      </c>
      <c r="M2754" s="4">
        <v>30.84</v>
      </c>
      <c r="N2754" s="4">
        <v>5</v>
      </c>
      <c r="O2754" s="4">
        <v>9.6374999999999993</v>
      </c>
      <c r="P2754" s="14">
        <f t="shared" si="257"/>
        <v>0.3125</v>
      </c>
    </row>
    <row r="2755" spans="1:16" ht="14.25" customHeight="1" x14ac:dyDescent="0.25">
      <c r="A2755" s="2" t="s">
        <v>2809</v>
      </c>
      <c r="B2755" s="3">
        <v>41248</v>
      </c>
      <c r="C2755" s="10" t="str">
        <f t="shared" ref="C2755:C2818" si="258">TEXT(B2755,"mmmm")</f>
        <v>December</v>
      </c>
      <c r="D2755" s="10" t="str">
        <f t="shared" ref="D2755:D2818" si="259">TEXT(B2755,"yyyy")</f>
        <v>2012</v>
      </c>
      <c r="E2755" s="3">
        <v>41253</v>
      </c>
      <c r="F2755" s="13">
        <f t="shared" ref="F2755:F2818" si="260">E2755-B2755</f>
        <v>5</v>
      </c>
      <c r="G2755" s="2" t="s">
        <v>3456</v>
      </c>
      <c r="H2755" s="2" t="s">
        <v>3131</v>
      </c>
      <c r="I2755" s="22" t="str">
        <f t="shared" ref="I2755:I2818" si="261">LEFT(H2755,FIND(",",H2755)-1)</f>
        <v>United States</v>
      </c>
      <c r="J2755" s="22" t="str">
        <f t="shared" ref="J2755:J2818" si="262">TRIM(RIGHT(H2755,LEN(H2755)-FIND("@",SUBSTITUTE(H2755,",","@",LEN(H2755)-LEN(SUBSTITUTE(H2755,",",""))))))</f>
        <v>California</v>
      </c>
      <c r="K2755" s="2" t="s">
        <v>38</v>
      </c>
      <c r="L2755" s="2" t="s">
        <v>1222</v>
      </c>
      <c r="M2755" s="4">
        <v>39</v>
      </c>
      <c r="N2755" s="4">
        <v>3</v>
      </c>
      <c r="O2755" s="4">
        <v>17.55</v>
      </c>
      <c r="P2755" s="14">
        <f t="shared" ref="P2755:P2818" si="263">IF(M2755=0,0,O2755/M2755)</f>
        <v>0.45</v>
      </c>
    </row>
    <row r="2756" spans="1:16" ht="14.25" customHeight="1" x14ac:dyDescent="0.25">
      <c r="A2756" s="2" t="s">
        <v>2809</v>
      </c>
      <c r="B2756" s="3">
        <v>41248</v>
      </c>
      <c r="C2756" s="10" t="str">
        <f t="shared" si="258"/>
        <v>December</v>
      </c>
      <c r="D2756" s="10" t="str">
        <f t="shared" si="259"/>
        <v>2012</v>
      </c>
      <c r="E2756" s="3">
        <v>41253</v>
      </c>
      <c r="F2756" s="13">
        <f t="shared" si="260"/>
        <v>5</v>
      </c>
      <c r="G2756" s="2" t="s">
        <v>3456</v>
      </c>
      <c r="H2756" s="2" t="s">
        <v>3131</v>
      </c>
      <c r="I2756" s="22" t="str">
        <f t="shared" si="261"/>
        <v>United States</v>
      </c>
      <c r="J2756" s="22" t="str">
        <f t="shared" si="262"/>
        <v>California</v>
      </c>
      <c r="K2756" s="2" t="s">
        <v>9</v>
      </c>
      <c r="L2756" s="2" t="s">
        <v>490</v>
      </c>
      <c r="M2756" s="4">
        <v>12.6</v>
      </c>
      <c r="N2756" s="4">
        <v>4</v>
      </c>
      <c r="O2756" s="4">
        <v>6.048</v>
      </c>
      <c r="P2756" s="14">
        <f t="shared" si="263"/>
        <v>0.48000000000000004</v>
      </c>
    </row>
    <row r="2757" spans="1:16" ht="14.25" customHeight="1" x14ac:dyDescent="0.25">
      <c r="A2757" s="2" t="s">
        <v>2810</v>
      </c>
      <c r="B2757" s="3">
        <v>41163</v>
      </c>
      <c r="C2757" s="10" t="str">
        <f t="shared" si="258"/>
        <v>September</v>
      </c>
      <c r="D2757" s="10" t="str">
        <f t="shared" si="259"/>
        <v>2012</v>
      </c>
      <c r="E2757" s="3">
        <v>41164</v>
      </c>
      <c r="F2757" s="13">
        <f t="shared" si="260"/>
        <v>1</v>
      </c>
      <c r="G2757" s="2" t="s">
        <v>3456</v>
      </c>
      <c r="H2757" s="2" t="s">
        <v>3138</v>
      </c>
      <c r="I2757" s="22" t="str">
        <f t="shared" si="261"/>
        <v>United States</v>
      </c>
      <c r="J2757" s="22" t="str">
        <f t="shared" si="262"/>
        <v>Colorado</v>
      </c>
      <c r="K2757" s="2" t="s">
        <v>12</v>
      </c>
      <c r="L2757" s="2" t="s">
        <v>245</v>
      </c>
      <c r="M2757" s="4">
        <v>24.64</v>
      </c>
      <c r="N2757" s="4">
        <v>4</v>
      </c>
      <c r="O2757" s="4">
        <v>4.0039999999999996</v>
      </c>
      <c r="P2757" s="14">
        <f t="shared" si="263"/>
        <v>0.16249999999999998</v>
      </c>
    </row>
    <row r="2758" spans="1:16" ht="14.25" customHeight="1" x14ac:dyDescent="0.25">
      <c r="A2758" s="2" t="s">
        <v>2811</v>
      </c>
      <c r="B2758" s="3">
        <v>40805</v>
      </c>
      <c r="C2758" s="10" t="str">
        <f t="shared" si="258"/>
        <v>September</v>
      </c>
      <c r="D2758" s="10" t="str">
        <f t="shared" si="259"/>
        <v>2011</v>
      </c>
      <c r="E2758" s="3">
        <v>40805</v>
      </c>
      <c r="F2758" s="13">
        <f t="shared" si="260"/>
        <v>0</v>
      </c>
      <c r="G2758" s="2" t="s">
        <v>3706</v>
      </c>
      <c r="H2758" s="2" t="s">
        <v>3134</v>
      </c>
      <c r="I2758" s="22" t="str">
        <f t="shared" si="261"/>
        <v>United States</v>
      </c>
      <c r="J2758" s="22" t="str">
        <f t="shared" si="262"/>
        <v>California</v>
      </c>
      <c r="K2758" s="2" t="s">
        <v>79</v>
      </c>
      <c r="L2758" s="2" t="s">
        <v>2812</v>
      </c>
      <c r="M2758" s="4">
        <v>5.67</v>
      </c>
      <c r="N2758" s="4">
        <v>3</v>
      </c>
      <c r="O2758" s="4">
        <v>0.1134</v>
      </c>
      <c r="P2758" s="14">
        <f t="shared" si="263"/>
        <v>0.02</v>
      </c>
    </row>
    <row r="2759" spans="1:16" ht="14.25" customHeight="1" x14ac:dyDescent="0.25">
      <c r="A2759" s="2" t="s">
        <v>2813</v>
      </c>
      <c r="B2759" s="3">
        <v>40579</v>
      </c>
      <c r="C2759" s="10" t="str">
        <f t="shared" si="258"/>
        <v>February</v>
      </c>
      <c r="D2759" s="10" t="str">
        <f t="shared" si="259"/>
        <v>2011</v>
      </c>
      <c r="E2759" s="3">
        <v>40583</v>
      </c>
      <c r="F2759" s="13">
        <f t="shared" si="260"/>
        <v>4</v>
      </c>
      <c r="G2759" s="2" t="s">
        <v>3951</v>
      </c>
      <c r="H2759" s="2" t="s">
        <v>3189</v>
      </c>
      <c r="I2759" s="22" t="str">
        <f t="shared" si="261"/>
        <v>United States</v>
      </c>
      <c r="J2759" s="22" t="str">
        <f t="shared" si="262"/>
        <v>California</v>
      </c>
      <c r="K2759" s="2" t="s">
        <v>18</v>
      </c>
      <c r="L2759" s="2" t="s">
        <v>754</v>
      </c>
      <c r="M2759" s="4">
        <v>17.248000000000001</v>
      </c>
      <c r="N2759" s="4">
        <v>2</v>
      </c>
      <c r="O2759" s="4">
        <v>6.0368000000000004</v>
      </c>
      <c r="P2759" s="14">
        <f t="shared" si="263"/>
        <v>0.35</v>
      </c>
    </row>
    <row r="2760" spans="1:16" ht="14.25" customHeight="1" x14ac:dyDescent="0.25">
      <c r="A2760" s="2" t="s">
        <v>2814</v>
      </c>
      <c r="B2760" s="3">
        <v>41832</v>
      </c>
      <c r="C2760" s="10" t="str">
        <f t="shared" si="258"/>
        <v>July</v>
      </c>
      <c r="D2760" s="10" t="str">
        <f t="shared" si="259"/>
        <v>2014</v>
      </c>
      <c r="E2760" s="3">
        <v>41839</v>
      </c>
      <c r="F2760" s="13">
        <f t="shared" si="260"/>
        <v>7</v>
      </c>
      <c r="G2760" s="2" t="s">
        <v>3372</v>
      </c>
      <c r="H2760" s="2" t="s">
        <v>3131</v>
      </c>
      <c r="I2760" s="22" t="str">
        <f t="shared" si="261"/>
        <v>United States</v>
      </c>
      <c r="J2760" s="22" t="str">
        <f t="shared" si="262"/>
        <v>California</v>
      </c>
      <c r="K2760" s="2" t="s">
        <v>38</v>
      </c>
      <c r="L2760" s="2" t="s">
        <v>131</v>
      </c>
      <c r="M2760" s="4">
        <v>1287.45</v>
      </c>
      <c r="N2760" s="4">
        <v>5</v>
      </c>
      <c r="O2760" s="4">
        <v>244.6155</v>
      </c>
      <c r="P2760" s="14">
        <f t="shared" si="263"/>
        <v>0.19</v>
      </c>
    </row>
    <row r="2761" spans="1:16" ht="14.25" customHeight="1" x14ac:dyDescent="0.25">
      <c r="A2761" s="2" t="s">
        <v>2814</v>
      </c>
      <c r="B2761" s="3">
        <v>41832</v>
      </c>
      <c r="C2761" s="10" t="str">
        <f t="shared" si="258"/>
        <v>July</v>
      </c>
      <c r="D2761" s="10" t="str">
        <f t="shared" si="259"/>
        <v>2014</v>
      </c>
      <c r="E2761" s="3">
        <v>41839</v>
      </c>
      <c r="F2761" s="13">
        <f t="shared" si="260"/>
        <v>7</v>
      </c>
      <c r="G2761" s="2" t="s">
        <v>3372</v>
      </c>
      <c r="H2761" s="2" t="s">
        <v>3131</v>
      </c>
      <c r="I2761" s="22" t="str">
        <f t="shared" si="261"/>
        <v>United States</v>
      </c>
      <c r="J2761" s="22" t="str">
        <f t="shared" si="262"/>
        <v>California</v>
      </c>
      <c r="K2761" s="2" t="s">
        <v>20</v>
      </c>
      <c r="L2761" s="2" t="s">
        <v>421</v>
      </c>
      <c r="M2761" s="4">
        <v>168.1</v>
      </c>
      <c r="N2761" s="4">
        <v>5</v>
      </c>
      <c r="O2761" s="4">
        <v>43.706000000000003</v>
      </c>
      <c r="P2761" s="14">
        <f t="shared" si="263"/>
        <v>0.26</v>
      </c>
    </row>
    <row r="2762" spans="1:16" ht="14.25" customHeight="1" x14ac:dyDescent="0.25">
      <c r="A2762" s="2" t="s">
        <v>2815</v>
      </c>
      <c r="B2762" s="3">
        <v>41753</v>
      </c>
      <c r="C2762" s="10" t="str">
        <f t="shared" si="258"/>
        <v>April</v>
      </c>
      <c r="D2762" s="10" t="str">
        <f t="shared" si="259"/>
        <v>2014</v>
      </c>
      <c r="E2762" s="3">
        <v>41756</v>
      </c>
      <c r="F2762" s="13">
        <f t="shared" si="260"/>
        <v>3</v>
      </c>
      <c r="G2762" s="2" t="s">
        <v>3904</v>
      </c>
      <c r="H2762" s="2" t="s">
        <v>3295</v>
      </c>
      <c r="I2762" s="22" t="str">
        <f t="shared" si="261"/>
        <v>United States</v>
      </c>
      <c r="J2762" s="22" t="str">
        <f t="shared" si="262"/>
        <v>Colorado</v>
      </c>
      <c r="K2762" s="2" t="s">
        <v>87</v>
      </c>
      <c r="L2762" s="2" t="s">
        <v>106</v>
      </c>
      <c r="M2762" s="4">
        <v>18.687999999999999</v>
      </c>
      <c r="N2762" s="4">
        <v>2</v>
      </c>
      <c r="O2762" s="4">
        <v>7.008</v>
      </c>
      <c r="P2762" s="14">
        <f t="shared" si="263"/>
        <v>0.375</v>
      </c>
    </row>
    <row r="2763" spans="1:16" ht="14.25" customHeight="1" x14ac:dyDescent="0.25">
      <c r="A2763" s="2" t="s">
        <v>2815</v>
      </c>
      <c r="B2763" s="3">
        <v>41753</v>
      </c>
      <c r="C2763" s="10" t="str">
        <f t="shared" si="258"/>
        <v>April</v>
      </c>
      <c r="D2763" s="10" t="str">
        <f t="shared" si="259"/>
        <v>2014</v>
      </c>
      <c r="E2763" s="3">
        <v>41756</v>
      </c>
      <c r="F2763" s="13">
        <f t="shared" si="260"/>
        <v>3</v>
      </c>
      <c r="G2763" s="2" t="s">
        <v>3904</v>
      </c>
      <c r="H2763" s="2" t="s">
        <v>3295</v>
      </c>
      <c r="I2763" s="22" t="str">
        <f t="shared" si="261"/>
        <v>United States</v>
      </c>
      <c r="J2763" s="22" t="str">
        <f t="shared" si="262"/>
        <v>Colorado</v>
      </c>
      <c r="K2763" s="2" t="s">
        <v>12</v>
      </c>
      <c r="L2763" s="2" t="s">
        <v>2816</v>
      </c>
      <c r="M2763" s="4">
        <v>11.664</v>
      </c>
      <c r="N2763" s="4">
        <v>3</v>
      </c>
      <c r="O2763" s="4">
        <v>3.3534000000000002</v>
      </c>
      <c r="P2763" s="14">
        <f t="shared" si="263"/>
        <v>0.28750000000000003</v>
      </c>
    </row>
    <row r="2764" spans="1:16" ht="14.25" customHeight="1" x14ac:dyDescent="0.25">
      <c r="A2764" s="2" t="s">
        <v>2817</v>
      </c>
      <c r="B2764" s="3">
        <v>41575</v>
      </c>
      <c r="C2764" s="10" t="str">
        <f t="shared" si="258"/>
        <v>October</v>
      </c>
      <c r="D2764" s="10" t="str">
        <f t="shared" si="259"/>
        <v>2013</v>
      </c>
      <c r="E2764" s="3">
        <v>41579</v>
      </c>
      <c r="F2764" s="13">
        <f t="shared" si="260"/>
        <v>4</v>
      </c>
      <c r="G2764" s="2" t="s">
        <v>3952</v>
      </c>
      <c r="H2764" s="2" t="s">
        <v>3134</v>
      </c>
      <c r="I2764" s="22" t="str">
        <f t="shared" si="261"/>
        <v>United States</v>
      </c>
      <c r="J2764" s="22" t="str">
        <f t="shared" si="262"/>
        <v>California</v>
      </c>
      <c r="K2764" s="2" t="s">
        <v>18</v>
      </c>
      <c r="L2764" s="2" t="s">
        <v>2752</v>
      </c>
      <c r="M2764" s="4">
        <v>67.135999999999996</v>
      </c>
      <c r="N2764" s="4">
        <v>4</v>
      </c>
      <c r="O2764" s="4">
        <v>25.175999999999998</v>
      </c>
      <c r="P2764" s="14">
        <f t="shared" si="263"/>
        <v>0.375</v>
      </c>
    </row>
    <row r="2765" spans="1:16" ht="14.25" customHeight="1" x14ac:dyDescent="0.25">
      <c r="A2765" s="2" t="s">
        <v>2818</v>
      </c>
      <c r="B2765" s="3">
        <v>40873</v>
      </c>
      <c r="C2765" s="10" t="str">
        <f t="shared" si="258"/>
        <v>November</v>
      </c>
      <c r="D2765" s="10" t="str">
        <f t="shared" si="259"/>
        <v>2011</v>
      </c>
      <c r="E2765" s="3">
        <v>40878</v>
      </c>
      <c r="F2765" s="13">
        <f t="shared" si="260"/>
        <v>5</v>
      </c>
      <c r="G2765" s="2" t="s">
        <v>3805</v>
      </c>
      <c r="H2765" s="2" t="s">
        <v>3190</v>
      </c>
      <c r="I2765" s="22" t="str">
        <f t="shared" si="261"/>
        <v>United States</v>
      </c>
      <c r="J2765" s="22" t="str">
        <f t="shared" si="262"/>
        <v>California</v>
      </c>
      <c r="K2765" s="2" t="s">
        <v>18</v>
      </c>
      <c r="L2765" s="2" t="s">
        <v>441</v>
      </c>
      <c r="M2765" s="4">
        <v>4.32</v>
      </c>
      <c r="N2765" s="4">
        <v>3</v>
      </c>
      <c r="O2765" s="4">
        <v>1.512</v>
      </c>
      <c r="P2765" s="14">
        <f t="shared" si="263"/>
        <v>0.35</v>
      </c>
    </row>
    <row r="2766" spans="1:16" ht="14.25" customHeight="1" x14ac:dyDescent="0.25">
      <c r="A2766" s="2" t="s">
        <v>2818</v>
      </c>
      <c r="B2766" s="3">
        <v>40873</v>
      </c>
      <c r="C2766" s="10" t="str">
        <f t="shared" si="258"/>
        <v>November</v>
      </c>
      <c r="D2766" s="10" t="str">
        <f t="shared" si="259"/>
        <v>2011</v>
      </c>
      <c r="E2766" s="3">
        <v>40878</v>
      </c>
      <c r="F2766" s="13">
        <f t="shared" si="260"/>
        <v>5</v>
      </c>
      <c r="G2766" s="2" t="s">
        <v>3805</v>
      </c>
      <c r="H2766" s="2" t="s">
        <v>3190</v>
      </c>
      <c r="I2766" s="22" t="str">
        <f t="shared" si="261"/>
        <v>United States</v>
      </c>
      <c r="J2766" s="22" t="str">
        <f t="shared" si="262"/>
        <v>California</v>
      </c>
      <c r="K2766" s="2" t="s">
        <v>45</v>
      </c>
      <c r="L2766" s="2" t="s">
        <v>671</v>
      </c>
      <c r="M2766" s="4">
        <v>14.94</v>
      </c>
      <c r="N2766" s="4">
        <v>3</v>
      </c>
      <c r="O2766" s="4">
        <v>7.0217999999999998</v>
      </c>
      <c r="P2766" s="14">
        <f t="shared" si="263"/>
        <v>0.47000000000000003</v>
      </c>
    </row>
    <row r="2767" spans="1:16" ht="14.25" customHeight="1" x14ac:dyDescent="0.25">
      <c r="A2767" s="2" t="s">
        <v>2818</v>
      </c>
      <c r="B2767" s="3">
        <v>40873</v>
      </c>
      <c r="C2767" s="10" t="str">
        <f t="shared" si="258"/>
        <v>November</v>
      </c>
      <c r="D2767" s="10" t="str">
        <f t="shared" si="259"/>
        <v>2011</v>
      </c>
      <c r="E2767" s="3">
        <v>40878</v>
      </c>
      <c r="F2767" s="13">
        <f t="shared" si="260"/>
        <v>5</v>
      </c>
      <c r="G2767" s="2" t="s">
        <v>3805</v>
      </c>
      <c r="H2767" s="2" t="s">
        <v>3190</v>
      </c>
      <c r="I2767" s="22" t="str">
        <f t="shared" si="261"/>
        <v>United States</v>
      </c>
      <c r="J2767" s="22" t="str">
        <f t="shared" si="262"/>
        <v>California</v>
      </c>
      <c r="K2767" s="2" t="s">
        <v>20</v>
      </c>
      <c r="L2767" s="2" t="s">
        <v>933</v>
      </c>
      <c r="M2767" s="4">
        <v>40.54</v>
      </c>
      <c r="N2767" s="4">
        <v>2</v>
      </c>
      <c r="O2767" s="4">
        <v>11.3512</v>
      </c>
      <c r="P2767" s="14">
        <f t="shared" si="263"/>
        <v>0.28000000000000003</v>
      </c>
    </row>
    <row r="2768" spans="1:16" ht="14.25" customHeight="1" x14ac:dyDescent="0.25">
      <c r="A2768" s="2" t="s">
        <v>2818</v>
      </c>
      <c r="B2768" s="3">
        <v>40873</v>
      </c>
      <c r="C2768" s="10" t="str">
        <f t="shared" si="258"/>
        <v>November</v>
      </c>
      <c r="D2768" s="10" t="str">
        <f t="shared" si="259"/>
        <v>2011</v>
      </c>
      <c r="E2768" s="3">
        <v>40878</v>
      </c>
      <c r="F2768" s="13">
        <f t="shared" si="260"/>
        <v>5</v>
      </c>
      <c r="G2768" s="2" t="s">
        <v>3805</v>
      </c>
      <c r="H2768" s="2" t="s">
        <v>3190</v>
      </c>
      <c r="I2768" s="22" t="str">
        <f t="shared" si="261"/>
        <v>United States</v>
      </c>
      <c r="J2768" s="22" t="str">
        <f t="shared" si="262"/>
        <v>California</v>
      </c>
      <c r="K2768" s="2" t="s">
        <v>18</v>
      </c>
      <c r="L2768" s="2" t="s">
        <v>1920</v>
      </c>
      <c r="M2768" s="4">
        <v>7.3120000000000003</v>
      </c>
      <c r="N2768" s="4">
        <v>1</v>
      </c>
      <c r="O2768" s="4">
        <v>2.5592000000000001</v>
      </c>
      <c r="P2768" s="14">
        <f t="shared" si="263"/>
        <v>0.35000000000000003</v>
      </c>
    </row>
    <row r="2769" spans="1:16" ht="14.25" customHeight="1" x14ac:dyDescent="0.25">
      <c r="A2769" s="2" t="s">
        <v>2819</v>
      </c>
      <c r="B2769" s="3">
        <v>40908</v>
      </c>
      <c r="C2769" s="10" t="str">
        <f t="shared" si="258"/>
        <v>December</v>
      </c>
      <c r="D2769" s="10" t="str">
        <f t="shared" si="259"/>
        <v>2011</v>
      </c>
      <c r="E2769" s="3">
        <v>40908</v>
      </c>
      <c r="F2769" s="13">
        <f t="shared" si="260"/>
        <v>0</v>
      </c>
      <c r="G2769" s="2" t="s">
        <v>3804</v>
      </c>
      <c r="H2769" s="2" t="s">
        <v>3188</v>
      </c>
      <c r="I2769" s="22" t="str">
        <f t="shared" si="261"/>
        <v>United States</v>
      </c>
      <c r="J2769" s="22" t="str">
        <f t="shared" si="262"/>
        <v>Nevada</v>
      </c>
      <c r="K2769" s="2" t="s">
        <v>16</v>
      </c>
      <c r="L2769" s="2" t="s">
        <v>2275</v>
      </c>
      <c r="M2769" s="4">
        <v>475.94400000000002</v>
      </c>
      <c r="N2769" s="4">
        <v>7</v>
      </c>
      <c r="O2769" s="4">
        <v>59.493000000000002</v>
      </c>
      <c r="P2769" s="14">
        <f t="shared" si="263"/>
        <v>0.125</v>
      </c>
    </row>
    <row r="2770" spans="1:16" ht="14.25" customHeight="1" x14ac:dyDescent="0.25">
      <c r="A2770" s="2" t="s">
        <v>2820</v>
      </c>
      <c r="B2770" s="3">
        <v>41957</v>
      </c>
      <c r="C2770" s="10" t="str">
        <f t="shared" si="258"/>
        <v>November</v>
      </c>
      <c r="D2770" s="10" t="str">
        <f t="shared" si="259"/>
        <v>2014</v>
      </c>
      <c r="E2770" s="3">
        <v>41961</v>
      </c>
      <c r="F2770" s="13">
        <f t="shared" si="260"/>
        <v>4</v>
      </c>
      <c r="G2770" s="2" t="s">
        <v>3639</v>
      </c>
      <c r="H2770" s="2" t="s">
        <v>3281</v>
      </c>
      <c r="I2770" s="22" t="str">
        <f t="shared" si="261"/>
        <v>United States</v>
      </c>
      <c r="J2770" s="22" t="str">
        <f t="shared" si="262"/>
        <v>California</v>
      </c>
      <c r="K2770" s="2" t="s">
        <v>38</v>
      </c>
      <c r="L2770" s="2" t="s">
        <v>1054</v>
      </c>
      <c r="M2770" s="4">
        <v>82.95</v>
      </c>
      <c r="N2770" s="4">
        <v>5</v>
      </c>
      <c r="O2770" s="4">
        <v>29.032499999999999</v>
      </c>
      <c r="P2770" s="14">
        <f t="shared" si="263"/>
        <v>0.35</v>
      </c>
    </row>
    <row r="2771" spans="1:16" ht="14.25" customHeight="1" x14ac:dyDescent="0.25">
      <c r="A2771" s="2" t="s">
        <v>2821</v>
      </c>
      <c r="B2771" s="3">
        <v>41302</v>
      </c>
      <c r="C2771" s="10" t="str">
        <f t="shared" si="258"/>
        <v>January</v>
      </c>
      <c r="D2771" s="10" t="str">
        <f t="shared" si="259"/>
        <v>2013</v>
      </c>
      <c r="E2771" s="3">
        <v>41306</v>
      </c>
      <c r="F2771" s="13">
        <f t="shared" si="260"/>
        <v>4</v>
      </c>
      <c r="G2771" s="2" t="s">
        <v>3473</v>
      </c>
      <c r="H2771" s="2" t="s">
        <v>3131</v>
      </c>
      <c r="I2771" s="22" t="str">
        <f t="shared" si="261"/>
        <v>United States</v>
      </c>
      <c r="J2771" s="22" t="str">
        <f t="shared" si="262"/>
        <v>California</v>
      </c>
      <c r="K2771" s="2" t="s">
        <v>14</v>
      </c>
      <c r="L2771" s="2" t="s">
        <v>1185</v>
      </c>
      <c r="M2771" s="4">
        <v>39.68</v>
      </c>
      <c r="N2771" s="4">
        <v>2</v>
      </c>
      <c r="O2771" s="4">
        <v>10.316800000000001</v>
      </c>
      <c r="P2771" s="14">
        <f t="shared" si="263"/>
        <v>0.26</v>
      </c>
    </row>
    <row r="2772" spans="1:16" ht="14.25" customHeight="1" x14ac:dyDescent="0.25">
      <c r="A2772" s="2" t="s">
        <v>2822</v>
      </c>
      <c r="B2772" s="3">
        <v>41588</v>
      </c>
      <c r="C2772" s="10" t="str">
        <f t="shared" si="258"/>
        <v>November</v>
      </c>
      <c r="D2772" s="10" t="str">
        <f t="shared" si="259"/>
        <v>2013</v>
      </c>
      <c r="E2772" s="3">
        <v>41593</v>
      </c>
      <c r="F2772" s="13">
        <f t="shared" si="260"/>
        <v>5</v>
      </c>
      <c r="G2772" s="2" t="s">
        <v>3438</v>
      </c>
      <c r="H2772" s="2" t="s">
        <v>3185</v>
      </c>
      <c r="I2772" s="22" t="str">
        <f t="shared" si="261"/>
        <v>United States</v>
      </c>
      <c r="J2772" s="22" t="str">
        <f t="shared" si="262"/>
        <v>California</v>
      </c>
      <c r="K2772" s="2" t="s">
        <v>38</v>
      </c>
      <c r="L2772" s="2" t="s">
        <v>2823</v>
      </c>
      <c r="M2772" s="4">
        <v>479.97</v>
      </c>
      <c r="N2772" s="4">
        <v>3</v>
      </c>
      <c r="O2772" s="4">
        <v>177.5889</v>
      </c>
      <c r="P2772" s="14">
        <f t="shared" si="263"/>
        <v>0.37</v>
      </c>
    </row>
    <row r="2773" spans="1:16" ht="14.25" customHeight="1" x14ac:dyDescent="0.25">
      <c r="A2773" s="2" t="s">
        <v>2824</v>
      </c>
      <c r="B2773" s="3">
        <v>41528</v>
      </c>
      <c r="C2773" s="10" t="str">
        <f t="shared" si="258"/>
        <v>September</v>
      </c>
      <c r="D2773" s="10" t="str">
        <f t="shared" si="259"/>
        <v>2013</v>
      </c>
      <c r="E2773" s="3">
        <v>41532</v>
      </c>
      <c r="F2773" s="13">
        <f t="shared" si="260"/>
        <v>4</v>
      </c>
      <c r="G2773" s="2" t="s">
        <v>3953</v>
      </c>
      <c r="H2773" s="2" t="s">
        <v>3176</v>
      </c>
      <c r="I2773" s="22" t="str">
        <f t="shared" si="261"/>
        <v>United States</v>
      </c>
      <c r="J2773" s="22" t="str">
        <f t="shared" si="262"/>
        <v>Washington</v>
      </c>
      <c r="K2773" s="2" t="s">
        <v>9</v>
      </c>
      <c r="L2773" s="2" t="s">
        <v>2364</v>
      </c>
      <c r="M2773" s="4">
        <v>7.38</v>
      </c>
      <c r="N2773" s="4">
        <v>2</v>
      </c>
      <c r="O2773" s="4">
        <v>3.4685999999999999</v>
      </c>
      <c r="P2773" s="14">
        <f t="shared" si="263"/>
        <v>0.47</v>
      </c>
    </row>
    <row r="2774" spans="1:16" ht="14.25" customHeight="1" x14ac:dyDescent="0.25">
      <c r="A2774" s="2" t="s">
        <v>2824</v>
      </c>
      <c r="B2774" s="3">
        <v>41528</v>
      </c>
      <c r="C2774" s="10" t="str">
        <f t="shared" si="258"/>
        <v>September</v>
      </c>
      <c r="D2774" s="10" t="str">
        <f t="shared" si="259"/>
        <v>2013</v>
      </c>
      <c r="E2774" s="3">
        <v>41532</v>
      </c>
      <c r="F2774" s="13">
        <f t="shared" si="260"/>
        <v>4</v>
      </c>
      <c r="G2774" s="2" t="s">
        <v>3953</v>
      </c>
      <c r="H2774" s="2" t="s">
        <v>3176</v>
      </c>
      <c r="I2774" s="22" t="str">
        <f t="shared" si="261"/>
        <v>United States</v>
      </c>
      <c r="J2774" s="22" t="str">
        <f t="shared" si="262"/>
        <v>Washington</v>
      </c>
      <c r="K2774" s="2" t="s">
        <v>18</v>
      </c>
      <c r="L2774" s="2" t="s">
        <v>164</v>
      </c>
      <c r="M2774" s="4">
        <v>14.256</v>
      </c>
      <c r="N2774" s="4">
        <v>3</v>
      </c>
      <c r="O2774" s="4">
        <v>4.4550000000000001</v>
      </c>
      <c r="P2774" s="14">
        <f t="shared" si="263"/>
        <v>0.3125</v>
      </c>
    </row>
    <row r="2775" spans="1:16" ht="14.25" customHeight="1" x14ac:dyDescent="0.25">
      <c r="A2775" s="2" t="s">
        <v>2824</v>
      </c>
      <c r="B2775" s="3">
        <v>41528</v>
      </c>
      <c r="C2775" s="10" t="str">
        <f t="shared" si="258"/>
        <v>September</v>
      </c>
      <c r="D2775" s="10" t="str">
        <f t="shared" si="259"/>
        <v>2013</v>
      </c>
      <c r="E2775" s="3">
        <v>41532</v>
      </c>
      <c r="F2775" s="13">
        <f t="shared" si="260"/>
        <v>4</v>
      </c>
      <c r="G2775" s="2" t="s">
        <v>3953</v>
      </c>
      <c r="H2775" s="2" t="s">
        <v>3176</v>
      </c>
      <c r="I2775" s="22" t="str">
        <f t="shared" si="261"/>
        <v>United States</v>
      </c>
      <c r="J2775" s="22" t="str">
        <f t="shared" si="262"/>
        <v>Washington</v>
      </c>
      <c r="K2775" s="2" t="s">
        <v>45</v>
      </c>
      <c r="L2775" s="2" t="s">
        <v>2134</v>
      </c>
      <c r="M2775" s="4">
        <v>81.98</v>
      </c>
      <c r="N2775" s="4">
        <v>2</v>
      </c>
      <c r="O2775" s="4">
        <v>40.170200000000001</v>
      </c>
      <c r="P2775" s="14">
        <f t="shared" si="263"/>
        <v>0.49</v>
      </c>
    </row>
    <row r="2776" spans="1:16" ht="14.25" customHeight="1" x14ac:dyDescent="0.25">
      <c r="A2776" s="2" t="s">
        <v>2824</v>
      </c>
      <c r="B2776" s="3">
        <v>41528</v>
      </c>
      <c r="C2776" s="10" t="str">
        <f t="shared" si="258"/>
        <v>September</v>
      </c>
      <c r="D2776" s="10" t="str">
        <f t="shared" si="259"/>
        <v>2013</v>
      </c>
      <c r="E2776" s="3">
        <v>41532</v>
      </c>
      <c r="F2776" s="13">
        <f t="shared" si="260"/>
        <v>4</v>
      </c>
      <c r="G2776" s="2" t="s">
        <v>3953</v>
      </c>
      <c r="H2776" s="2" t="s">
        <v>3176</v>
      </c>
      <c r="I2776" s="22" t="str">
        <f t="shared" si="261"/>
        <v>United States</v>
      </c>
      <c r="J2776" s="22" t="str">
        <f t="shared" si="262"/>
        <v>Washington</v>
      </c>
      <c r="K2776" s="2" t="s">
        <v>18</v>
      </c>
      <c r="L2776" s="2" t="s">
        <v>2100</v>
      </c>
      <c r="M2776" s="4">
        <v>39.624000000000002</v>
      </c>
      <c r="N2776" s="4">
        <v>3</v>
      </c>
      <c r="O2776" s="4">
        <v>13.868399999999999</v>
      </c>
      <c r="P2776" s="14">
        <f t="shared" si="263"/>
        <v>0.35</v>
      </c>
    </row>
    <row r="2777" spans="1:16" ht="14.25" customHeight="1" x14ac:dyDescent="0.25">
      <c r="A2777" s="2" t="s">
        <v>2825</v>
      </c>
      <c r="B2777" s="3">
        <v>41702</v>
      </c>
      <c r="C2777" s="10" t="str">
        <f t="shared" si="258"/>
        <v>March</v>
      </c>
      <c r="D2777" s="10" t="str">
        <f t="shared" si="259"/>
        <v>2014</v>
      </c>
      <c r="E2777" s="3">
        <v>41707</v>
      </c>
      <c r="F2777" s="13">
        <f t="shared" si="260"/>
        <v>5</v>
      </c>
      <c r="G2777" s="2" t="s">
        <v>3620</v>
      </c>
      <c r="H2777" s="2" t="s">
        <v>3131</v>
      </c>
      <c r="I2777" s="22" t="str">
        <f t="shared" si="261"/>
        <v>United States</v>
      </c>
      <c r="J2777" s="22" t="str">
        <f t="shared" si="262"/>
        <v>California</v>
      </c>
      <c r="K2777" s="2" t="s">
        <v>22</v>
      </c>
      <c r="L2777" s="2" t="s">
        <v>1259</v>
      </c>
      <c r="M2777" s="4">
        <v>399.67200000000003</v>
      </c>
      <c r="N2777" s="4">
        <v>7</v>
      </c>
      <c r="O2777" s="4">
        <v>-14.9877</v>
      </c>
      <c r="P2777" s="14">
        <f t="shared" si="263"/>
        <v>-3.7499999999999999E-2</v>
      </c>
    </row>
    <row r="2778" spans="1:16" ht="14.25" customHeight="1" x14ac:dyDescent="0.25">
      <c r="A2778" s="2" t="s">
        <v>2826</v>
      </c>
      <c r="B2778" s="3">
        <v>41606</v>
      </c>
      <c r="C2778" s="10" t="str">
        <f t="shared" si="258"/>
        <v>November</v>
      </c>
      <c r="D2778" s="10" t="str">
        <f t="shared" si="259"/>
        <v>2013</v>
      </c>
      <c r="E2778" s="3">
        <v>41610</v>
      </c>
      <c r="F2778" s="13">
        <f t="shared" si="260"/>
        <v>4</v>
      </c>
      <c r="G2778" s="2" t="s">
        <v>3954</v>
      </c>
      <c r="H2778" s="2" t="s">
        <v>3139</v>
      </c>
      <c r="I2778" s="22" t="str">
        <f t="shared" si="261"/>
        <v>United States</v>
      </c>
      <c r="J2778" s="22" t="str">
        <f t="shared" si="262"/>
        <v>Arizona</v>
      </c>
      <c r="K2778" s="2" t="s">
        <v>28</v>
      </c>
      <c r="L2778" s="2" t="s">
        <v>1098</v>
      </c>
      <c r="M2778" s="4">
        <v>39.808</v>
      </c>
      <c r="N2778" s="4">
        <v>4</v>
      </c>
      <c r="O2778" s="4">
        <v>3.9807999999999999</v>
      </c>
      <c r="P2778" s="14">
        <f t="shared" si="263"/>
        <v>9.9999999999999992E-2</v>
      </c>
    </row>
    <row r="2779" spans="1:16" ht="14.25" customHeight="1" x14ac:dyDescent="0.25">
      <c r="A2779" s="2" t="s">
        <v>2827</v>
      </c>
      <c r="B2779" s="3">
        <v>41251</v>
      </c>
      <c r="C2779" s="10" t="str">
        <f t="shared" si="258"/>
        <v>December</v>
      </c>
      <c r="D2779" s="10" t="str">
        <f t="shared" si="259"/>
        <v>2012</v>
      </c>
      <c r="E2779" s="3">
        <v>41255</v>
      </c>
      <c r="F2779" s="13">
        <f t="shared" si="260"/>
        <v>4</v>
      </c>
      <c r="G2779" s="2" t="s">
        <v>3473</v>
      </c>
      <c r="H2779" s="2" t="s">
        <v>3152</v>
      </c>
      <c r="I2779" s="22" t="str">
        <f t="shared" si="261"/>
        <v>United States</v>
      </c>
      <c r="J2779" s="22" t="str">
        <f t="shared" si="262"/>
        <v>Colorado</v>
      </c>
      <c r="K2779" s="2" t="s">
        <v>45</v>
      </c>
      <c r="L2779" s="2" t="s">
        <v>2828</v>
      </c>
      <c r="M2779" s="4">
        <v>15.696</v>
      </c>
      <c r="N2779" s="4">
        <v>3</v>
      </c>
      <c r="O2779" s="4">
        <v>5.1012000000000004</v>
      </c>
      <c r="P2779" s="14">
        <f t="shared" si="263"/>
        <v>0.32500000000000001</v>
      </c>
    </row>
    <row r="2780" spans="1:16" ht="14.25" customHeight="1" x14ac:dyDescent="0.25">
      <c r="A2780" s="2" t="s">
        <v>2829</v>
      </c>
      <c r="B2780" s="3">
        <v>41757</v>
      </c>
      <c r="C2780" s="10" t="str">
        <f t="shared" si="258"/>
        <v>April</v>
      </c>
      <c r="D2780" s="10" t="str">
        <f t="shared" si="259"/>
        <v>2014</v>
      </c>
      <c r="E2780" s="3">
        <v>41762</v>
      </c>
      <c r="F2780" s="13">
        <f t="shared" si="260"/>
        <v>5</v>
      </c>
      <c r="G2780" s="2" t="s">
        <v>3902</v>
      </c>
      <c r="H2780" s="2" t="s">
        <v>3132</v>
      </c>
      <c r="I2780" s="22" t="str">
        <f t="shared" si="261"/>
        <v>United States</v>
      </c>
      <c r="J2780" s="22" t="str">
        <f t="shared" si="262"/>
        <v>Washington</v>
      </c>
      <c r="K2780" s="2" t="s">
        <v>12</v>
      </c>
      <c r="L2780" s="2" t="s">
        <v>47</v>
      </c>
      <c r="M2780" s="4">
        <v>139.58000000000001</v>
      </c>
      <c r="N2780" s="4">
        <v>7</v>
      </c>
      <c r="O2780" s="4">
        <v>39.0824</v>
      </c>
      <c r="P2780" s="14">
        <f t="shared" si="263"/>
        <v>0.27999999999999997</v>
      </c>
    </row>
    <row r="2781" spans="1:16" ht="14.25" customHeight="1" x14ac:dyDescent="0.25">
      <c r="A2781" s="2" t="s">
        <v>2830</v>
      </c>
      <c r="B2781" s="3">
        <v>41976</v>
      </c>
      <c r="C2781" s="10" t="str">
        <f t="shared" si="258"/>
        <v>December</v>
      </c>
      <c r="D2781" s="10" t="str">
        <f t="shared" si="259"/>
        <v>2014</v>
      </c>
      <c r="E2781" s="3">
        <v>41976</v>
      </c>
      <c r="F2781" s="13">
        <f t="shared" si="260"/>
        <v>0</v>
      </c>
      <c r="G2781" s="2" t="s">
        <v>3858</v>
      </c>
      <c r="H2781" s="2" t="s">
        <v>3215</v>
      </c>
      <c r="I2781" s="22" t="str">
        <f t="shared" si="261"/>
        <v>United States</v>
      </c>
      <c r="J2781" s="22" t="str">
        <f t="shared" si="262"/>
        <v>Arizona</v>
      </c>
      <c r="K2781" s="2" t="s">
        <v>18</v>
      </c>
      <c r="L2781" s="2" t="s">
        <v>247</v>
      </c>
      <c r="M2781" s="4">
        <v>67.86</v>
      </c>
      <c r="N2781" s="4">
        <v>6</v>
      </c>
      <c r="O2781" s="4">
        <v>-45.24</v>
      </c>
      <c r="P2781" s="14">
        <f t="shared" si="263"/>
        <v>-0.66666666666666674</v>
      </c>
    </row>
    <row r="2782" spans="1:16" ht="14.25" customHeight="1" x14ac:dyDescent="0.25">
      <c r="A2782" s="2" t="s">
        <v>2831</v>
      </c>
      <c r="B2782" s="3">
        <v>41604</v>
      </c>
      <c r="C2782" s="10" t="str">
        <f t="shared" si="258"/>
        <v>November</v>
      </c>
      <c r="D2782" s="10" t="str">
        <f t="shared" si="259"/>
        <v>2013</v>
      </c>
      <c r="E2782" s="3">
        <v>41608</v>
      </c>
      <c r="F2782" s="13">
        <f t="shared" si="260"/>
        <v>4</v>
      </c>
      <c r="G2782" s="2" t="s">
        <v>3955</v>
      </c>
      <c r="H2782" s="2" t="s">
        <v>3131</v>
      </c>
      <c r="I2782" s="22" t="str">
        <f t="shared" si="261"/>
        <v>United States</v>
      </c>
      <c r="J2782" s="22" t="str">
        <f t="shared" si="262"/>
        <v>California</v>
      </c>
      <c r="K2782" s="2" t="s">
        <v>72</v>
      </c>
      <c r="L2782" s="2" t="s">
        <v>2704</v>
      </c>
      <c r="M2782" s="4">
        <v>194.352</v>
      </c>
      <c r="N2782" s="4">
        <v>3</v>
      </c>
      <c r="O2782" s="4">
        <v>19.435199999999998</v>
      </c>
      <c r="P2782" s="14">
        <f t="shared" si="263"/>
        <v>9.9999999999999992E-2</v>
      </c>
    </row>
    <row r="2783" spans="1:16" ht="14.25" customHeight="1" x14ac:dyDescent="0.25">
      <c r="A2783" s="2" t="s">
        <v>2832</v>
      </c>
      <c r="B2783" s="3">
        <v>40799</v>
      </c>
      <c r="C2783" s="10" t="str">
        <f t="shared" si="258"/>
        <v>September</v>
      </c>
      <c r="D2783" s="10" t="str">
        <f t="shared" si="259"/>
        <v>2011</v>
      </c>
      <c r="E2783" s="3">
        <v>40799</v>
      </c>
      <c r="F2783" s="13">
        <f t="shared" si="260"/>
        <v>0</v>
      </c>
      <c r="G2783" s="2" t="s">
        <v>3945</v>
      </c>
      <c r="H2783" s="2" t="s">
        <v>3132</v>
      </c>
      <c r="I2783" s="22" t="str">
        <f t="shared" si="261"/>
        <v>United States</v>
      </c>
      <c r="J2783" s="22" t="str">
        <f t="shared" si="262"/>
        <v>Washington</v>
      </c>
      <c r="K2783" s="2" t="s">
        <v>79</v>
      </c>
      <c r="L2783" s="2" t="s">
        <v>2833</v>
      </c>
      <c r="M2783" s="4">
        <v>5.7</v>
      </c>
      <c r="N2783" s="4">
        <v>5</v>
      </c>
      <c r="O2783" s="4">
        <v>2.6789999999999998</v>
      </c>
      <c r="P2783" s="14">
        <f t="shared" si="263"/>
        <v>0.47</v>
      </c>
    </row>
    <row r="2784" spans="1:16" ht="14.25" customHeight="1" x14ac:dyDescent="0.25">
      <c r="A2784" s="2" t="s">
        <v>2832</v>
      </c>
      <c r="B2784" s="3">
        <v>40799</v>
      </c>
      <c r="C2784" s="10" t="str">
        <f t="shared" si="258"/>
        <v>September</v>
      </c>
      <c r="D2784" s="10" t="str">
        <f t="shared" si="259"/>
        <v>2011</v>
      </c>
      <c r="E2784" s="3">
        <v>40799</v>
      </c>
      <c r="F2784" s="13">
        <f t="shared" si="260"/>
        <v>0</v>
      </c>
      <c r="G2784" s="2" t="s">
        <v>3945</v>
      </c>
      <c r="H2784" s="2" t="s">
        <v>3132</v>
      </c>
      <c r="I2784" s="22" t="str">
        <f t="shared" si="261"/>
        <v>United States</v>
      </c>
      <c r="J2784" s="22" t="str">
        <f t="shared" si="262"/>
        <v>Washington</v>
      </c>
      <c r="K2784" s="2" t="s">
        <v>12</v>
      </c>
      <c r="L2784" s="2" t="s">
        <v>155</v>
      </c>
      <c r="M2784" s="4">
        <v>14.19</v>
      </c>
      <c r="N2784" s="4">
        <v>3</v>
      </c>
      <c r="O2784" s="4">
        <v>5.5340999999999996</v>
      </c>
      <c r="P2784" s="14">
        <f t="shared" si="263"/>
        <v>0.38999999999999996</v>
      </c>
    </row>
    <row r="2785" spans="1:16" ht="14.25" customHeight="1" x14ac:dyDescent="0.25">
      <c r="A2785" s="2" t="s">
        <v>2832</v>
      </c>
      <c r="B2785" s="3">
        <v>40799</v>
      </c>
      <c r="C2785" s="10" t="str">
        <f t="shared" si="258"/>
        <v>September</v>
      </c>
      <c r="D2785" s="10" t="str">
        <f t="shared" si="259"/>
        <v>2011</v>
      </c>
      <c r="E2785" s="3">
        <v>40799</v>
      </c>
      <c r="F2785" s="13">
        <f t="shared" si="260"/>
        <v>0</v>
      </c>
      <c r="G2785" s="2" t="s">
        <v>3945</v>
      </c>
      <c r="H2785" s="2" t="s">
        <v>3132</v>
      </c>
      <c r="I2785" s="22" t="str">
        <f t="shared" si="261"/>
        <v>United States</v>
      </c>
      <c r="J2785" s="22" t="str">
        <f t="shared" si="262"/>
        <v>Washington</v>
      </c>
      <c r="K2785" s="2" t="s">
        <v>82</v>
      </c>
      <c r="L2785" s="2" t="s">
        <v>295</v>
      </c>
      <c r="M2785" s="4">
        <v>7.3</v>
      </c>
      <c r="N2785" s="4">
        <v>2</v>
      </c>
      <c r="O2785" s="4">
        <v>2.19</v>
      </c>
      <c r="P2785" s="14">
        <f t="shared" si="263"/>
        <v>0.3</v>
      </c>
    </row>
    <row r="2786" spans="1:16" ht="14.25" customHeight="1" x14ac:dyDescent="0.25">
      <c r="A2786" s="2" t="s">
        <v>2832</v>
      </c>
      <c r="B2786" s="3">
        <v>40799</v>
      </c>
      <c r="C2786" s="10" t="str">
        <f t="shared" si="258"/>
        <v>September</v>
      </c>
      <c r="D2786" s="10" t="str">
        <f t="shared" si="259"/>
        <v>2011</v>
      </c>
      <c r="E2786" s="3">
        <v>40799</v>
      </c>
      <c r="F2786" s="13">
        <f t="shared" si="260"/>
        <v>0</v>
      </c>
      <c r="G2786" s="2" t="s">
        <v>3945</v>
      </c>
      <c r="H2786" s="2" t="s">
        <v>3132</v>
      </c>
      <c r="I2786" s="22" t="str">
        <f t="shared" si="261"/>
        <v>United States</v>
      </c>
      <c r="J2786" s="22" t="str">
        <f t="shared" si="262"/>
        <v>Washington</v>
      </c>
      <c r="K2786" s="2" t="s">
        <v>38</v>
      </c>
      <c r="L2786" s="2" t="s">
        <v>471</v>
      </c>
      <c r="M2786" s="4">
        <v>199.98</v>
      </c>
      <c r="N2786" s="4">
        <v>2</v>
      </c>
      <c r="O2786" s="4">
        <v>75.992400000000004</v>
      </c>
      <c r="P2786" s="14">
        <f t="shared" si="263"/>
        <v>0.38000000000000006</v>
      </c>
    </row>
    <row r="2787" spans="1:16" ht="14.25" customHeight="1" x14ac:dyDescent="0.25">
      <c r="A2787" s="2" t="s">
        <v>2832</v>
      </c>
      <c r="B2787" s="3">
        <v>40799</v>
      </c>
      <c r="C2787" s="10" t="str">
        <f t="shared" si="258"/>
        <v>September</v>
      </c>
      <c r="D2787" s="10" t="str">
        <f t="shared" si="259"/>
        <v>2011</v>
      </c>
      <c r="E2787" s="3">
        <v>40799</v>
      </c>
      <c r="F2787" s="13">
        <f t="shared" si="260"/>
        <v>0</v>
      </c>
      <c r="G2787" s="2" t="s">
        <v>3945</v>
      </c>
      <c r="H2787" s="2" t="s">
        <v>3132</v>
      </c>
      <c r="I2787" s="22" t="str">
        <f t="shared" si="261"/>
        <v>United States</v>
      </c>
      <c r="J2787" s="22" t="str">
        <f t="shared" si="262"/>
        <v>Washington</v>
      </c>
      <c r="K2787" s="2" t="s">
        <v>38</v>
      </c>
      <c r="L2787" s="2" t="s">
        <v>1340</v>
      </c>
      <c r="M2787" s="4">
        <v>144.96</v>
      </c>
      <c r="N2787" s="4">
        <v>4</v>
      </c>
      <c r="O2787" s="4">
        <v>60.883200000000002</v>
      </c>
      <c r="P2787" s="14">
        <f t="shared" si="263"/>
        <v>0.42</v>
      </c>
    </row>
    <row r="2788" spans="1:16" ht="14.25" customHeight="1" x14ac:dyDescent="0.25">
      <c r="A2788" s="2" t="s">
        <v>2832</v>
      </c>
      <c r="B2788" s="3">
        <v>40799</v>
      </c>
      <c r="C2788" s="10" t="str">
        <f t="shared" si="258"/>
        <v>September</v>
      </c>
      <c r="D2788" s="10" t="str">
        <f t="shared" si="259"/>
        <v>2011</v>
      </c>
      <c r="E2788" s="3">
        <v>40799</v>
      </c>
      <c r="F2788" s="13">
        <f t="shared" si="260"/>
        <v>0</v>
      </c>
      <c r="G2788" s="2" t="s">
        <v>3945</v>
      </c>
      <c r="H2788" s="2" t="s">
        <v>3132</v>
      </c>
      <c r="I2788" s="22" t="str">
        <f t="shared" si="261"/>
        <v>United States</v>
      </c>
      <c r="J2788" s="22" t="str">
        <f t="shared" si="262"/>
        <v>Washington</v>
      </c>
      <c r="K2788" s="2" t="s">
        <v>38</v>
      </c>
      <c r="L2788" s="2" t="s">
        <v>646</v>
      </c>
      <c r="M2788" s="4">
        <v>118</v>
      </c>
      <c r="N2788" s="4">
        <v>2</v>
      </c>
      <c r="O2788" s="4">
        <v>20.059999999999999</v>
      </c>
      <c r="P2788" s="14">
        <f t="shared" si="263"/>
        <v>0.16999999999999998</v>
      </c>
    </row>
    <row r="2789" spans="1:16" ht="14.25" customHeight="1" x14ac:dyDescent="0.25">
      <c r="A2789" s="2" t="s">
        <v>2832</v>
      </c>
      <c r="B2789" s="3">
        <v>40799</v>
      </c>
      <c r="C2789" s="10" t="str">
        <f t="shared" si="258"/>
        <v>September</v>
      </c>
      <c r="D2789" s="10" t="str">
        <f t="shared" si="259"/>
        <v>2011</v>
      </c>
      <c r="E2789" s="3">
        <v>40799</v>
      </c>
      <c r="F2789" s="13">
        <f t="shared" si="260"/>
        <v>0</v>
      </c>
      <c r="G2789" s="2" t="s">
        <v>3945</v>
      </c>
      <c r="H2789" s="2" t="s">
        <v>3132</v>
      </c>
      <c r="I2789" s="22" t="str">
        <f t="shared" si="261"/>
        <v>United States</v>
      </c>
      <c r="J2789" s="22" t="str">
        <f t="shared" si="262"/>
        <v>Washington</v>
      </c>
      <c r="K2789" s="2" t="s">
        <v>45</v>
      </c>
      <c r="L2789" s="2" t="s">
        <v>1534</v>
      </c>
      <c r="M2789" s="4">
        <v>48.94</v>
      </c>
      <c r="N2789" s="4">
        <v>1</v>
      </c>
      <c r="O2789" s="4">
        <v>24.47</v>
      </c>
      <c r="P2789" s="14">
        <f t="shared" si="263"/>
        <v>0.5</v>
      </c>
    </row>
    <row r="2790" spans="1:16" ht="14.25" customHeight="1" x14ac:dyDescent="0.25">
      <c r="A2790" s="2" t="s">
        <v>2832</v>
      </c>
      <c r="B2790" s="3">
        <v>40799</v>
      </c>
      <c r="C2790" s="10" t="str">
        <f t="shared" si="258"/>
        <v>September</v>
      </c>
      <c r="D2790" s="10" t="str">
        <f t="shared" si="259"/>
        <v>2011</v>
      </c>
      <c r="E2790" s="3">
        <v>40799</v>
      </c>
      <c r="F2790" s="13">
        <f t="shared" si="260"/>
        <v>0</v>
      </c>
      <c r="G2790" s="2" t="s">
        <v>3945</v>
      </c>
      <c r="H2790" s="2" t="s">
        <v>3132</v>
      </c>
      <c r="I2790" s="22" t="str">
        <f t="shared" si="261"/>
        <v>United States</v>
      </c>
      <c r="J2790" s="22" t="str">
        <f t="shared" si="262"/>
        <v>Washington</v>
      </c>
      <c r="K2790" s="2" t="s">
        <v>20</v>
      </c>
      <c r="L2790" s="2" t="s">
        <v>1387</v>
      </c>
      <c r="M2790" s="4">
        <v>22.66</v>
      </c>
      <c r="N2790" s="4">
        <v>2</v>
      </c>
      <c r="O2790" s="4">
        <v>9.7438000000000002</v>
      </c>
      <c r="P2790" s="14">
        <f t="shared" si="263"/>
        <v>0.43</v>
      </c>
    </row>
    <row r="2791" spans="1:16" ht="14.25" customHeight="1" x14ac:dyDescent="0.25">
      <c r="A2791" s="2" t="s">
        <v>2834</v>
      </c>
      <c r="B2791" s="3">
        <v>41729</v>
      </c>
      <c r="C2791" s="10" t="str">
        <f t="shared" si="258"/>
        <v>March</v>
      </c>
      <c r="D2791" s="10" t="str">
        <f t="shared" si="259"/>
        <v>2014</v>
      </c>
      <c r="E2791" s="3">
        <v>41731</v>
      </c>
      <c r="F2791" s="13">
        <f t="shared" si="260"/>
        <v>2</v>
      </c>
      <c r="G2791" s="2" t="s">
        <v>3396</v>
      </c>
      <c r="H2791" s="2" t="s">
        <v>3249</v>
      </c>
      <c r="I2791" s="22" t="str">
        <f t="shared" si="261"/>
        <v>United States</v>
      </c>
      <c r="J2791" s="22" t="str">
        <f t="shared" si="262"/>
        <v>California</v>
      </c>
      <c r="K2791" s="2" t="s">
        <v>12</v>
      </c>
      <c r="L2791" s="2" t="s">
        <v>868</v>
      </c>
      <c r="M2791" s="4">
        <v>94.2</v>
      </c>
      <c r="N2791" s="4">
        <v>5</v>
      </c>
      <c r="O2791" s="4">
        <v>39.564</v>
      </c>
      <c r="P2791" s="14">
        <f t="shared" si="263"/>
        <v>0.42</v>
      </c>
    </row>
    <row r="2792" spans="1:16" ht="14.25" customHeight="1" x14ac:dyDescent="0.25">
      <c r="A2792" s="2" t="s">
        <v>2835</v>
      </c>
      <c r="B2792" s="3">
        <v>41596</v>
      </c>
      <c r="C2792" s="10" t="str">
        <f t="shared" si="258"/>
        <v>November</v>
      </c>
      <c r="D2792" s="10" t="str">
        <f t="shared" si="259"/>
        <v>2013</v>
      </c>
      <c r="E2792" s="3">
        <v>41597</v>
      </c>
      <c r="F2792" s="13">
        <f t="shared" si="260"/>
        <v>1</v>
      </c>
      <c r="G2792" s="2" t="s">
        <v>3735</v>
      </c>
      <c r="H2792" s="2" t="s">
        <v>3134</v>
      </c>
      <c r="I2792" s="22" t="str">
        <f t="shared" si="261"/>
        <v>United States</v>
      </c>
      <c r="J2792" s="22" t="str">
        <f t="shared" si="262"/>
        <v>California</v>
      </c>
      <c r="K2792" s="2" t="s">
        <v>82</v>
      </c>
      <c r="L2792" s="2" t="s">
        <v>910</v>
      </c>
      <c r="M2792" s="4">
        <v>49.5</v>
      </c>
      <c r="N2792" s="4">
        <v>5</v>
      </c>
      <c r="O2792" s="4">
        <v>13.365</v>
      </c>
      <c r="P2792" s="14">
        <f t="shared" si="263"/>
        <v>0.27</v>
      </c>
    </row>
    <row r="2793" spans="1:16" ht="14.25" customHeight="1" x14ac:dyDescent="0.25">
      <c r="A2793" s="2" t="s">
        <v>2836</v>
      </c>
      <c r="B2793" s="3">
        <v>41631</v>
      </c>
      <c r="C2793" s="10" t="str">
        <f t="shared" si="258"/>
        <v>December</v>
      </c>
      <c r="D2793" s="10" t="str">
        <f t="shared" si="259"/>
        <v>2013</v>
      </c>
      <c r="E2793" s="3">
        <v>41633</v>
      </c>
      <c r="F2793" s="13">
        <f t="shared" si="260"/>
        <v>2</v>
      </c>
      <c r="G2793" s="2" t="s">
        <v>3532</v>
      </c>
      <c r="H2793" s="2" t="s">
        <v>3132</v>
      </c>
      <c r="I2793" s="22" t="str">
        <f t="shared" si="261"/>
        <v>United States</v>
      </c>
      <c r="J2793" s="22" t="str">
        <f t="shared" si="262"/>
        <v>Washington</v>
      </c>
      <c r="K2793" s="2" t="s">
        <v>18</v>
      </c>
      <c r="L2793" s="2" t="s">
        <v>108</v>
      </c>
      <c r="M2793" s="4">
        <v>55.36</v>
      </c>
      <c r="N2793" s="4">
        <v>4</v>
      </c>
      <c r="O2793" s="4">
        <v>19.376000000000001</v>
      </c>
      <c r="P2793" s="14">
        <f t="shared" si="263"/>
        <v>0.35000000000000003</v>
      </c>
    </row>
    <row r="2794" spans="1:16" ht="14.25" customHeight="1" x14ac:dyDescent="0.25">
      <c r="A2794" s="2" t="s">
        <v>2836</v>
      </c>
      <c r="B2794" s="3">
        <v>41631</v>
      </c>
      <c r="C2794" s="10" t="str">
        <f t="shared" si="258"/>
        <v>December</v>
      </c>
      <c r="D2794" s="10" t="str">
        <f t="shared" si="259"/>
        <v>2013</v>
      </c>
      <c r="E2794" s="3">
        <v>41633</v>
      </c>
      <c r="F2794" s="13">
        <f t="shared" si="260"/>
        <v>2</v>
      </c>
      <c r="G2794" s="2" t="s">
        <v>3532</v>
      </c>
      <c r="H2794" s="2" t="s">
        <v>3132</v>
      </c>
      <c r="I2794" s="22" t="str">
        <f t="shared" si="261"/>
        <v>United States</v>
      </c>
      <c r="J2794" s="22" t="str">
        <f t="shared" si="262"/>
        <v>Washington</v>
      </c>
      <c r="K2794" s="2" t="s">
        <v>510</v>
      </c>
      <c r="L2794" s="2" t="s">
        <v>2837</v>
      </c>
      <c r="M2794" s="4">
        <v>11.56</v>
      </c>
      <c r="N2794" s="4">
        <v>1</v>
      </c>
      <c r="O2794" s="4">
        <v>3.7570000000000001</v>
      </c>
      <c r="P2794" s="14">
        <f t="shared" si="263"/>
        <v>0.32500000000000001</v>
      </c>
    </row>
    <row r="2795" spans="1:16" ht="14.25" customHeight="1" x14ac:dyDescent="0.25">
      <c r="A2795" s="2" t="s">
        <v>2838</v>
      </c>
      <c r="B2795" s="3">
        <v>41263</v>
      </c>
      <c r="C2795" s="10" t="str">
        <f t="shared" si="258"/>
        <v>December</v>
      </c>
      <c r="D2795" s="10" t="str">
        <f t="shared" si="259"/>
        <v>2012</v>
      </c>
      <c r="E2795" s="3">
        <v>41268</v>
      </c>
      <c r="F2795" s="13">
        <f t="shared" si="260"/>
        <v>5</v>
      </c>
      <c r="G2795" s="2" t="s">
        <v>3797</v>
      </c>
      <c r="H2795" s="2" t="s">
        <v>3131</v>
      </c>
      <c r="I2795" s="22" t="str">
        <f t="shared" si="261"/>
        <v>United States</v>
      </c>
      <c r="J2795" s="22" t="str">
        <f t="shared" si="262"/>
        <v>California</v>
      </c>
      <c r="K2795" s="2" t="s">
        <v>45</v>
      </c>
      <c r="L2795" s="2" t="s">
        <v>106</v>
      </c>
      <c r="M2795" s="4">
        <v>17.12</v>
      </c>
      <c r="N2795" s="4">
        <v>4</v>
      </c>
      <c r="O2795" s="4">
        <v>7.7039999999999997</v>
      </c>
      <c r="P2795" s="14">
        <f t="shared" si="263"/>
        <v>0.44999999999999996</v>
      </c>
    </row>
    <row r="2796" spans="1:16" ht="14.25" customHeight="1" x14ac:dyDescent="0.25">
      <c r="A2796" s="2" t="s">
        <v>2839</v>
      </c>
      <c r="B2796" s="3">
        <v>41969</v>
      </c>
      <c r="C2796" s="10" t="str">
        <f t="shared" si="258"/>
        <v>November</v>
      </c>
      <c r="D2796" s="10" t="str">
        <f t="shared" si="259"/>
        <v>2014</v>
      </c>
      <c r="E2796" s="3">
        <v>41975</v>
      </c>
      <c r="F2796" s="13">
        <f t="shared" si="260"/>
        <v>6</v>
      </c>
      <c r="G2796" s="2" t="s">
        <v>3433</v>
      </c>
      <c r="H2796" s="2" t="s">
        <v>3134</v>
      </c>
      <c r="I2796" s="22" t="str">
        <f t="shared" si="261"/>
        <v>United States</v>
      </c>
      <c r="J2796" s="22" t="str">
        <f t="shared" si="262"/>
        <v>California</v>
      </c>
      <c r="K2796" s="2" t="s">
        <v>14</v>
      </c>
      <c r="L2796" s="2" t="s">
        <v>399</v>
      </c>
      <c r="M2796" s="4">
        <v>5.16</v>
      </c>
      <c r="N2796" s="4">
        <v>2</v>
      </c>
      <c r="O2796" s="4">
        <v>1.3415999999999999</v>
      </c>
      <c r="P2796" s="14">
        <f t="shared" si="263"/>
        <v>0.25999999999999995</v>
      </c>
    </row>
    <row r="2797" spans="1:16" ht="14.25" customHeight="1" x14ac:dyDescent="0.25">
      <c r="A2797" s="2" t="s">
        <v>2840</v>
      </c>
      <c r="B2797" s="3">
        <v>41625</v>
      </c>
      <c r="C2797" s="10" t="str">
        <f t="shared" si="258"/>
        <v>December</v>
      </c>
      <c r="D2797" s="10" t="str">
        <f t="shared" si="259"/>
        <v>2013</v>
      </c>
      <c r="E2797" s="3">
        <v>41632</v>
      </c>
      <c r="F2797" s="13">
        <f t="shared" si="260"/>
        <v>7</v>
      </c>
      <c r="G2797" s="2" t="s">
        <v>3364</v>
      </c>
      <c r="H2797" s="2" t="s">
        <v>3149</v>
      </c>
      <c r="I2797" s="22" t="str">
        <f t="shared" si="261"/>
        <v>United States</v>
      </c>
      <c r="J2797" s="22" t="str">
        <f t="shared" si="262"/>
        <v>California</v>
      </c>
      <c r="K2797" s="2" t="s">
        <v>38</v>
      </c>
      <c r="L2797" s="2" t="s">
        <v>234</v>
      </c>
      <c r="M2797" s="4">
        <v>21.21</v>
      </c>
      <c r="N2797" s="4">
        <v>7</v>
      </c>
      <c r="O2797" s="4">
        <v>4.4541000000000004</v>
      </c>
      <c r="P2797" s="14">
        <f t="shared" si="263"/>
        <v>0.21000000000000002</v>
      </c>
    </row>
    <row r="2798" spans="1:16" ht="14.25" customHeight="1" x14ac:dyDescent="0.25">
      <c r="A2798" s="2" t="s">
        <v>2841</v>
      </c>
      <c r="B2798" s="3">
        <v>41452</v>
      </c>
      <c r="C2798" s="10" t="str">
        <f t="shared" si="258"/>
        <v>June</v>
      </c>
      <c r="D2798" s="10" t="str">
        <f t="shared" si="259"/>
        <v>2013</v>
      </c>
      <c r="E2798" s="3">
        <v>41452</v>
      </c>
      <c r="F2798" s="13">
        <f t="shared" si="260"/>
        <v>0</v>
      </c>
      <c r="G2798" s="2" t="s">
        <v>3545</v>
      </c>
      <c r="H2798" s="2" t="s">
        <v>3131</v>
      </c>
      <c r="I2798" s="22" t="str">
        <f t="shared" si="261"/>
        <v>United States</v>
      </c>
      <c r="J2798" s="22" t="str">
        <f t="shared" si="262"/>
        <v>California</v>
      </c>
      <c r="K2798" s="2" t="s">
        <v>82</v>
      </c>
      <c r="L2798" s="2" t="s">
        <v>222</v>
      </c>
      <c r="M2798" s="4">
        <v>231.72</v>
      </c>
      <c r="N2798" s="4">
        <v>2</v>
      </c>
      <c r="O2798" s="4">
        <v>11.586</v>
      </c>
      <c r="P2798" s="14">
        <f t="shared" si="263"/>
        <v>0.05</v>
      </c>
    </row>
    <row r="2799" spans="1:16" ht="14.25" customHeight="1" x14ac:dyDescent="0.25">
      <c r="A2799" s="2" t="s">
        <v>2841</v>
      </c>
      <c r="B2799" s="3">
        <v>41452</v>
      </c>
      <c r="C2799" s="10" t="str">
        <f t="shared" si="258"/>
        <v>June</v>
      </c>
      <c r="D2799" s="10" t="str">
        <f t="shared" si="259"/>
        <v>2013</v>
      </c>
      <c r="E2799" s="3">
        <v>41452</v>
      </c>
      <c r="F2799" s="13">
        <f t="shared" si="260"/>
        <v>0</v>
      </c>
      <c r="G2799" s="2" t="s">
        <v>3545</v>
      </c>
      <c r="H2799" s="2" t="s">
        <v>3131</v>
      </c>
      <c r="I2799" s="22" t="str">
        <f t="shared" si="261"/>
        <v>United States</v>
      </c>
      <c r="J2799" s="22" t="str">
        <f t="shared" si="262"/>
        <v>California</v>
      </c>
      <c r="K2799" s="2" t="s">
        <v>79</v>
      </c>
      <c r="L2799" s="2" t="s">
        <v>160</v>
      </c>
      <c r="M2799" s="4">
        <v>17.899999999999999</v>
      </c>
      <c r="N2799" s="4">
        <v>5</v>
      </c>
      <c r="O2799" s="4">
        <v>8.9499999999999993</v>
      </c>
      <c r="P2799" s="14">
        <f t="shared" si="263"/>
        <v>0.5</v>
      </c>
    </row>
    <row r="2800" spans="1:16" ht="14.25" customHeight="1" x14ac:dyDescent="0.25">
      <c r="A2800" s="2" t="s">
        <v>2841</v>
      </c>
      <c r="B2800" s="3">
        <v>41452</v>
      </c>
      <c r="C2800" s="10" t="str">
        <f t="shared" si="258"/>
        <v>June</v>
      </c>
      <c r="D2800" s="10" t="str">
        <f t="shared" si="259"/>
        <v>2013</v>
      </c>
      <c r="E2800" s="3">
        <v>41452</v>
      </c>
      <c r="F2800" s="13">
        <f t="shared" si="260"/>
        <v>0</v>
      </c>
      <c r="G2800" s="2" t="s">
        <v>3545</v>
      </c>
      <c r="H2800" s="2" t="s">
        <v>3131</v>
      </c>
      <c r="I2800" s="22" t="str">
        <f t="shared" si="261"/>
        <v>United States</v>
      </c>
      <c r="J2800" s="22" t="str">
        <f t="shared" si="262"/>
        <v>California</v>
      </c>
      <c r="K2800" s="2" t="s">
        <v>45</v>
      </c>
      <c r="L2800" s="2" t="s">
        <v>894</v>
      </c>
      <c r="M2800" s="4">
        <v>12.48</v>
      </c>
      <c r="N2800" s="4">
        <v>2</v>
      </c>
      <c r="O2800" s="4">
        <v>5.6159999999999997</v>
      </c>
      <c r="P2800" s="14">
        <f t="shared" si="263"/>
        <v>0.44999999999999996</v>
      </c>
    </row>
    <row r="2801" spans="1:16" ht="14.25" customHeight="1" x14ac:dyDescent="0.25">
      <c r="A2801" s="2" t="s">
        <v>2842</v>
      </c>
      <c r="B2801" s="3">
        <v>41572</v>
      </c>
      <c r="C2801" s="10" t="str">
        <f t="shared" si="258"/>
        <v>October</v>
      </c>
      <c r="D2801" s="10" t="str">
        <f t="shared" si="259"/>
        <v>2013</v>
      </c>
      <c r="E2801" s="3">
        <v>41576</v>
      </c>
      <c r="F2801" s="13">
        <f t="shared" si="260"/>
        <v>4</v>
      </c>
      <c r="G2801" s="2" t="s">
        <v>3532</v>
      </c>
      <c r="H2801" s="2" t="s">
        <v>3134</v>
      </c>
      <c r="I2801" s="22" t="str">
        <f t="shared" si="261"/>
        <v>United States</v>
      </c>
      <c r="J2801" s="22" t="str">
        <f t="shared" si="262"/>
        <v>California</v>
      </c>
      <c r="K2801" s="2" t="s">
        <v>38</v>
      </c>
      <c r="L2801" s="2" t="s">
        <v>1997</v>
      </c>
      <c r="M2801" s="4">
        <v>450</v>
      </c>
      <c r="N2801" s="4">
        <v>5</v>
      </c>
      <c r="O2801" s="4">
        <v>162</v>
      </c>
      <c r="P2801" s="14">
        <f t="shared" si="263"/>
        <v>0.36</v>
      </c>
    </row>
    <row r="2802" spans="1:16" ht="14.25" customHeight="1" x14ac:dyDescent="0.25">
      <c r="A2802" s="2" t="s">
        <v>2843</v>
      </c>
      <c r="B2802" s="3">
        <v>41898</v>
      </c>
      <c r="C2802" s="10" t="str">
        <f t="shared" si="258"/>
        <v>September</v>
      </c>
      <c r="D2802" s="10" t="str">
        <f t="shared" si="259"/>
        <v>2014</v>
      </c>
      <c r="E2802" s="3">
        <v>41900</v>
      </c>
      <c r="F2802" s="13">
        <f t="shared" si="260"/>
        <v>2</v>
      </c>
      <c r="G2802" s="2" t="s">
        <v>3511</v>
      </c>
      <c r="H2802" s="2" t="s">
        <v>3134</v>
      </c>
      <c r="I2802" s="22" t="str">
        <f t="shared" si="261"/>
        <v>United States</v>
      </c>
      <c r="J2802" s="22" t="str">
        <f t="shared" si="262"/>
        <v>California</v>
      </c>
      <c r="K2802" s="2" t="s">
        <v>22</v>
      </c>
      <c r="L2802" s="2" t="s">
        <v>549</v>
      </c>
      <c r="M2802" s="4">
        <v>300.904</v>
      </c>
      <c r="N2802" s="4">
        <v>1</v>
      </c>
      <c r="O2802" s="4">
        <v>11.283899999999999</v>
      </c>
      <c r="P2802" s="14">
        <f t="shared" si="263"/>
        <v>3.7499999999999999E-2</v>
      </c>
    </row>
    <row r="2803" spans="1:16" ht="14.25" customHeight="1" x14ac:dyDescent="0.25">
      <c r="A2803" s="2" t="s">
        <v>2844</v>
      </c>
      <c r="B2803" s="3">
        <v>40817</v>
      </c>
      <c r="C2803" s="10" t="str">
        <f t="shared" si="258"/>
        <v>October</v>
      </c>
      <c r="D2803" s="10" t="str">
        <f t="shared" si="259"/>
        <v>2011</v>
      </c>
      <c r="E2803" s="3">
        <v>40821</v>
      </c>
      <c r="F2803" s="13">
        <f t="shared" si="260"/>
        <v>4</v>
      </c>
      <c r="G2803" s="2" t="s">
        <v>3956</v>
      </c>
      <c r="H2803" s="2" t="s">
        <v>3188</v>
      </c>
      <c r="I2803" s="22" t="str">
        <f t="shared" si="261"/>
        <v>United States</v>
      </c>
      <c r="J2803" s="22" t="str">
        <f t="shared" si="262"/>
        <v>Nevada</v>
      </c>
      <c r="K2803" s="2" t="s">
        <v>79</v>
      </c>
      <c r="L2803" s="2" t="s">
        <v>2845</v>
      </c>
      <c r="M2803" s="4">
        <v>4.71</v>
      </c>
      <c r="N2803" s="4">
        <v>1</v>
      </c>
      <c r="O2803" s="4">
        <v>0</v>
      </c>
      <c r="P2803" s="14">
        <f t="shared" si="263"/>
        <v>0</v>
      </c>
    </row>
    <row r="2804" spans="1:16" ht="14.25" customHeight="1" x14ac:dyDescent="0.25">
      <c r="A2804" s="2" t="s">
        <v>2846</v>
      </c>
      <c r="B2804" s="3">
        <v>40863</v>
      </c>
      <c r="C2804" s="10" t="str">
        <f t="shared" si="258"/>
        <v>November</v>
      </c>
      <c r="D2804" s="10" t="str">
        <f t="shared" si="259"/>
        <v>2011</v>
      </c>
      <c r="E2804" s="3">
        <v>40865</v>
      </c>
      <c r="F2804" s="13">
        <f t="shared" si="260"/>
        <v>2</v>
      </c>
      <c r="G2804" s="2" t="s">
        <v>3845</v>
      </c>
      <c r="H2804" s="2" t="s">
        <v>3131</v>
      </c>
      <c r="I2804" s="22" t="str">
        <f t="shared" si="261"/>
        <v>United States</v>
      </c>
      <c r="J2804" s="22" t="str">
        <f t="shared" si="262"/>
        <v>California</v>
      </c>
      <c r="K2804" s="2" t="s">
        <v>16</v>
      </c>
      <c r="L2804" s="2" t="s">
        <v>2339</v>
      </c>
      <c r="M2804" s="4">
        <v>79.968000000000004</v>
      </c>
      <c r="N2804" s="4">
        <v>4</v>
      </c>
      <c r="O2804" s="4">
        <v>-17.992799999999999</v>
      </c>
      <c r="P2804" s="14">
        <f t="shared" si="263"/>
        <v>-0.22499999999999998</v>
      </c>
    </row>
    <row r="2805" spans="1:16" ht="14.25" customHeight="1" x14ac:dyDescent="0.25">
      <c r="A2805" s="2" t="s">
        <v>2846</v>
      </c>
      <c r="B2805" s="3">
        <v>40863</v>
      </c>
      <c r="C2805" s="10" t="str">
        <f t="shared" si="258"/>
        <v>November</v>
      </c>
      <c r="D2805" s="10" t="str">
        <f t="shared" si="259"/>
        <v>2011</v>
      </c>
      <c r="E2805" s="3">
        <v>40865</v>
      </c>
      <c r="F2805" s="13">
        <f t="shared" si="260"/>
        <v>2</v>
      </c>
      <c r="G2805" s="2" t="s">
        <v>3845</v>
      </c>
      <c r="H2805" s="2" t="s">
        <v>3131</v>
      </c>
      <c r="I2805" s="22" t="str">
        <f t="shared" si="261"/>
        <v>United States</v>
      </c>
      <c r="J2805" s="22" t="str">
        <f t="shared" si="262"/>
        <v>California</v>
      </c>
      <c r="K2805" s="2" t="s">
        <v>198</v>
      </c>
      <c r="L2805" s="2" t="s">
        <v>678</v>
      </c>
      <c r="M2805" s="4">
        <v>305.97449999999998</v>
      </c>
      <c r="N2805" s="4">
        <v>3</v>
      </c>
      <c r="O2805" s="4">
        <v>25.197900000000001</v>
      </c>
      <c r="P2805" s="14">
        <f t="shared" si="263"/>
        <v>8.2352941176470601E-2</v>
      </c>
    </row>
    <row r="2806" spans="1:16" ht="14.25" customHeight="1" x14ac:dyDescent="0.25">
      <c r="A2806" s="2" t="s">
        <v>2846</v>
      </c>
      <c r="B2806" s="3">
        <v>40863</v>
      </c>
      <c r="C2806" s="10" t="str">
        <f t="shared" si="258"/>
        <v>November</v>
      </c>
      <c r="D2806" s="10" t="str">
        <f t="shared" si="259"/>
        <v>2011</v>
      </c>
      <c r="E2806" s="3">
        <v>40865</v>
      </c>
      <c r="F2806" s="13">
        <f t="shared" si="260"/>
        <v>2</v>
      </c>
      <c r="G2806" s="2" t="s">
        <v>3845</v>
      </c>
      <c r="H2806" s="2" t="s">
        <v>3131</v>
      </c>
      <c r="I2806" s="22" t="str">
        <f t="shared" si="261"/>
        <v>United States</v>
      </c>
      <c r="J2806" s="22" t="str">
        <f t="shared" si="262"/>
        <v>California</v>
      </c>
      <c r="K2806" s="2" t="s">
        <v>28</v>
      </c>
      <c r="L2806" s="2" t="s">
        <v>1811</v>
      </c>
      <c r="M2806" s="4">
        <v>344.91</v>
      </c>
      <c r="N2806" s="4">
        <v>3</v>
      </c>
      <c r="O2806" s="4">
        <v>10.347300000000001</v>
      </c>
      <c r="P2806" s="14">
        <f t="shared" si="263"/>
        <v>0.03</v>
      </c>
    </row>
    <row r="2807" spans="1:16" ht="14.25" customHeight="1" x14ac:dyDescent="0.25">
      <c r="A2807" s="2" t="s">
        <v>2847</v>
      </c>
      <c r="B2807" s="3">
        <v>40605</v>
      </c>
      <c r="C2807" s="10" t="str">
        <f t="shared" si="258"/>
        <v>March</v>
      </c>
      <c r="D2807" s="10" t="str">
        <f t="shared" si="259"/>
        <v>2011</v>
      </c>
      <c r="E2807" s="3">
        <v>40609</v>
      </c>
      <c r="F2807" s="13">
        <f t="shared" si="260"/>
        <v>4</v>
      </c>
      <c r="G2807" s="2" t="s">
        <v>3813</v>
      </c>
      <c r="H2807" s="2" t="s">
        <v>3149</v>
      </c>
      <c r="I2807" s="22" t="str">
        <f t="shared" si="261"/>
        <v>United States</v>
      </c>
      <c r="J2807" s="22" t="str">
        <f t="shared" si="262"/>
        <v>California</v>
      </c>
      <c r="K2807" s="2" t="s">
        <v>22</v>
      </c>
      <c r="L2807" s="2" t="s">
        <v>1755</v>
      </c>
      <c r="M2807" s="4">
        <v>626.35199999999998</v>
      </c>
      <c r="N2807" s="4">
        <v>3</v>
      </c>
      <c r="O2807" s="4">
        <v>-23.488199999999999</v>
      </c>
      <c r="P2807" s="14">
        <f t="shared" si="263"/>
        <v>-3.7499999999999999E-2</v>
      </c>
    </row>
    <row r="2808" spans="1:16" ht="14.25" customHeight="1" x14ac:dyDescent="0.25">
      <c r="A2808" s="2" t="s">
        <v>2848</v>
      </c>
      <c r="B2808" s="3">
        <v>41246</v>
      </c>
      <c r="C2808" s="10" t="str">
        <f t="shared" si="258"/>
        <v>December</v>
      </c>
      <c r="D2808" s="10" t="str">
        <f t="shared" si="259"/>
        <v>2012</v>
      </c>
      <c r="E2808" s="3">
        <v>41250</v>
      </c>
      <c r="F2808" s="13">
        <f t="shared" si="260"/>
        <v>4</v>
      </c>
      <c r="G2808" s="2" t="s">
        <v>3615</v>
      </c>
      <c r="H2808" s="2" t="s">
        <v>3134</v>
      </c>
      <c r="I2808" s="22" t="str">
        <f t="shared" si="261"/>
        <v>United States</v>
      </c>
      <c r="J2808" s="22" t="str">
        <f t="shared" si="262"/>
        <v>California</v>
      </c>
      <c r="K2808" s="2" t="s">
        <v>198</v>
      </c>
      <c r="L2808" s="2" t="s">
        <v>1172</v>
      </c>
      <c r="M2808" s="4">
        <v>359.49900000000002</v>
      </c>
      <c r="N2808" s="4">
        <v>3</v>
      </c>
      <c r="O2808" s="4">
        <v>-29.605799999999999</v>
      </c>
      <c r="P2808" s="14">
        <f t="shared" si="263"/>
        <v>-8.2352941176470573E-2</v>
      </c>
    </row>
    <row r="2809" spans="1:16" ht="14.25" customHeight="1" x14ac:dyDescent="0.25">
      <c r="A2809" s="2" t="s">
        <v>2849</v>
      </c>
      <c r="B2809" s="3">
        <v>41832</v>
      </c>
      <c r="C2809" s="10" t="str">
        <f t="shared" si="258"/>
        <v>July</v>
      </c>
      <c r="D2809" s="10" t="str">
        <f t="shared" si="259"/>
        <v>2014</v>
      </c>
      <c r="E2809" s="3">
        <v>41837</v>
      </c>
      <c r="F2809" s="13">
        <f t="shared" si="260"/>
        <v>5</v>
      </c>
      <c r="G2809" s="2" t="s">
        <v>3765</v>
      </c>
      <c r="H2809" s="2" t="s">
        <v>3149</v>
      </c>
      <c r="I2809" s="22" t="str">
        <f t="shared" si="261"/>
        <v>United States</v>
      </c>
      <c r="J2809" s="22" t="str">
        <f t="shared" si="262"/>
        <v>California</v>
      </c>
      <c r="K2809" s="2" t="s">
        <v>16</v>
      </c>
      <c r="L2809" s="2" t="s">
        <v>2850</v>
      </c>
      <c r="M2809" s="4">
        <v>71.951999999999998</v>
      </c>
      <c r="N2809" s="4">
        <v>6</v>
      </c>
      <c r="O2809" s="4">
        <v>5.3963999999999999</v>
      </c>
      <c r="P2809" s="14">
        <f t="shared" si="263"/>
        <v>7.4999999999999997E-2</v>
      </c>
    </row>
    <row r="2810" spans="1:16" ht="14.25" customHeight="1" x14ac:dyDescent="0.25">
      <c r="A2810" s="2" t="s">
        <v>2849</v>
      </c>
      <c r="B2810" s="3">
        <v>41832</v>
      </c>
      <c r="C2810" s="10" t="str">
        <f t="shared" si="258"/>
        <v>July</v>
      </c>
      <c r="D2810" s="10" t="str">
        <f t="shared" si="259"/>
        <v>2014</v>
      </c>
      <c r="E2810" s="3">
        <v>41837</v>
      </c>
      <c r="F2810" s="13">
        <f t="shared" si="260"/>
        <v>5</v>
      </c>
      <c r="G2810" s="2" t="s">
        <v>3765</v>
      </c>
      <c r="H2810" s="2" t="s">
        <v>3149</v>
      </c>
      <c r="I2810" s="22" t="str">
        <f t="shared" si="261"/>
        <v>United States</v>
      </c>
      <c r="J2810" s="22" t="str">
        <f t="shared" si="262"/>
        <v>California</v>
      </c>
      <c r="K2810" s="2" t="s">
        <v>18</v>
      </c>
      <c r="L2810" s="2" t="s">
        <v>622</v>
      </c>
      <c r="M2810" s="4">
        <v>29.8</v>
      </c>
      <c r="N2810" s="4">
        <v>5</v>
      </c>
      <c r="O2810" s="4">
        <v>9.3125</v>
      </c>
      <c r="P2810" s="14">
        <f t="shared" si="263"/>
        <v>0.3125</v>
      </c>
    </row>
    <row r="2811" spans="1:16" ht="14.25" customHeight="1" x14ac:dyDescent="0.25">
      <c r="A2811" s="2" t="s">
        <v>2851</v>
      </c>
      <c r="B2811" s="3">
        <v>41717</v>
      </c>
      <c r="C2811" s="10" t="str">
        <f t="shared" si="258"/>
        <v>March</v>
      </c>
      <c r="D2811" s="10" t="str">
        <f t="shared" si="259"/>
        <v>2014</v>
      </c>
      <c r="E2811" s="3">
        <v>41722</v>
      </c>
      <c r="F2811" s="13">
        <f t="shared" si="260"/>
        <v>5</v>
      </c>
      <c r="G2811" s="2" t="s">
        <v>3658</v>
      </c>
      <c r="H2811" s="2" t="s">
        <v>3132</v>
      </c>
      <c r="I2811" s="22" t="str">
        <f t="shared" si="261"/>
        <v>United States</v>
      </c>
      <c r="J2811" s="22" t="str">
        <f t="shared" si="262"/>
        <v>Washington</v>
      </c>
      <c r="K2811" s="2" t="s">
        <v>14</v>
      </c>
      <c r="L2811" s="2" t="s">
        <v>402</v>
      </c>
      <c r="M2811" s="4">
        <v>46.2</v>
      </c>
      <c r="N2811" s="4">
        <v>4</v>
      </c>
      <c r="O2811" s="4">
        <v>21.251999999999999</v>
      </c>
      <c r="P2811" s="14">
        <f t="shared" si="263"/>
        <v>0.45999999999999996</v>
      </c>
    </row>
    <row r="2812" spans="1:16" ht="14.25" customHeight="1" x14ac:dyDescent="0.25">
      <c r="A2812" s="2" t="s">
        <v>2852</v>
      </c>
      <c r="B2812" s="3">
        <v>41818</v>
      </c>
      <c r="C2812" s="10" t="str">
        <f t="shared" si="258"/>
        <v>June</v>
      </c>
      <c r="D2812" s="10" t="str">
        <f t="shared" si="259"/>
        <v>2014</v>
      </c>
      <c r="E2812" s="3">
        <v>41820</v>
      </c>
      <c r="F2812" s="13">
        <f t="shared" si="260"/>
        <v>2</v>
      </c>
      <c r="G2812" s="2" t="s">
        <v>3932</v>
      </c>
      <c r="H2812" s="2" t="s">
        <v>3132</v>
      </c>
      <c r="I2812" s="22" t="str">
        <f t="shared" si="261"/>
        <v>United States</v>
      </c>
      <c r="J2812" s="22" t="str">
        <f t="shared" si="262"/>
        <v>Washington</v>
      </c>
      <c r="K2812" s="2" t="s">
        <v>45</v>
      </c>
      <c r="L2812" s="2" t="s">
        <v>2404</v>
      </c>
      <c r="M2812" s="4">
        <v>19.440000000000001</v>
      </c>
      <c r="N2812" s="4">
        <v>3</v>
      </c>
      <c r="O2812" s="4">
        <v>9.3312000000000008</v>
      </c>
      <c r="P2812" s="14">
        <f t="shared" si="263"/>
        <v>0.48000000000000004</v>
      </c>
    </row>
    <row r="2813" spans="1:16" ht="14.25" customHeight="1" x14ac:dyDescent="0.25">
      <c r="A2813" s="2" t="s">
        <v>2852</v>
      </c>
      <c r="B2813" s="3">
        <v>41818</v>
      </c>
      <c r="C2813" s="10" t="str">
        <f t="shared" si="258"/>
        <v>June</v>
      </c>
      <c r="D2813" s="10" t="str">
        <f t="shared" si="259"/>
        <v>2014</v>
      </c>
      <c r="E2813" s="3">
        <v>41820</v>
      </c>
      <c r="F2813" s="13">
        <f t="shared" si="260"/>
        <v>2</v>
      </c>
      <c r="G2813" s="2" t="s">
        <v>3932</v>
      </c>
      <c r="H2813" s="2" t="s">
        <v>3132</v>
      </c>
      <c r="I2813" s="22" t="str">
        <f t="shared" si="261"/>
        <v>United States</v>
      </c>
      <c r="J2813" s="22" t="str">
        <f t="shared" si="262"/>
        <v>Washington</v>
      </c>
      <c r="K2813" s="2" t="s">
        <v>12</v>
      </c>
      <c r="L2813" s="2" t="s">
        <v>2853</v>
      </c>
      <c r="M2813" s="4">
        <v>126.3</v>
      </c>
      <c r="N2813" s="4">
        <v>3</v>
      </c>
      <c r="O2813" s="4">
        <v>40.415999999999997</v>
      </c>
      <c r="P2813" s="14">
        <f t="shared" si="263"/>
        <v>0.32</v>
      </c>
    </row>
    <row r="2814" spans="1:16" ht="14.25" customHeight="1" x14ac:dyDescent="0.25">
      <c r="A2814" s="2" t="s">
        <v>2852</v>
      </c>
      <c r="B2814" s="3">
        <v>41818</v>
      </c>
      <c r="C2814" s="10" t="str">
        <f t="shared" si="258"/>
        <v>June</v>
      </c>
      <c r="D2814" s="10" t="str">
        <f t="shared" si="259"/>
        <v>2014</v>
      </c>
      <c r="E2814" s="3">
        <v>41820</v>
      </c>
      <c r="F2814" s="13">
        <f t="shared" si="260"/>
        <v>2</v>
      </c>
      <c r="G2814" s="2" t="s">
        <v>3932</v>
      </c>
      <c r="H2814" s="2" t="s">
        <v>3132</v>
      </c>
      <c r="I2814" s="22" t="str">
        <f t="shared" si="261"/>
        <v>United States</v>
      </c>
      <c r="J2814" s="22" t="str">
        <f t="shared" si="262"/>
        <v>Washington</v>
      </c>
      <c r="K2814" s="2" t="s">
        <v>38</v>
      </c>
      <c r="L2814" s="2" t="s">
        <v>131</v>
      </c>
      <c r="M2814" s="4">
        <v>1287.45</v>
      </c>
      <c r="N2814" s="4">
        <v>5</v>
      </c>
      <c r="O2814" s="4">
        <v>244.6155</v>
      </c>
      <c r="P2814" s="14">
        <f t="shared" si="263"/>
        <v>0.19</v>
      </c>
    </row>
    <row r="2815" spans="1:16" ht="14.25" customHeight="1" x14ac:dyDescent="0.25">
      <c r="A2815" s="2" t="s">
        <v>2854</v>
      </c>
      <c r="B2815" s="3">
        <v>41184</v>
      </c>
      <c r="C2815" s="10" t="str">
        <f t="shared" si="258"/>
        <v>October</v>
      </c>
      <c r="D2815" s="10" t="str">
        <f t="shared" si="259"/>
        <v>2012</v>
      </c>
      <c r="E2815" s="3">
        <v>41186</v>
      </c>
      <c r="F2815" s="13">
        <f t="shared" si="260"/>
        <v>2</v>
      </c>
      <c r="G2815" s="2" t="s">
        <v>3830</v>
      </c>
      <c r="H2815" s="2" t="s">
        <v>3289</v>
      </c>
      <c r="I2815" s="22" t="str">
        <f t="shared" si="261"/>
        <v>United States</v>
      </c>
      <c r="J2815" s="22" t="str">
        <f t="shared" si="262"/>
        <v>Oregon</v>
      </c>
      <c r="K2815" s="2" t="s">
        <v>12</v>
      </c>
      <c r="L2815" s="2" t="s">
        <v>1167</v>
      </c>
      <c r="M2815" s="4">
        <v>11.032</v>
      </c>
      <c r="N2815" s="4">
        <v>1</v>
      </c>
      <c r="O2815" s="4">
        <v>3.0337999999999998</v>
      </c>
      <c r="P2815" s="14">
        <f t="shared" si="263"/>
        <v>0.27499999999999997</v>
      </c>
    </row>
    <row r="2816" spans="1:16" ht="14.25" customHeight="1" x14ac:dyDescent="0.25">
      <c r="A2816" s="2" t="s">
        <v>2854</v>
      </c>
      <c r="B2816" s="3">
        <v>41184</v>
      </c>
      <c r="C2816" s="10" t="str">
        <f t="shared" si="258"/>
        <v>October</v>
      </c>
      <c r="D2816" s="10" t="str">
        <f t="shared" si="259"/>
        <v>2012</v>
      </c>
      <c r="E2816" s="3">
        <v>41186</v>
      </c>
      <c r="F2816" s="13">
        <f t="shared" si="260"/>
        <v>2</v>
      </c>
      <c r="G2816" s="2" t="s">
        <v>3830</v>
      </c>
      <c r="H2816" s="2" t="s">
        <v>3289</v>
      </c>
      <c r="I2816" s="22" t="str">
        <f t="shared" si="261"/>
        <v>United States</v>
      </c>
      <c r="J2816" s="22" t="str">
        <f t="shared" si="262"/>
        <v>Oregon</v>
      </c>
      <c r="K2816" s="2" t="s">
        <v>38</v>
      </c>
      <c r="L2816" s="2" t="s">
        <v>114</v>
      </c>
      <c r="M2816" s="4">
        <v>53.04</v>
      </c>
      <c r="N2816" s="4">
        <v>3</v>
      </c>
      <c r="O2816" s="4">
        <v>-4.641</v>
      </c>
      <c r="P2816" s="14">
        <f t="shared" si="263"/>
        <v>-8.7500000000000008E-2</v>
      </c>
    </row>
    <row r="2817" spans="1:16" ht="14.25" customHeight="1" x14ac:dyDescent="0.25">
      <c r="A2817" s="2" t="s">
        <v>2855</v>
      </c>
      <c r="B2817" s="3">
        <v>41673</v>
      </c>
      <c r="C2817" s="10" t="str">
        <f t="shared" si="258"/>
        <v>February</v>
      </c>
      <c r="D2817" s="10" t="str">
        <f t="shared" si="259"/>
        <v>2014</v>
      </c>
      <c r="E2817" s="3">
        <v>41678</v>
      </c>
      <c r="F2817" s="13">
        <f t="shared" si="260"/>
        <v>5</v>
      </c>
      <c r="G2817" s="2" t="s">
        <v>3626</v>
      </c>
      <c r="H2817" s="2" t="s">
        <v>3149</v>
      </c>
      <c r="I2817" s="22" t="str">
        <f t="shared" si="261"/>
        <v>United States</v>
      </c>
      <c r="J2817" s="22" t="str">
        <f t="shared" si="262"/>
        <v>California</v>
      </c>
      <c r="K2817" s="2" t="s">
        <v>12</v>
      </c>
      <c r="L2817" s="2" t="s">
        <v>2856</v>
      </c>
      <c r="M2817" s="4">
        <v>210.58</v>
      </c>
      <c r="N2817" s="4">
        <v>2</v>
      </c>
      <c r="O2817" s="4">
        <v>12.6348</v>
      </c>
      <c r="P2817" s="14">
        <f t="shared" si="263"/>
        <v>0.06</v>
      </c>
    </row>
    <row r="2818" spans="1:16" ht="14.25" customHeight="1" x14ac:dyDescent="0.25">
      <c r="A2818" s="2" t="s">
        <v>2855</v>
      </c>
      <c r="B2818" s="3">
        <v>41673</v>
      </c>
      <c r="C2818" s="10" t="str">
        <f t="shared" si="258"/>
        <v>February</v>
      </c>
      <c r="D2818" s="10" t="str">
        <f t="shared" si="259"/>
        <v>2014</v>
      </c>
      <c r="E2818" s="3">
        <v>41678</v>
      </c>
      <c r="F2818" s="13">
        <f t="shared" si="260"/>
        <v>5</v>
      </c>
      <c r="G2818" s="2" t="s">
        <v>3626</v>
      </c>
      <c r="H2818" s="2" t="s">
        <v>3149</v>
      </c>
      <c r="I2818" s="22" t="str">
        <f t="shared" si="261"/>
        <v>United States</v>
      </c>
      <c r="J2818" s="22" t="str">
        <f t="shared" si="262"/>
        <v>California</v>
      </c>
      <c r="K2818" s="2" t="s">
        <v>18</v>
      </c>
      <c r="L2818" s="2" t="s">
        <v>1528</v>
      </c>
      <c r="M2818" s="4">
        <v>30.96</v>
      </c>
      <c r="N2818" s="4">
        <v>2</v>
      </c>
      <c r="O2818" s="4">
        <v>10.061999999999999</v>
      </c>
      <c r="P2818" s="14">
        <f t="shared" si="263"/>
        <v>0.32499999999999996</v>
      </c>
    </row>
    <row r="2819" spans="1:16" ht="14.25" customHeight="1" x14ac:dyDescent="0.25">
      <c r="A2819" s="2" t="s">
        <v>2855</v>
      </c>
      <c r="B2819" s="3">
        <v>41673</v>
      </c>
      <c r="C2819" s="10" t="str">
        <f t="shared" ref="C2819:C2882" si="264">TEXT(B2819,"mmmm")</f>
        <v>February</v>
      </c>
      <c r="D2819" s="10" t="str">
        <f t="shared" ref="D2819:D2882" si="265">TEXT(B2819,"yyyy")</f>
        <v>2014</v>
      </c>
      <c r="E2819" s="3">
        <v>41678</v>
      </c>
      <c r="F2819" s="13">
        <f t="shared" ref="F2819:F2882" si="266">E2819-B2819</f>
        <v>5</v>
      </c>
      <c r="G2819" s="2" t="s">
        <v>3626</v>
      </c>
      <c r="H2819" s="2" t="s">
        <v>3149</v>
      </c>
      <c r="I2819" s="22" t="str">
        <f t="shared" ref="I2819:I2882" si="267">LEFT(H2819,FIND(",",H2819)-1)</f>
        <v>United States</v>
      </c>
      <c r="J2819" s="22" t="str">
        <f t="shared" ref="J2819:J2882" si="268">TRIM(RIGHT(H2819,LEN(H2819)-FIND("@",SUBSTITUTE(H2819,",","@",LEN(H2819)-LEN(SUBSTITUTE(H2819,",",""))))))</f>
        <v>California</v>
      </c>
      <c r="K2819" s="2" t="s">
        <v>510</v>
      </c>
      <c r="L2819" s="2" t="s">
        <v>2857</v>
      </c>
      <c r="M2819" s="4">
        <v>239.98400000000001</v>
      </c>
      <c r="N2819" s="4">
        <v>2</v>
      </c>
      <c r="O2819" s="4">
        <v>38.997399999999999</v>
      </c>
      <c r="P2819" s="14">
        <f t="shared" ref="P2819:P2882" si="269">IF(M2819=0,0,O2819/M2819)</f>
        <v>0.16249999999999998</v>
      </c>
    </row>
    <row r="2820" spans="1:16" ht="14.25" customHeight="1" x14ac:dyDescent="0.25">
      <c r="A2820" s="2" t="s">
        <v>2858</v>
      </c>
      <c r="B2820" s="3">
        <v>41638</v>
      </c>
      <c r="C2820" s="10" t="str">
        <f t="shared" si="264"/>
        <v>December</v>
      </c>
      <c r="D2820" s="10" t="str">
        <f t="shared" si="265"/>
        <v>2013</v>
      </c>
      <c r="E2820" s="3">
        <v>41642</v>
      </c>
      <c r="F2820" s="13">
        <f t="shared" si="266"/>
        <v>4</v>
      </c>
      <c r="G2820" s="2" t="s">
        <v>3957</v>
      </c>
      <c r="H2820" s="2" t="s">
        <v>3224</v>
      </c>
      <c r="I2820" s="22" t="str">
        <f t="shared" si="267"/>
        <v>United States</v>
      </c>
      <c r="J2820" s="22" t="str">
        <f t="shared" si="268"/>
        <v>California</v>
      </c>
      <c r="K2820" s="2" t="s">
        <v>28</v>
      </c>
      <c r="L2820" s="2" t="s">
        <v>460</v>
      </c>
      <c r="M2820" s="4">
        <v>14.03</v>
      </c>
      <c r="N2820" s="4">
        <v>1</v>
      </c>
      <c r="O2820" s="4">
        <v>4.0686999999999998</v>
      </c>
      <c r="P2820" s="14">
        <f t="shared" si="269"/>
        <v>0.28999999999999998</v>
      </c>
    </row>
    <row r="2821" spans="1:16" ht="14.25" customHeight="1" x14ac:dyDescent="0.25">
      <c r="A2821" s="2" t="s">
        <v>2858</v>
      </c>
      <c r="B2821" s="3">
        <v>41638</v>
      </c>
      <c r="C2821" s="10" t="str">
        <f t="shared" si="264"/>
        <v>December</v>
      </c>
      <c r="D2821" s="10" t="str">
        <f t="shared" si="265"/>
        <v>2013</v>
      </c>
      <c r="E2821" s="3">
        <v>41642</v>
      </c>
      <c r="F2821" s="13">
        <f t="shared" si="266"/>
        <v>4</v>
      </c>
      <c r="G2821" s="2" t="s">
        <v>3957</v>
      </c>
      <c r="H2821" s="2" t="s">
        <v>3224</v>
      </c>
      <c r="I2821" s="22" t="str">
        <f t="shared" si="267"/>
        <v>United States</v>
      </c>
      <c r="J2821" s="22" t="str">
        <f t="shared" si="268"/>
        <v>California</v>
      </c>
      <c r="K2821" s="2" t="s">
        <v>82</v>
      </c>
      <c r="L2821" s="2" t="s">
        <v>1821</v>
      </c>
      <c r="M2821" s="4">
        <v>27.96</v>
      </c>
      <c r="N2821" s="4">
        <v>2</v>
      </c>
      <c r="O2821" s="4">
        <v>7.2695999999999996</v>
      </c>
      <c r="P2821" s="14">
        <f t="shared" si="269"/>
        <v>0.25999999999999995</v>
      </c>
    </row>
    <row r="2822" spans="1:16" ht="14.25" customHeight="1" x14ac:dyDescent="0.25">
      <c r="A2822" s="2" t="s">
        <v>2859</v>
      </c>
      <c r="B2822" s="3">
        <v>41530</v>
      </c>
      <c r="C2822" s="10" t="str">
        <f t="shared" si="264"/>
        <v>September</v>
      </c>
      <c r="D2822" s="10" t="str">
        <f t="shared" si="265"/>
        <v>2013</v>
      </c>
      <c r="E2822" s="3">
        <v>41531</v>
      </c>
      <c r="F2822" s="13">
        <f t="shared" si="266"/>
        <v>1</v>
      </c>
      <c r="G2822" s="2" t="s">
        <v>3666</v>
      </c>
      <c r="H2822" s="2" t="s">
        <v>3161</v>
      </c>
      <c r="I2822" s="22" t="str">
        <f t="shared" si="267"/>
        <v>United States</v>
      </c>
      <c r="J2822" s="22" t="str">
        <f t="shared" si="268"/>
        <v>Colorado</v>
      </c>
      <c r="K2822" s="2" t="s">
        <v>16</v>
      </c>
      <c r="L2822" s="2" t="s">
        <v>2860</v>
      </c>
      <c r="M2822" s="4">
        <v>146.952</v>
      </c>
      <c r="N2822" s="4">
        <v>3</v>
      </c>
      <c r="O2822" s="4">
        <v>9.1844999999999999</v>
      </c>
      <c r="P2822" s="14">
        <f t="shared" si="269"/>
        <v>6.25E-2</v>
      </c>
    </row>
    <row r="2823" spans="1:16" ht="14.25" customHeight="1" x14ac:dyDescent="0.25">
      <c r="A2823" s="2" t="s">
        <v>2859</v>
      </c>
      <c r="B2823" s="3">
        <v>41530</v>
      </c>
      <c r="C2823" s="10" t="str">
        <f t="shared" si="264"/>
        <v>September</v>
      </c>
      <c r="D2823" s="10" t="str">
        <f t="shared" si="265"/>
        <v>2013</v>
      </c>
      <c r="E2823" s="3">
        <v>41531</v>
      </c>
      <c r="F2823" s="13">
        <f t="shared" si="266"/>
        <v>1</v>
      </c>
      <c r="G2823" s="2" t="s">
        <v>3666</v>
      </c>
      <c r="H2823" s="2" t="s">
        <v>3161</v>
      </c>
      <c r="I2823" s="22" t="str">
        <f t="shared" si="267"/>
        <v>United States</v>
      </c>
      <c r="J2823" s="22" t="str">
        <f t="shared" si="268"/>
        <v>Colorado</v>
      </c>
      <c r="K2823" s="2" t="s">
        <v>72</v>
      </c>
      <c r="L2823" s="2" t="s">
        <v>1091</v>
      </c>
      <c r="M2823" s="4">
        <v>83.135999999999996</v>
      </c>
      <c r="N2823" s="4">
        <v>4</v>
      </c>
      <c r="O2823" s="4">
        <v>5.1959999999999997</v>
      </c>
      <c r="P2823" s="14">
        <f t="shared" si="269"/>
        <v>6.25E-2</v>
      </c>
    </row>
    <row r="2824" spans="1:16" ht="14.25" customHeight="1" x14ac:dyDescent="0.25">
      <c r="A2824" s="2" t="s">
        <v>2861</v>
      </c>
      <c r="B2824" s="3">
        <v>40988</v>
      </c>
      <c r="C2824" s="10" t="str">
        <f t="shared" si="264"/>
        <v>March</v>
      </c>
      <c r="D2824" s="10" t="str">
        <f t="shared" si="265"/>
        <v>2012</v>
      </c>
      <c r="E2824" s="3">
        <v>40990</v>
      </c>
      <c r="F2824" s="13">
        <f t="shared" si="266"/>
        <v>2</v>
      </c>
      <c r="G2824" s="2" t="s">
        <v>3899</v>
      </c>
      <c r="H2824" s="2" t="s">
        <v>3169</v>
      </c>
      <c r="I2824" s="22" t="str">
        <f t="shared" si="267"/>
        <v>United States</v>
      </c>
      <c r="J2824" s="22" t="str">
        <f t="shared" si="268"/>
        <v>Oregon</v>
      </c>
      <c r="K2824" s="2" t="s">
        <v>28</v>
      </c>
      <c r="L2824" s="2" t="s">
        <v>2159</v>
      </c>
      <c r="M2824" s="4">
        <v>29.303999999999998</v>
      </c>
      <c r="N2824" s="4">
        <v>3</v>
      </c>
      <c r="O2824" s="4">
        <v>2.5640999999999998</v>
      </c>
      <c r="P2824" s="14">
        <f t="shared" si="269"/>
        <v>8.7499999999999994E-2</v>
      </c>
    </row>
    <row r="2825" spans="1:16" ht="14.25" customHeight="1" x14ac:dyDescent="0.25">
      <c r="A2825" s="2" t="s">
        <v>2862</v>
      </c>
      <c r="B2825" s="3">
        <v>41533</v>
      </c>
      <c r="C2825" s="10" t="str">
        <f t="shared" si="264"/>
        <v>September</v>
      </c>
      <c r="D2825" s="10" t="str">
        <f t="shared" si="265"/>
        <v>2013</v>
      </c>
      <c r="E2825" s="3">
        <v>41538</v>
      </c>
      <c r="F2825" s="13">
        <f t="shared" si="266"/>
        <v>5</v>
      </c>
      <c r="G2825" s="2" t="s">
        <v>3845</v>
      </c>
      <c r="H2825" s="2" t="s">
        <v>3296</v>
      </c>
      <c r="I2825" s="22" t="str">
        <f t="shared" si="267"/>
        <v>United States</v>
      </c>
      <c r="J2825" s="22" t="str">
        <f t="shared" si="268"/>
        <v>Idaho</v>
      </c>
      <c r="K2825" s="2" t="s">
        <v>18</v>
      </c>
      <c r="L2825" s="2" t="s">
        <v>2691</v>
      </c>
      <c r="M2825" s="4">
        <v>20.416</v>
      </c>
      <c r="N2825" s="4">
        <v>4</v>
      </c>
      <c r="O2825" s="4">
        <v>6.6352000000000002</v>
      </c>
      <c r="P2825" s="14">
        <f t="shared" si="269"/>
        <v>0.32500000000000001</v>
      </c>
    </row>
    <row r="2826" spans="1:16" ht="14.25" customHeight="1" x14ac:dyDescent="0.25">
      <c r="A2826" s="2" t="s">
        <v>2862</v>
      </c>
      <c r="B2826" s="3">
        <v>41533</v>
      </c>
      <c r="C2826" s="10" t="str">
        <f t="shared" si="264"/>
        <v>September</v>
      </c>
      <c r="D2826" s="10" t="str">
        <f t="shared" si="265"/>
        <v>2013</v>
      </c>
      <c r="E2826" s="3">
        <v>41538</v>
      </c>
      <c r="F2826" s="13">
        <f t="shared" si="266"/>
        <v>5</v>
      </c>
      <c r="G2826" s="2" t="s">
        <v>3845</v>
      </c>
      <c r="H2826" s="2" t="s">
        <v>3296</v>
      </c>
      <c r="I2826" s="22" t="str">
        <f t="shared" si="267"/>
        <v>United States</v>
      </c>
      <c r="J2826" s="22" t="str">
        <f t="shared" si="268"/>
        <v>Idaho</v>
      </c>
      <c r="K2826" s="2" t="s">
        <v>22</v>
      </c>
      <c r="L2826" s="2" t="s">
        <v>549</v>
      </c>
      <c r="M2826" s="4">
        <v>1128.3900000000001</v>
      </c>
      <c r="N2826" s="4">
        <v>3</v>
      </c>
      <c r="O2826" s="4">
        <v>259.52969999999999</v>
      </c>
      <c r="P2826" s="14">
        <f t="shared" si="269"/>
        <v>0.22999999999999998</v>
      </c>
    </row>
    <row r="2827" spans="1:16" ht="14.25" customHeight="1" x14ac:dyDescent="0.25">
      <c r="A2827" s="2" t="s">
        <v>2863</v>
      </c>
      <c r="B2827" s="3">
        <v>41788</v>
      </c>
      <c r="C2827" s="10" t="str">
        <f t="shared" si="264"/>
        <v>May</v>
      </c>
      <c r="D2827" s="10" t="str">
        <f t="shared" si="265"/>
        <v>2014</v>
      </c>
      <c r="E2827" s="3">
        <v>41793</v>
      </c>
      <c r="F2827" s="13">
        <f t="shared" si="266"/>
        <v>5</v>
      </c>
      <c r="G2827" s="2" t="s">
        <v>3811</v>
      </c>
      <c r="H2827" s="2" t="s">
        <v>3139</v>
      </c>
      <c r="I2827" s="22" t="str">
        <f t="shared" si="267"/>
        <v>United States</v>
      </c>
      <c r="J2827" s="22" t="str">
        <f t="shared" si="268"/>
        <v>Arizona</v>
      </c>
      <c r="K2827" s="2" t="s">
        <v>16</v>
      </c>
      <c r="L2827" s="2" t="s">
        <v>2864</v>
      </c>
      <c r="M2827" s="4">
        <v>195.96</v>
      </c>
      <c r="N2827" s="4">
        <v>5</v>
      </c>
      <c r="O2827" s="4">
        <v>19.596</v>
      </c>
      <c r="P2827" s="14">
        <f t="shared" si="269"/>
        <v>9.9999999999999992E-2</v>
      </c>
    </row>
    <row r="2828" spans="1:16" ht="14.25" customHeight="1" x14ac:dyDescent="0.25">
      <c r="A2828" s="2" t="s">
        <v>2863</v>
      </c>
      <c r="B2828" s="3">
        <v>41788</v>
      </c>
      <c r="C2828" s="10" t="str">
        <f t="shared" si="264"/>
        <v>May</v>
      </c>
      <c r="D2828" s="10" t="str">
        <f t="shared" si="265"/>
        <v>2014</v>
      </c>
      <c r="E2828" s="3">
        <v>41793</v>
      </c>
      <c r="F2828" s="13">
        <f t="shared" si="266"/>
        <v>5</v>
      </c>
      <c r="G2828" s="2" t="s">
        <v>3811</v>
      </c>
      <c r="H2828" s="2" t="s">
        <v>3139</v>
      </c>
      <c r="I2828" s="22" t="str">
        <f t="shared" si="267"/>
        <v>United States</v>
      </c>
      <c r="J2828" s="22" t="str">
        <f t="shared" si="268"/>
        <v>Arizona</v>
      </c>
      <c r="K2828" s="2" t="s">
        <v>45</v>
      </c>
      <c r="L2828" s="2" t="s">
        <v>1275</v>
      </c>
      <c r="M2828" s="4">
        <v>15.552</v>
      </c>
      <c r="N2828" s="4">
        <v>3</v>
      </c>
      <c r="O2828" s="4">
        <v>5.4432</v>
      </c>
      <c r="P2828" s="14">
        <f t="shared" si="269"/>
        <v>0.35000000000000003</v>
      </c>
    </row>
    <row r="2829" spans="1:16" ht="14.25" customHeight="1" x14ac:dyDescent="0.25">
      <c r="A2829" s="2" t="s">
        <v>2863</v>
      </c>
      <c r="B2829" s="3">
        <v>41788</v>
      </c>
      <c r="C2829" s="10" t="str">
        <f t="shared" si="264"/>
        <v>May</v>
      </c>
      <c r="D2829" s="10" t="str">
        <f t="shared" si="265"/>
        <v>2014</v>
      </c>
      <c r="E2829" s="3">
        <v>41793</v>
      </c>
      <c r="F2829" s="13">
        <f t="shared" si="266"/>
        <v>5</v>
      </c>
      <c r="G2829" s="2" t="s">
        <v>3811</v>
      </c>
      <c r="H2829" s="2" t="s">
        <v>3139</v>
      </c>
      <c r="I2829" s="22" t="str">
        <f t="shared" si="267"/>
        <v>United States</v>
      </c>
      <c r="J2829" s="22" t="str">
        <f t="shared" si="268"/>
        <v>Arizona</v>
      </c>
      <c r="K2829" s="2" t="s">
        <v>38</v>
      </c>
      <c r="L2829" s="2" t="s">
        <v>2401</v>
      </c>
      <c r="M2829" s="4">
        <v>271.96800000000002</v>
      </c>
      <c r="N2829" s="4">
        <v>4</v>
      </c>
      <c r="O2829" s="4">
        <v>54.393599999999999</v>
      </c>
      <c r="P2829" s="14">
        <f t="shared" si="269"/>
        <v>0.19999999999999998</v>
      </c>
    </row>
    <row r="2830" spans="1:16" ht="14.25" customHeight="1" x14ac:dyDescent="0.25">
      <c r="A2830" s="2" t="s">
        <v>2865</v>
      </c>
      <c r="B2830" s="3">
        <v>40896</v>
      </c>
      <c r="C2830" s="10" t="str">
        <f t="shared" si="264"/>
        <v>December</v>
      </c>
      <c r="D2830" s="10" t="str">
        <f t="shared" si="265"/>
        <v>2011</v>
      </c>
      <c r="E2830" s="3">
        <v>40898</v>
      </c>
      <c r="F2830" s="13">
        <f t="shared" si="266"/>
        <v>2</v>
      </c>
      <c r="G2830" s="2" t="s">
        <v>3754</v>
      </c>
      <c r="H2830" s="2" t="s">
        <v>3131</v>
      </c>
      <c r="I2830" s="22" t="str">
        <f t="shared" si="267"/>
        <v>United States</v>
      </c>
      <c r="J2830" s="22" t="str">
        <f t="shared" si="268"/>
        <v>California</v>
      </c>
      <c r="K2830" s="2" t="s">
        <v>9</v>
      </c>
      <c r="L2830" s="2" t="s">
        <v>2331</v>
      </c>
      <c r="M2830" s="4">
        <v>14.62</v>
      </c>
      <c r="N2830" s="4">
        <v>2</v>
      </c>
      <c r="O2830" s="4">
        <v>6.8714000000000004</v>
      </c>
      <c r="P2830" s="14">
        <f t="shared" si="269"/>
        <v>0.47000000000000003</v>
      </c>
    </row>
    <row r="2831" spans="1:16" ht="14.25" customHeight="1" x14ac:dyDescent="0.25">
      <c r="A2831" s="2" t="s">
        <v>2865</v>
      </c>
      <c r="B2831" s="3">
        <v>40896</v>
      </c>
      <c r="C2831" s="10" t="str">
        <f t="shared" si="264"/>
        <v>December</v>
      </c>
      <c r="D2831" s="10" t="str">
        <f t="shared" si="265"/>
        <v>2011</v>
      </c>
      <c r="E2831" s="3">
        <v>40898</v>
      </c>
      <c r="F2831" s="13">
        <f t="shared" si="266"/>
        <v>2</v>
      </c>
      <c r="G2831" s="2" t="s">
        <v>3754</v>
      </c>
      <c r="H2831" s="2" t="s">
        <v>3131</v>
      </c>
      <c r="I2831" s="22" t="str">
        <f t="shared" si="267"/>
        <v>United States</v>
      </c>
      <c r="J2831" s="22" t="str">
        <f t="shared" si="268"/>
        <v>California</v>
      </c>
      <c r="K2831" s="2" t="s">
        <v>79</v>
      </c>
      <c r="L2831" s="2" t="s">
        <v>963</v>
      </c>
      <c r="M2831" s="4">
        <v>22.55</v>
      </c>
      <c r="N2831" s="4">
        <v>5</v>
      </c>
      <c r="O2831" s="4">
        <v>8.7944999999999993</v>
      </c>
      <c r="P2831" s="14">
        <f t="shared" si="269"/>
        <v>0.38999999999999996</v>
      </c>
    </row>
    <row r="2832" spans="1:16" ht="14.25" customHeight="1" x14ac:dyDescent="0.25">
      <c r="A2832" s="2" t="s">
        <v>2865</v>
      </c>
      <c r="B2832" s="3">
        <v>40896</v>
      </c>
      <c r="C2832" s="10" t="str">
        <f t="shared" si="264"/>
        <v>December</v>
      </c>
      <c r="D2832" s="10" t="str">
        <f t="shared" si="265"/>
        <v>2011</v>
      </c>
      <c r="E2832" s="3">
        <v>40898</v>
      </c>
      <c r="F2832" s="13">
        <f t="shared" si="266"/>
        <v>2</v>
      </c>
      <c r="G2832" s="2" t="s">
        <v>3754</v>
      </c>
      <c r="H2832" s="2" t="s">
        <v>3131</v>
      </c>
      <c r="I2832" s="22" t="str">
        <f t="shared" si="267"/>
        <v>United States</v>
      </c>
      <c r="J2832" s="22" t="str">
        <f t="shared" si="268"/>
        <v>California</v>
      </c>
      <c r="K2832" s="2" t="s">
        <v>16</v>
      </c>
      <c r="L2832" s="2" t="s">
        <v>2866</v>
      </c>
      <c r="M2832" s="4">
        <v>583.79999999999995</v>
      </c>
      <c r="N2832" s="4">
        <v>5</v>
      </c>
      <c r="O2832" s="4">
        <v>72.974999999999994</v>
      </c>
      <c r="P2832" s="14">
        <f t="shared" si="269"/>
        <v>0.125</v>
      </c>
    </row>
    <row r="2833" spans="1:16" ht="14.25" customHeight="1" x14ac:dyDescent="0.25">
      <c r="A2833" s="2" t="s">
        <v>2865</v>
      </c>
      <c r="B2833" s="3">
        <v>40896</v>
      </c>
      <c r="C2833" s="10" t="str">
        <f t="shared" si="264"/>
        <v>December</v>
      </c>
      <c r="D2833" s="10" t="str">
        <f t="shared" si="265"/>
        <v>2011</v>
      </c>
      <c r="E2833" s="3">
        <v>40898</v>
      </c>
      <c r="F2833" s="13">
        <f t="shared" si="266"/>
        <v>2</v>
      </c>
      <c r="G2833" s="2" t="s">
        <v>3754</v>
      </c>
      <c r="H2833" s="2" t="s">
        <v>3131</v>
      </c>
      <c r="I2833" s="22" t="str">
        <f t="shared" si="267"/>
        <v>United States</v>
      </c>
      <c r="J2833" s="22" t="str">
        <f t="shared" si="268"/>
        <v>California</v>
      </c>
      <c r="K2833" s="2" t="s">
        <v>16</v>
      </c>
      <c r="L2833" s="2" t="s">
        <v>1329</v>
      </c>
      <c r="M2833" s="4">
        <v>211.16800000000001</v>
      </c>
      <c r="N2833" s="4">
        <v>4</v>
      </c>
      <c r="O2833" s="4">
        <v>15.8376</v>
      </c>
      <c r="P2833" s="14">
        <f t="shared" si="269"/>
        <v>7.4999999999999997E-2</v>
      </c>
    </row>
    <row r="2834" spans="1:16" ht="14.25" customHeight="1" x14ac:dyDescent="0.25">
      <c r="A2834" s="2" t="s">
        <v>2867</v>
      </c>
      <c r="B2834" s="3">
        <v>41463</v>
      </c>
      <c r="C2834" s="10" t="str">
        <f t="shared" si="264"/>
        <v>July</v>
      </c>
      <c r="D2834" s="10" t="str">
        <f t="shared" si="265"/>
        <v>2013</v>
      </c>
      <c r="E2834" s="3">
        <v>41469</v>
      </c>
      <c r="F2834" s="13">
        <f t="shared" si="266"/>
        <v>6</v>
      </c>
      <c r="G2834" s="2" t="s">
        <v>3328</v>
      </c>
      <c r="H2834" s="2" t="s">
        <v>3135</v>
      </c>
      <c r="I2834" s="22" t="str">
        <f t="shared" si="267"/>
        <v>United States</v>
      </c>
      <c r="J2834" s="22" t="str">
        <f t="shared" si="268"/>
        <v>Utah</v>
      </c>
      <c r="K2834" s="2" t="s">
        <v>45</v>
      </c>
      <c r="L2834" s="2" t="s">
        <v>278</v>
      </c>
      <c r="M2834" s="4">
        <v>12.96</v>
      </c>
      <c r="N2834" s="4">
        <v>2</v>
      </c>
      <c r="O2834" s="4">
        <v>6.2207999999999997</v>
      </c>
      <c r="P2834" s="14">
        <f t="shared" si="269"/>
        <v>0.47999999999999993</v>
      </c>
    </row>
    <row r="2835" spans="1:16" ht="14.25" customHeight="1" x14ac:dyDescent="0.25">
      <c r="A2835" s="2" t="s">
        <v>2867</v>
      </c>
      <c r="B2835" s="3">
        <v>41463</v>
      </c>
      <c r="C2835" s="10" t="str">
        <f t="shared" si="264"/>
        <v>July</v>
      </c>
      <c r="D2835" s="10" t="str">
        <f t="shared" si="265"/>
        <v>2013</v>
      </c>
      <c r="E2835" s="3">
        <v>41469</v>
      </c>
      <c r="F2835" s="13">
        <f t="shared" si="266"/>
        <v>6</v>
      </c>
      <c r="G2835" s="2" t="s">
        <v>3328</v>
      </c>
      <c r="H2835" s="2" t="s">
        <v>3135</v>
      </c>
      <c r="I2835" s="22" t="str">
        <f t="shared" si="267"/>
        <v>United States</v>
      </c>
      <c r="J2835" s="22" t="str">
        <f t="shared" si="268"/>
        <v>Utah</v>
      </c>
      <c r="K2835" s="2" t="s">
        <v>14</v>
      </c>
      <c r="L2835" s="2" t="s">
        <v>1961</v>
      </c>
      <c r="M2835" s="4">
        <v>45.98</v>
      </c>
      <c r="N2835" s="4">
        <v>2</v>
      </c>
      <c r="O2835" s="4">
        <v>12.8744</v>
      </c>
      <c r="P2835" s="14">
        <f t="shared" si="269"/>
        <v>0.28000000000000003</v>
      </c>
    </row>
    <row r="2836" spans="1:16" ht="14.25" customHeight="1" x14ac:dyDescent="0.25">
      <c r="A2836" s="2" t="s">
        <v>2868</v>
      </c>
      <c r="B2836" s="3">
        <v>41871</v>
      </c>
      <c r="C2836" s="10" t="str">
        <f t="shared" si="264"/>
        <v>August</v>
      </c>
      <c r="D2836" s="10" t="str">
        <f t="shared" si="265"/>
        <v>2014</v>
      </c>
      <c r="E2836" s="3">
        <v>41875</v>
      </c>
      <c r="F2836" s="13">
        <f t="shared" si="266"/>
        <v>4</v>
      </c>
      <c r="G2836" s="2" t="s">
        <v>3711</v>
      </c>
      <c r="H2836" s="2" t="s">
        <v>3221</v>
      </c>
      <c r="I2836" s="22" t="str">
        <f t="shared" si="267"/>
        <v>United States</v>
      </c>
      <c r="J2836" s="22" t="str">
        <f t="shared" si="268"/>
        <v>Utah</v>
      </c>
      <c r="K2836" s="2" t="s">
        <v>18</v>
      </c>
      <c r="L2836" s="2" t="s">
        <v>2358</v>
      </c>
      <c r="M2836" s="4">
        <v>102.72</v>
      </c>
      <c r="N2836" s="4">
        <v>3</v>
      </c>
      <c r="O2836" s="4">
        <v>37.235999999999997</v>
      </c>
      <c r="P2836" s="14">
        <f t="shared" si="269"/>
        <v>0.36249999999999999</v>
      </c>
    </row>
    <row r="2837" spans="1:16" ht="14.25" customHeight="1" x14ac:dyDescent="0.25">
      <c r="A2837" s="2" t="s">
        <v>2869</v>
      </c>
      <c r="B2837" s="3">
        <v>41790</v>
      </c>
      <c r="C2837" s="10" t="str">
        <f t="shared" si="264"/>
        <v>May</v>
      </c>
      <c r="D2837" s="10" t="str">
        <f t="shared" si="265"/>
        <v>2014</v>
      </c>
      <c r="E2837" s="3">
        <v>41795</v>
      </c>
      <c r="F2837" s="13">
        <f t="shared" si="266"/>
        <v>5</v>
      </c>
      <c r="G2837" s="2" t="s">
        <v>3944</v>
      </c>
      <c r="H2837" s="2" t="s">
        <v>3131</v>
      </c>
      <c r="I2837" s="22" t="str">
        <f t="shared" si="267"/>
        <v>United States</v>
      </c>
      <c r="J2837" s="22" t="str">
        <f t="shared" si="268"/>
        <v>California</v>
      </c>
      <c r="K2837" s="2" t="s">
        <v>45</v>
      </c>
      <c r="L2837" s="2" t="s">
        <v>2398</v>
      </c>
      <c r="M2837" s="4">
        <v>37.520000000000003</v>
      </c>
      <c r="N2837" s="4">
        <v>4</v>
      </c>
      <c r="O2837" s="4">
        <v>18.009599999999999</v>
      </c>
      <c r="P2837" s="14">
        <f t="shared" si="269"/>
        <v>0.47999999999999993</v>
      </c>
    </row>
    <row r="2838" spans="1:16" ht="14.25" customHeight="1" x14ac:dyDescent="0.25">
      <c r="A2838" s="2" t="s">
        <v>2870</v>
      </c>
      <c r="B2838" s="3">
        <v>41116</v>
      </c>
      <c r="C2838" s="10" t="str">
        <f t="shared" si="264"/>
        <v>July</v>
      </c>
      <c r="D2838" s="10" t="str">
        <f t="shared" si="265"/>
        <v>2012</v>
      </c>
      <c r="E2838" s="3">
        <v>41121</v>
      </c>
      <c r="F2838" s="13">
        <f t="shared" si="266"/>
        <v>5</v>
      </c>
      <c r="G2838" s="2" t="s">
        <v>3421</v>
      </c>
      <c r="H2838" s="2" t="s">
        <v>3196</v>
      </c>
      <c r="I2838" s="22" t="str">
        <f t="shared" si="267"/>
        <v>United States</v>
      </c>
      <c r="J2838" s="22" t="str">
        <f t="shared" si="268"/>
        <v>Arizona</v>
      </c>
      <c r="K2838" s="2" t="s">
        <v>72</v>
      </c>
      <c r="L2838" s="2" t="s">
        <v>2240</v>
      </c>
      <c r="M2838" s="4">
        <v>266.35199999999998</v>
      </c>
      <c r="N2838" s="4">
        <v>3</v>
      </c>
      <c r="O2838" s="4">
        <v>13.317600000000001</v>
      </c>
      <c r="P2838" s="14">
        <f t="shared" si="269"/>
        <v>5.000000000000001E-2</v>
      </c>
    </row>
    <row r="2839" spans="1:16" ht="14.25" customHeight="1" x14ac:dyDescent="0.25">
      <c r="A2839" s="2" t="s">
        <v>2871</v>
      </c>
      <c r="B2839" s="3">
        <v>41508</v>
      </c>
      <c r="C2839" s="10" t="str">
        <f t="shared" si="264"/>
        <v>August</v>
      </c>
      <c r="D2839" s="10" t="str">
        <f t="shared" si="265"/>
        <v>2013</v>
      </c>
      <c r="E2839" s="3">
        <v>41511</v>
      </c>
      <c r="F2839" s="13">
        <f t="shared" si="266"/>
        <v>3</v>
      </c>
      <c r="G2839" s="2" t="s">
        <v>3423</v>
      </c>
      <c r="H2839" s="2" t="s">
        <v>3132</v>
      </c>
      <c r="I2839" s="22" t="str">
        <f t="shared" si="267"/>
        <v>United States</v>
      </c>
      <c r="J2839" s="22" t="str">
        <f t="shared" si="268"/>
        <v>Washington</v>
      </c>
      <c r="K2839" s="2" t="s">
        <v>18</v>
      </c>
      <c r="L2839" s="2" t="s">
        <v>482</v>
      </c>
      <c r="M2839" s="4">
        <v>33.44</v>
      </c>
      <c r="N2839" s="4">
        <v>10</v>
      </c>
      <c r="O2839" s="4">
        <v>11.704000000000001</v>
      </c>
      <c r="P2839" s="14">
        <f t="shared" si="269"/>
        <v>0.35000000000000003</v>
      </c>
    </row>
    <row r="2840" spans="1:16" ht="14.25" customHeight="1" x14ac:dyDescent="0.25">
      <c r="A2840" s="2" t="s">
        <v>2872</v>
      </c>
      <c r="B2840" s="3">
        <v>40639</v>
      </c>
      <c r="C2840" s="10" t="str">
        <f t="shared" si="264"/>
        <v>April</v>
      </c>
      <c r="D2840" s="10" t="str">
        <f t="shared" si="265"/>
        <v>2011</v>
      </c>
      <c r="E2840" s="3">
        <v>40643</v>
      </c>
      <c r="F2840" s="13">
        <f t="shared" si="266"/>
        <v>4</v>
      </c>
      <c r="G2840" s="2" t="s">
        <v>3542</v>
      </c>
      <c r="H2840" s="2" t="s">
        <v>3131</v>
      </c>
      <c r="I2840" s="22" t="str">
        <f t="shared" si="267"/>
        <v>United States</v>
      </c>
      <c r="J2840" s="22" t="str">
        <f t="shared" si="268"/>
        <v>California</v>
      </c>
      <c r="K2840" s="2" t="s">
        <v>14</v>
      </c>
      <c r="L2840" s="2" t="s">
        <v>1433</v>
      </c>
      <c r="M2840" s="4">
        <v>70.95</v>
      </c>
      <c r="N2840" s="4">
        <v>3</v>
      </c>
      <c r="O2840" s="4">
        <v>18.446999999999999</v>
      </c>
      <c r="P2840" s="14">
        <f t="shared" si="269"/>
        <v>0.25999999999999995</v>
      </c>
    </row>
    <row r="2841" spans="1:16" ht="14.25" customHeight="1" x14ac:dyDescent="0.25">
      <c r="A2841" s="2" t="s">
        <v>2872</v>
      </c>
      <c r="B2841" s="3">
        <v>40639</v>
      </c>
      <c r="C2841" s="10" t="str">
        <f t="shared" si="264"/>
        <v>April</v>
      </c>
      <c r="D2841" s="10" t="str">
        <f t="shared" si="265"/>
        <v>2011</v>
      </c>
      <c r="E2841" s="3">
        <v>40643</v>
      </c>
      <c r="F2841" s="13">
        <f t="shared" si="266"/>
        <v>4</v>
      </c>
      <c r="G2841" s="2" t="s">
        <v>3542</v>
      </c>
      <c r="H2841" s="2" t="s">
        <v>3131</v>
      </c>
      <c r="I2841" s="22" t="str">
        <f t="shared" si="267"/>
        <v>United States</v>
      </c>
      <c r="J2841" s="22" t="str">
        <f t="shared" si="268"/>
        <v>California</v>
      </c>
      <c r="K2841" s="2" t="s">
        <v>18</v>
      </c>
      <c r="L2841" s="2" t="s">
        <v>65</v>
      </c>
      <c r="M2841" s="4">
        <v>65.567999999999998</v>
      </c>
      <c r="N2841" s="4">
        <v>2</v>
      </c>
      <c r="O2841" s="4">
        <v>23.7684</v>
      </c>
      <c r="P2841" s="14">
        <f t="shared" si="269"/>
        <v>0.36249999999999999</v>
      </c>
    </row>
    <row r="2842" spans="1:16" ht="14.25" customHeight="1" x14ac:dyDescent="0.25">
      <c r="A2842" s="2" t="s">
        <v>2872</v>
      </c>
      <c r="B2842" s="3">
        <v>40639</v>
      </c>
      <c r="C2842" s="10" t="str">
        <f t="shared" si="264"/>
        <v>April</v>
      </c>
      <c r="D2842" s="10" t="str">
        <f t="shared" si="265"/>
        <v>2011</v>
      </c>
      <c r="E2842" s="3">
        <v>40643</v>
      </c>
      <c r="F2842" s="13">
        <f t="shared" si="266"/>
        <v>4</v>
      </c>
      <c r="G2842" s="2" t="s">
        <v>3542</v>
      </c>
      <c r="H2842" s="2" t="s">
        <v>3131</v>
      </c>
      <c r="I2842" s="22" t="str">
        <f t="shared" si="267"/>
        <v>United States</v>
      </c>
      <c r="J2842" s="22" t="str">
        <f t="shared" si="268"/>
        <v>California</v>
      </c>
      <c r="K2842" s="2" t="s">
        <v>38</v>
      </c>
      <c r="L2842" s="2" t="s">
        <v>1038</v>
      </c>
      <c r="M2842" s="4">
        <v>299.97000000000003</v>
      </c>
      <c r="N2842" s="4">
        <v>3</v>
      </c>
      <c r="O2842" s="4">
        <v>131.98679999999999</v>
      </c>
      <c r="P2842" s="14">
        <f t="shared" si="269"/>
        <v>0.43999999999999995</v>
      </c>
    </row>
    <row r="2843" spans="1:16" ht="14.25" customHeight="1" x14ac:dyDescent="0.25">
      <c r="A2843" s="2" t="s">
        <v>2873</v>
      </c>
      <c r="B2843" s="3">
        <v>41314</v>
      </c>
      <c r="C2843" s="10" t="str">
        <f t="shared" si="264"/>
        <v>February</v>
      </c>
      <c r="D2843" s="10" t="str">
        <f t="shared" si="265"/>
        <v>2013</v>
      </c>
      <c r="E2843" s="3">
        <v>41318</v>
      </c>
      <c r="F2843" s="13">
        <f t="shared" si="266"/>
        <v>4</v>
      </c>
      <c r="G2843" s="2" t="s">
        <v>3863</v>
      </c>
      <c r="H2843" s="2" t="s">
        <v>3134</v>
      </c>
      <c r="I2843" s="22" t="str">
        <f t="shared" si="267"/>
        <v>United States</v>
      </c>
      <c r="J2843" s="22" t="str">
        <f t="shared" si="268"/>
        <v>California</v>
      </c>
      <c r="K2843" s="2" t="s">
        <v>38</v>
      </c>
      <c r="L2843" s="2" t="s">
        <v>137</v>
      </c>
      <c r="M2843" s="4">
        <v>89.97</v>
      </c>
      <c r="N2843" s="4">
        <v>3</v>
      </c>
      <c r="O2843" s="4">
        <v>39.586799999999997</v>
      </c>
      <c r="P2843" s="14">
        <f t="shared" si="269"/>
        <v>0.43999999999999995</v>
      </c>
    </row>
    <row r="2844" spans="1:16" ht="14.25" customHeight="1" x14ac:dyDescent="0.25">
      <c r="A2844" s="2" t="s">
        <v>2873</v>
      </c>
      <c r="B2844" s="3">
        <v>41314</v>
      </c>
      <c r="C2844" s="10" t="str">
        <f t="shared" si="264"/>
        <v>February</v>
      </c>
      <c r="D2844" s="10" t="str">
        <f t="shared" si="265"/>
        <v>2013</v>
      </c>
      <c r="E2844" s="3">
        <v>41318</v>
      </c>
      <c r="F2844" s="13">
        <f t="shared" si="266"/>
        <v>4</v>
      </c>
      <c r="G2844" s="2" t="s">
        <v>3863</v>
      </c>
      <c r="H2844" s="2" t="s">
        <v>3134</v>
      </c>
      <c r="I2844" s="22" t="str">
        <f t="shared" si="267"/>
        <v>United States</v>
      </c>
      <c r="J2844" s="22" t="str">
        <f t="shared" si="268"/>
        <v>California</v>
      </c>
      <c r="K2844" s="2" t="s">
        <v>38</v>
      </c>
      <c r="L2844" s="2" t="s">
        <v>2874</v>
      </c>
      <c r="M2844" s="4">
        <v>31.86</v>
      </c>
      <c r="N2844" s="4">
        <v>2</v>
      </c>
      <c r="O2844" s="4">
        <v>11.151</v>
      </c>
      <c r="P2844" s="14">
        <f t="shared" si="269"/>
        <v>0.35</v>
      </c>
    </row>
    <row r="2845" spans="1:16" ht="14.25" customHeight="1" x14ac:dyDescent="0.25">
      <c r="A2845" s="2" t="s">
        <v>2875</v>
      </c>
      <c r="B2845" s="3">
        <v>41998</v>
      </c>
      <c r="C2845" s="10" t="str">
        <f t="shared" si="264"/>
        <v>December</v>
      </c>
      <c r="D2845" s="10" t="str">
        <f t="shared" si="265"/>
        <v>2014</v>
      </c>
      <c r="E2845" s="3">
        <v>42004</v>
      </c>
      <c r="F2845" s="13">
        <f t="shared" si="266"/>
        <v>6</v>
      </c>
      <c r="G2845" s="2" t="s">
        <v>3418</v>
      </c>
      <c r="H2845" s="2" t="s">
        <v>3239</v>
      </c>
      <c r="I2845" s="22" t="str">
        <f t="shared" si="267"/>
        <v>United States</v>
      </c>
      <c r="J2845" s="22" t="str">
        <f t="shared" si="268"/>
        <v>Idaho</v>
      </c>
      <c r="K2845" s="2" t="s">
        <v>18</v>
      </c>
      <c r="L2845" s="2" t="s">
        <v>2876</v>
      </c>
      <c r="M2845" s="4">
        <v>21.312000000000001</v>
      </c>
      <c r="N2845" s="4">
        <v>3</v>
      </c>
      <c r="O2845" s="4">
        <v>7.992</v>
      </c>
      <c r="P2845" s="14">
        <f t="shared" si="269"/>
        <v>0.375</v>
      </c>
    </row>
    <row r="2846" spans="1:16" ht="14.25" customHeight="1" x14ac:dyDescent="0.25">
      <c r="A2846" s="2" t="s">
        <v>2877</v>
      </c>
      <c r="B2846" s="3">
        <v>41926</v>
      </c>
      <c r="C2846" s="10" t="str">
        <f t="shared" si="264"/>
        <v>October</v>
      </c>
      <c r="D2846" s="10" t="str">
        <f t="shared" si="265"/>
        <v>2014</v>
      </c>
      <c r="E2846" s="3">
        <v>41933</v>
      </c>
      <c r="F2846" s="13">
        <f t="shared" si="266"/>
        <v>7</v>
      </c>
      <c r="G2846" s="2" t="s">
        <v>3497</v>
      </c>
      <c r="H2846" s="2" t="s">
        <v>3224</v>
      </c>
      <c r="I2846" s="22" t="str">
        <f t="shared" si="267"/>
        <v>United States</v>
      </c>
      <c r="J2846" s="22" t="str">
        <f t="shared" si="268"/>
        <v>California</v>
      </c>
      <c r="K2846" s="2" t="s">
        <v>38</v>
      </c>
      <c r="L2846" s="2" t="s">
        <v>1743</v>
      </c>
      <c r="M2846" s="4">
        <v>209.94</v>
      </c>
      <c r="N2846" s="4">
        <v>6</v>
      </c>
      <c r="O2846" s="4">
        <v>39.888599999999997</v>
      </c>
      <c r="P2846" s="14">
        <f t="shared" si="269"/>
        <v>0.18999999999999997</v>
      </c>
    </row>
    <row r="2847" spans="1:16" ht="14.25" customHeight="1" x14ac:dyDescent="0.25">
      <c r="A2847" s="2" t="s">
        <v>2877</v>
      </c>
      <c r="B2847" s="3">
        <v>41926</v>
      </c>
      <c r="C2847" s="10" t="str">
        <f t="shared" si="264"/>
        <v>October</v>
      </c>
      <c r="D2847" s="10" t="str">
        <f t="shared" si="265"/>
        <v>2014</v>
      </c>
      <c r="E2847" s="3">
        <v>41933</v>
      </c>
      <c r="F2847" s="13">
        <f t="shared" si="266"/>
        <v>7</v>
      </c>
      <c r="G2847" s="2" t="s">
        <v>3497</v>
      </c>
      <c r="H2847" s="2" t="s">
        <v>3224</v>
      </c>
      <c r="I2847" s="22" t="str">
        <f t="shared" si="267"/>
        <v>United States</v>
      </c>
      <c r="J2847" s="22" t="str">
        <f t="shared" si="268"/>
        <v>California</v>
      </c>
      <c r="K2847" s="2" t="s">
        <v>16</v>
      </c>
      <c r="L2847" s="2" t="s">
        <v>2402</v>
      </c>
      <c r="M2847" s="4">
        <v>31.984000000000002</v>
      </c>
      <c r="N2847" s="4">
        <v>2</v>
      </c>
      <c r="O2847" s="4">
        <v>-7.9960000000000004</v>
      </c>
      <c r="P2847" s="14">
        <f t="shared" si="269"/>
        <v>-0.25</v>
      </c>
    </row>
    <row r="2848" spans="1:16" ht="14.25" customHeight="1" x14ac:dyDescent="0.25">
      <c r="A2848" s="2" t="s">
        <v>2877</v>
      </c>
      <c r="B2848" s="3">
        <v>41926</v>
      </c>
      <c r="C2848" s="10" t="str">
        <f t="shared" si="264"/>
        <v>October</v>
      </c>
      <c r="D2848" s="10" t="str">
        <f t="shared" si="265"/>
        <v>2014</v>
      </c>
      <c r="E2848" s="3">
        <v>41933</v>
      </c>
      <c r="F2848" s="13">
        <f t="shared" si="266"/>
        <v>7</v>
      </c>
      <c r="G2848" s="2" t="s">
        <v>3497</v>
      </c>
      <c r="H2848" s="2" t="s">
        <v>3224</v>
      </c>
      <c r="I2848" s="22" t="str">
        <f t="shared" si="267"/>
        <v>United States</v>
      </c>
      <c r="J2848" s="22" t="str">
        <f t="shared" si="268"/>
        <v>California</v>
      </c>
      <c r="K2848" s="2" t="s">
        <v>18</v>
      </c>
      <c r="L2848" s="2" t="s">
        <v>959</v>
      </c>
      <c r="M2848" s="4">
        <v>5083.96</v>
      </c>
      <c r="N2848" s="4">
        <v>5</v>
      </c>
      <c r="O2848" s="4">
        <v>1906.4849999999999</v>
      </c>
      <c r="P2848" s="14">
        <f t="shared" si="269"/>
        <v>0.375</v>
      </c>
    </row>
    <row r="2849" spans="1:16" ht="14.25" customHeight="1" x14ac:dyDescent="0.25">
      <c r="A2849" s="2" t="s">
        <v>2878</v>
      </c>
      <c r="B2849" s="3">
        <v>41583</v>
      </c>
      <c r="C2849" s="10" t="str">
        <f t="shared" si="264"/>
        <v>November</v>
      </c>
      <c r="D2849" s="10" t="str">
        <f t="shared" si="265"/>
        <v>2013</v>
      </c>
      <c r="E2849" s="3">
        <v>41587</v>
      </c>
      <c r="F2849" s="13">
        <f t="shared" si="266"/>
        <v>4</v>
      </c>
      <c r="G2849" s="2" t="s">
        <v>3795</v>
      </c>
      <c r="H2849" s="2" t="s">
        <v>3149</v>
      </c>
      <c r="I2849" s="22" t="str">
        <f t="shared" si="267"/>
        <v>United States</v>
      </c>
      <c r="J2849" s="22" t="str">
        <f t="shared" si="268"/>
        <v>California</v>
      </c>
      <c r="K2849" s="2" t="s">
        <v>510</v>
      </c>
      <c r="L2849" s="2" t="s">
        <v>2202</v>
      </c>
      <c r="M2849" s="4">
        <v>686.4</v>
      </c>
      <c r="N2849" s="4">
        <v>2</v>
      </c>
      <c r="O2849" s="4">
        <v>77.22</v>
      </c>
      <c r="P2849" s="14">
        <f t="shared" si="269"/>
        <v>0.1125</v>
      </c>
    </row>
    <row r="2850" spans="1:16" ht="14.25" customHeight="1" x14ac:dyDescent="0.25">
      <c r="A2850" s="2" t="s">
        <v>2879</v>
      </c>
      <c r="B2850" s="3">
        <v>41975</v>
      </c>
      <c r="C2850" s="10" t="str">
        <f t="shared" si="264"/>
        <v>December</v>
      </c>
      <c r="D2850" s="10" t="str">
        <f t="shared" si="265"/>
        <v>2014</v>
      </c>
      <c r="E2850" s="3">
        <v>41980</v>
      </c>
      <c r="F2850" s="13">
        <f t="shared" si="266"/>
        <v>5</v>
      </c>
      <c r="G2850" s="2" t="s">
        <v>3320</v>
      </c>
      <c r="H2850" s="2" t="s">
        <v>3132</v>
      </c>
      <c r="I2850" s="22" t="str">
        <f t="shared" si="267"/>
        <v>United States</v>
      </c>
      <c r="J2850" s="22" t="str">
        <f t="shared" si="268"/>
        <v>Washington</v>
      </c>
      <c r="K2850" s="2" t="s">
        <v>18</v>
      </c>
      <c r="L2850" s="2" t="s">
        <v>1736</v>
      </c>
      <c r="M2850" s="4">
        <v>15.92</v>
      </c>
      <c r="N2850" s="4">
        <v>5</v>
      </c>
      <c r="O2850" s="4">
        <v>5.3730000000000002</v>
      </c>
      <c r="P2850" s="14">
        <f t="shared" si="269"/>
        <v>0.33750000000000002</v>
      </c>
    </row>
    <row r="2851" spans="1:16" ht="14.25" customHeight="1" x14ac:dyDescent="0.25">
      <c r="A2851" s="2" t="s">
        <v>2879</v>
      </c>
      <c r="B2851" s="3">
        <v>41975</v>
      </c>
      <c r="C2851" s="10" t="str">
        <f t="shared" si="264"/>
        <v>December</v>
      </c>
      <c r="D2851" s="10" t="str">
        <f t="shared" si="265"/>
        <v>2014</v>
      </c>
      <c r="E2851" s="3">
        <v>41980</v>
      </c>
      <c r="F2851" s="13">
        <f t="shared" si="266"/>
        <v>5</v>
      </c>
      <c r="G2851" s="2" t="s">
        <v>3320</v>
      </c>
      <c r="H2851" s="2" t="s">
        <v>3132</v>
      </c>
      <c r="I2851" s="22" t="str">
        <f t="shared" si="267"/>
        <v>United States</v>
      </c>
      <c r="J2851" s="22" t="str">
        <f t="shared" si="268"/>
        <v>Washington</v>
      </c>
      <c r="K2851" s="2" t="s">
        <v>12</v>
      </c>
      <c r="L2851" s="2" t="s">
        <v>219</v>
      </c>
      <c r="M2851" s="4">
        <v>70.680000000000007</v>
      </c>
      <c r="N2851" s="4">
        <v>12</v>
      </c>
      <c r="O2851" s="4">
        <v>31.0992</v>
      </c>
      <c r="P2851" s="14">
        <f t="shared" si="269"/>
        <v>0.43999999999999995</v>
      </c>
    </row>
    <row r="2852" spans="1:16" ht="14.25" customHeight="1" x14ac:dyDescent="0.25">
      <c r="A2852" s="2" t="s">
        <v>2879</v>
      </c>
      <c r="B2852" s="3">
        <v>41975</v>
      </c>
      <c r="C2852" s="10" t="str">
        <f t="shared" si="264"/>
        <v>December</v>
      </c>
      <c r="D2852" s="10" t="str">
        <f t="shared" si="265"/>
        <v>2014</v>
      </c>
      <c r="E2852" s="3">
        <v>41980</v>
      </c>
      <c r="F2852" s="13">
        <f t="shared" si="266"/>
        <v>5</v>
      </c>
      <c r="G2852" s="2" t="s">
        <v>3320</v>
      </c>
      <c r="H2852" s="2" t="s">
        <v>3132</v>
      </c>
      <c r="I2852" s="22" t="str">
        <f t="shared" si="267"/>
        <v>United States</v>
      </c>
      <c r="J2852" s="22" t="str">
        <f t="shared" si="268"/>
        <v>Washington</v>
      </c>
      <c r="K2852" s="2" t="s">
        <v>28</v>
      </c>
      <c r="L2852" s="2" t="s">
        <v>1758</v>
      </c>
      <c r="M2852" s="4">
        <v>541.24</v>
      </c>
      <c r="N2852" s="4">
        <v>4</v>
      </c>
      <c r="O2852" s="4">
        <v>5.4123999999999999</v>
      </c>
      <c r="P2852" s="14">
        <f t="shared" si="269"/>
        <v>0.01</v>
      </c>
    </row>
    <row r="2853" spans="1:16" ht="14.25" customHeight="1" x14ac:dyDescent="0.25">
      <c r="A2853" s="2" t="s">
        <v>2880</v>
      </c>
      <c r="B2853" s="3">
        <v>40991</v>
      </c>
      <c r="C2853" s="10" t="str">
        <f t="shared" si="264"/>
        <v>March</v>
      </c>
      <c r="D2853" s="10" t="str">
        <f t="shared" si="265"/>
        <v>2012</v>
      </c>
      <c r="E2853" s="3">
        <v>40993</v>
      </c>
      <c r="F2853" s="13">
        <f t="shared" si="266"/>
        <v>2</v>
      </c>
      <c r="G2853" s="2" t="s">
        <v>3600</v>
      </c>
      <c r="H2853" s="2" t="s">
        <v>3131</v>
      </c>
      <c r="I2853" s="22" t="str">
        <f t="shared" si="267"/>
        <v>United States</v>
      </c>
      <c r="J2853" s="22" t="str">
        <f t="shared" si="268"/>
        <v>California</v>
      </c>
      <c r="K2853" s="2" t="s">
        <v>45</v>
      </c>
      <c r="L2853" s="2" t="s">
        <v>2008</v>
      </c>
      <c r="M2853" s="4">
        <v>192.72</v>
      </c>
      <c r="N2853" s="4">
        <v>11</v>
      </c>
      <c r="O2853" s="4">
        <v>92.505600000000001</v>
      </c>
      <c r="P2853" s="14">
        <f t="shared" si="269"/>
        <v>0.48</v>
      </c>
    </row>
    <row r="2854" spans="1:16" ht="14.25" customHeight="1" x14ac:dyDescent="0.25">
      <c r="A2854" s="2" t="s">
        <v>2880</v>
      </c>
      <c r="B2854" s="3">
        <v>40991</v>
      </c>
      <c r="C2854" s="10" t="str">
        <f t="shared" si="264"/>
        <v>March</v>
      </c>
      <c r="D2854" s="10" t="str">
        <f t="shared" si="265"/>
        <v>2012</v>
      </c>
      <c r="E2854" s="3">
        <v>40993</v>
      </c>
      <c r="F2854" s="13">
        <f t="shared" si="266"/>
        <v>2</v>
      </c>
      <c r="G2854" s="2" t="s">
        <v>3600</v>
      </c>
      <c r="H2854" s="2" t="s">
        <v>3131</v>
      </c>
      <c r="I2854" s="22" t="str">
        <f t="shared" si="267"/>
        <v>United States</v>
      </c>
      <c r="J2854" s="22" t="str">
        <f t="shared" si="268"/>
        <v>California</v>
      </c>
      <c r="K2854" s="2" t="s">
        <v>38</v>
      </c>
      <c r="L2854" s="2" t="s">
        <v>1854</v>
      </c>
      <c r="M2854" s="4">
        <v>239.97</v>
      </c>
      <c r="N2854" s="4">
        <v>3</v>
      </c>
      <c r="O2854" s="4">
        <v>86.389200000000002</v>
      </c>
      <c r="P2854" s="14">
        <f t="shared" si="269"/>
        <v>0.36</v>
      </c>
    </row>
    <row r="2855" spans="1:16" ht="14.25" customHeight="1" x14ac:dyDescent="0.25">
      <c r="A2855" s="2" t="s">
        <v>2881</v>
      </c>
      <c r="B2855" s="3">
        <v>40751</v>
      </c>
      <c r="C2855" s="10" t="str">
        <f t="shared" si="264"/>
        <v>July</v>
      </c>
      <c r="D2855" s="10" t="str">
        <f t="shared" si="265"/>
        <v>2011</v>
      </c>
      <c r="E2855" s="3">
        <v>40754</v>
      </c>
      <c r="F2855" s="13">
        <f t="shared" si="266"/>
        <v>3</v>
      </c>
      <c r="G2855" s="2" t="s">
        <v>3340</v>
      </c>
      <c r="H2855" s="2" t="s">
        <v>3131</v>
      </c>
      <c r="I2855" s="22" t="str">
        <f t="shared" si="267"/>
        <v>United States</v>
      </c>
      <c r="J2855" s="22" t="str">
        <f t="shared" si="268"/>
        <v>California</v>
      </c>
      <c r="K2855" s="2" t="s">
        <v>28</v>
      </c>
      <c r="L2855" s="2" t="s">
        <v>2882</v>
      </c>
      <c r="M2855" s="4">
        <v>276.27999999999997</v>
      </c>
      <c r="N2855" s="4">
        <v>2</v>
      </c>
      <c r="O2855" s="4">
        <v>0</v>
      </c>
      <c r="P2855" s="14">
        <f t="shared" si="269"/>
        <v>0</v>
      </c>
    </row>
    <row r="2856" spans="1:16" ht="14.25" customHeight="1" x14ac:dyDescent="0.25">
      <c r="A2856" s="2" t="s">
        <v>2883</v>
      </c>
      <c r="B2856" s="3">
        <v>41975</v>
      </c>
      <c r="C2856" s="10" t="str">
        <f t="shared" si="264"/>
        <v>December</v>
      </c>
      <c r="D2856" s="10" t="str">
        <f t="shared" si="265"/>
        <v>2014</v>
      </c>
      <c r="E2856" s="3">
        <v>41981</v>
      </c>
      <c r="F2856" s="13">
        <f t="shared" si="266"/>
        <v>6</v>
      </c>
      <c r="G2856" s="2" t="s">
        <v>3557</v>
      </c>
      <c r="H2856" s="2" t="s">
        <v>3218</v>
      </c>
      <c r="I2856" s="22" t="str">
        <f t="shared" si="267"/>
        <v>United States</v>
      </c>
      <c r="J2856" s="22" t="str">
        <f t="shared" si="268"/>
        <v>California</v>
      </c>
      <c r="K2856" s="2" t="s">
        <v>12</v>
      </c>
      <c r="L2856" s="2" t="s">
        <v>338</v>
      </c>
      <c r="M2856" s="4">
        <v>629.64</v>
      </c>
      <c r="N2856" s="4">
        <v>9</v>
      </c>
      <c r="O2856" s="4">
        <v>107.03879999999999</v>
      </c>
      <c r="P2856" s="14">
        <f t="shared" si="269"/>
        <v>0.16999999999999998</v>
      </c>
    </row>
    <row r="2857" spans="1:16" ht="14.25" customHeight="1" x14ac:dyDescent="0.25">
      <c r="A2857" s="2" t="s">
        <v>2884</v>
      </c>
      <c r="B2857" s="3">
        <v>41244</v>
      </c>
      <c r="C2857" s="10" t="str">
        <f t="shared" si="264"/>
        <v>December</v>
      </c>
      <c r="D2857" s="10" t="str">
        <f t="shared" si="265"/>
        <v>2012</v>
      </c>
      <c r="E2857" s="3">
        <v>41249</v>
      </c>
      <c r="F2857" s="13">
        <f t="shared" si="266"/>
        <v>5</v>
      </c>
      <c r="G2857" s="2" t="s">
        <v>3958</v>
      </c>
      <c r="H2857" s="2" t="s">
        <v>3149</v>
      </c>
      <c r="I2857" s="22" t="str">
        <f t="shared" si="267"/>
        <v>United States</v>
      </c>
      <c r="J2857" s="22" t="str">
        <f t="shared" si="268"/>
        <v>California</v>
      </c>
      <c r="K2857" s="2" t="s">
        <v>72</v>
      </c>
      <c r="L2857" s="2" t="s">
        <v>532</v>
      </c>
      <c r="M2857" s="4">
        <v>2676.672</v>
      </c>
      <c r="N2857" s="4">
        <v>9</v>
      </c>
      <c r="O2857" s="4">
        <v>267.66719999999998</v>
      </c>
      <c r="P2857" s="14">
        <f t="shared" si="269"/>
        <v>9.9999999999999992E-2</v>
      </c>
    </row>
    <row r="2858" spans="1:16" ht="14.25" customHeight="1" x14ac:dyDescent="0.25">
      <c r="A2858" s="2" t="s">
        <v>2885</v>
      </c>
      <c r="B2858" s="3">
        <v>41502</v>
      </c>
      <c r="C2858" s="10" t="str">
        <f t="shared" si="264"/>
        <v>August</v>
      </c>
      <c r="D2858" s="10" t="str">
        <f t="shared" si="265"/>
        <v>2013</v>
      </c>
      <c r="E2858" s="3">
        <v>41509</v>
      </c>
      <c r="F2858" s="13">
        <f t="shared" si="266"/>
        <v>7</v>
      </c>
      <c r="G2858" s="2" t="s">
        <v>3376</v>
      </c>
      <c r="H2858" s="2" t="s">
        <v>3131</v>
      </c>
      <c r="I2858" s="22" t="str">
        <f t="shared" si="267"/>
        <v>United States</v>
      </c>
      <c r="J2858" s="22" t="str">
        <f t="shared" si="268"/>
        <v>California</v>
      </c>
      <c r="K2858" s="2" t="s">
        <v>12</v>
      </c>
      <c r="L2858" s="2" t="s">
        <v>2886</v>
      </c>
      <c r="M2858" s="4">
        <v>312.02999999999997</v>
      </c>
      <c r="N2858" s="4">
        <v>3</v>
      </c>
      <c r="O2858" s="4">
        <v>43.684199999999997</v>
      </c>
      <c r="P2858" s="14">
        <f t="shared" si="269"/>
        <v>0.14000000000000001</v>
      </c>
    </row>
    <row r="2859" spans="1:16" ht="14.25" customHeight="1" x14ac:dyDescent="0.25">
      <c r="A2859" s="2" t="s">
        <v>2885</v>
      </c>
      <c r="B2859" s="3">
        <v>41502</v>
      </c>
      <c r="C2859" s="10" t="str">
        <f t="shared" si="264"/>
        <v>August</v>
      </c>
      <c r="D2859" s="10" t="str">
        <f t="shared" si="265"/>
        <v>2013</v>
      </c>
      <c r="E2859" s="3">
        <v>41509</v>
      </c>
      <c r="F2859" s="13">
        <f t="shared" si="266"/>
        <v>7</v>
      </c>
      <c r="G2859" s="2" t="s">
        <v>3376</v>
      </c>
      <c r="H2859" s="2" t="s">
        <v>3131</v>
      </c>
      <c r="I2859" s="22" t="str">
        <f t="shared" si="267"/>
        <v>United States</v>
      </c>
      <c r="J2859" s="22" t="str">
        <f t="shared" si="268"/>
        <v>California</v>
      </c>
      <c r="K2859" s="2" t="s">
        <v>28</v>
      </c>
      <c r="L2859" s="2" t="s">
        <v>843</v>
      </c>
      <c r="M2859" s="4">
        <v>17.940000000000001</v>
      </c>
      <c r="N2859" s="4">
        <v>3</v>
      </c>
      <c r="O2859" s="4">
        <v>3.0497999999999998</v>
      </c>
      <c r="P2859" s="14">
        <f t="shared" si="269"/>
        <v>0.16999999999999998</v>
      </c>
    </row>
    <row r="2860" spans="1:16" ht="14.25" customHeight="1" x14ac:dyDescent="0.25">
      <c r="A2860" s="2" t="s">
        <v>2885</v>
      </c>
      <c r="B2860" s="3">
        <v>41502</v>
      </c>
      <c r="C2860" s="10" t="str">
        <f t="shared" si="264"/>
        <v>August</v>
      </c>
      <c r="D2860" s="10" t="str">
        <f t="shared" si="265"/>
        <v>2013</v>
      </c>
      <c r="E2860" s="3">
        <v>41509</v>
      </c>
      <c r="F2860" s="13">
        <f t="shared" si="266"/>
        <v>7</v>
      </c>
      <c r="G2860" s="2" t="s">
        <v>3376</v>
      </c>
      <c r="H2860" s="2" t="s">
        <v>3131</v>
      </c>
      <c r="I2860" s="22" t="str">
        <f t="shared" si="267"/>
        <v>United States</v>
      </c>
      <c r="J2860" s="22" t="str">
        <f t="shared" si="268"/>
        <v>California</v>
      </c>
      <c r="K2860" s="2" t="s">
        <v>16</v>
      </c>
      <c r="L2860" s="2" t="s">
        <v>2175</v>
      </c>
      <c r="M2860" s="4">
        <v>165.6</v>
      </c>
      <c r="N2860" s="4">
        <v>3</v>
      </c>
      <c r="O2860" s="4">
        <v>10.35</v>
      </c>
      <c r="P2860" s="14">
        <f t="shared" si="269"/>
        <v>6.25E-2</v>
      </c>
    </row>
    <row r="2861" spans="1:16" ht="14.25" customHeight="1" x14ac:dyDescent="0.25">
      <c r="A2861" s="2" t="s">
        <v>2885</v>
      </c>
      <c r="B2861" s="3">
        <v>41502</v>
      </c>
      <c r="C2861" s="10" t="str">
        <f t="shared" si="264"/>
        <v>August</v>
      </c>
      <c r="D2861" s="10" t="str">
        <f t="shared" si="265"/>
        <v>2013</v>
      </c>
      <c r="E2861" s="3">
        <v>41509</v>
      </c>
      <c r="F2861" s="13">
        <f t="shared" si="266"/>
        <v>7</v>
      </c>
      <c r="G2861" s="2" t="s">
        <v>3376</v>
      </c>
      <c r="H2861" s="2" t="s">
        <v>3131</v>
      </c>
      <c r="I2861" s="22" t="str">
        <f t="shared" si="267"/>
        <v>United States</v>
      </c>
      <c r="J2861" s="22" t="str">
        <f t="shared" si="268"/>
        <v>California</v>
      </c>
      <c r="K2861" s="2" t="s">
        <v>45</v>
      </c>
      <c r="L2861" s="2" t="s">
        <v>2398</v>
      </c>
      <c r="M2861" s="4">
        <v>37.520000000000003</v>
      </c>
      <c r="N2861" s="4">
        <v>4</v>
      </c>
      <c r="O2861" s="4">
        <v>18.009599999999999</v>
      </c>
      <c r="P2861" s="14">
        <f t="shared" si="269"/>
        <v>0.47999999999999993</v>
      </c>
    </row>
    <row r="2862" spans="1:16" ht="14.25" customHeight="1" x14ac:dyDescent="0.25">
      <c r="A2862" s="2" t="s">
        <v>2887</v>
      </c>
      <c r="B2862" s="3">
        <v>41627</v>
      </c>
      <c r="C2862" s="10" t="str">
        <f t="shared" si="264"/>
        <v>December</v>
      </c>
      <c r="D2862" s="10" t="str">
        <f t="shared" si="265"/>
        <v>2013</v>
      </c>
      <c r="E2862" s="3">
        <v>41629</v>
      </c>
      <c r="F2862" s="13">
        <f t="shared" si="266"/>
        <v>2</v>
      </c>
      <c r="G2862" s="2" t="s">
        <v>3667</v>
      </c>
      <c r="H2862" s="2" t="s">
        <v>3134</v>
      </c>
      <c r="I2862" s="22" t="str">
        <f t="shared" si="267"/>
        <v>United States</v>
      </c>
      <c r="J2862" s="22" t="str">
        <f t="shared" si="268"/>
        <v>California</v>
      </c>
      <c r="K2862" s="2" t="s">
        <v>16</v>
      </c>
      <c r="L2862" s="2" t="s">
        <v>2076</v>
      </c>
      <c r="M2862" s="4">
        <v>66.975999999999999</v>
      </c>
      <c r="N2862" s="4">
        <v>7</v>
      </c>
      <c r="O2862" s="4">
        <v>6.6976000000000004</v>
      </c>
      <c r="P2862" s="14">
        <f t="shared" si="269"/>
        <v>0.1</v>
      </c>
    </row>
    <row r="2863" spans="1:16" ht="14.25" customHeight="1" x14ac:dyDescent="0.25">
      <c r="A2863" s="2" t="s">
        <v>2888</v>
      </c>
      <c r="B2863" s="3">
        <v>40934</v>
      </c>
      <c r="C2863" s="10" t="str">
        <f t="shared" si="264"/>
        <v>January</v>
      </c>
      <c r="D2863" s="10" t="str">
        <f t="shared" si="265"/>
        <v>2012</v>
      </c>
      <c r="E2863" s="3">
        <v>40940</v>
      </c>
      <c r="F2863" s="13">
        <f t="shared" si="266"/>
        <v>6</v>
      </c>
      <c r="G2863" s="2" t="s">
        <v>3897</v>
      </c>
      <c r="H2863" s="2" t="s">
        <v>3263</v>
      </c>
      <c r="I2863" s="22" t="str">
        <f t="shared" si="267"/>
        <v>United States</v>
      </c>
      <c r="J2863" s="22" t="str">
        <f t="shared" si="268"/>
        <v>California</v>
      </c>
      <c r="K2863" s="2" t="s">
        <v>45</v>
      </c>
      <c r="L2863" s="2" t="s">
        <v>1375</v>
      </c>
      <c r="M2863" s="4">
        <v>182.72</v>
      </c>
      <c r="N2863" s="4">
        <v>8</v>
      </c>
      <c r="O2863" s="4">
        <v>84.051199999999994</v>
      </c>
      <c r="P2863" s="14">
        <f t="shared" si="269"/>
        <v>0.45999999999999996</v>
      </c>
    </row>
    <row r="2864" spans="1:16" ht="14.25" customHeight="1" x14ac:dyDescent="0.25">
      <c r="A2864" s="2" t="s">
        <v>2889</v>
      </c>
      <c r="B2864" s="3">
        <v>41179</v>
      </c>
      <c r="C2864" s="10" t="str">
        <f t="shared" si="264"/>
        <v>September</v>
      </c>
      <c r="D2864" s="10" t="str">
        <f t="shared" si="265"/>
        <v>2012</v>
      </c>
      <c r="E2864" s="3">
        <v>41181</v>
      </c>
      <c r="F2864" s="13">
        <f t="shared" si="266"/>
        <v>2</v>
      </c>
      <c r="G2864" s="2" t="s">
        <v>3864</v>
      </c>
      <c r="H2864" s="2" t="s">
        <v>3132</v>
      </c>
      <c r="I2864" s="22" t="str">
        <f t="shared" si="267"/>
        <v>United States</v>
      </c>
      <c r="J2864" s="22" t="str">
        <f t="shared" si="268"/>
        <v>Washington</v>
      </c>
      <c r="K2864" s="2" t="s">
        <v>14</v>
      </c>
      <c r="L2864" s="2" t="s">
        <v>802</v>
      </c>
      <c r="M2864" s="4">
        <v>99.2</v>
      </c>
      <c r="N2864" s="4">
        <v>5</v>
      </c>
      <c r="O2864" s="4">
        <v>25.792000000000002</v>
      </c>
      <c r="P2864" s="14">
        <f t="shared" si="269"/>
        <v>0.26</v>
      </c>
    </row>
    <row r="2865" spans="1:16" ht="14.25" customHeight="1" x14ac:dyDescent="0.25">
      <c r="A2865" s="2" t="s">
        <v>2890</v>
      </c>
      <c r="B2865" s="3">
        <v>41260</v>
      </c>
      <c r="C2865" s="10" t="str">
        <f t="shared" si="264"/>
        <v>December</v>
      </c>
      <c r="D2865" s="10" t="str">
        <f t="shared" si="265"/>
        <v>2012</v>
      </c>
      <c r="E2865" s="3">
        <v>41262</v>
      </c>
      <c r="F2865" s="13">
        <f t="shared" si="266"/>
        <v>2</v>
      </c>
      <c r="G2865" s="2" t="s">
        <v>3548</v>
      </c>
      <c r="H2865" s="2" t="s">
        <v>3131</v>
      </c>
      <c r="I2865" s="22" t="str">
        <f t="shared" si="267"/>
        <v>United States</v>
      </c>
      <c r="J2865" s="22" t="str">
        <f t="shared" si="268"/>
        <v>California</v>
      </c>
      <c r="K2865" s="2" t="s">
        <v>14</v>
      </c>
      <c r="L2865" s="2" t="s">
        <v>546</v>
      </c>
      <c r="M2865" s="4">
        <v>204.85</v>
      </c>
      <c r="N2865" s="4">
        <v>5</v>
      </c>
      <c r="O2865" s="4">
        <v>53.261000000000003</v>
      </c>
      <c r="P2865" s="14">
        <f t="shared" si="269"/>
        <v>0.26</v>
      </c>
    </row>
    <row r="2866" spans="1:16" ht="14.25" customHeight="1" x14ac:dyDescent="0.25">
      <c r="A2866" s="2" t="s">
        <v>2890</v>
      </c>
      <c r="B2866" s="3">
        <v>41260</v>
      </c>
      <c r="C2866" s="10" t="str">
        <f t="shared" si="264"/>
        <v>December</v>
      </c>
      <c r="D2866" s="10" t="str">
        <f t="shared" si="265"/>
        <v>2012</v>
      </c>
      <c r="E2866" s="3">
        <v>41262</v>
      </c>
      <c r="F2866" s="13">
        <f t="shared" si="266"/>
        <v>2</v>
      </c>
      <c r="G2866" s="2" t="s">
        <v>3548</v>
      </c>
      <c r="H2866" s="2" t="s">
        <v>3131</v>
      </c>
      <c r="I2866" s="22" t="str">
        <f t="shared" si="267"/>
        <v>United States</v>
      </c>
      <c r="J2866" s="22" t="str">
        <f t="shared" si="268"/>
        <v>California</v>
      </c>
      <c r="K2866" s="2" t="s">
        <v>16</v>
      </c>
      <c r="L2866" s="2" t="s">
        <v>2275</v>
      </c>
      <c r="M2866" s="4">
        <v>135.98400000000001</v>
      </c>
      <c r="N2866" s="4">
        <v>2</v>
      </c>
      <c r="O2866" s="4">
        <v>16.998000000000001</v>
      </c>
      <c r="P2866" s="14">
        <f t="shared" si="269"/>
        <v>0.125</v>
      </c>
    </row>
    <row r="2867" spans="1:16" ht="14.25" customHeight="1" x14ac:dyDescent="0.25">
      <c r="A2867" s="2" t="s">
        <v>2890</v>
      </c>
      <c r="B2867" s="3">
        <v>41260</v>
      </c>
      <c r="C2867" s="10" t="str">
        <f t="shared" si="264"/>
        <v>December</v>
      </c>
      <c r="D2867" s="10" t="str">
        <f t="shared" si="265"/>
        <v>2012</v>
      </c>
      <c r="E2867" s="3">
        <v>41262</v>
      </c>
      <c r="F2867" s="13">
        <f t="shared" si="266"/>
        <v>2</v>
      </c>
      <c r="G2867" s="2" t="s">
        <v>3548</v>
      </c>
      <c r="H2867" s="2" t="s">
        <v>3131</v>
      </c>
      <c r="I2867" s="22" t="str">
        <f t="shared" si="267"/>
        <v>United States</v>
      </c>
      <c r="J2867" s="22" t="str">
        <f t="shared" si="268"/>
        <v>California</v>
      </c>
      <c r="K2867" s="2" t="s">
        <v>14</v>
      </c>
      <c r="L2867" s="2" t="s">
        <v>2891</v>
      </c>
      <c r="M2867" s="4">
        <v>16.399999999999999</v>
      </c>
      <c r="N2867" s="4">
        <v>5</v>
      </c>
      <c r="O2867" s="4">
        <v>7.0519999999999996</v>
      </c>
      <c r="P2867" s="14">
        <f t="shared" si="269"/>
        <v>0.43</v>
      </c>
    </row>
    <row r="2868" spans="1:16" ht="14.25" customHeight="1" x14ac:dyDescent="0.25">
      <c r="A2868" s="2" t="s">
        <v>2890</v>
      </c>
      <c r="B2868" s="3">
        <v>41260</v>
      </c>
      <c r="C2868" s="10" t="str">
        <f t="shared" si="264"/>
        <v>December</v>
      </c>
      <c r="D2868" s="10" t="str">
        <f t="shared" si="265"/>
        <v>2012</v>
      </c>
      <c r="E2868" s="3">
        <v>41262</v>
      </c>
      <c r="F2868" s="13">
        <f t="shared" si="266"/>
        <v>2</v>
      </c>
      <c r="G2868" s="2" t="s">
        <v>3548</v>
      </c>
      <c r="H2868" s="2" t="s">
        <v>3131</v>
      </c>
      <c r="I2868" s="22" t="str">
        <f t="shared" si="267"/>
        <v>United States</v>
      </c>
      <c r="J2868" s="22" t="str">
        <f t="shared" si="268"/>
        <v>California</v>
      </c>
      <c r="K2868" s="2" t="s">
        <v>18</v>
      </c>
      <c r="L2868" s="2" t="s">
        <v>1017</v>
      </c>
      <c r="M2868" s="4">
        <v>92.96</v>
      </c>
      <c r="N2868" s="4">
        <v>2</v>
      </c>
      <c r="O2868" s="4">
        <v>31.373999999999999</v>
      </c>
      <c r="P2868" s="14">
        <f t="shared" si="269"/>
        <v>0.33750000000000002</v>
      </c>
    </row>
    <row r="2869" spans="1:16" ht="14.25" customHeight="1" x14ac:dyDescent="0.25">
      <c r="A2869" s="2" t="s">
        <v>2892</v>
      </c>
      <c r="B2869" s="3">
        <v>41582</v>
      </c>
      <c r="C2869" s="10" t="str">
        <f t="shared" si="264"/>
        <v>November</v>
      </c>
      <c r="D2869" s="10" t="str">
        <f t="shared" si="265"/>
        <v>2013</v>
      </c>
      <c r="E2869" s="3">
        <v>41584</v>
      </c>
      <c r="F2869" s="13">
        <f t="shared" si="266"/>
        <v>2</v>
      </c>
      <c r="G2869" s="2" t="s">
        <v>3518</v>
      </c>
      <c r="H2869" s="2" t="s">
        <v>3137</v>
      </c>
      <c r="I2869" s="22" t="str">
        <f t="shared" si="267"/>
        <v>United States</v>
      </c>
      <c r="J2869" s="22" t="str">
        <f t="shared" si="268"/>
        <v>Oregon</v>
      </c>
      <c r="K2869" s="2" t="s">
        <v>18</v>
      </c>
      <c r="L2869" s="2" t="s">
        <v>1566</v>
      </c>
      <c r="M2869" s="4">
        <v>4.1580000000000004</v>
      </c>
      <c r="N2869" s="4">
        <v>7</v>
      </c>
      <c r="O2869" s="4">
        <v>-3.4649999999999999</v>
      </c>
      <c r="P2869" s="14">
        <f t="shared" si="269"/>
        <v>-0.83333333333333326</v>
      </c>
    </row>
    <row r="2870" spans="1:16" ht="14.25" customHeight="1" x14ac:dyDescent="0.25">
      <c r="A2870" s="2" t="s">
        <v>2892</v>
      </c>
      <c r="B2870" s="3">
        <v>41582</v>
      </c>
      <c r="C2870" s="10" t="str">
        <f t="shared" si="264"/>
        <v>November</v>
      </c>
      <c r="D2870" s="10" t="str">
        <f t="shared" si="265"/>
        <v>2013</v>
      </c>
      <c r="E2870" s="3">
        <v>41584</v>
      </c>
      <c r="F2870" s="13">
        <f t="shared" si="266"/>
        <v>2</v>
      </c>
      <c r="G2870" s="2" t="s">
        <v>3518</v>
      </c>
      <c r="H2870" s="2" t="s">
        <v>3137</v>
      </c>
      <c r="I2870" s="22" t="str">
        <f t="shared" si="267"/>
        <v>United States</v>
      </c>
      <c r="J2870" s="22" t="str">
        <f t="shared" si="268"/>
        <v>Oregon</v>
      </c>
      <c r="K2870" s="2" t="s">
        <v>510</v>
      </c>
      <c r="L2870" s="2" t="s">
        <v>2893</v>
      </c>
      <c r="M2870" s="4">
        <v>179.99100000000001</v>
      </c>
      <c r="N2870" s="4">
        <v>3</v>
      </c>
      <c r="O2870" s="4">
        <v>-251.98740000000001</v>
      </c>
      <c r="P2870" s="14">
        <f t="shared" si="269"/>
        <v>-1.4</v>
      </c>
    </row>
    <row r="2871" spans="1:16" ht="14.25" customHeight="1" x14ac:dyDescent="0.25">
      <c r="A2871" s="2" t="s">
        <v>2894</v>
      </c>
      <c r="B2871" s="3">
        <v>40884</v>
      </c>
      <c r="C2871" s="10" t="str">
        <f t="shared" si="264"/>
        <v>December</v>
      </c>
      <c r="D2871" s="10" t="str">
        <f t="shared" si="265"/>
        <v>2011</v>
      </c>
      <c r="E2871" s="3">
        <v>40885</v>
      </c>
      <c r="F2871" s="13">
        <f t="shared" si="266"/>
        <v>1</v>
      </c>
      <c r="G2871" s="2" t="s">
        <v>3445</v>
      </c>
      <c r="H2871" s="2" t="s">
        <v>3134</v>
      </c>
      <c r="I2871" s="22" t="str">
        <f t="shared" si="267"/>
        <v>United States</v>
      </c>
      <c r="J2871" s="22" t="str">
        <f t="shared" si="268"/>
        <v>California</v>
      </c>
      <c r="K2871" s="2" t="s">
        <v>45</v>
      </c>
      <c r="L2871" s="2" t="s">
        <v>1106</v>
      </c>
      <c r="M2871" s="4">
        <v>164.88</v>
      </c>
      <c r="N2871" s="4">
        <v>3</v>
      </c>
      <c r="O2871" s="4">
        <v>80.791200000000003</v>
      </c>
      <c r="P2871" s="14">
        <f t="shared" si="269"/>
        <v>0.49000000000000005</v>
      </c>
    </row>
    <row r="2872" spans="1:16" ht="14.25" customHeight="1" x14ac:dyDescent="0.25">
      <c r="A2872" s="2" t="s">
        <v>2895</v>
      </c>
      <c r="B2872" s="3">
        <v>40862</v>
      </c>
      <c r="C2872" s="10" t="str">
        <f t="shared" si="264"/>
        <v>November</v>
      </c>
      <c r="D2872" s="10" t="str">
        <f t="shared" si="265"/>
        <v>2011</v>
      </c>
      <c r="E2872" s="3">
        <v>40864</v>
      </c>
      <c r="F2872" s="13">
        <f t="shared" si="266"/>
        <v>2</v>
      </c>
      <c r="G2872" s="2" t="s">
        <v>3601</v>
      </c>
      <c r="H2872" s="2" t="s">
        <v>3134</v>
      </c>
      <c r="I2872" s="22" t="str">
        <f t="shared" si="267"/>
        <v>United States</v>
      </c>
      <c r="J2872" s="22" t="str">
        <f t="shared" si="268"/>
        <v>California</v>
      </c>
      <c r="K2872" s="2" t="s">
        <v>82</v>
      </c>
      <c r="L2872" s="2" t="s">
        <v>295</v>
      </c>
      <c r="M2872" s="4">
        <v>10.95</v>
      </c>
      <c r="N2872" s="4">
        <v>3</v>
      </c>
      <c r="O2872" s="4">
        <v>3.2850000000000001</v>
      </c>
      <c r="P2872" s="14">
        <f t="shared" si="269"/>
        <v>0.30000000000000004</v>
      </c>
    </row>
    <row r="2873" spans="1:16" ht="14.25" customHeight="1" x14ac:dyDescent="0.25">
      <c r="A2873" s="2" t="s">
        <v>2896</v>
      </c>
      <c r="B2873" s="3">
        <v>40901</v>
      </c>
      <c r="C2873" s="10" t="str">
        <f t="shared" si="264"/>
        <v>December</v>
      </c>
      <c r="D2873" s="10" t="str">
        <f t="shared" si="265"/>
        <v>2011</v>
      </c>
      <c r="E2873" s="3">
        <v>40903</v>
      </c>
      <c r="F2873" s="13">
        <f t="shared" si="266"/>
        <v>2</v>
      </c>
      <c r="G2873" s="2" t="s">
        <v>3959</v>
      </c>
      <c r="H2873" s="2" t="s">
        <v>3149</v>
      </c>
      <c r="I2873" s="22" t="str">
        <f t="shared" si="267"/>
        <v>United States</v>
      </c>
      <c r="J2873" s="22" t="str">
        <f t="shared" si="268"/>
        <v>California</v>
      </c>
      <c r="K2873" s="2" t="s">
        <v>20</v>
      </c>
      <c r="L2873" s="2" t="s">
        <v>2670</v>
      </c>
      <c r="M2873" s="4">
        <v>13.97</v>
      </c>
      <c r="N2873" s="4">
        <v>1</v>
      </c>
      <c r="O2873" s="4">
        <v>3.6322000000000001</v>
      </c>
      <c r="P2873" s="14">
        <f t="shared" si="269"/>
        <v>0.26</v>
      </c>
    </row>
    <row r="2874" spans="1:16" ht="14.25" customHeight="1" x14ac:dyDescent="0.25">
      <c r="A2874" s="2" t="s">
        <v>2897</v>
      </c>
      <c r="B2874" s="3">
        <v>40806</v>
      </c>
      <c r="C2874" s="10" t="str">
        <f t="shared" si="264"/>
        <v>September</v>
      </c>
      <c r="D2874" s="10" t="str">
        <f t="shared" si="265"/>
        <v>2011</v>
      </c>
      <c r="E2874" s="3">
        <v>40810</v>
      </c>
      <c r="F2874" s="13">
        <f t="shared" si="266"/>
        <v>4</v>
      </c>
      <c r="G2874" s="2" t="s">
        <v>3473</v>
      </c>
      <c r="H2874" s="2" t="s">
        <v>3149</v>
      </c>
      <c r="I2874" s="22" t="str">
        <f t="shared" si="267"/>
        <v>United States</v>
      </c>
      <c r="J2874" s="22" t="str">
        <f t="shared" si="268"/>
        <v>California</v>
      </c>
      <c r="K2874" s="2" t="s">
        <v>45</v>
      </c>
      <c r="L2874" s="2" t="s">
        <v>2564</v>
      </c>
      <c r="M2874" s="4">
        <v>8.56</v>
      </c>
      <c r="N2874" s="4">
        <v>2</v>
      </c>
      <c r="O2874" s="4">
        <v>3.8519999999999999</v>
      </c>
      <c r="P2874" s="14">
        <f t="shared" si="269"/>
        <v>0.44999999999999996</v>
      </c>
    </row>
    <row r="2875" spans="1:16" ht="14.25" customHeight="1" x14ac:dyDescent="0.25">
      <c r="A2875" s="2" t="s">
        <v>2898</v>
      </c>
      <c r="B2875" s="3">
        <v>41755</v>
      </c>
      <c r="C2875" s="10" t="str">
        <f t="shared" si="264"/>
        <v>April</v>
      </c>
      <c r="D2875" s="10" t="str">
        <f t="shared" si="265"/>
        <v>2014</v>
      </c>
      <c r="E2875" s="3">
        <v>41757</v>
      </c>
      <c r="F2875" s="13">
        <f t="shared" si="266"/>
        <v>2</v>
      </c>
      <c r="G2875" s="2" t="s">
        <v>3912</v>
      </c>
      <c r="H2875" s="2" t="s">
        <v>3131</v>
      </c>
      <c r="I2875" s="22" t="str">
        <f t="shared" si="267"/>
        <v>United States</v>
      </c>
      <c r="J2875" s="22" t="str">
        <f t="shared" si="268"/>
        <v>California</v>
      </c>
      <c r="K2875" s="2" t="s">
        <v>198</v>
      </c>
      <c r="L2875" s="2" t="s">
        <v>2417</v>
      </c>
      <c r="M2875" s="4">
        <v>344.98099999999999</v>
      </c>
      <c r="N2875" s="4">
        <v>7</v>
      </c>
      <c r="O2875" s="4">
        <v>28.4102</v>
      </c>
      <c r="P2875" s="14">
        <f t="shared" si="269"/>
        <v>8.2352941176470587E-2</v>
      </c>
    </row>
    <row r="2876" spans="1:16" ht="14.25" customHeight="1" x14ac:dyDescent="0.25">
      <c r="A2876" s="2" t="s">
        <v>2899</v>
      </c>
      <c r="B2876" s="3">
        <v>41914</v>
      </c>
      <c r="C2876" s="10" t="str">
        <f t="shared" si="264"/>
        <v>October</v>
      </c>
      <c r="D2876" s="10" t="str">
        <f t="shared" si="265"/>
        <v>2014</v>
      </c>
      <c r="E2876" s="3">
        <v>41919</v>
      </c>
      <c r="F2876" s="13">
        <f t="shared" si="266"/>
        <v>5</v>
      </c>
      <c r="G2876" s="2" t="s">
        <v>3364</v>
      </c>
      <c r="H2876" s="2" t="s">
        <v>3134</v>
      </c>
      <c r="I2876" s="22" t="str">
        <f t="shared" si="267"/>
        <v>United States</v>
      </c>
      <c r="J2876" s="22" t="str">
        <f t="shared" si="268"/>
        <v>California</v>
      </c>
      <c r="K2876" s="2" t="s">
        <v>38</v>
      </c>
      <c r="L2876" s="2" t="s">
        <v>1683</v>
      </c>
      <c r="M2876" s="4">
        <v>104.75</v>
      </c>
      <c r="N2876" s="4">
        <v>5</v>
      </c>
      <c r="O2876" s="4">
        <v>21.997499999999999</v>
      </c>
      <c r="P2876" s="14">
        <f t="shared" si="269"/>
        <v>0.21</v>
      </c>
    </row>
    <row r="2877" spans="1:16" ht="14.25" customHeight="1" x14ac:dyDescent="0.25">
      <c r="A2877" s="2" t="s">
        <v>2900</v>
      </c>
      <c r="B2877" s="3">
        <v>40716</v>
      </c>
      <c r="C2877" s="10" t="str">
        <f t="shared" si="264"/>
        <v>June</v>
      </c>
      <c r="D2877" s="10" t="str">
        <f t="shared" si="265"/>
        <v>2011</v>
      </c>
      <c r="E2877" s="3">
        <v>40716</v>
      </c>
      <c r="F2877" s="13">
        <f t="shared" si="266"/>
        <v>0</v>
      </c>
      <c r="G2877" s="2" t="s">
        <v>3960</v>
      </c>
      <c r="H2877" s="2" t="s">
        <v>3139</v>
      </c>
      <c r="I2877" s="22" t="str">
        <f t="shared" si="267"/>
        <v>United States</v>
      </c>
      <c r="J2877" s="22" t="str">
        <f t="shared" si="268"/>
        <v>Arizona</v>
      </c>
      <c r="K2877" s="2" t="s">
        <v>18</v>
      </c>
      <c r="L2877" s="2" t="s">
        <v>1920</v>
      </c>
      <c r="M2877" s="4">
        <v>8.2260000000000009</v>
      </c>
      <c r="N2877" s="4">
        <v>3</v>
      </c>
      <c r="O2877" s="4">
        <v>-6.0324</v>
      </c>
      <c r="P2877" s="14">
        <f t="shared" si="269"/>
        <v>-0.73333333333333328</v>
      </c>
    </row>
    <row r="2878" spans="1:16" ht="14.25" customHeight="1" x14ac:dyDescent="0.25">
      <c r="A2878" s="2" t="s">
        <v>2901</v>
      </c>
      <c r="B2878" s="3">
        <v>41004</v>
      </c>
      <c r="C2878" s="10" t="str">
        <f t="shared" si="264"/>
        <v>April</v>
      </c>
      <c r="D2878" s="10" t="str">
        <f t="shared" si="265"/>
        <v>2012</v>
      </c>
      <c r="E2878" s="3">
        <v>41005</v>
      </c>
      <c r="F2878" s="13">
        <f t="shared" si="266"/>
        <v>1</v>
      </c>
      <c r="G2878" s="2" t="s">
        <v>3871</v>
      </c>
      <c r="H2878" s="2" t="s">
        <v>3208</v>
      </c>
      <c r="I2878" s="22" t="str">
        <f t="shared" si="267"/>
        <v>United States</v>
      </c>
      <c r="J2878" s="22" t="str">
        <f t="shared" si="268"/>
        <v>Washington</v>
      </c>
      <c r="K2878" s="2" t="s">
        <v>38</v>
      </c>
      <c r="L2878" s="2" t="s">
        <v>636</v>
      </c>
      <c r="M2878" s="4">
        <v>239.94</v>
      </c>
      <c r="N2878" s="4">
        <v>6</v>
      </c>
      <c r="O2878" s="4">
        <v>26.3934</v>
      </c>
      <c r="P2878" s="14">
        <f t="shared" si="269"/>
        <v>0.11</v>
      </c>
    </row>
    <row r="2879" spans="1:16" ht="14.25" customHeight="1" x14ac:dyDescent="0.25">
      <c r="A2879" s="2" t="s">
        <v>2901</v>
      </c>
      <c r="B2879" s="3">
        <v>41004</v>
      </c>
      <c r="C2879" s="10" t="str">
        <f t="shared" si="264"/>
        <v>April</v>
      </c>
      <c r="D2879" s="10" t="str">
        <f t="shared" si="265"/>
        <v>2012</v>
      </c>
      <c r="E2879" s="3">
        <v>41005</v>
      </c>
      <c r="F2879" s="13">
        <f t="shared" si="266"/>
        <v>1</v>
      </c>
      <c r="G2879" s="2" t="s">
        <v>3871</v>
      </c>
      <c r="H2879" s="2" t="s">
        <v>3208</v>
      </c>
      <c r="I2879" s="22" t="str">
        <f t="shared" si="267"/>
        <v>United States</v>
      </c>
      <c r="J2879" s="22" t="str">
        <f t="shared" si="268"/>
        <v>Washington</v>
      </c>
      <c r="K2879" s="2" t="s">
        <v>14</v>
      </c>
      <c r="L2879" s="2" t="s">
        <v>2902</v>
      </c>
      <c r="M2879" s="4">
        <v>23.84</v>
      </c>
      <c r="N2879" s="4">
        <v>8</v>
      </c>
      <c r="O2879" s="4">
        <v>6.4367999999999999</v>
      </c>
      <c r="P2879" s="14">
        <f t="shared" si="269"/>
        <v>0.27</v>
      </c>
    </row>
    <row r="2880" spans="1:16" ht="14.25" customHeight="1" x14ac:dyDescent="0.25">
      <c r="A2880" s="2" t="s">
        <v>2903</v>
      </c>
      <c r="B2880" s="3">
        <v>41717</v>
      </c>
      <c r="C2880" s="10" t="str">
        <f t="shared" si="264"/>
        <v>March</v>
      </c>
      <c r="D2880" s="10" t="str">
        <f t="shared" si="265"/>
        <v>2014</v>
      </c>
      <c r="E2880" s="3">
        <v>41721</v>
      </c>
      <c r="F2880" s="13">
        <f t="shared" si="266"/>
        <v>4</v>
      </c>
      <c r="G2880" s="2" t="s">
        <v>3961</v>
      </c>
      <c r="H2880" s="2" t="s">
        <v>3131</v>
      </c>
      <c r="I2880" s="22" t="str">
        <f t="shared" si="267"/>
        <v>United States</v>
      </c>
      <c r="J2880" s="22" t="str">
        <f t="shared" si="268"/>
        <v>California</v>
      </c>
      <c r="K2880" s="2" t="s">
        <v>14</v>
      </c>
      <c r="L2880" s="2" t="s">
        <v>1132</v>
      </c>
      <c r="M2880" s="4">
        <v>13.9</v>
      </c>
      <c r="N2880" s="4">
        <v>5</v>
      </c>
      <c r="O2880" s="4">
        <v>3.7530000000000001</v>
      </c>
      <c r="P2880" s="14">
        <f t="shared" si="269"/>
        <v>0.27</v>
      </c>
    </row>
    <row r="2881" spans="1:16" ht="14.25" customHeight="1" x14ac:dyDescent="0.25">
      <c r="A2881" s="2" t="s">
        <v>2903</v>
      </c>
      <c r="B2881" s="3">
        <v>41717</v>
      </c>
      <c r="C2881" s="10" t="str">
        <f t="shared" si="264"/>
        <v>March</v>
      </c>
      <c r="D2881" s="10" t="str">
        <f t="shared" si="265"/>
        <v>2014</v>
      </c>
      <c r="E2881" s="3">
        <v>41721</v>
      </c>
      <c r="F2881" s="13">
        <f t="shared" si="266"/>
        <v>4</v>
      </c>
      <c r="G2881" s="2" t="s">
        <v>3961</v>
      </c>
      <c r="H2881" s="2" t="s">
        <v>3131</v>
      </c>
      <c r="I2881" s="22" t="str">
        <f t="shared" si="267"/>
        <v>United States</v>
      </c>
      <c r="J2881" s="22" t="str">
        <f t="shared" si="268"/>
        <v>California</v>
      </c>
      <c r="K2881" s="2" t="s">
        <v>87</v>
      </c>
      <c r="L2881" s="2" t="s">
        <v>2107</v>
      </c>
      <c r="M2881" s="4">
        <v>19.399999999999999</v>
      </c>
      <c r="N2881" s="4">
        <v>5</v>
      </c>
      <c r="O2881" s="4">
        <v>9.3119999999999994</v>
      </c>
      <c r="P2881" s="14">
        <f t="shared" si="269"/>
        <v>0.48</v>
      </c>
    </row>
    <row r="2882" spans="1:16" ht="14.25" customHeight="1" x14ac:dyDescent="0.25">
      <c r="A2882" s="2" t="s">
        <v>2904</v>
      </c>
      <c r="B2882" s="3">
        <v>41626</v>
      </c>
      <c r="C2882" s="10" t="str">
        <f t="shared" si="264"/>
        <v>December</v>
      </c>
      <c r="D2882" s="10" t="str">
        <f t="shared" si="265"/>
        <v>2013</v>
      </c>
      <c r="E2882" s="3">
        <v>41632</v>
      </c>
      <c r="F2882" s="13">
        <f t="shared" si="266"/>
        <v>6</v>
      </c>
      <c r="G2882" s="2" t="s">
        <v>3450</v>
      </c>
      <c r="H2882" s="2" t="s">
        <v>3144</v>
      </c>
      <c r="I2882" s="22" t="str">
        <f t="shared" si="267"/>
        <v>United States</v>
      </c>
      <c r="J2882" s="22" t="str">
        <f t="shared" si="268"/>
        <v>New Mexico</v>
      </c>
      <c r="K2882" s="2" t="s">
        <v>18</v>
      </c>
      <c r="L2882" s="2" t="s">
        <v>395</v>
      </c>
      <c r="M2882" s="4">
        <v>13.488</v>
      </c>
      <c r="N2882" s="4">
        <v>2</v>
      </c>
      <c r="O2882" s="4">
        <v>4.3836000000000004</v>
      </c>
      <c r="P2882" s="14">
        <f t="shared" si="269"/>
        <v>0.32500000000000007</v>
      </c>
    </row>
    <row r="2883" spans="1:16" ht="14.25" customHeight="1" x14ac:dyDescent="0.25">
      <c r="A2883" s="2" t="s">
        <v>2904</v>
      </c>
      <c r="B2883" s="3">
        <v>41626</v>
      </c>
      <c r="C2883" s="10" t="str">
        <f t="shared" ref="C2883:C2946" si="270">TEXT(B2883,"mmmm")</f>
        <v>December</v>
      </c>
      <c r="D2883" s="10" t="str">
        <f t="shared" ref="D2883:D2946" si="271">TEXT(B2883,"yyyy")</f>
        <v>2013</v>
      </c>
      <c r="E2883" s="3">
        <v>41632</v>
      </c>
      <c r="F2883" s="13">
        <f t="shared" ref="F2883:F2946" si="272">E2883-B2883</f>
        <v>6</v>
      </c>
      <c r="G2883" s="2" t="s">
        <v>3450</v>
      </c>
      <c r="H2883" s="2" t="s">
        <v>3144</v>
      </c>
      <c r="I2883" s="22" t="str">
        <f t="shared" ref="I2883:I2946" si="273">LEFT(H2883,FIND(",",H2883)-1)</f>
        <v>United States</v>
      </c>
      <c r="J2883" s="22" t="str">
        <f t="shared" ref="J2883:J2946" si="274">TRIM(RIGHT(H2883,LEN(H2883)-FIND("@",SUBSTITUTE(H2883,",","@",LEN(H2883)-LEN(SUBSTITUTE(H2883,",",""))))))</f>
        <v>New Mexico</v>
      </c>
      <c r="K2883" s="2" t="s">
        <v>18</v>
      </c>
      <c r="L2883" s="2" t="s">
        <v>2905</v>
      </c>
      <c r="M2883" s="4">
        <v>11.416</v>
      </c>
      <c r="N2883" s="4">
        <v>1</v>
      </c>
      <c r="O2883" s="4">
        <v>3.8529</v>
      </c>
      <c r="P2883" s="14">
        <f t="shared" ref="P2883:P2946" si="275">IF(M2883=0,0,O2883/M2883)</f>
        <v>0.33749999999999997</v>
      </c>
    </row>
    <row r="2884" spans="1:16" ht="14.25" customHeight="1" x14ac:dyDescent="0.25">
      <c r="A2884" s="2" t="s">
        <v>2906</v>
      </c>
      <c r="B2884" s="3">
        <v>41360</v>
      </c>
      <c r="C2884" s="10" t="str">
        <f t="shared" si="270"/>
        <v>March</v>
      </c>
      <c r="D2884" s="10" t="str">
        <f t="shared" si="271"/>
        <v>2013</v>
      </c>
      <c r="E2884" s="3">
        <v>41362</v>
      </c>
      <c r="F2884" s="13">
        <f t="shared" si="272"/>
        <v>2</v>
      </c>
      <c r="G2884" s="2" t="s">
        <v>3751</v>
      </c>
      <c r="H2884" s="2" t="s">
        <v>3271</v>
      </c>
      <c r="I2884" s="22" t="str">
        <f t="shared" si="273"/>
        <v>United States</v>
      </c>
      <c r="J2884" s="22" t="str">
        <f t="shared" si="274"/>
        <v>Idaho</v>
      </c>
      <c r="K2884" s="2" t="s">
        <v>45</v>
      </c>
      <c r="L2884" s="2" t="s">
        <v>1319</v>
      </c>
      <c r="M2884" s="4">
        <v>17.64</v>
      </c>
      <c r="N2884" s="4">
        <v>3</v>
      </c>
      <c r="O2884" s="4">
        <v>8.6435999999999993</v>
      </c>
      <c r="P2884" s="14">
        <f t="shared" si="275"/>
        <v>0.48999999999999994</v>
      </c>
    </row>
    <row r="2885" spans="1:16" ht="14.25" customHeight="1" x14ac:dyDescent="0.25">
      <c r="A2885" s="2" t="s">
        <v>2906</v>
      </c>
      <c r="B2885" s="3">
        <v>41360</v>
      </c>
      <c r="C2885" s="10" t="str">
        <f t="shared" si="270"/>
        <v>March</v>
      </c>
      <c r="D2885" s="10" t="str">
        <f t="shared" si="271"/>
        <v>2013</v>
      </c>
      <c r="E2885" s="3">
        <v>41362</v>
      </c>
      <c r="F2885" s="13">
        <f t="shared" si="272"/>
        <v>2</v>
      </c>
      <c r="G2885" s="2" t="s">
        <v>3751</v>
      </c>
      <c r="H2885" s="2" t="s">
        <v>3271</v>
      </c>
      <c r="I2885" s="22" t="str">
        <f t="shared" si="273"/>
        <v>United States</v>
      </c>
      <c r="J2885" s="22" t="str">
        <f t="shared" si="274"/>
        <v>Idaho</v>
      </c>
      <c r="K2885" s="2" t="s">
        <v>18</v>
      </c>
      <c r="L2885" s="2" t="s">
        <v>33</v>
      </c>
      <c r="M2885" s="4">
        <v>17.04</v>
      </c>
      <c r="N2885" s="4">
        <v>3</v>
      </c>
      <c r="O2885" s="4">
        <v>5.5380000000000003</v>
      </c>
      <c r="P2885" s="14">
        <f t="shared" si="275"/>
        <v>0.32500000000000001</v>
      </c>
    </row>
    <row r="2886" spans="1:16" ht="14.25" customHeight="1" x14ac:dyDescent="0.25">
      <c r="A2886" s="2" t="s">
        <v>2907</v>
      </c>
      <c r="B2886" s="3">
        <v>41509</v>
      </c>
      <c r="C2886" s="10" t="str">
        <f t="shared" si="270"/>
        <v>August</v>
      </c>
      <c r="D2886" s="10" t="str">
        <f t="shared" si="271"/>
        <v>2013</v>
      </c>
      <c r="E2886" s="3">
        <v>41510</v>
      </c>
      <c r="F2886" s="13">
        <f t="shared" si="272"/>
        <v>1</v>
      </c>
      <c r="G2886" s="2" t="s">
        <v>3694</v>
      </c>
      <c r="H2886" s="2" t="s">
        <v>3223</v>
      </c>
      <c r="I2886" s="22" t="str">
        <f t="shared" si="273"/>
        <v>United States</v>
      </c>
      <c r="J2886" s="22" t="str">
        <f t="shared" si="274"/>
        <v>Colorado</v>
      </c>
      <c r="K2886" s="2" t="s">
        <v>12</v>
      </c>
      <c r="L2886" s="2" t="s">
        <v>310</v>
      </c>
      <c r="M2886" s="4">
        <v>98.328000000000003</v>
      </c>
      <c r="N2886" s="4">
        <v>3</v>
      </c>
      <c r="O2886" s="4">
        <v>9.8328000000000007</v>
      </c>
      <c r="P2886" s="14">
        <f t="shared" si="275"/>
        <v>0.1</v>
      </c>
    </row>
    <row r="2887" spans="1:16" ht="14.25" customHeight="1" x14ac:dyDescent="0.25">
      <c r="A2887" s="2" t="s">
        <v>2908</v>
      </c>
      <c r="B2887" s="3">
        <v>41884</v>
      </c>
      <c r="C2887" s="10" t="str">
        <f t="shared" si="270"/>
        <v>September</v>
      </c>
      <c r="D2887" s="10" t="str">
        <f t="shared" si="271"/>
        <v>2014</v>
      </c>
      <c r="E2887" s="3">
        <v>41884</v>
      </c>
      <c r="F2887" s="13">
        <f t="shared" si="272"/>
        <v>0</v>
      </c>
      <c r="G2887" s="2" t="s">
        <v>3486</v>
      </c>
      <c r="H2887" s="2" t="s">
        <v>3132</v>
      </c>
      <c r="I2887" s="22" t="str">
        <f t="shared" si="273"/>
        <v>United States</v>
      </c>
      <c r="J2887" s="22" t="str">
        <f t="shared" si="274"/>
        <v>Washington</v>
      </c>
      <c r="K2887" s="2" t="s">
        <v>20</v>
      </c>
      <c r="L2887" s="2" t="s">
        <v>2909</v>
      </c>
      <c r="M2887" s="4">
        <v>314.60000000000002</v>
      </c>
      <c r="N2887" s="4">
        <v>4</v>
      </c>
      <c r="O2887" s="4">
        <v>103.818</v>
      </c>
      <c r="P2887" s="14">
        <f t="shared" si="275"/>
        <v>0.32999999999999996</v>
      </c>
    </row>
    <row r="2888" spans="1:16" ht="14.25" customHeight="1" x14ac:dyDescent="0.25">
      <c r="A2888" s="2" t="s">
        <v>2908</v>
      </c>
      <c r="B2888" s="3">
        <v>41884</v>
      </c>
      <c r="C2888" s="10" t="str">
        <f t="shared" si="270"/>
        <v>September</v>
      </c>
      <c r="D2888" s="10" t="str">
        <f t="shared" si="271"/>
        <v>2014</v>
      </c>
      <c r="E2888" s="3">
        <v>41884</v>
      </c>
      <c r="F2888" s="13">
        <f t="shared" si="272"/>
        <v>0</v>
      </c>
      <c r="G2888" s="2" t="s">
        <v>3486</v>
      </c>
      <c r="H2888" s="2" t="s">
        <v>3132</v>
      </c>
      <c r="I2888" s="22" t="str">
        <f t="shared" si="273"/>
        <v>United States</v>
      </c>
      <c r="J2888" s="22" t="str">
        <f t="shared" si="274"/>
        <v>Washington</v>
      </c>
      <c r="K2888" s="2" t="s">
        <v>22</v>
      </c>
      <c r="L2888" s="2" t="s">
        <v>357</v>
      </c>
      <c r="M2888" s="4">
        <v>283.56</v>
      </c>
      <c r="N2888" s="4">
        <v>4</v>
      </c>
      <c r="O2888" s="4">
        <v>45.369599999999998</v>
      </c>
      <c r="P2888" s="14">
        <f t="shared" si="275"/>
        <v>0.16</v>
      </c>
    </row>
    <row r="2889" spans="1:16" ht="14.25" customHeight="1" x14ac:dyDescent="0.25">
      <c r="A2889" s="2" t="s">
        <v>2910</v>
      </c>
      <c r="B2889" s="3">
        <v>40805</v>
      </c>
      <c r="C2889" s="10" t="str">
        <f t="shared" si="270"/>
        <v>September</v>
      </c>
      <c r="D2889" s="10" t="str">
        <f t="shared" si="271"/>
        <v>2011</v>
      </c>
      <c r="E2889" s="3">
        <v>40810</v>
      </c>
      <c r="F2889" s="13">
        <f t="shared" si="272"/>
        <v>5</v>
      </c>
      <c r="G2889" s="2" t="s">
        <v>3962</v>
      </c>
      <c r="H2889" s="2" t="s">
        <v>3265</v>
      </c>
      <c r="I2889" s="22" t="str">
        <f t="shared" si="273"/>
        <v>United States</v>
      </c>
      <c r="J2889" s="22" t="str">
        <f t="shared" si="274"/>
        <v>Arizona</v>
      </c>
      <c r="K2889" s="2" t="s">
        <v>22</v>
      </c>
      <c r="L2889" s="2" t="s">
        <v>2557</v>
      </c>
      <c r="M2889" s="4">
        <v>73.915000000000006</v>
      </c>
      <c r="N2889" s="4">
        <v>1</v>
      </c>
      <c r="O2889" s="4">
        <v>-45.827300000000001</v>
      </c>
      <c r="P2889" s="14">
        <f t="shared" si="275"/>
        <v>-0.62</v>
      </c>
    </row>
    <row r="2890" spans="1:16" ht="14.25" customHeight="1" x14ac:dyDescent="0.25">
      <c r="A2890" s="2" t="s">
        <v>2911</v>
      </c>
      <c r="B2890" s="3">
        <v>41174</v>
      </c>
      <c r="C2890" s="10" t="str">
        <f t="shared" si="270"/>
        <v>September</v>
      </c>
      <c r="D2890" s="10" t="str">
        <f t="shared" si="271"/>
        <v>2012</v>
      </c>
      <c r="E2890" s="3">
        <v>41178</v>
      </c>
      <c r="F2890" s="13">
        <f t="shared" si="272"/>
        <v>4</v>
      </c>
      <c r="G2890" s="2" t="s">
        <v>3742</v>
      </c>
      <c r="H2890" s="2" t="s">
        <v>3131</v>
      </c>
      <c r="I2890" s="22" t="str">
        <f t="shared" si="273"/>
        <v>United States</v>
      </c>
      <c r="J2890" s="22" t="str">
        <f t="shared" si="274"/>
        <v>California</v>
      </c>
      <c r="K2890" s="2" t="s">
        <v>20</v>
      </c>
      <c r="L2890" s="2" t="s">
        <v>530</v>
      </c>
      <c r="M2890" s="4">
        <v>61.44</v>
      </c>
      <c r="N2890" s="4">
        <v>3</v>
      </c>
      <c r="O2890" s="4">
        <v>16.588799999999999</v>
      </c>
      <c r="P2890" s="14">
        <f t="shared" si="275"/>
        <v>0.27</v>
      </c>
    </row>
    <row r="2891" spans="1:16" ht="14.25" customHeight="1" x14ac:dyDescent="0.25">
      <c r="A2891" s="2" t="s">
        <v>2912</v>
      </c>
      <c r="B2891" s="3">
        <v>41586</v>
      </c>
      <c r="C2891" s="10" t="str">
        <f t="shared" si="270"/>
        <v>November</v>
      </c>
      <c r="D2891" s="10" t="str">
        <f t="shared" si="271"/>
        <v>2013</v>
      </c>
      <c r="E2891" s="3">
        <v>41592</v>
      </c>
      <c r="F2891" s="13">
        <f t="shared" si="272"/>
        <v>6</v>
      </c>
      <c r="G2891" s="2" t="s">
        <v>3514</v>
      </c>
      <c r="H2891" s="2" t="s">
        <v>3134</v>
      </c>
      <c r="I2891" s="22" t="str">
        <f t="shared" si="273"/>
        <v>United States</v>
      </c>
      <c r="J2891" s="22" t="str">
        <f t="shared" si="274"/>
        <v>California</v>
      </c>
      <c r="K2891" s="2" t="s">
        <v>38</v>
      </c>
      <c r="L2891" s="2" t="s">
        <v>179</v>
      </c>
      <c r="M2891" s="4">
        <v>479.97</v>
      </c>
      <c r="N2891" s="4">
        <v>3</v>
      </c>
      <c r="O2891" s="4">
        <v>163.18979999999999</v>
      </c>
      <c r="P2891" s="14">
        <f t="shared" si="275"/>
        <v>0.33999999999999997</v>
      </c>
    </row>
    <row r="2892" spans="1:16" ht="14.25" customHeight="1" x14ac:dyDescent="0.25">
      <c r="A2892" s="2" t="s">
        <v>2913</v>
      </c>
      <c r="B2892" s="3">
        <v>41990</v>
      </c>
      <c r="C2892" s="10" t="str">
        <f t="shared" si="270"/>
        <v>December</v>
      </c>
      <c r="D2892" s="10" t="str">
        <f t="shared" si="271"/>
        <v>2014</v>
      </c>
      <c r="E2892" s="3">
        <v>41994</v>
      </c>
      <c r="F2892" s="13">
        <f t="shared" si="272"/>
        <v>4</v>
      </c>
      <c r="G2892" s="2" t="s">
        <v>3963</v>
      </c>
      <c r="H2892" s="2" t="s">
        <v>3219</v>
      </c>
      <c r="I2892" s="22" t="str">
        <f t="shared" si="273"/>
        <v>United States</v>
      </c>
      <c r="J2892" s="22" t="str">
        <f t="shared" si="274"/>
        <v>California</v>
      </c>
      <c r="K2892" s="2" t="s">
        <v>18</v>
      </c>
      <c r="L2892" s="2" t="s">
        <v>1307</v>
      </c>
      <c r="M2892" s="4">
        <v>5.984</v>
      </c>
      <c r="N2892" s="4">
        <v>2</v>
      </c>
      <c r="O2892" s="4">
        <v>2.2440000000000002</v>
      </c>
      <c r="P2892" s="14">
        <f t="shared" si="275"/>
        <v>0.37500000000000006</v>
      </c>
    </row>
    <row r="2893" spans="1:16" ht="14.25" customHeight="1" x14ac:dyDescent="0.25">
      <c r="A2893" s="2" t="s">
        <v>2913</v>
      </c>
      <c r="B2893" s="3">
        <v>41990</v>
      </c>
      <c r="C2893" s="10" t="str">
        <f t="shared" si="270"/>
        <v>December</v>
      </c>
      <c r="D2893" s="10" t="str">
        <f t="shared" si="271"/>
        <v>2014</v>
      </c>
      <c r="E2893" s="3">
        <v>41994</v>
      </c>
      <c r="F2893" s="13">
        <f t="shared" si="272"/>
        <v>4</v>
      </c>
      <c r="G2893" s="2" t="s">
        <v>3963</v>
      </c>
      <c r="H2893" s="2" t="s">
        <v>3219</v>
      </c>
      <c r="I2893" s="22" t="str">
        <f t="shared" si="273"/>
        <v>United States</v>
      </c>
      <c r="J2893" s="22" t="str">
        <f t="shared" si="274"/>
        <v>California</v>
      </c>
      <c r="K2893" s="2" t="s">
        <v>38</v>
      </c>
      <c r="L2893" s="2" t="s">
        <v>999</v>
      </c>
      <c r="M2893" s="4">
        <v>189.95</v>
      </c>
      <c r="N2893" s="4">
        <v>5</v>
      </c>
      <c r="O2893" s="4">
        <v>45.588000000000001</v>
      </c>
      <c r="P2893" s="14">
        <f t="shared" si="275"/>
        <v>0.24000000000000002</v>
      </c>
    </row>
    <row r="2894" spans="1:16" ht="14.25" customHeight="1" x14ac:dyDescent="0.25">
      <c r="A2894" s="2" t="s">
        <v>2913</v>
      </c>
      <c r="B2894" s="3">
        <v>41990</v>
      </c>
      <c r="C2894" s="10" t="str">
        <f t="shared" si="270"/>
        <v>December</v>
      </c>
      <c r="D2894" s="10" t="str">
        <f t="shared" si="271"/>
        <v>2014</v>
      </c>
      <c r="E2894" s="3">
        <v>41994</v>
      </c>
      <c r="F2894" s="13">
        <f t="shared" si="272"/>
        <v>4</v>
      </c>
      <c r="G2894" s="2" t="s">
        <v>3963</v>
      </c>
      <c r="H2894" s="2" t="s">
        <v>3219</v>
      </c>
      <c r="I2894" s="22" t="str">
        <f t="shared" si="273"/>
        <v>United States</v>
      </c>
      <c r="J2894" s="22" t="str">
        <f t="shared" si="274"/>
        <v>California</v>
      </c>
      <c r="K2894" s="2" t="s">
        <v>38</v>
      </c>
      <c r="L2894" s="2" t="s">
        <v>2360</v>
      </c>
      <c r="M2894" s="4">
        <v>149.94999999999999</v>
      </c>
      <c r="N2894" s="4">
        <v>5</v>
      </c>
      <c r="O2894" s="4">
        <v>31.4895</v>
      </c>
      <c r="P2894" s="14">
        <f t="shared" si="275"/>
        <v>0.21000000000000002</v>
      </c>
    </row>
    <row r="2895" spans="1:16" ht="14.25" customHeight="1" x14ac:dyDescent="0.25">
      <c r="A2895" s="2" t="s">
        <v>2913</v>
      </c>
      <c r="B2895" s="3">
        <v>41990</v>
      </c>
      <c r="C2895" s="10" t="str">
        <f t="shared" si="270"/>
        <v>December</v>
      </c>
      <c r="D2895" s="10" t="str">
        <f t="shared" si="271"/>
        <v>2014</v>
      </c>
      <c r="E2895" s="3">
        <v>41994</v>
      </c>
      <c r="F2895" s="13">
        <f t="shared" si="272"/>
        <v>4</v>
      </c>
      <c r="G2895" s="2" t="s">
        <v>3963</v>
      </c>
      <c r="H2895" s="2" t="s">
        <v>3219</v>
      </c>
      <c r="I2895" s="22" t="str">
        <f t="shared" si="273"/>
        <v>United States</v>
      </c>
      <c r="J2895" s="22" t="str">
        <f t="shared" si="274"/>
        <v>California</v>
      </c>
      <c r="K2895" s="2" t="s">
        <v>14</v>
      </c>
      <c r="L2895" s="2" t="s">
        <v>2914</v>
      </c>
      <c r="M2895" s="4">
        <v>29.95</v>
      </c>
      <c r="N2895" s="4">
        <v>5</v>
      </c>
      <c r="O2895" s="4">
        <v>8.6854999999999993</v>
      </c>
      <c r="P2895" s="14">
        <f t="shared" si="275"/>
        <v>0.28999999999999998</v>
      </c>
    </row>
    <row r="2896" spans="1:16" ht="14.25" customHeight="1" x14ac:dyDescent="0.25">
      <c r="A2896" s="2" t="s">
        <v>2913</v>
      </c>
      <c r="B2896" s="3">
        <v>41990</v>
      </c>
      <c r="C2896" s="10" t="str">
        <f t="shared" si="270"/>
        <v>December</v>
      </c>
      <c r="D2896" s="10" t="str">
        <f t="shared" si="271"/>
        <v>2014</v>
      </c>
      <c r="E2896" s="3">
        <v>41994</v>
      </c>
      <c r="F2896" s="13">
        <f t="shared" si="272"/>
        <v>4</v>
      </c>
      <c r="G2896" s="2" t="s">
        <v>3963</v>
      </c>
      <c r="H2896" s="2" t="s">
        <v>3219</v>
      </c>
      <c r="I2896" s="22" t="str">
        <f t="shared" si="273"/>
        <v>United States</v>
      </c>
      <c r="J2896" s="22" t="str">
        <f t="shared" si="274"/>
        <v>California</v>
      </c>
      <c r="K2896" s="2" t="s">
        <v>9</v>
      </c>
      <c r="L2896" s="2" t="s">
        <v>2090</v>
      </c>
      <c r="M2896" s="4">
        <v>44.4</v>
      </c>
      <c r="N2896" s="4">
        <v>3</v>
      </c>
      <c r="O2896" s="4">
        <v>22.2</v>
      </c>
      <c r="P2896" s="14">
        <f t="shared" si="275"/>
        <v>0.5</v>
      </c>
    </row>
    <row r="2897" spans="1:16" ht="14.25" customHeight="1" x14ac:dyDescent="0.25">
      <c r="A2897" s="2" t="s">
        <v>2915</v>
      </c>
      <c r="B2897" s="3">
        <v>41047</v>
      </c>
      <c r="C2897" s="10" t="str">
        <f t="shared" si="270"/>
        <v>May</v>
      </c>
      <c r="D2897" s="10" t="str">
        <f t="shared" si="271"/>
        <v>2012</v>
      </c>
      <c r="E2897" s="3">
        <v>41051</v>
      </c>
      <c r="F2897" s="13">
        <f t="shared" si="272"/>
        <v>4</v>
      </c>
      <c r="G2897" s="2" t="s">
        <v>3817</v>
      </c>
      <c r="H2897" s="2" t="s">
        <v>3131</v>
      </c>
      <c r="I2897" s="22" t="str">
        <f t="shared" si="273"/>
        <v>United States</v>
      </c>
      <c r="J2897" s="22" t="str">
        <f t="shared" si="274"/>
        <v>California</v>
      </c>
      <c r="K2897" s="2" t="s">
        <v>45</v>
      </c>
      <c r="L2897" s="2" t="s">
        <v>193</v>
      </c>
      <c r="M2897" s="4">
        <v>10.86</v>
      </c>
      <c r="N2897" s="4">
        <v>2</v>
      </c>
      <c r="O2897" s="4">
        <v>5.3213999999999997</v>
      </c>
      <c r="P2897" s="14">
        <f t="shared" si="275"/>
        <v>0.49</v>
      </c>
    </row>
    <row r="2898" spans="1:16" ht="14.25" customHeight="1" x14ac:dyDescent="0.25">
      <c r="A2898" s="2" t="s">
        <v>2916</v>
      </c>
      <c r="B2898" s="3">
        <v>40628</v>
      </c>
      <c r="C2898" s="10" t="str">
        <f t="shared" si="270"/>
        <v>March</v>
      </c>
      <c r="D2898" s="10" t="str">
        <f t="shared" si="271"/>
        <v>2011</v>
      </c>
      <c r="E2898" s="3">
        <v>40633</v>
      </c>
      <c r="F2898" s="13">
        <f t="shared" si="272"/>
        <v>5</v>
      </c>
      <c r="G2898" s="2" t="s">
        <v>3487</v>
      </c>
      <c r="H2898" s="2" t="s">
        <v>3134</v>
      </c>
      <c r="I2898" s="22" t="str">
        <f t="shared" si="273"/>
        <v>United States</v>
      </c>
      <c r="J2898" s="22" t="str">
        <f t="shared" si="274"/>
        <v>California</v>
      </c>
      <c r="K2898" s="2" t="s">
        <v>14</v>
      </c>
      <c r="L2898" s="2" t="s">
        <v>908</v>
      </c>
      <c r="M2898" s="4">
        <v>3.36</v>
      </c>
      <c r="N2898" s="4">
        <v>2</v>
      </c>
      <c r="O2898" s="4">
        <v>0.84</v>
      </c>
      <c r="P2898" s="14">
        <f t="shared" si="275"/>
        <v>0.25</v>
      </c>
    </row>
    <row r="2899" spans="1:16" ht="14.25" customHeight="1" x14ac:dyDescent="0.25">
      <c r="A2899" s="2" t="s">
        <v>2916</v>
      </c>
      <c r="B2899" s="3">
        <v>40628</v>
      </c>
      <c r="C2899" s="10" t="str">
        <f t="shared" si="270"/>
        <v>March</v>
      </c>
      <c r="D2899" s="10" t="str">
        <f t="shared" si="271"/>
        <v>2011</v>
      </c>
      <c r="E2899" s="3">
        <v>40633</v>
      </c>
      <c r="F2899" s="13">
        <f t="shared" si="272"/>
        <v>5</v>
      </c>
      <c r="G2899" s="2" t="s">
        <v>3487</v>
      </c>
      <c r="H2899" s="2" t="s">
        <v>3134</v>
      </c>
      <c r="I2899" s="22" t="str">
        <f t="shared" si="273"/>
        <v>United States</v>
      </c>
      <c r="J2899" s="22" t="str">
        <f t="shared" si="274"/>
        <v>California</v>
      </c>
      <c r="K2899" s="2" t="s">
        <v>18</v>
      </c>
      <c r="L2899" s="2" t="s">
        <v>351</v>
      </c>
      <c r="M2899" s="4">
        <v>27.936</v>
      </c>
      <c r="N2899" s="4">
        <v>4</v>
      </c>
      <c r="O2899" s="4">
        <v>9.4283999999999999</v>
      </c>
      <c r="P2899" s="14">
        <f t="shared" si="275"/>
        <v>0.33750000000000002</v>
      </c>
    </row>
    <row r="2900" spans="1:16" ht="14.25" customHeight="1" x14ac:dyDescent="0.25">
      <c r="A2900" s="2" t="s">
        <v>2916</v>
      </c>
      <c r="B2900" s="3">
        <v>40628</v>
      </c>
      <c r="C2900" s="10" t="str">
        <f t="shared" si="270"/>
        <v>March</v>
      </c>
      <c r="D2900" s="10" t="str">
        <f t="shared" si="271"/>
        <v>2011</v>
      </c>
      <c r="E2900" s="3">
        <v>40633</v>
      </c>
      <c r="F2900" s="13">
        <f t="shared" si="272"/>
        <v>5</v>
      </c>
      <c r="G2900" s="2" t="s">
        <v>3487</v>
      </c>
      <c r="H2900" s="2" t="s">
        <v>3134</v>
      </c>
      <c r="I2900" s="22" t="str">
        <f t="shared" si="273"/>
        <v>United States</v>
      </c>
      <c r="J2900" s="22" t="str">
        <f t="shared" si="274"/>
        <v>California</v>
      </c>
      <c r="K2900" s="2" t="s">
        <v>16</v>
      </c>
      <c r="L2900" s="2" t="s">
        <v>2120</v>
      </c>
      <c r="M2900" s="4">
        <v>28.783999999999999</v>
      </c>
      <c r="N2900" s="4">
        <v>2</v>
      </c>
      <c r="O2900" s="4">
        <v>2.8784000000000001</v>
      </c>
      <c r="P2900" s="14">
        <f t="shared" si="275"/>
        <v>0.1</v>
      </c>
    </row>
    <row r="2901" spans="1:16" ht="14.25" customHeight="1" x14ac:dyDescent="0.25">
      <c r="A2901" s="2" t="s">
        <v>2917</v>
      </c>
      <c r="B2901" s="3">
        <v>41905</v>
      </c>
      <c r="C2901" s="10" t="str">
        <f t="shared" si="270"/>
        <v>September</v>
      </c>
      <c r="D2901" s="10" t="str">
        <f t="shared" si="271"/>
        <v>2014</v>
      </c>
      <c r="E2901" s="3">
        <v>41911</v>
      </c>
      <c r="F2901" s="13">
        <f t="shared" si="272"/>
        <v>6</v>
      </c>
      <c r="G2901" s="2" t="s">
        <v>3559</v>
      </c>
      <c r="H2901" s="2" t="s">
        <v>3177</v>
      </c>
      <c r="I2901" s="22" t="str">
        <f t="shared" si="273"/>
        <v>United States</v>
      </c>
      <c r="J2901" s="22" t="str">
        <f t="shared" si="274"/>
        <v>California</v>
      </c>
      <c r="K2901" s="2" t="s">
        <v>82</v>
      </c>
      <c r="L2901" s="2" t="s">
        <v>83</v>
      </c>
      <c r="M2901" s="4">
        <v>21.96</v>
      </c>
      <c r="N2901" s="4">
        <v>2</v>
      </c>
      <c r="O2901" s="4">
        <v>6.1487999999999996</v>
      </c>
      <c r="P2901" s="14">
        <f t="shared" si="275"/>
        <v>0.27999999999999997</v>
      </c>
    </row>
    <row r="2902" spans="1:16" ht="14.25" customHeight="1" x14ac:dyDescent="0.25">
      <c r="A2902" s="2" t="s">
        <v>2918</v>
      </c>
      <c r="B2902" s="3">
        <v>41164</v>
      </c>
      <c r="C2902" s="10" t="str">
        <f t="shared" si="270"/>
        <v>September</v>
      </c>
      <c r="D2902" s="10" t="str">
        <f t="shared" si="271"/>
        <v>2012</v>
      </c>
      <c r="E2902" s="3">
        <v>41169</v>
      </c>
      <c r="F2902" s="13">
        <f t="shared" si="272"/>
        <v>5</v>
      </c>
      <c r="G2902" s="2" t="s">
        <v>3553</v>
      </c>
      <c r="H2902" s="2" t="s">
        <v>3132</v>
      </c>
      <c r="I2902" s="22" t="str">
        <f t="shared" si="273"/>
        <v>United States</v>
      </c>
      <c r="J2902" s="22" t="str">
        <f t="shared" si="274"/>
        <v>Washington</v>
      </c>
      <c r="K2902" s="2" t="s">
        <v>38</v>
      </c>
      <c r="L2902" s="2" t="s">
        <v>1309</v>
      </c>
      <c r="M2902" s="4">
        <v>21.98</v>
      </c>
      <c r="N2902" s="4">
        <v>2</v>
      </c>
      <c r="O2902" s="4">
        <v>8.5722000000000005</v>
      </c>
      <c r="P2902" s="14">
        <f t="shared" si="275"/>
        <v>0.39</v>
      </c>
    </row>
    <row r="2903" spans="1:16" ht="14.25" customHeight="1" x14ac:dyDescent="0.25">
      <c r="A2903" s="2" t="s">
        <v>2919</v>
      </c>
      <c r="B2903" s="3">
        <v>41202</v>
      </c>
      <c r="C2903" s="10" t="str">
        <f t="shared" si="270"/>
        <v>October</v>
      </c>
      <c r="D2903" s="10" t="str">
        <f t="shared" si="271"/>
        <v>2012</v>
      </c>
      <c r="E2903" s="3">
        <v>41206</v>
      </c>
      <c r="F2903" s="13">
        <f t="shared" si="272"/>
        <v>4</v>
      </c>
      <c r="G2903" s="2" t="s">
        <v>3635</v>
      </c>
      <c r="H2903" s="2" t="s">
        <v>3131</v>
      </c>
      <c r="I2903" s="22" t="str">
        <f t="shared" si="273"/>
        <v>United States</v>
      </c>
      <c r="J2903" s="22" t="str">
        <f t="shared" si="274"/>
        <v>California</v>
      </c>
      <c r="K2903" s="2" t="s">
        <v>12</v>
      </c>
      <c r="L2903" s="2" t="s">
        <v>2920</v>
      </c>
      <c r="M2903" s="4">
        <v>74.760000000000005</v>
      </c>
      <c r="N2903" s="4">
        <v>7</v>
      </c>
      <c r="O2903" s="4">
        <v>23.923200000000001</v>
      </c>
      <c r="P2903" s="14">
        <f t="shared" si="275"/>
        <v>0.32</v>
      </c>
    </row>
    <row r="2904" spans="1:16" ht="14.25" customHeight="1" x14ac:dyDescent="0.25">
      <c r="A2904" s="2" t="s">
        <v>2919</v>
      </c>
      <c r="B2904" s="3">
        <v>41202</v>
      </c>
      <c r="C2904" s="10" t="str">
        <f t="shared" si="270"/>
        <v>October</v>
      </c>
      <c r="D2904" s="10" t="str">
        <f t="shared" si="271"/>
        <v>2012</v>
      </c>
      <c r="E2904" s="3">
        <v>41206</v>
      </c>
      <c r="F2904" s="13">
        <f t="shared" si="272"/>
        <v>4</v>
      </c>
      <c r="G2904" s="2" t="s">
        <v>3635</v>
      </c>
      <c r="H2904" s="2" t="s">
        <v>3131</v>
      </c>
      <c r="I2904" s="22" t="str">
        <f t="shared" si="273"/>
        <v>United States</v>
      </c>
      <c r="J2904" s="22" t="str">
        <f t="shared" si="274"/>
        <v>California</v>
      </c>
      <c r="K2904" s="2" t="s">
        <v>22</v>
      </c>
      <c r="L2904" s="2" t="s">
        <v>2034</v>
      </c>
      <c r="M2904" s="4">
        <v>364.77600000000001</v>
      </c>
      <c r="N2904" s="4">
        <v>3</v>
      </c>
      <c r="O2904" s="4">
        <v>27.3582</v>
      </c>
      <c r="P2904" s="14">
        <f t="shared" si="275"/>
        <v>7.4999999999999997E-2</v>
      </c>
    </row>
    <row r="2905" spans="1:16" ht="14.25" customHeight="1" x14ac:dyDescent="0.25">
      <c r="A2905" s="2" t="s">
        <v>2921</v>
      </c>
      <c r="B2905" s="3">
        <v>41440</v>
      </c>
      <c r="C2905" s="10" t="str">
        <f t="shared" si="270"/>
        <v>June</v>
      </c>
      <c r="D2905" s="10" t="str">
        <f t="shared" si="271"/>
        <v>2013</v>
      </c>
      <c r="E2905" s="3">
        <v>41444</v>
      </c>
      <c r="F2905" s="13">
        <f t="shared" si="272"/>
        <v>4</v>
      </c>
      <c r="G2905" s="2" t="s">
        <v>3395</v>
      </c>
      <c r="H2905" s="2" t="s">
        <v>3132</v>
      </c>
      <c r="I2905" s="22" t="str">
        <f t="shared" si="273"/>
        <v>United States</v>
      </c>
      <c r="J2905" s="22" t="str">
        <f t="shared" si="274"/>
        <v>Washington</v>
      </c>
      <c r="K2905" s="2" t="s">
        <v>22</v>
      </c>
      <c r="L2905" s="2" t="s">
        <v>548</v>
      </c>
      <c r="M2905" s="4">
        <v>1115.17</v>
      </c>
      <c r="N2905" s="4">
        <v>7</v>
      </c>
      <c r="O2905" s="4">
        <v>334.55099999999999</v>
      </c>
      <c r="P2905" s="14">
        <f t="shared" si="275"/>
        <v>0.3</v>
      </c>
    </row>
    <row r="2906" spans="1:16" ht="14.25" customHeight="1" x14ac:dyDescent="0.25">
      <c r="A2906" s="2" t="s">
        <v>2922</v>
      </c>
      <c r="B2906" s="3">
        <v>41233</v>
      </c>
      <c r="C2906" s="10" t="str">
        <f t="shared" si="270"/>
        <v>November</v>
      </c>
      <c r="D2906" s="10" t="str">
        <f t="shared" si="271"/>
        <v>2012</v>
      </c>
      <c r="E2906" s="3">
        <v>41234</v>
      </c>
      <c r="F2906" s="13">
        <f t="shared" si="272"/>
        <v>1</v>
      </c>
      <c r="G2906" s="2" t="s">
        <v>3748</v>
      </c>
      <c r="H2906" s="2" t="s">
        <v>3149</v>
      </c>
      <c r="I2906" s="22" t="str">
        <f t="shared" si="273"/>
        <v>United States</v>
      </c>
      <c r="J2906" s="22" t="str">
        <f t="shared" si="274"/>
        <v>California</v>
      </c>
      <c r="K2906" s="2" t="s">
        <v>18</v>
      </c>
      <c r="L2906" s="2" t="s">
        <v>1571</v>
      </c>
      <c r="M2906" s="4">
        <v>89.695999999999998</v>
      </c>
      <c r="N2906" s="4">
        <v>4</v>
      </c>
      <c r="O2906" s="4">
        <v>33.636000000000003</v>
      </c>
      <c r="P2906" s="14">
        <f t="shared" si="275"/>
        <v>0.37500000000000006</v>
      </c>
    </row>
    <row r="2907" spans="1:16" ht="14.25" customHeight="1" x14ac:dyDescent="0.25">
      <c r="A2907" s="2" t="s">
        <v>2922</v>
      </c>
      <c r="B2907" s="3">
        <v>41233</v>
      </c>
      <c r="C2907" s="10" t="str">
        <f t="shared" si="270"/>
        <v>November</v>
      </c>
      <c r="D2907" s="10" t="str">
        <f t="shared" si="271"/>
        <v>2012</v>
      </c>
      <c r="E2907" s="3">
        <v>41234</v>
      </c>
      <c r="F2907" s="13">
        <f t="shared" si="272"/>
        <v>1</v>
      </c>
      <c r="G2907" s="2" t="s">
        <v>3748</v>
      </c>
      <c r="H2907" s="2" t="s">
        <v>3149</v>
      </c>
      <c r="I2907" s="22" t="str">
        <f t="shared" si="273"/>
        <v>United States</v>
      </c>
      <c r="J2907" s="22" t="str">
        <f t="shared" si="274"/>
        <v>California</v>
      </c>
      <c r="K2907" s="2" t="s">
        <v>9</v>
      </c>
      <c r="L2907" s="2" t="s">
        <v>1316</v>
      </c>
      <c r="M2907" s="4">
        <v>50.12</v>
      </c>
      <c r="N2907" s="4">
        <v>4</v>
      </c>
      <c r="O2907" s="4">
        <v>23.5564</v>
      </c>
      <c r="P2907" s="14">
        <f t="shared" si="275"/>
        <v>0.47000000000000003</v>
      </c>
    </row>
    <row r="2908" spans="1:16" ht="14.25" customHeight="1" x14ac:dyDescent="0.25">
      <c r="A2908" s="2" t="s">
        <v>2923</v>
      </c>
      <c r="B2908" s="3">
        <v>41520</v>
      </c>
      <c r="C2908" s="10" t="str">
        <f t="shared" si="270"/>
        <v>September</v>
      </c>
      <c r="D2908" s="10" t="str">
        <f t="shared" si="271"/>
        <v>2013</v>
      </c>
      <c r="E2908" s="3">
        <v>41523</v>
      </c>
      <c r="F2908" s="13">
        <f t="shared" si="272"/>
        <v>3</v>
      </c>
      <c r="G2908" s="2" t="s">
        <v>3900</v>
      </c>
      <c r="H2908" s="2" t="s">
        <v>3158</v>
      </c>
      <c r="I2908" s="22" t="str">
        <f t="shared" si="273"/>
        <v>United States</v>
      </c>
      <c r="J2908" s="22" t="str">
        <f t="shared" si="274"/>
        <v>Washington</v>
      </c>
      <c r="K2908" s="2" t="s">
        <v>72</v>
      </c>
      <c r="L2908" s="2" t="s">
        <v>759</v>
      </c>
      <c r="M2908" s="4">
        <v>215.976</v>
      </c>
      <c r="N2908" s="4">
        <v>3</v>
      </c>
      <c r="O2908" s="4">
        <v>-2.6997</v>
      </c>
      <c r="P2908" s="14">
        <f t="shared" si="275"/>
        <v>-1.2500000000000001E-2</v>
      </c>
    </row>
    <row r="2909" spans="1:16" ht="14.25" customHeight="1" x14ac:dyDescent="0.25">
      <c r="A2909" s="2" t="s">
        <v>2923</v>
      </c>
      <c r="B2909" s="3">
        <v>41520</v>
      </c>
      <c r="C2909" s="10" t="str">
        <f t="shared" si="270"/>
        <v>September</v>
      </c>
      <c r="D2909" s="10" t="str">
        <f t="shared" si="271"/>
        <v>2013</v>
      </c>
      <c r="E2909" s="3">
        <v>41523</v>
      </c>
      <c r="F2909" s="13">
        <f t="shared" si="272"/>
        <v>3</v>
      </c>
      <c r="G2909" s="2" t="s">
        <v>3900</v>
      </c>
      <c r="H2909" s="2" t="s">
        <v>3158</v>
      </c>
      <c r="I2909" s="22" t="str">
        <f t="shared" si="273"/>
        <v>United States</v>
      </c>
      <c r="J2909" s="22" t="str">
        <f t="shared" si="274"/>
        <v>Washington</v>
      </c>
      <c r="K2909" s="2" t="s">
        <v>87</v>
      </c>
      <c r="L2909" s="2" t="s">
        <v>1659</v>
      </c>
      <c r="M2909" s="4">
        <v>65.94</v>
      </c>
      <c r="N2909" s="4">
        <v>3</v>
      </c>
      <c r="O2909" s="4">
        <v>30.991800000000001</v>
      </c>
      <c r="P2909" s="14">
        <f t="shared" si="275"/>
        <v>0.47000000000000003</v>
      </c>
    </row>
    <row r="2910" spans="1:16" ht="14.25" customHeight="1" x14ac:dyDescent="0.25">
      <c r="A2910" s="2" t="s">
        <v>2924</v>
      </c>
      <c r="B2910" s="3">
        <v>41894</v>
      </c>
      <c r="C2910" s="10" t="str">
        <f t="shared" si="270"/>
        <v>September</v>
      </c>
      <c r="D2910" s="10" t="str">
        <f t="shared" si="271"/>
        <v>2014</v>
      </c>
      <c r="E2910" s="3">
        <v>41896</v>
      </c>
      <c r="F2910" s="13">
        <f t="shared" si="272"/>
        <v>2</v>
      </c>
      <c r="G2910" s="2" t="s">
        <v>3660</v>
      </c>
      <c r="H2910" s="2" t="s">
        <v>3177</v>
      </c>
      <c r="I2910" s="22" t="str">
        <f t="shared" si="273"/>
        <v>United States</v>
      </c>
      <c r="J2910" s="22" t="str">
        <f t="shared" si="274"/>
        <v>California</v>
      </c>
      <c r="K2910" s="2" t="s">
        <v>16</v>
      </c>
      <c r="L2910" s="2" t="s">
        <v>2152</v>
      </c>
      <c r="M2910" s="4">
        <v>143.952</v>
      </c>
      <c r="N2910" s="4">
        <v>6</v>
      </c>
      <c r="O2910" s="4">
        <v>17.994</v>
      </c>
      <c r="P2910" s="14">
        <f t="shared" si="275"/>
        <v>0.125</v>
      </c>
    </row>
    <row r="2911" spans="1:16" ht="14.25" customHeight="1" x14ac:dyDescent="0.25">
      <c r="A2911" s="2" t="s">
        <v>2924</v>
      </c>
      <c r="B2911" s="3">
        <v>41894</v>
      </c>
      <c r="C2911" s="10" t="str">
        <f t="shared" si="270"/>
        <v>September</v>
      </c>
      <c r="D2911" s="10" t="str">
        <f t="shared" si="271"/>
        <v>2014</v>
      </c>
      <c r="E2911" s="3">
        <v>41896</v>
      </c>
      <c r="F2911" s="13">
        <f t="shared" si="272"/>
        <v>2</v>
      </c>
      <c r="G2911" s="2" t="s">
        <v>3660</v>
      </c>
      <c r="H2911" s="2" t="s">
        <v>3177</v>
      </c>
      <c r="I2911" s="22" t="str">
        <f t="shared" si="273"/>
        <v>United States</v>
      </c>
      <c r="J2911" s="22" t="str">
        <f t="shared" si="274"/>
        <v>California</v>
      </c>
      <c r="K2911" s="2" t="s">
        <v>45</v>
      </c>
      <c r="L2911" s="2" t="s">
        <v>642</v>
      </c>
      <c r="M2911" s="4">
        <v>19.440000000000001</v>
      </c>
      <c r="N2911" s="4">
        <v>3</v>
      </c>
      <c r="O2911" s="4">
        <v>9.3312000000000008</v>
      </c>
      <c r="P2911" s="14">
        <f t="shared" si="275"/>
        <v>0.48000000000000004</v>
      </c>
    </row>
    <row r="2912" spans="1:16" ht="14.25" customHeight="1" x14ac:dyDescent="0.25">
      <c r="A2912" s="2" t="s">
        <v>2925</v>
      </c>
      <c r="B2912" s="3">
        <v>41528</v>
      </c>
      <c r="C2912" s="10" t="str">
        <f t="shared" si="270"/>
        <v>September</v>
      </c>
      <c r="D2912" s="10" t="str">
        <f t="shared" si="271"/>
        <v>2013</v>
      </c>
      <c r="E2912" s="3">
        <v>41530</v>
      </c>
      <c r="F2912" s="13">
        <f t="shared" si="272"/>
        <v>2</v>
      </c>
      <c r="G2912" s="2" t="s">
        <v>3386</v>
      </c>
      <c r="H2912" s="2" t="s">
        <v>3131</v>
      </c>
      <c r="I2912" s="22" t="str">
        <f t="shared" si="273"/>
        <v>United States</v>
      </c>
      <c r="J2912" s="22" t="str">
        <f t="shared" si="274"/>
        <v>California</v>
      </c>
      <c r="K2912" s="2" t="s">
        <v>18</v>
      </c>
      <c r="L2912" s="2" t="s">
        <v>2926</v>
      </c>
      <c r="M2912" s="4">
        <v>276.78399999999999</v>
      </c>
      <c r="N2912" s="4">
        <v>2</v>
      </c>
      <c r="O2912" s="4">
        <v>89.954800000000006</v>
      </c>
      <c r="P2912" s="14">
        <f t="shared" si="275"/>
        <v>0.32500000000000001</v>
      </c>
    </row>
    <row r="2913" spans="1:16" ht="14.25" customHeight="1" x14ac:dyDescent="0.25">
      <c r="A2913" s="2" t="s">
        <v>2927</v>
      </c>
      <c r="B2913" s="3">
        <v>41312</v>
      </c>
      <c r="C2913" s="10" t="str">
        <f t="shared" si="270"/>
        <v>February</v>
      </c>
      <c r="D2913" s="10" t="str">
        <f t="shared" si="271"/>
        <v>2013</v>
      </c>
      <c r="E2913" s="3">
        <v>41315</v>
      </c>
      <c r="F2913" s="13">
        <f t="shared" si="272"/>
        <v>3</v>
      </c>
      <c r="G2913" s="2" t="s">
        <v>3470</v>
      </c>
      <c r="H2913" s="2" t="s">
        <v>3131</v>
      </c>
      <c r="I2913" s="22" t="str">
        <f t="shared" si="273"/>
        <v>United States</v>
      </c>
      <c r="J2913" s="22" t="str">
        <f t="shared" si="274"/>
        <v>California</v>
      </c>
      <c r="K2913" s="2" t="s">
        <v>16</v>
      </c>
      <c r="L2913" s="2" t="s">
        <v>2431</v>
      </c>
      <c r="M2913" s="4">
        <v>623.96</v>
      </c>
      <c r="N2913" s="4">
        <v>5</v>
      </c>
      <c r="O2913" s="4">
        <v>38.997500000000002</v>
      </c>
      <c r="P2913" s="14">
        <f t="shared" si="275"/>
        <v>6.25E-2</v>
      </c>
    </row>
    <row r="2914" spans="1:16" ht="14.25" customHeight="1" x14ac:dyDescent="0.25">
      <c r="A2914" s="2" t="s">
        <v>2928</v>
      </c>
      <c r="B2914" s="3">
        <v>41432</v>
      </c>
      <c r="C2914" s="10" t="str">
        <f t="shared" si="270"/>
        <v>June</v>
      </c>
      <c r="D2914" s="10" t="str">
        <f t="shared" si="271"/>
        <v>2013</v>
      </c>
      <c r="E2914" s="3">
        <v>41438</v>
      </c>
      <c r="F2914" s="13">
        <f t="shared" si="272"/>
        <v>6</v>
      </c>
      <c r="G2914" s="2" t="s">
        <v>3613</v>
      </c>
      <c r="H2914" s="2" t="s">
        <v>3131</v>
      </c>
      <c r="I2914" s="22" t="str">
        <f t="shared" si="273"/>
        <v>United States</v>
      </c>
      <c r="J2914" s="22" t="str">
        <f t="shared" si="274"/>
        <v>California</v>
      </c>
      <c r="K2914" s="2" t="s">
        <v>9</v>
      </c>
      <c r="L2914" s="2" t="s">
        <v>490</v>
      </c>
      <c r="M2914" s="4">
        <v>22.05</v>
      </c>
      <c r="N2914" s="4">
        <v>7</v>
      </c>
      <c r="O2914" s="4">
        <v>10.584</v>
      </c>
      <c r="P2914" s="14">
        <f t="shared" si="275"/>
        <v>0.48</v>
      </c>
    </row>
    <row r="2915" spans="1:16" ht="14.25" customHeight="1" x14ac:dyDescent="0.25">
      <c r="A2915" s="2" t="s">
        <v>2928</v>
      </c>
      <c r="B2915" s="3">
        <v>41432</v>
      </c>
      <c r="C2915" s="10" t="str">
        <f t="shared" si="270"/>
        <v>June</v>
      </c>
      <c r="D2915" s="10" t="str">
        <f t="shared" si="271"/>
        <v>2013</v>
      </c>
      <c r="E2915" s="3">
        <v>41438</v>
      </c>
      <c r="F2915" s="13">
        <f t="shared" si="272"/>
        <v>6</v>
      </c>
      <c r="G2915" s="2" t="s">
        <v>3613</v>
      </c>
      <c r="H2915" s="2" t="s">
        <v>3131</v>
      </c>
      <c r="I2915" s="22" t="str">
        <f t="shared" si="273"/>
        <v>United States</v>
      </c>
      <c r="J2915" s="22" t="str">
        <f t="shared" si="274"/>
        <v>California</v>
      </c>
      <c r="K2915" s="2" t="s">
        <v>45</v>
      </c>
      <c r="L2915" s="2" t="s">
        <v>2929</v>
      </c>
      <c r="M2915" s="4">
        <v>99.9</v>
      </c>
      <c r="N2915" s="4">
        <v>5</v>
      </c>
      <c r="O2915" s="4">
        <v>46.953000000000003</v>
      </c>
      <c r="P2915" s="14">
        <f t="shared" si="275"/>
        <v>0.47000000000000003</v>
      </c>
    </row>
    <row r="2916" spans="1:16" ht="14.25" customHeight="1" x14ac:dyDescent="0.25">
      <c r="A2916" s="2" t="s">
        <v>2930</v>
      </c>
      <c r="B2916" s="3">
        <v>41717</v>
      </c>
      <c r="C2916" s="10" t="str">
        <f t="shared" si="270"/>
        <v>March</v>
      </c>
      <c r="D2916" s="10" t="str">
        <f t="shared" si="271"/>
        <v>2014</v>
      </c>
      <c r="E2916" s="3">
        <v>41719</v>
      </c>
      <c r="F2916" s="13">
        <f t="shared" si="272"/>
        <v>2</v>
      </c>
      <c r="G2916" s="2" t="s">
        <v>3964</v>
      </c>
      <c r="H2916" s="2" t="s">
        <v>3131</v>
      </c>
      <c r="I2916" s="22" t="str">
        <f t="shared" si="273"/>
        <v>United States</v>
      </c>
      <c r="J2916" s="22" t="str">
        <f t="shared" si="274"/>
        <v>California</v>
      </c>
      <c r="K2916" s="2" t="s">
        <v>20</v>
      </c>
      <c r="L2916" s="2" t="s">
        <v>301</v>
      </c>
      <c r="M2916" s="4">
        <v>90.86</v>
      </c>
      <c r="N2916" s="4">
        <v>7</v>
      </c>
      <c r="O2916" s="4">
        <v>26.349399999999999</v>
      </c>
      <c r="P2916" s="14">
        <f t="shared" si="275"/>
        <v>0.28999999999999998</v>
      </c>
    </row>
    <row r="2917" spans="1:16" ht="14.25" customHeight="1" x14ac:dyDescent="0.25">
      <c r="A2917" s="2" t="s">
        <v>2931</v>
      </c>
      <c r="B2917" s="3">
        <v>41968</v>
      </c>
      <c r="C2917" s="10" t="str">
        <f t="shared" si="270"/>
        <v>November</v>
      </c>
      <c r="D2917" s="10" t="str">
        <f t="shared" si="271"/>
        <v>2014</v>
      </c>
      <c r="E2917" s="3">
        <v>41968</v>
      </c>
      <c r="F2917" s="13">
        <f t="shared" si="272"/>
        <v>0</v>
      </c>
      <c r="G2917" s="2" t="s">
        <v>3688</v>
      </c>
      <c r="H2917" s="2" t="s">
        <v>3134</v>
      </c>
      <c r="I2917" s="22" t="str">
        <f t="shared" si="273"/>
        <v>United States</v>
      </c>
      <c r="J2917" s="22" t="str">
        <f t="shared" si="274"/>
        <v>California</v>
      </c>
      <c r="K2917" s="2" t="s">
        <v>45</v>
      </c>
      <c r="L2917" s="2" t="s">
        <v>1310</v>
      </c>
      <c r="M2917" s="4">
        <v>7.78</v>
      </c>
      <c r="N2917" s="4">
        <v>1</v>
      </c>
      <c r="O2917" s="4">
        <v>3.5009999999999999</v>
      </c>
      <c r="P2917" s="14">
        <f t="shared" si="275"/>
        <v>0.44999999999999996</v>
      </c>
    </row>
    <row r="2918" spans="1:16" ht="14.25" customHeight="1" x14ac:dyDescent="0.25">
      <c r="A2918" s="2" t="s">
        <v>2932</v>
      </c>
      <c r="B2918" s="3">
        <v>41241</v>
      </c>
      <c r="C2918" s="10" t="str">
        <f t="shared" si="270"/>
        <v>November</v>
      </c>
      <c r="D2918" s="10" t="str">
        <f t="shared" si="271"/>
        <v>2012</v>
      </c>
      <c r="E2918" s="3">
        <v>41246</v>
      </c>
      <c r="F2918" s="13">
        <f t="shared" si="272"/>
        <v>5</v>
      </c>
      <c r="G2918" s="2" t="s">
        <v>3740</v>
      </c>
      <c r="H2918" s="2" t="s">
        <v>3232</v>
      </c>
      <c r="I2918" s="22" t="str">
        <f t="shared" si="273"/>
        <v>United States</v>
      </c>
      <c r="J2918" s="22" t="str">
        <f t="shared" si="274"/>
        <v>New Mexico</v>
      </c>
      <c r="K2918" s="2" t="s">
        <v>14</v>
      </c>
      <c r="L2918" s="2" t="s">
        <v>1692</v>
      </c>
      <c r="M2918" s="4">
        <v>8.2799999999999994</v>
      </c>
      <c r="N2918" s="4">
        <v>2</v>
      </c>
      <c r="O2918" s="4">
        <v>3.4775999999999998</v>
      </c>
      <c r="P2918" s="14">
        <f t="shared" si="275"/>
        <v>0.42</v>
      </c>
    </row>
    <row r="2919" spans="1:16" ht="14.25" customHeight="1" x14ac:dyDescent="0.25">
      <c r="A2919" s="2" t="s">
        <v>2933</v>
      </c>
      <c r="B2919" s="3">
        <v>41887</v>
      </c>
      <c r="C2919" s="10" t="str">
        <f t="shared" si="270"/>
        <v>September</v>
      </c>
      <c r="D2919" s="10" t="str">
        <f t="shared" si="271"/>
        <v>2014</v>
      </c>
      <c r="E2919" s="3">
        <v>41888</v>
      </c>
      <c r="F2919" s="13">
        <f t="shared" si="272"/>
        <v>1</v>
      </c>
      <c r="G2919" s="2" t="s">
        <v>3672</v>
      </c>
      <c r="H2919" s="2" t="s">
        <v>3206</v>
      </c>
      <c r="I2919" s="22" t="str">
        <f t="shared" si="273"/>
        <v>United States</v>
      </c>
      <c r="J2919" s="22" t="str">
        <f t="shared" si="274"/>
        <v>Oregon</v>
      </c>
      <c r="K2919" s="2" t="s">
        <v>18</v>
      </c>
      <c r="L2919" s="2" t="s">
        <v>428</v>
      </c>
      <c r="M2919" s="4">
        <v>88.073999999999998</v>
      </c>
      <c r="N2919" s="4">
        <v>7</v>
      </c>
      <c r="O2919" s="4">
        <v>-58.716000000000001</v>
      </c>
      <c r="P2919" s="14">
        <f t="shared" si="275"/>
        <v>-0.66666666666666674</v>
      </c>
    </row>
    <row r="2920" spans="1:16" ht="14.25" customHeight="1" x14ac:dyDescent="0.25">
      <c r="A2920" s="2" t="s">
        <v>2934</v>
      </c>
      <c r="B2920" s="3">
        <v>41152</v>
      </c>
      <c r="C2920" s="10" t="str">
        <f t="shared" si="270"/>
        <v>August</v>
      </c>
      <c r="D2920" s="10" t="str">
        <f t="shared" si="271"/>
        <v>2012</v>
      </c>
      <c r="E2920" s="3">
        <v>41156</v>
      </c>
      <c r="F2920" s="13">
        <f t="shared" si="272"/>
        <v>4</v>
      </c>
      <c r="G2920" s="2" t="s">
        <v>3586</v>
      </c>
      <c r="H2920" s="2" t="s">
        <v>3149</v>
      </c>
      <c r="I2920" s="22" t="str">
        <f t="shared" si="273"/>
        <v>United States</v>
      </c>
      <c r="J2920" s="22" t="str">
        <f t="shared" si="274"/>
        <v>California</v>
      </c>
      <c r="K2920" s="2" t="s">
        <v>16</v>
      </c>
      <c r="L2920" s="2" t="s">
        <v>531</v>
      </c>
      <c r="M2920" s="4">
        <v>555.96</v>
      </c>
      <c r="N2920" s="4">
        <v>5</v>
      </c>
      <c r="O2920" s="4">
        <v>41.697000000000003</v>
      </c>
      <c r="P2920" s="14">
        <f t="shared" si="275"/>
        <v>7.4999999999999997E-2</v>
      </c>
    </row>
    <row r="2921" spans="1:16" ht="14.25" customHeight="1" x14ac:dyDescent="0.25">
      <c r="A2921" s="2" t="s">
        <v>2935</v>
      </c>
      <c r="B2921" s="3">
        <v>41913</v>
      </c>
      <c r="C2921" s="10" t="str">
        <f t="shared" si="270"/>
        <v>October</v>
      </c>
      <c r="D2921" s="10" t="str">
        <f t="shared" si="271"/>
        <v>2014</v>
      </c>
      <c r="E2921" s="3">
        <v>41915</v>
      </c>
      <c r="F2921" s="13">
        <f t="shared" si="272"/>
        <v>2</v>
      </c>
      <c r="G2921" s="2" t="s">
        <v>3460</v>
      </c>
      <c r="H2921" s="2" t="s">
        <v>3131</v>
      </c>
      <c r="I2921" s="22" t="str">
        <f t="shared" si="273"/>
        <v>United States</v>
      </c>
      <c r="J2921" s="22" t="str">
        <f t="shared" si="274"/>
        <v>California</v>
      </c>
      <c r="K2921" s="2" t="s">
        <v>38</v>
      </c>
      <c r="L2921" s="2" t="s">
        <v>2936</v>
      </c>
      <c r="M2921" s="4">
        <v>159.97999999999999</v>
      </c>
      <c r="N2921" s="4">
        <v>2</v>
      </c>
      <c r="O2921" s="4">
        <v>47.994</v>
      </c>
      <c r="P2921" s="14">
        <f t="shared" si="275"/>
        <v>0.30000000000000004</v>
      </c>
    </row>
    <row r="2922" spans="1:16" ht="14.25" customHeight="1" x14ac:dyDescent="0.25">
      <c r="A2922" s="2" t="s">
        <v>2937</v>
      </c>
      <c r="B2922" s="3">
        <v>41780</v>
      </c>
      <c r="C2922" s="10" t="str">
        <f t="shared" si="270"/>
        <v>May</v>
      </c>
      <c r="D2922" s="10" t="str">
        <f t="shared" si="271"/>
        <v>2014</v>
      </c>
      <c r="E2922" s="3">
        <v>41786</v>
      </c>
      <c r="F2922" s="13">
        <f t="shared" si="272"/>
        <v>6</v>
      </c>
      <c r="G2922" s="2" t="s">
        <v>3513</v>
      </c>
      <c r="H2922" s="2" t="s">
        <v>3159</v>
      </c>
      <c r="I2922" s="22" t="str">
        <f t="shared" si="273"/>
        <v>United States</v>
      </c>
      <c r="J2922" s="22" t="str">
        <f t="shared" si="274"/>
        <v>Nevada</v>
      </c>
      <c r="K2922" s="2" t="s">
        <v>18</v>
      </c>
      <c r="L2922" s="2" t="s">
        <v>1848</v>
      </c>
      <c r="M2922" s="4">
        <v>8.2880000000000003</v>
      </c>
      <c r="N2922" s="4">
        <v>2</v>
      </c>
      <c r="O2922" s="4">
        <v>3.0044</v>
      </c>
      <c r="P2922" s="14">
        <f t="shared" si="275"/>
        <v>0.36249999999999999</v>
      </c>
    </row>
    <row r="2923" spans="1:16" ht="14.25" customHeight="1" x14ac:dyDescent="0.25">
      <c r="A2923" s="2" t="s">
        <v>2937</v>
      </c>
      <c r="B2923" s="3">
        <v>41780</v>
      </c>
      <c r="C2923" s="10" t="str">
        <f t="shared" si="270"/>
        <v>May</v>
      </c>
      <c r="D2923" s="10" t="str">
        <f t="shared" si="271"/>
        <v>2014</v>
      </c>
      <c r="E2923" s="3">
        <v>41786</v>
      </c>
      <c r="F2923" s="13">
        <f t="shared" si="272"/>
        <v>6</v>
      </c>
      <c r="G2923" s="2" t="s">
        <v>3513</v>
      </c>
      <c r="H2923" s="2" t="s">
        <v>3159</v>
      </c>
      <c r="I2923" s="22" t="str">
        <f t="shared" si="273"/>
        <v>United States</v>
      </c>
      <c r="J2923" s="22" t="str">
        <f t="shared" si="274"/>
        <v>Nevada</v>
      </c>
      <c r="K2923" s="2" t="s">
        <v>16</v>
      </c>
      <c r="L2923" s="2" t="s">
        <v>2431</v>
      </c>
      <c r="M2923" s="4">
        <v>1123.1279999999999</v>
      </c>
      <c r="N2923" s="4">
        <v>9</v>
      </c>
      <c r="O2923" s="4">
        <v>70.195499999999996</v>
      </c>
      <c r="P2923" s="14">
        <f t="shared" si="275"/>
        <v>6.25E-2</v>
      </c>
    </row>
    <row r="2924" spans="1:16" ht="14.25" customHeight="1" x14ac:dyDescent="0.25">
      <c r="A2924" s="2" t="s">
        <v>2937</v>
      </c>
      <c r="B2924" s="3">
        <v>41780</v>
      </c>
      <c r="C2924" s="10" t="str">
        <f t="shared" si="270"/>
        <v>May</v>
      </c>
      <c r="D2924" s="10" t="str">
        <f t="shared" si="271"/>
        <v>2014</v>
      </c>
      <c r="E2924" s="3">
        <v>41786</v>
      </c>
      <c r="F2924" s="13">
        <f t="shared" si="272"/>
        <v>6</v>
      </c>
      <c r="G2924" s="2" t="s">
        <v>3513</v>
      </c>
      <c r="H2924" s="2" t="s">
        <v>3159</v>
      </c>
      <c r="I2924" s="22" t="str">
        <f t="shared" si="273"/>
        <v>United States</v>
      </c>
      <c r="J2924" s="22" t="str">
        <f t="shared" si="274"/>
        <v>Nevada</v>
      </c>
      <c r="K2924" s="2" t="s">
        <v>20</v>
      </c>
      <c r="L2924" s="2" t="s">
        <v>301</v>
      </c>
      <c r="M2924" s="4">
        <v>64.900000000000006</v>
      </c>
      <c r="N2924" s="4">
        <v>5</v>
      </c>
      <c r="O2924" s="4">
        <v>18.821000000000002</v>
      </c>
      <c r="P2924" s="14">
        <f t="shared" si="275"/>
        <v>0.28999999999999998</v>
      </c>
    </row>
    <row r="2925" spans="1:16" ht="14.25" customHeight="1" x14ac:dyDescent="0.25">
      <c r="A2925" s="2" t="s">
        <v>2938</v>
      </c>
      <c r="B2925" s="3">
        <v>41176</v>
      </c>
      <c r="C2925" s="10" t="str">
        <f t="shared" si="270"/>
        <v>September</v>
      </c>
      <c r="D2925" s="10" t="str">
        <f t="shared" si="271"/>
        <v>2012</v>
      </c>
      <c r="E2925" s="3">
        <v>41181</v>
      </c>
      <c r="F2925" s="13">
        <f t="shared" si="272"/>
        <v>5</v>
      </c>
      <c r="G2925" s="2" t="s">
        <v>3309</v>
      </c>
      <c r="H2925" s="2" t="s">
        <v>3259</v>
      </c>
      <c r="I2925" s="22" t="str">
        <f t="shared" si="273"/>
        <v>United States</v>
      </c>
      <c r="J2925" s="22" t="str">
        <f t="shared" si="274"/>
        <v>Arizona</v>
      </c>
      <c r="K2925" s="2" t="s">
        <v>14</v>
      </c>
      <c r="L2925" s="2" t="s">
        <v>1481</v>
      </c>
      <c r="M2925" s="4">
        <v>14.576000000000001</v>
      </c>
      <c r="N2925" s="4">
        <v>2</v>
      </c>
      <c r="O2925" s="4">
        <v>2.3685999999999998</v>
      </c>
      <c r="P2925" s="14">
        <f t="shared" si="275"/>
        <v>0.16249999999999998</v>
      </c>
    </row>
    <row r="2926" spans="1:16" ht="14.25" customHeight="1" x14ac:dyDescent="0.25">
      <c r="A2926" s="2" t="s">
        <v>2938</v>
      </c>
      <c r="B2926" s="3">
        <v>41176</v>
      </c>
      <c r="C2926" s="10" t="str">
        <f t="shared" si="270"/>
        <v>September</v>
      </c>
      <c r="D2926" s="10" t="str">
        <f t="shared" si="271"/>
        <v>2012</v>
      </c>
      <c r="E2926" s="3">
        <v>41181</v>
      </c>
      <c r="F2926" s="13">
        <f t="shared" si="272"/>
        <v>5</v>
      </c>
      <c r="G2926" s="2" t="s">
        <v>3309</v>
      </c>
      <c r="H2926" s="2" t="s">
        <v>3259</v>
      </c>
      <c r="I2926" s="22" t="str">
        <f t="shared" si="273"/>
        <v>United States</v>
      </c>
      <c r="J2926" s="22" t="str">
        <f t="shared" si="274"/>
        <v>Arizona</v>
      </c>
      <c r="K2926" s="2" t="s">
        <v>38</v>
      </c>
      <c r="L2926" s="2" t="s">
        <v>1398</v>
      </c>
      <c r="M2926" s="4">
        <v>23.2</v>
      </c>
      <c r="N2926" s="4">
        <v>2</v>
      </c>
      <c r="O2926" s="4">
        <v>1.45</v>
      </c>
      <c r="P2926" s="14">
        <f t="shared" si="275"/>
        <v>6.25E-2</v>
      </c>
    </row>
    <row r="2927" spans="1:16" ht="14.25" customHeight="1" x14ac:dyDescent="0.25">
      <c r="A2927" s="2" t="s">
        <v>2938</v>
      </c>
      <c r="B2927" s="3">
        <v>41176</v>
      </c>
      <c r="C2927" s="10" t="str">
        <f t="shared" si="270"/>
        <v>September</v>
      </c>
      <c r="D2927" s="10" t="str">
        <f t="shared" si="271"/>
        <v>2012</v>
      </c>
      <c r="E2927" s="3">
        <v>41181</v>
      </c>
      <c r="F2927" s="13">
        <f t="shared" si="272"/>
        <v>5</v>
      </c>
      <c r="G2927" s="2" t="s">
        <v>3309</v>
      </c>
      <c r="H2927" s="2" t="s">
        <v>3259</v>
      </c>
      <c r="I2927" s="22" t="str">
        <f t="shared" si="273"/>
        <v>United States</v>
      </c>
      <c r="J2927" s="22" t="str">
        <f t="shared" si="274"/>
        <v>Arizona</v>
      </c>
      <c r="K2927" s="2" t="s">
        <v>14</v>
      </c>
      <c r="L2927" s="2" t="s">
        <v>254</v>
      </c>
      <c r="M2927" s="4">
        <v>16.463999999999999</v>
      </c>
      <c r="N2927" s="4">
        <v>7</v>
      </c>
      <c r="O2927" s="4">
        <v>1.8522000000000001</v>
      </c>
      <c r="P2927" s="14">
        <f t="shared" si="275"/>
        <v>0.11250000000000002</v>
      </c>
    </row>
    <row r="2928" spans="1:16" ht="14.25" customHeight="1" x14ac:dyDescent="0.25">
      <c r="A2928" s="2" t="s">
        <v>2939</v>
      </c>
      <c r="B2928" s="3">
        <v>40567</v>
      </c>
      <c r="C2928" s="10" t="str">
        <f t="shared" si="270"/>
        <v>January</v>
      </c>
      <c r="D2928" s="10" t="str">
        <f t="shared" si="271"/>
        <v>2011</v>
      </c>
      <c r="E2928" s="3">
        <v>40572</v>
      </c>
      <c r="F2928" s="13">
        <f t="shared" si="272"/>
        <v>5</v>
      </c>
      <c r="G2928" s="2" t="s">
        <v>3891</v>
      </c>
      <c r="H2928" s="2" t="s">
        <v>3159</v>
      </c>
      <c r="I2928" s="22" t="str">
        <f t="shared" si="273"/>
        <v>United States</v>
      </c>
      <c r="J2928" s="22" t="str">
        <f t="shared" si="274"/>
        <v>Nevada</v>
      </c>
      <c r="K2928" s="2" t="s">
        <v>45</v>
      </c>
      <c r="L2928" s="2" t="s">
        <v>76</v>
      </c>
      <c r="M2928" s="4">
        <v>40.08</v>
      </c>
      <c r="N2928" s="4">
        <v>6</v>
      </c>
      <c r="O2928" s="4">
        <v>19.238399999999999</v>
      </c>
      <c r="P2928" s="14">
        <f t="shared" si="275"/>
        <v>0.48</v>
      </c>
    </row>
    <row r="2929" spans="1:16" ht="14.25" customHeight="1" x14ac:dyDescent="0.25">
      <c r="A2929" s="2" t="s">
        <v>2940</v>
      </c>
      <c r="B2929" s="3">
        <v>41450</v>
      </c>
      <c r="C2929" s="10" t="str">
        <f t="shared" si="270"/>
        <v>June</v>
      </c>
      <c r="D2929" s="10" t="str">
        <f t="shared" si="271"/>
        <v>2013</v>
      </c>
      <c r="E2929" s="3">
        <v>41452</v>
      </c>
      <c r="F2929" s="13">
        <f t="shared" si="272"/>
        <v>2</v>
      </c>
      <c r="G2929" s="2" t="s">
        <v>3328</v>
      </c>
      <c r="H2929" s="2" t="s">
        <v>3149</v>
      </c>
      <c r="I2929" s="22" t="str">
        <f t="shared" si="273"/>
        <v>United States</v>
      </c>
      <c r="J2929" s="22" t="str">
        <f t="shared" si="274"/>
        <v>California</v>
      </c>
      <c r="K2929" s="2" t="s">
        <v>510</v>
      </c>
      <c r="L2929" s="2" t="s">
        <v>2719</v>
      </c>
      <c r="M2929" s="4">
        <v>4476.8</v>
      </c>
      <c r="N2929" s="4">
        <v>4</v>
      </c>
      <c r="O2929" s="4">
        <v>503.64</v>
      </c>
      <c r="P2929" s="14">
        <f t="shared" si="275"/>
        <v>0.11249999999999999</v>
      </c>
    </row>
    <row r="2930" spans="1:16" ht="14.25" customHeight="1" x14ac:dyDescent="0.25">
      <c r="A2930" s="2" t="s">
        <v>2940</v>
      </c>
      <c r="B2930" s="3">
        <v>41450</v>
      </c>
      <c r="C2930" s="10" t="str">
        <f t="shared" si="270"/>
        <v>June</v>
      </c>
      <c r="D2930" s="10" t="str">
        <f t="shared" si="271"/>
        <v>2013</v>
      </c>
      <c r="E2930" s="3">
        <v>41452</v>
      </c>
      <c r="F2930" s="13">
        <f t="shared" si="272"/>
        <v>2</v>
      </c>
      <c r="G2930" s="2" t="s">
        <v>3328</v>
      </c>
      <c r="H2930" s="2" t="s">
        <v>3149</v>
      </c>
      <c r="I2930" s="22" t="str">
        <f t="shared" si="273"/>
        <v>United States</v>
      </c>
      <c r="J2930" s="22" t="str">
        <f t="shared" si="274"/>
        <v>California</v>
      </c>
      <c r="K2930" s="2" t="s">
        <v>45</v>
      </c>
      <c r="L2930" s="2" t="s">
        <v>2171</v>
      </c>
      <c r="M2930" s="4">
        <v>104.85</v>
      </c>
      <c r="N2930" s="4">
        <v>1</v>
      </c>
      <c r="O2930" s="4">
        <v>50.328000000000003</v>
      </c>
      <c r="P2930" s="14">
        <f t="shared" si="275"/>
        <v>0.48000000000000004</v>
      </c>
    </row>
    <row r="2931" spans="1:16" ht="14.25" customHeight="1" x14ac:dyDescent="0.25">
      <c r="A2931" s="2" t="s">
        <v>2940</v>
      </c>
      <c r="B2931" s="3">
        <v>41450</v>
      </c>
      <c r="C2931" s="10" t="str">
        <f t="shared" si="270"/>
        <v>June</v>
      </c>
      <c r="D2931" s="10" t="str">
        <f t="shared" si="271"/>
        <v>2013</v>
      </c>
      <c r="E2931" s="3">
        <v>41452</v>
      </c>
      <c r="F2931" s="13">
        <f t="shared" si="272"/>
        <v>2</v>
      </c>
      <c r="G2931" s="2" t="s">
        <v>3328</v>
      </c>
      <c r="H2931" s="2" t="s">
        <v>3149</v>
      </c>
      <c r="I2931" s="22" t="str">
        <f t="shared" si="273"/>
        <v>United States</v>
      </c>
      <c r="J2931" s="22" t="str">
        <f t="shared" si="274"/>
        <v>California</v>
      </c>
      <c r="K2931" s="2" t="s">
        <v>20</v>
      </c>
      <c r="L2931" s="2" t="s">
        <v>1333</v>
      </c>
      <c r="M2931" s="4">
        <v>241.44</v>
      </c>
      <c r="N2931" s="4">
        <v>3</v>
      </c>
      <c r="O2931" s="4">
        <v>72.432000000000002</v>
      </c>
      <c r="P2931" s="14">
        <f t="shared" si="275"/>
        <v>0.3</v>
      </c>
    </row>
    <row r="2932" spans="1:16" ht="14.25" customHeight="1" x14ac:dyDescent="0.25">
      <c r="A2932" s="2" t="s">
        <v>2941</v>
      </c>
      <c r="B2932" s="3">
        <v>41610</v>
      </c>
      <c r="C2932" s="10" t="str">
        <f t="shared" si="270"/>
        <v>December</v>
      </c>
      <c r="D2932" s="10" t="str">
        <f t="shared" si="271"/>
        <v>2013</v>
      </c>
      <c r="E2932" s="3">
        <v>41610</v>
      </c>
      <c r="F2932" s="13">
        <f t="shared" si="272"/>
        <v>0</v>
      </c>
      <c r="G2932" s="2" t="s">
        <v>3919</v>
      </c>
      <c r="H2932" s="2" t="s">
        <v>3281</v>
      </c>
      <c r="I2932" s="22" t="str">
        <f t="shared" si="273"/>
        <v>United States</v>
      </c>
      <c r="J2932" s="22" t="str">
        <f t="shared" si="274"/>
        <v>California</v>
      </c>
      <c r="K2932" s="2" t="s">
        <v>12</v>
      </c>
      <c r="L2932" s="2" t="s">
        <v>266</v>
      </c>
      <c r="M2932" s="4">
        <v>31.96</v>
      </c>
      <c r="N2932" s="4">
        <v>2</v>
      </c>
      <c r="O2932" s="4">
        <v>1.5980000000000001</v>
      </c>
      <c r="P2932" s="14">
        <f t="shared" si="275"/>
        <v>0.05</v>
      </c>
    </row>
    <row r="2933" spans="1:16" ht="14.25" customHeight="1" x14ac:dyDescent="0.25">
      <c r="A2933" s="2" t="s">
        <v>2941</v>
      </c>
      <c r="B2933" s="3">
        <v>41610</v>
      </c>
      <c r="C2933" s="10" t="str">
        <f t="shared" si="270"/>
        <v>December</v>
      </c>
      <c r="D2933" s="10" t="str">
        <f t="shared" si="271"/>
        <v>2013</v>
      </c>
      <c r="E2933" s="3">
        <v>41610</v>
      </c>
      <c r="F2933" s="13">
        <f t="shared" si="272"/>
        <v>0</v>
      </c>
      <c r="G2933" s="2" t="s">
        <v>3919</v>
      </c>
      <c r="H2933" s="2" t="s">
        <v>3281</v>
      </c>
      <c r="I2933" s="22" t="str">
        <f t="shared" si="273"/>
        <v>United States</v>
      </c>
      <c r="J2933" s="22" t="str">
        <f t="shared" si="274"/>
        <v>California</v>
      </c>
      <c r="K2933" s="2" t="s">
        <v>45</v>
      </c>
      <c r="L2933" s="2" t="s">
        <v>2942</v>
      </c>
      <c r="M2933" s="4">
        <v>47.9</v>
      </c>
      <c r="N2933" s="4">
        <v>1</v>
      </c>
      <c r="O2933" s="4">
        <v>22.992000000000001</v>
      </c>
      <c r="P2933" s="14">
        <f t="shared" si="275"/>
        <v>0.48000000000000004</v>
      </c>
    </row>
    <row r="2934" spans="1:16" ht="14.25" customHeight="1" x14ac:dyDescent="0.25">
      <c r="A2934" s="2" t="s">
        <v>2941</v>
      </c>
      <c r="B2934" s="3">
        <v>41610</v>
      </c>
      <c r="C2934" s="10" t="str">
        <f t="shared" si="270"/>
        <v>December</v>
      </c>
      <c r="D2934" s="10" t="str">
        <f t="shared" si="271"/>
        <v>2013</v>
      </c>
      <c r="E2934" s="3">
        <v>41610</v>
      </c>
      <c r="F2934" s="13">
        <f t="shared" si="272"/>
        <v>0</v>
      </c>
      <c r="G2934" s="2" t="s">
        <v>3919</v>
      </c>
      <c r="H2934" s="2" t="s">
        <v>3281</v>
      </c>
      <c r="I2934" s="22" t="str">
        <f t="shared" si="273"/>
        <v>United States</v>
      </c>
      <c r="J2934" s="22" t="str">
        <f t="shared" si="274"/>
        <v>California</v>
      </c>
      <c r="K2934" s="2" t="s">
        <v>28</v>
      </c>
      <c r="L2934" s="2" t="s">
        <v>536</v>
      </c>
      <c r="M2934" s="4">
        <v>1112.94</v>
      </c>
      <c r="N2934" s="4">
        <v>3</v>
      </c>
      <c r="O2934" s="4">
        <v>222.58799999999999</v>
      </c>
      <c r="P2934" s="14">
        <f t="shared" si="275"/>
        <v>0.19999999999999998</v>
      </c>
    </row>
    <row r="2935" spans="1:16" ht="14.25" customHeight="1" x14ac:dyDescent="0.25">
      <c r="A2935" s="2" t="s">
        <v>2941</v>
      </c>
      <c r="B2935" s="3">
        <v>41610</v>
      </c>
      <c r="C2935" s="10" t="str">
        <f t="shared" si="270"/>
        <v>December</v>
      </c>
      <c r="D2935" s="10" t="str">
        <f t="shared" si="271"/>
        <v>2013</v>
      </c>
      <c r="E2935" s="3">
        <v>41610</v>
      </c>
      <c r="F2935" s="13">
        <f t="shared" si="272"/>
        <v>0</v>
      </c>
      <c r="G2935" s="2" t="s">
        <v>3919</v>
      </c>
      <c r="H2935" s="2" t="s">
        <v>3281</v>
      </c>
      <c r="I2935" s="22" t="str">
        <f t="shared" si="273"/>
        <v>United States</v>
      </c>
      <c r="J2935" s="22" t="str">
        <f t="shared" si="274"/>
        <v>California</v>
      </c>
      <c r="K2935" s="2" t="s">
        <v>87</v>
      </c>
      <c r="L2935" s="2" t="s">
        <v>541</v>
      </c>
      <c r="M2935" s="4">
        <v>22.92</v>
      </c>
      <c r="N2935" s="4">
        <v>3</v>
      </c>
      <c r="O2935" s="4">
        <v>11.2308</v>
      </c>
      <c r="P2935" s="14">
        <f t="shared" si="275"/>
        <v>0.49</v>
      </c>
    </row>
    <row r="2936" spans="1:16" ht="14.25" customHeight="1" x14ac:dyDescent="0.25">
      <c r="A2936" s="2" t="s">
        <v>2943</v>
      </c>
      <c r="B2936" s="3">
        <v>41803</v>
      </c>
      <c r="C2936" s="10" t="str">
        <f t="shared" si="270"/>
        <v>June</v>
      </c>
      <c r="D2936" s="10" t="str">
        <f t="shared" si="271"/>
        <v>2014</v>
      </c>
      <c r="E2936" s="3">
        <v>41805</v>
      </c>
      <c r="F2936" s="13">
        <f t="shared" si="272"/>
        <v>2</v>
      </c>
      <c r="G2936" s="2" t="s">
        <v>3940</v>
      </c>
      <c r="H2936" s="2" t="s">
        <v>3203</v>
      </c>
      <c r="I2936" s="22" t="str">
        <f t="shared" si="273"/>
        <v>United States</v>
      </c>
      <c r="J2936" s="22" t="str">
        <f t="shared" si="274"/>
        <v>Washington</v>
      </c>
      <c r="K2936" s="2" t="s">
        <v>16</v>
      </c>
      <c r="L2936" s="2" t="s">
        <v>2152</v>
      </c>
      <c r="M2936" s="4">
        <v>71.975999999999999</v>
      </c>
      <c r="N2936" s="4">
        <v>3</v>
      </c>
      <c r="O2936" s="4">
        <v>8.9969999999999999</v>
      </c>
      <c r="P2936" s="14">
        <f t="shared" si="275"/>
        <v>0.125</v>
      </c>
    </row>
    <row r="2937" spans="1:16" ht="14.25" customHeight="1" x14ac:dyDescent="0.25">
      <c r="A2937" s="2" t="s">
        <v>2943</v>
      </c>
      <c r="B2937" s="3">
        <v>41803</v>
      </c>
      <c r="C2937" s="10" t="str">
        <f t="shared" si="270"/>
        <v>June</v>
      </c>
      <c r="D2937" s="10" t="str">
        <f t="shared" si="271"/>
        <v>2014</v>
      </c>
      <c r="E2937" s="3">
        <v>41805</v>
      </c>
      <c r="F2937" s="13">
        <f t="shared" si="272"/>
        <v>2</v>
      </c>
      <c r="G2937" s="2" t="s">
        <v>3940</v>
      </c>
      <c r="H2937" s="2" t="s">
        <v>3203</v>
      </c>
      <c r="I2937" s="22" t="str">
        <f t="shared" si="273"/>
        <v>United States</v>
      </c>
      <c r="J2937" s="22" t="str">
        <f t="shared" si="274"/>
        <v>Washington</v>
      </c>
      <c r="K2937" s="2" t="s">
        <v>45</v>
      </c>
      <c r="L2937" s="2" t="s">
        <v>2128</v>
      </c>
      <c r="M2937" s="4">
        <v>19.440000000000001</v>
      </c>
      <c r="N2937" s="4">
        <v>3</v>
      </c>
      <c r="O2937" s="4">
        <v>9.3312000000000008</v>
      </c>
      <c r="P2937" s="14">
        <f t="shared" si="275"/>
        <v>0.48000000000000004</v>
      </c>
    </row>
    <row r="2938" spans="1:16" ht="14.25" customHeight="1" x14ac:dyDescent="0.25">
      <c r="A2938" s="2" t="s">
        <v>2944</v>
      </c>
      <c r="B2938" s="3">
        <v>41859</v>
      </c>
      <c r="C2938" s="10" t="str">
        <f t="shared" si="270"/>
        <v>August</v>
      </c>
      <c r="D2938" s="10" t="str">
        <f t="shared" si="271"/>
        <v>2014</v>
      </c>
      <c r="E2938" s="3">
        <v>41863</v>
      </c>
      <c r="F2938" s="13">
        <f t="shared" si="272"/>
        <v>4</v>
      </c>
      <c r="G2938" s="2" t="s">
        <v>3965</v>
      </c>
      <c r="H2938" s="2" t="s">
        <v>3197</v>
      </c>
      <c r="I2938" s="22" t="str">
        <f t="shared" si="273"/>
        <v>United States</v>
      </c>
      <c r="J2938" s="22" t="str">
        <f t="shared" si="274"/>
        <v>California</v>
      </c>
      <c r="K2938" s="2" t="s">
        <v>16</v>
      </c>
      <c r="L2938" s="2" t="s">
        <v>2443</v>
      </c>
      <c r="M2938" s="4">
        <v>707.88</v>
      </c>
      <c r="N2938" s="4">
        <v>3</v>
      </c>
      <c r="O2938" s="4">
        <v>44.2425</v>
      </c>
      <c r="P2938" s="14">
        <f t="shared" si="275"/>
        <v>6.25E-2</v>
      </c>
    </row>
    <row r="2939" spans="1:16" ht="14.25" customHeight="1" x14ac:dyDescent="0.25">
      <c r="A2939" s="2" t="s">
        <v>2944</v>
      </c>
      <c r="B2939" s="3">
        <v>41859</v>
      </c>
      <c r="C2939" s="10" t="str">
        <f t="shared" si="270"/>
        <v>August</v>
      </c>
      <c r="D2939" s="10" t="str">
        <f t="shared" si="271"/>
        <v>2014</v>
      </c>
      <c r="E2939" s="3">
        <v>41863</v>
      </c>
      <c r="F2939" s="13">
        <f t="shared" si="272"/>
        <v>4</v>
      </c>
      <c r="G2939" s="2" t="s">
        <v>3965</v>
      </c>
      <c r="H2939" s="2" t="s">
        <v>3197</v>
      </c>
      <c r="I2939" s="22" t="str">
        <f t="shared" si="273"/>
        <v>United States</v>
      </c>
      <c r="J2939" s="22" t="str">
        <f t="shared" si="274"/>
        <v>California</v>
      </c>
      <c r="K2939" s="2" t="s">
        <v>18</v>
      </c>
      <c r="L2939" s="2" t="s">
        <v>342</v>
      </c>
      <c r="M2939" s="4">
        <v>11.952</v>
      </c>
      <c r="N2939" s="4">
        <v>3</v>
      </c>
      <c r="O2939" s="4">
        <v>4.1832000000000003</v>
      </c>
      <c r="P2939" s="14">
        <f t="shared" si="275"/>
        <v>0.35000000000000003</v>
      </c>
    </row>
    <row r="2940" spans="1:16" ht="14.25" customHeight="1" x14ac:dyDescent="0.25">
      <c r="A2940" s="2" t="s">
        <v>2944</v>
      </c>
      <c r="B2940" s="3">
        <v>41859</v>
      </c>
      <c r="C2940" s="10" t="str">
        <f t="shared" si="270"/>
        <v>August</v>
      </c>
      <c r="D2940" s="10" t="str">
        <f t="shared" si="271"/>
        <v>2014</v>
      </c>
      <c r="E2940" s="3">
        <v>41863</v>
      </c>
      <c r="F2940" s="13">
        <f t="shared" si="272"/>
        <v>4</v>
      </c>
      <c r="G2940" s="2" t="s">
        <v>3965</v>
      </c>
      <c r="H2940" s="2" t="s">
        <v>3197</v>
      </c>
      <c r="I2940" s="22" t="str">
        <f t="shared" si="273"/>
        <v>United States</v>
      </c>
      <c r="J2940" s="22" t="str">
        <f t="shared" si="274"/>
        <v>California</v>
      </c>
      <c r="K2940" s="2" t="s">
        <v>18</v>
      </c>
      <c r="L2940" s="2" t="s">
        <v>2945</v>
      </c>
      <c r="M2940" s="4">
        <v>31.128</v>
      </c>
      <c r="N2940" s="4">
        <v>3</v>
      </c>
      <c r="O2940" s="4">
        <v>11.673</v>
      </c>
      <c r="P2940" s="14">
        <f t="shared" si="275"/>
        <v>0.375</v>
      </c>
    </row>
    <row r="2941" spans="1:16" ht="14.25" customHeight="1" x14ac:dyDescent="0.25">
      <c r="A2941" s="2" t="s">
        <v>2944</v>
      </c>
      <c r="B2941" s="3">
        <v>41859</v>
      </c>
      <c r="C2941" s="10" t="str">
        <f t="shared" si="270"/>
        <v>August</v>
      </c>
      <c r="D2941" s="10" t="str">
        <f t="shared" si="271"/>
        <v>2014</v>
      </c>
      <c r="E2941" s="3">
        <v>41863</v>
      </c>
      <c r="F2941" s="13">
        <f t="shared" si="272"/>
        <v>4</v>
      </c>
      <c r="G2941" s="2" t="s">
        <v>3965</v>
      </c>
      <c r="H2941" s="2" t="s">
        <v>3197</v>
      </c>
      <c r="I2941" s="22" t="str">
        <f t="shared" si="273"/>
        <v>United States</v>
      </c>
      <c r="J2941" s="22" t="str">
        <f t="shared" si="274"/>
        <v>California</v>
      </c>
      <c r="K2941" s="2" t="s">
        <v>38</v>
      </c>
      <c r="L2941" s="2" t="s">
        <v>2387</v>
      </c>
      <c r="M2941" s="4">
        <v>55.76</v>
      </c>
      <c r="N2941" s="4">
        <v>4</v>
      </c>
      <c r="O2941" s="4">
        <v>7.8064</v>
      </c>
      <c r="P2941" s="14">
        <f t="shared" si="275"/>
        <v>0.14000000000000001</v>
      </c>
    </row>
    <row r="2942" spans="1:16" ht="14.25" customHeight="1" x14ac:dyDescent="0.25">
      <c r="A2942" s="2" t="s">
        <v>2944</v>
      </c>
      <c r="B2942" s="3">
        <v>41859</v>
      </c>
      <c r="C2942" s="10" t="str">
        <f t="shared" si="270"/>
        <v>August</v>
      </c>
      <c r="D2942" s="10" t="str">
        <f t="shared" si="271"/>
        <v>2014</v>
      </c>
      <c r="E2942" s="3">
        <v>41863</v>
      </c>
      <c r="F2942" s="13">
        <f t="shared" si="272"/>
        <v>4</v>
      </c>
      <c r="G2942" s="2" t="s">
        <v>3965</v>
      </c>
      <c r="H2942" s="2" t="s">
        <v>3197</v>
      </c>
      <c r="I2942" s="22" t="str">
        <f t="shared" si="273"/>
        <v>United States</v>
      </c>
      <c r="J2942" s="22" t="str">
        <f t="shared" si="274"/>
        <v>California</v>
      </c>
      <c r="K2942" s="2" t="s">
        <v>45</v>
      </c>
      <c r="L2942" s="2" t="s">
        <v>480</v>
      </c>
      <c r="M2942" s="4">
        <v>24.56</v>
      </c>
      <c r="N2942" s="4">
        <v>2</v>
      </c>
      <c r="O2942" s="4">
        <v>11.543200000000001</v>
      </c>
      <c r="P2942" s="14">
        <f t="shared" si="275"/>
        <v>0.47000000000000003</v>
      </c>
    </row>
    <row r="2943" spans="1:16" ht="14.25" customHeight="1" x14ac:dyDescent="0.25">
      <c r="A2943" s="2" t="s">
        <v>2944</v>
      </c>
      <c r="B2943" s="3">
        <v>41859</v>
      </c>
      <c r="C2943" s="10" t="str">
        <f t="shared" si="270"/>
        <v>August</v>
      </c>
      <c r="D2943" s="10" t="str">
        <f t="shared" si="271"/>
        <v>2014</v>
      </c>
      <c r="E2943" s="3">
        <v>41863</v>
      </c>
      <c r="F2943" s="13">
        <f t="shared" si="272"/>
        <v>4</v>
      </c>
      <c r="G2943" s="2" t="s">
        <v>3965</v>
      </c>
      <c r="H2943" s="2" t="s">
        <v>3197</v>
      </c>
      <c r="I2943" s="22" t="str">
        <f t="shared" si="273"/>
        <v>United States</v>
      </c>
      <c r="J2943" s="22" t="str">
        <f t="shared" si="274"/>
        <v>California</v>
      </c>
      <c r="K2943" s="2" t="s">
        <v>12</v>
      </c>
      <c r="L2943" s="2" t="s">
        <v>459</v>
      </c>
      <c r="M2943" s="4">
        <v>51.75</v>
      </c>
      <c r="N2943" s="4">
        <v>1</v>
      </c>
      <c r="O2943" s="4">
        <v>15.525</v>
      </c>
      <c r="P2943" s="14">
        <f t="shared" si="275"/>
        <v>0.3</v>
      </c>
    </row>
    <row r="2944" spans="1:16" ht="14.25" customHeight="1" x14ac:dyDescent="0.25">
      <c r="A2944" s="2" t="s">
        <v>2944</v>
      </c>
      <c r="B2944" s="3">
        <v>41859</v>
      </c>
      <c r="C2944" s="10" t="str">
        <f t="shared" si="270"/>
        <v>August</v>
      </c>
      <c r="D2944" s="10" t="str">
        <f t="shared" si="271"/>
        <v>2014</v>
      </c>
      <c r="E2944" s="3">
        <v>41863</v>
      </c>
      <c r="F2944" s="13">
        <f t="shared" si="272"/>
        <v>4</v>
      </c>
      <c r="G2944" s="2" t="s">
        <v>3965</v>
      </c>
      <c r="H2944" s="2" t="s">
        <v>3197</v>
      </c>
      <c r="I2944" s="22" t="str">
        <f t="shared" si="273"/>
        <v>United States</v>
      </c>
      <c r="J2944" s="22" t="str">
        <f t="shared" si="274"/>
        <v>California</v>
      </c>
      <c r="K2944" s="2" t="s">
        <v>72</v>
      </c>
      <c r="L2944" s="2" t="s">
        <v>2946</v>
      </c>
      <c r="M2944" s="4">
        <v>207.184</v>
      </c>
      <c r="N2944" s="4">
        <v>1</v>
      </c>
      <c r="O2944" s="4">
        <v>25.898</v>
      </c>
      <c r="P2944" s="14">
        <f t="shared" si="275"/>
        <v>0.125</v>
      </c>
    </row>
    <row r="2945" spans="1:16" ht="14.25" customHeight="1" x14ac:dyDescent="0.25">
      <c r="A2945" s="2" t="s">
        <v>2944</v>
      </c>
      <c r="B2945" s="3">
        <v>41859</v>
      </c>
      <c r="C2945" s="10" t="str">
        <f t="shared" si="270"/>
        <v>August</v>
      </c>
      <c r="D2945" s="10" t="str">
        <f t="shared" si="271"/>
        <v>2014</v>
      </c>
      <c r="E2945" s="3">
        <v>41863</v>
      </c>
      <c r="F2945" s="13">
        <f t="shared" si="272"/>
        <v>4</v>
      </c>
      <c r="G2945" s="2" t="s">
        <v>3965</v>
      </c>
      <c r="H2945" s="2" t="s">
        <v>3197</v>
      </c>
      <c r="I2945" s="22" t="str">
        <f t="shared" si="273"/>
        <v>United States</v>
      </c>
      <c r="J2945" s="22" t="str">
        <f t="shared" si="274"/>
        <v>California</v>
      </c>
      <c r="K2945" s="2" t="s">
        <v>20</v>
      </c>
      <c r="L2945" s="2" t="s">
        <v>2947</v>
      </c>
      <c r="M2945" s="4">
        <v>1473.1</v>
      </c>
      <c r="N2945" s="4">
        <v>5</v>
      </c>
      <c r="O2945" s="4">
        <v>412.46800000000002</v>
      </c>
      <c r="P2945" s="14">
        <f t="shared" si="275"/>
        <v>0.28000000000000003</v>
      </c>
    </row>
    <row r="2946" spans="1:16" ht="14.25" customHeight="1" x14ac:dyDescent="0.25">
      <c r="A2946" s="2" t="s">
        <v>2948</v>
      </c>
      <c r="B2946" s="3">
        <v>40877</v>
      </c>
      <c r="C2946" s="10" t="str">
        <f t="shared" si="270"/>
        <v>November</v>
      </c>
      <c r="D2946" s="10" t="str">
        <f t="shared" si="271"/>
        <v>2011</v>
      </c>
      <c r="E2946" s="3">
        <v>40883</v>
      </c>
      <c r="F2946" s="13">
        <f t="shared" si="272"/>
        <v>6</v>
      </c>
      <c r="G2946" s="2" t="s">
        <v>3359</v>
      </c>
      <c r="H2946" s="2" t="s">
        <v>3259</v>
      </c>
      <c r="I2946" s="22" t="str">
        <f t="shared" si="273"/>
        <v>United States</v>
      </c>
      <c r="J2946" s="22" t="str">
        <f t="shared" si="274"/>
        <v>Arizona</v>
      </c>
      <c r="K2946" s="2" t="s">
        <v>82</v>
      </c>
      <c r="L2946" s="2" t="s">
        <v>1865</v>
      </c>
      <c r="M2946" s="4">
        <v>47.991999999999997</v>
      </c>
      <c r="N2946" s="4">
        <v>7</v>
      </c>
      <c r="O2946" s="4">
        <v>3.5994000000000002</v>
      </c>
      <c r="P2946" s="14">
        <f t="shared" si="275"/>
        <v>7.5000000000000011E-2</v>
      </c>
    </row>
    <row r="2947" spans="1:16" ht="14.25" customHeight="1" x14ac:dyDescent="0.25">
      <c r="A2947" s="2" t="s">
        <v>2948</v>
      </c>
      <c r="B2947" s="3">
        <v>40877</v>
      </c>
      <c r="C2947" s="10" t="str">
        <f t="shared" ref="C2947:C3010" si="276">TEXT(B2947,"mmmm")</f>
        <v>November</v>
      </c>
      <c r="D2947" s="10" t="str">
        <f t="shared" ref="D2947:D3010" si="277">TEXT(B2947,"yyyy")</f>
        <v>2011</v>
      </c>
      <c r="E2947" s="3">
        <v>40883</v>
      </c>
      <c r="F2947" s="13">
        <f t="shared" ref="F2947:F3010" si="278">E2947-B2947</f>
        <v>6</v>
      </c>
      <c r="G2947" s="2" t="s">
        <v>3359</v>
      </c>
      <c r="H2947" s="2" t="s">
        <v>3259</v>
      </c>
      <c r="I2947" s="22" t="str">
        <f t="shared" ref="I2947:I3010" si="279">LEFT(H2947,FIND(",",H2947)-1)</f>
        <v>United States</v>
      </c>
      <c r="J2947" s="22" t="str">
        <f t="shared" ref="J2947:J3010" si="280">TRIM(RIGHT(H2947,LEN(H2947)-FIND("@",SUBSTITUTE(H2947,",","@",LEN(H2947)-LEN(SUBSTITUTE(H2947,",",""))))))</f>
        <v>Arizona</v>
      </c>
      <c r="K2947" s="2" t="s">
        <v>38</v>
      </c>
      <c r="L2947" s="2" t="s">
        <v>2949</v>
      </c>
      <c r="M2947" s="4">
        <v>102.24</v>
      </c>
      <c r="N2947" s="4">
        <v>4</v>
      </c>
      <c r="O2947" s="4">
        <v>-16.614000000000001</v>
      </c>
      <c r="P2947" s="14">
        <f t="shared" ref="P2947:P3010" si="281">IF(M2947=0,0,O2947/M2947)</f>
        <v>-0.16250000000000001</v>
      </c>
    </row>
    <row r="2948" spans="1:16" ht="14.25" customHeight="1" x14ac:dyDescent="0.25">
      <c r="A2948" s="2" t="s">
        <v>2950</v>
      </c>
      <c r="B2948" s="3">
        <v>40673</v>
      </c>
      <c r="C2948" s="10" t="str">
        <f t="shared" si="276"/>
        <v>May</v>
      </c>
      <c r="D2948" s="10" t="str">
        <f t="shared" si="277"/>
        <v>2011</v>
      </c>
      <c r="E2948" s="3">
        <v>40678</v>
      </c>
      <c r="F2948" s="13">
        <f t="shared" si="278"/>
        <v>5</v>
      </c>
      <c r="G2948" s="2" t="s">
        <v>3463</v>
      </c>
      <c r="H2948" s="2" t="s">
        <v>3143</v>
      </c>
      <c r="I2948" s="22" t="str">
        <f t="shared" si="279"/>
        <v>United States</v>
      </c>
      <c r="J2948" s="22" t="str">
        <f t="shared" si="280"/>
        <v>California</v>
      </c>
      <c r="K2948" s="2" t="s">
        <v>45</v>
      </c>
      <c r="L2948" s="2" t="s">
        <v>2270</v>
      </c>
      <c r="M2948" s="4">
        <v>39.96</v>
      </c>
      <c r="N2948" s="4">
        <v>2</v>
      </c>
      <c r="O2948" s="4">
        <v>19.180800000000001</v>
      </c>
      <c r="P2948" s="14">
        <f t="shared" si="281"/>
        <v>0.48000000000000004</v>
      </c>
    </row>
    <row r="2949" spans="1:16" ht="14.25" customHeight="1" x14ac:dyDescent="0.25">
      <c r="A2949" s="2" t="s">
        <v>2950</v>
      </c>
      <c r="B2949" s="3">
        <v>40673</v>
      </c>
      <c r="C2949" s="10" t="str">
        <f t="shared" si="276"/>
        <v>May</v>
      </c>
      <c r="D2949" s="10" t="str">
        <f t="shared" si="277"/>
        <v>2011</v>
      </c>
      <c r="E2949" s="3">
        <v>40678</v>
      </c>
      <c r="F2949" s="13">
        <f t="shared" si="278"/>
        <v>5</v>
      </c>
      <c r="G2949" s="2" t="s">
        <v>3463</v>
      </c>
      <c r="H2949" s="2" t="s">
        <v>3143</v>
      </c>
      <c r="I2949" s="22" t="str">
        <f t="shared" si="279"/>
        <v>United States</v>
      </c>
      <c r="J2949" s="22" t="str">
        <f t="shared" si="280"/>
        <v>California</v>
      </c>
      <c r="K2949" s="2" t="s">
        <v>16</v>
      </c>
      <c r="L2949" s="2" t="s">
        <v>948</v>
      </c>
      <c r="M2949" s="4">
        <v>1432</v>
      </c>
      <c r="N2949" s="4">
        <v>5</v>
      </c>
      <c r="O2949" s="4">
        <v>125.3</v>
      </c>
      <c r="P2949" s="14">
        <f t="shared" si="281"/>
        <v>8.7499999999999994E-2</v>
      </c>
    </row>
    <row r="2950" spans="1:16" ht="14.25" customHeight="1" x14ac:dyDescent="0.25">
      <c r="A2950" s="2" t="s">
        <v>2950</v>
      </c>
      <c r="B2950" s="3">
        <v>40673</v>
      </c>
      <c r="C2950" s="10" t="str">
        <f t="shared" si="276"/>
        <v>May</v>
      </c>
      <c r="D2950" s="10" t="str">
        <f t="shared" si="277"/>
        <v>2011</v>
      </c>
      <c r="E2950" s="3">
        <v>40678</v>
      </c>
      <c r="F2950" s="13">
        <f t="shared" si="278"/>
        <v>5</v>
      </c>
      <c r="G2950" s="2" t="s">
        <v>3463</v>
      </c>
      <c r="H2950" s="2" t="s">
        <v>3143</v>
      </c>
      <c r="I2950" s="22" t="str">
        <f t="shared" si="279"/>
        <v>United States</v>
      </c>
      <c r="J2950" s="22" t="str">
        <f t="shared" si="280"/>
        <v>California</v>
      </c>
      <c r="K2950" s="2" t="s">
        <v>82</v>
      </c>
      <c r="L2950" s="2" t="s">
        <v>1926</v>
      </c>
      <c r="M2950" s="4">
        <v>41.04</v>
      </c>
      <c r="N2950" s="4">
        <v>6</v>
      </c>
      <c r="O2950" s="4">
        <v>11.0808</v>
      </c>
      <c r="P2950" s="14">
        <f t="shared" si="281"/>
        <v>0.27</v>
      </c>
    </row>
    <row r="2951" spans="1:16" ht="14.25" customHeight="1" x14ac:dyDescent="0.25">
      <c r="A2951" s="2" t="s">
        <v>2950</v>
      </c>
      <c r="B2951" s="3">
        <v>40673</v>
      </c>
      <c r="C2951" s="10" t="str">
        <f t="shared" si="276"/>
        <v>May</v>
      </c>
      <c r="D2951" s="10" t="str">
        <f t="shared" si="277"/>
        <v>2011</v>
      </c>
      <c r="E2951" s="3">
        <v>40678</v>
      </c>
      <c r="F2951" s="13">
        <f t="shared" si="278"/>
        <v>5</v>
      </c>
      <c r="G2951" s="2" t="s">
        <v>3463</v>
      </c>
      <c r="H2951" s="2" t="s">
        <v>3143</v>
      </c>
      <c r="I2951" s="22" t="str">
        <f t="shared" si="279"/>
        <v>United States</v>
      </c>
      <c r="J2951" s="22" t="str">
        <f t="shared" si="280"/>
        <v>California</v>
      </c>
      <c r="K2951" s="2" t="s">
        <v>72</v>
      </c>
      <c r="L2951" s="2" t="s">
        <v>1262</v>
      </c>
      <c r="M2951" s="4">
        <v>256.78399999999999</v>
      </c>
      <c r="N2951" s="4">
        <v>1</v>
      </c>
      <c r="O2951" s="4">
        <v>32.097999999999999</v>
      </c>
      <c r="P2951" s="14">
        <f t="shared" si="281"/>
        <v>0.125</v>
      </c>
    </row>
    <row r="2952" spans="1:16" ht="14.25" customHeight="1" x14ac:dyDescent="0.25">
      <c r="A2952" s="2" t="s">
        <v>2951</v>
      </c>
      <c r="B2952" s="3">
        <v>41610</v>
      </c>
      <c r="C2952" s="10" t="str">
        <f t="shared" si="276"/>
        <v>December</v>
      </c>
      <c r="D2952" s="10" t="str">
        <f t="shared" si="277"/>
        <v>2013</v>
      </c>
      <c r="E2952" s="3">
        <v>41614</v>
      </c>
      <c r="F2952" s="13">
        <f t="shared" si="278"/>
        <v>4</v>
      </c>
      <c r="G2952" s="2" t="s">
        <v>3519</v>
      </c>
      <c r="H2952" s="2" t="s">
        <v>3131</v>
      </c>
      <c r="I2952" s="22" t="str">
        <f t="shared" si="279"/>
        <v>United States</v>
      </c>
      <c r="J2952" s="22" t="str">
        <f t="shared" si="280"/>
        <v>California</v>
      </c>
      <c r="K2952" s="2" t="s">
        <v>14</v>
      </c>
      <c r="L2952" s="2" t="s">
        <v>78</v>
      </c>
      <c r="M2952" s="4">
        <v>23.04</v>
      </c>
      <c r="N2952" s="4">
        <v>8</v>
      </c>
      <c r="O2952" s="4">
        <v>6.9119999999999999</v>
      </c>
      <c r="P2952" s="14">
        <f t="shared" si="281"/>
        <v>0.3</v>
      </c>
    </row>
    <row r="2953" spans="1:16" ht="14.25" customHeight="1" x14ac:dyDescent="0.25">
      <c r="A2953" s="2" t="s">
        <v>2952</v>
      </c>
      <c r="B2953" s="3">
        <v>41855</v>
      </c>
      <c r="C2953" s="10" t="str">
        <f t="shared" si="276"/>
        <v>August</v>
      </c>
      <c r="D2953" s="10" t="str">
        <f t="shared" si="277"/>
        <v>2014</v>
      </c>
      <c r="E2953" s="3">
        <v>41860</v>
      </c>
      <c r="F2953" s="13">
        <f t="shared" si="278"/>
        <v>5</v>
      </c>
      <c r="G2953" s="2" t="s">
        <v>3894</v>
      </c>
      <c r="H2953" s="2" t="s">
        <v>3132</v>
      </c>
      <c r="I2953" s="22" t="str">
        <f t="shared" si="279"/>
        <v>United States</v>
      </c>
      <c r="J2953" s="22" t="str">
        <f t="shared" si="280"/>
        <v>Washington</v>
      </c>
      <c r="K2953" s="2" t="s">
        <v>28</v>
      </c>
      <c r="L2953" s="2" t="s">
        <v>872</v>
      </c>
      <c r="M2953" s="4">
        <v>16.059999999999999</v>
      </c>
      <c r="N2953" s="4">
        <v>1</v>
      </c>
      <c r="O2953" s="4">
        <v>4.1756000000000002</v>
      </c>
      <c r="P2953" s="14">
        <f t="shared" si="281"/>
        <v>0.26</v>
      </c>
    </row>
    <row r="2954" spans="1:16" ht="14.25" customHeight="1" x14ac:dyDescent="0.25">
      <c r="A2954" s="2" t="s">
        <v>2953</v>
      </c>
      <c r="B2954" s="3">
        <v>40982</v>
      </c>
      <c r="C2954" s="10" t="str">
        <f t="shared" si="276"/>
        <v>March</v>
      </c>
      <c r="D2954" s="10" t="str">
        <f t="shared" si="277"/>
        <v>2012</v>
      </c>
      <c r="E2954" s="3">
        <v>40987</v>
      </c>
      <c r="F2954" s="13">
        <f t="shared" si="278"/>
        <v>5</v>
      </c>
      <c r="G2954" s="2" t="s">
        <v>3797</v>
      </c>
      <c r="H2954" s="2" t="s">
        <v>3140</v>
      </c>
      <c r="I2954" s="22" t="str">
        <f t="shared" si="279"/>
        <v>United States</v>
      </c>
      <c r="J2954" s="22" t="str">
        <f t="shared" si="280"/>
        <v>California</v>
      </c>
      <c r="K2954" s="2" t="s">
        <v>45</v>
      </c>
      <c r="L2954" s="2" t="s">
        <v>509</v>
      </c>
      <c r="M2954" s="4">
        <v>19.440000000000001</v>
      </c>
      <c r="N2954" s="4">
        <v>3</v>
      </c>
      <c r="O2954" s="4">
        <v>9.3312000000000008</v>
      </c>
      <c r="P2954" s="14">
        <f t="shared" si="281"/>
        <v>0.48000000000000004</v>
      </c>
    </row>
    <row r="2955" spans="1:16" ht="14.25" customHeight="1" x14ac:dyDescent="0.25">
      <c r="A2955" s="2" t="s">
        <v>2954</v>
      </c>
      <c r="B2955" s="3">
        <v>40885</v>
      </c>
      <c r="C2955" s="10" t="str">
        <f t="shared" si="276"/>
        <v>December</v>
      </c>
      <c r="D2955" s="10" t="str">
        <f t="shared" si="277"/>
        <v>2011</v>
      </c>
      <c r="E2955" s="3">
        <v>40892</v>
      </c>
      <c r="F2955" s="13">
        <f t="shared" si="278"/>
        <v>7</v>
      </c>
      <c r="G2955" s="2" t="s">
        <v>3772</v>
      </c>
      <c r="H2955" s="2" t="s">
        <v>3134</v>
      </c>
      <c r="I2955" s="22" t="str">
        <f t="shared" si="279"/>
        <v>United States</v>
      </c>
      <c r="J2955" s="22" t="str">
        <f t="shared" si="280"/>
        <v>California</v>
      </c>
      <c r="K2955" s="2" t="s">
        <v>12</v>
      </c>
      <c r="L2955" s="2" t="s">
        <v>47</v>
      </c>
      <c r="M2955" s="4">
        <v>39.880000000000003</v>
      </c>
      <c r="N2955" s="4">
        <v>2</v>
      </c>
      <c r="O2955" s="4">
        <v>11.166399999999999</v>
      </c>
      <c r="P2955" s="14">
        <f t="shared" si="281"/>
        <v>0.27999999999999997</v>
      </c>
    </row>
    <row r="2956" spans="1:16" ht="14.25" customHeight="1" x14ac:dyDescent="0.25">
      <c r="A2956" s="2" t="s">
        <v>2954</v>
      </c>
      <c r="B2956" s="3">
        <v>40885</v>
      </c>
      <c r="C2956" s="10" t="str">
        <f t="shared" si="276"/>
        <v>December</v>
      </c>
      <c r="D2956" s="10" t="str">
        <f t="shared" si="277"/>
        <v>2011</v>
      </c>
      <c r="E2956" s="3">
        <v>40892</v>
      </c>
      <c r="F2956" s="13">
        <f t="shared" si="278"/>
        <v>7</v>
      </c>
      <c r="G2956" s="2" t="s">
        <v>3772</v>
      </c>
      <c r="H2956" s="2" t="s">
        <v>3134</v>
      </c>
      <c r="I2956" s="22" t="str">
        <f t="shared" si="279"/>
        <v>United States</v>
      </c>
      <c r="J2956" s="22" t="str">
        <f t="shared" si="280"/>
        <v>California</v>
      </c>
      <c r="K2956" s="2" t="s">
        <v>12</v>
      </c>
      <c r="L2956" s="2" t="s">
        <v>1030</v>
      </c>
      <c r="M2956" s="4">
        <v>79.44</v>
      </c>
      <c r="N2956" s="4">
        <v>3</v>
      </c>
      <c r="O2956" s="4">
        <v>28.598400000000002</v>
      </c>
      <c r="P2956" s="14">
        <f t="shared" si="281"/>
        <v>0.36000000000000004</v>
      </c>
    </row>
    <row r="2957" spans="1:16" ht="14.25" customHeight="1" x14ac:dyDescent="0.25">
      <c r="A2957" s="2" t="s">
        <v>2955</v>
      </c>
      <c r="B2957" s="3">
        <v>41600</v>
      </c>
      <c r="C2957" s="10" t="str">
        <f t="shared" si="276"/>
        <v>November</v>
      </c>
      <c r="D2957" s="10" t="str">
        <f t="shared" si="277"/>
        <v>2013</v>
      </c>
      <c r="E2957" s="3">
        <v>41605</v>
      </c>
      <c r="F2957" s="13">
        <f t="shared" si="278"/>
        <v>5</v>
      </c>
      <c r="G2957" s="2" t="s">
        <v>3746</v>
      </c>
      <c r="H2957" s="2" t="s">
        <v>3131</v>
      </c>
      <c r="I2957" s="22" t="str">
        <f t="shared" si="279"/>
        <v>United States</v>
      </c>
      <c r="J2957" s="22" t="str">
        <f t="shared" si="280"/>
        <v>California</v>
      </c>
      <c r="K2957" s="2" t="s">
        <v>45</v>
      </c>
      <c r="L2957" s="2" t="s">
        <v>289</v>
      </c>
      <c r="M2957" s="4">
        <v>32.4</v>
      </c>
      <c r="N2957" s="4">
        <v>5</v>
      </c>
      <c r="O2957" s="4">
        <v>15.552</v>
      </c>
      <c r="P2957" s="14">
        <f t="shared" si="281"/>
        <v>0.48</v>
      </c>
    </row>
    <row r="2958" spans="1:16" ht="14.25" customHeight="1" x14ac:dyDescent="0.25">
      <c r="A2958" s="2" t="s">
        <v>2956</v>
      </c>
      <c r="B2958" s="3">
        <v>41718</v>
      </c>
      <c r="C2958" s="10" t="str">
        <f t="shared" si="276"/>
        <v>March</v>
      </c>
      <c r="D2958" s="10" t="str">
        <f t="shared" si="277"/>
        <v>2014</v>
      </c>
      <c r="E2958" s="3">
        <v>41723</v>
      </c>
      <c r="F2958" s="13">
        <f t="shared" si="278"/>
        <v>5</v>
      </c>
      <c r="G2958" s="2" t="s">
        <v>3914</v>
      </c>
      <c r="H2958" s="2" t="s">
        <v>3131</v>
      </c>
      <c r="I2958" s="22" t="str">
        <f t="shared" si="279"/>
        <v>United States</v>
      </c>
      <c r="J2958" s="22" t="str">
        <f t="shared" si="280"/>
        <v>California</v>
      </c>
      <c r="K2958" s="2" t="s">
        <v>20</v>
      </c>
      <c r="L2958" s="2" t="s">
        <v>2306</v>
      </c>
      <c r="M2958" s="4">
        <v>381.36</v>
      </c>
      <c r="N2958" s="4">
        <v>7</v>
      </c>
      <c r="O2958" s="4">
        <v>106.7808</v>
      </c>
      <c r="P2958" s="14">
        <f t="shared" si="281"/>
        <v>0.27999999999999997</v>
      </c>
    </row>
    <row r="2959" spans="1:16" ht="14.25" customHeight="1" x14ac:dyDescent="0.25">
      <c r="A2959" s="2" t="s">
        <v>2957</v>
      </c>
      <c r="B2959" s="3">
        <v>40850</v>
      </c>
      <c r="C2959" s="10" t="str">
        <f t="shared" si="276"/>
        <v>November</v>
      </c>
      <c r="D2959" s="10" t="str">
        <f t="shared" si="277"/>
        <v>2011</v>
      </c>
      <c r="E2959" s="3">
        <v>40850</v>
      </c>
      <c r="F2959" s="13">
        <f t="shared" si="278"/>
        <v>0</v>
      </c>
      <c r="G2959" s="2" t="s">
        <v>3789</v>
      </c>
      <c r="H2959" s="2" t="s">
        <v>3131</v>
      </c>
      <c r="I2959" s="22" t="str">
        <f t="shared" si="279"/>
        <v>United States</v>
      </c>
      <c r="J2959" s="22" t="str">
        <f t="shared" si="280"/>
        <v>California</v>
      </c>
      <c r="K2959" s="2" t="s">
        <v>14</v>
      </c>
      <c r="L2959" s="2" t="s">
        <v>658</v>
      </c>
      <c r="M2959" s="4">
        <v>6.72</v>
      </c>
      <c r="N2959" s="4">
        <v>4</v>
      </c>
      <c r="O2959" s="4">
        <v>3.36</v>
      </c>
      <c r="P2959" s="14">
        <f t="shared" si="281"/>
        <v>0.5</v>
      </c>
    </row>
    <row r="2960" spans="1:16" ht="14.25" customHeight="1" x14ac:dyDescent="0.25">
      <c r="A2960" s="2" t="s">
        <v>2958</v>
      </c>
      <c r="B2960" s="3">
        <v>41844</v>
      </c>
      <c r="C2960" s="10" t="str">
        <f t="shared" si="276"/>
        <v>July</v>
      </c>
      <c r="D2960" s="10" t="str">
        <f t="shared" si="277"/>
        <v>2014</v>
      </c>
      <c r="E2960" s="3">
        <v>41847</v>
      </c>
      <c r="F2960" s="13">
        <f t="shared" si="278"/>
        <v>3</v>
      </c>
      <c r="G2960" s="2" t="s">
        <v>3342</v>
      </c>
      <c r="H2960" s="2" t="s">
        <v>3131</v>
      </c>
      <c r="I2960" s="22" t="str">
        <f t="shared" si="279"/>
        <v>United States</v>
      </c>
      <c r="J2960" s="22" t="str">
        <f t="shared" si="280"/>
        <v>California</v>
      </c>
      <c r="K2960" s="2" t="s">
        <v>18</v>
      </c>
      <c r="L2960" s="2" t="s">
        <v>1409</v>
      </c>
      <c r="M2960" s="4">
        <v>15.192</v>
      </c>
      <c r="N2960" s="4">
        <v>3</v>
      </c>
      <c r="O2960" s="4">
        <v>5.5071000000000003</v>
      </c>
      <c r="P2960" s="14">
        <f t="shared" si="281"/>
        <v>0.36250000000000004</v>
      </c>
    </row>
    <row r="2961" spans="1:16" ht="14.25" customHeight="1" x14ac:dyDescent="0.25">
      <c r="A2961" s="2" t="s">
        <v>2958</v>
      </c>
      <c r="B2961" s="3">
        <v>41844</v>
      </c>
      <c r="C2961" s="10" t="str">
        <f t="shared" si="276"/>
        <v>July</v>
      </c>
      <c r="D2961" s="10" t="str">
        <f t="shared" si="277"/>
        <v>2014</v>
      </c>
      <c r="E2961" s="3">
        <v>41847</v>
      </c>
      <c r="F2961" s="13">
        <f t="shared" si="278"/>
        <v>3</v>
      </c>
      <c r="G2961" s="2" t="s">
        <v>3342</v>
      </c>
      <c r="H2961" s="2" t="s">
        <v>3131</v>
      </c>
      <c r="I2961" s="22" t="str">
        <f t="shared" si="279"/>
        <v>United States</v>
      </c>
      <c r="J2961" s="22" t="str">
        <f t="shared" si="280"/>
        <v>California</v>
      </c>
      <c r="K2961" s="2" t="s">
        <v>45</v>
      </c>
      <c r="L2961" s="2" t="s">
        <v>2959</v>
      </c>
      <c r="M2961" s="4">
        <v>58.32</v>
      </c>
      <c r="N2961" s="4">
        <v>9</v>
      </c>
      <c r="O2961" s="4">
        <v>27.993600000000001</v>
      </c>
      <c r="P2961" s="14">
        <f t="shared" si="281"/>
        <v>0.48</v>
      </c>
    </row>
    <row r="2962" spans="1:16" ht="14.25" customHeight="1" x14ac:dyDescent="0.25">
      <c r="A2962" s="2" t="s">
        <v>2960</v>
      </c>
      <c r="B2962" s="3">
        <v>40904</v>
      </c>
      <c r="C2962" s="10" t="str">
        <f t="shared" si="276"/>
        <v>December</v>
      </c>
      <c r="D2962" s="10" t="str">
        <f t="shared" si="277"/>
        <v>2011</v>
      </c>
      <c r="E2962" s="3">
        <v>40908</v>
      </c>
      <c r="F2962" s="13">
        <f t="shared" si="278"/>
        <v>4</v>
      </c>
      <c r="G2962" s="2" t="s">
        <v>3945</v>
      </c>
      <c r="H2962" s="2" t="s">
        <v>3139</v>
      </c>
      <c r="I2962" s="22" t="str">
        <f t="shared" si="279"/>
        <v>United States</v>
      </c>
      <c r="J2962" s="22" t="str">
        <f t="shared" si="280"/>
        <v>Arizona</v>
      </c>
      <c r="K2962" s="2" t="s">
        <v>18</v>
      </c>
      <c r="L2962" s="2" t="s">
        <v>1469</v>
      </c>
      <c r="M2962" s="4">
        <v>946.76400000000001</v>
      </c>
      <c r="N2962" s="4">
        <v>6</v>
      </c>
      <c r="O2962" s="4">
        <v>-694.29359999999997</v>
      </c>
      <c r="P2962" s="14">
        <f t="shared" si="281"/>
        <v>-0.73333333333333328</v>
      </c>
    </row>
    <row r="2963" spans="1:16" ht="14.25" customHeight="1" x14ac:dyDescent="0.25">
      <c r="A2963" s="2" t="s">
        <v>2961</v>
      </c>
      <c r="B2963" s="3">
        <v>41520</v>
      </c>
      <c r="C2963" s="10" t="str">
        <f t="shared" si="276"/>
        <v>September</v>
      </c>
      <c r="D2963" s="10" t="str">
        <f t="shared" si="277"/>
        <v>2013</v>
      </c>
      <c r="E2963" s="3">
        <v>41524</v>
      </c>
      <c r="F2963" s="13">
        <f t="shared" si="278"/>
        <v>4</v>
      </c>
      <c r="G2963" s="2" t="s">
        <v>3388</v>
      </c>
      <c r="H2963" s="2" t="s">
        <v>3131</v>
      </c>
      <c r="I2963" s="22" t="str">
        <f t="shared" si="279"/>
        <v>United States</v>
      </c>
      <c r="J2963" s="22" t="str">
        <f t="shared" si="280"/>
        <v>California</v>
      </c>
      <c r="K2963" s="2" t="s">
        <v>12</v>
      </c>
      <c r="L2963" s="2" t="s">
        <v>809</v>
      </c>
      <c r="M2963" s="4">
        <v>94.68</v>
      </c>
      <c r="N2963" s="4">
        <v>9</v>
      </c>
      <c r="O2963" s="4">
        <v>31.244399999999999</v>
      </c>
      <c r="P2963" s="14">
        <f t="shared" si="281"/>
        <v>0.32999999999999996</v>
      </c>
    </row>
    <row r="2964" spans="1:16" ht="14.25" customHeight="1" x14ac:dyDescent="0.25">
      <c r="A2964" s="2" t="s">
        <v>2961</v>
      </c>
      <c r="B2964" s="3">
        <v>41520</v>
      </c>
      <c r="C2964" s="10" t="str">
        <f t="shared" si="276"/>
        <v>September</v>
      </c>
      <c r="D2964" s="10" t="str">
        <f t="shared" si="277"/>
        <v>2013</v>
      </c>
      <c r="E2964" s="3">
        <v>41524</v>
      </c>
      <c r="F2964" s="13">
        <f t="shared" si="278"/>
        <v>4</v>
      </c>
      <c r="G2964" s="2" t="s">
        <v>3388</v>
      </c>
      <c r="H2964" s="2" t="s">
        <v>3131</v>
      </c>
      <c r="I2964" s="22" t="str">
        <f t="shared" si="279"/>
        <v>United States</v>
      </c>
      <c r="J2964" s="22" t="str">
        <f t="shared" si="280"/>
        <v>California</v>
      </c>
      <c r="K2964" s="2" t="s">
        <v>28</v>
      </c>
      <c r="L2964" s="2" t="s">
        <v>1960</v>
      </c>
      <c r="M2964" s="4">
        <v>23.67</v>
      </c>
      <c r="N2964" s="4">
        <v>3</v>
      </c>
      <c r="O2964" s="4">
        <v>0.94679999999999997</v>
      </c>
      <c r="P2964" s="14">
        <f t="shared" si="281"/>
        <v>3.9999999999999994E-2</v>
      </c>
    </row>
    <row r="2965" spans="1:16" ht="14.25" customHeight="1" x14ac:dyDescent="0.25">
      <c r="A2965" s="2" t="s">
        <v>2961</v>
      </c>
      <c r="B2965" s="3">
        <v>41520</v>
      </c>
      <c r="C2965" s="10" t="str">
        <f t="shared" si="276"/>
        <v>September</v>
      </c>
      <c r="D2965" s="10" t="str">
        <f t="shared" si="277"/>
        <v>2013</v>
      </c>
      <c r="E2965" s="3">
        <v>41524</v>
      </c>
      <c r="F2965" s="13">
        <f t="shared" si="278"/>
        <v>4</v>
      </c>
      <c r="G2965" s="2" t="s">
        <v>3388</v>
      </c>
      <c r="H2965" s="2" t="s">
        <v>3131</v>
      </c>
      <c r="I2965" s="22" t="str">
        <f t="shared" si="279"/>
        <v>United States</v>
      </c>
      <c r="J2965" s="22" t="str">
        <f t="shared" si="280"/>
        <v>California</v>
      </c>
      <c r="K2965" s="2" t="s">
        <v>16</v>
      </c>
      <c r="L2965" s="2" t="s">
        <v>1367</v>
      </c>
      <c r="M2965" s="4">
        <v>1091.1679999999999</v>
      </c>
      <c r="N2965" s="4">
        <v>4</v>
      </c>
      <c r="O2965" s="4">
        <v>68.197999999999993</v>
      </c>
      <c r="P2965" s="14">
        <f t="shared" si="281"/>
        <v>6.25E-2</v>
      </c>
    </row>
    <row r="2966" spans="1:16" ht="14.25" customHeight="1" x14ac:dyDescent="0.25">
      <c r="A2966" s="2" t="s">
        <v>2961</v>
      </c>
      <c r="B2966" s="3">
        <v>41520</v>
      </c>
      <c r="C2966" s="10" t="str">
        <f t="shared" si="276"/>
        <v>September</v>
      </c>
      <c r="D2966" s="10" t="str">
        <f t="shared" si="277"/>
        <v>2013</v>
      </c>
      <c r="E2966" s="3">
        <v>41524</v>
      </c>
      <c r="F2966" s="13">
        <f t="shared" si="278"/>
        <v>4</v>
      </c>
      <c r="G2966" s="2" t="s">
        <v>3388</v>
      </c>
      <c r="H2966" s="2" t="s">
        <v>3131</v>
      </c>
      <c r="I2966" s="22" t="str">
        <f t="shared" si="279"/>
        <v>United States</v>
      </c>
      <c r="J2966" s="22" t="str">
        <f t="shared" si="280"/>
        <v>California</v>
      </c>
      <c r="K2966" s="2" t="s">
        <v>14</v>
      </c>
      <c r="L2966" s="2" t="s">
        <v>2962</v>
      </c>
      <c r="M2966" s="4">
        <v>18.690000000000001</v>
      </c>
      <c r="N2966" s="4">
        <v>7</v>
      </c>
      <c r="O2966" s="4">
        <v>5.2332000000000001</v>
      </c>
      <c r="P2966" s="14">
        <f t="shared" si="281"/>
        <v>0.27999999999999997</v>
      </c>
    </row>
    <row r="2967" spans="1:16" ht="14.25" customHeight="1" x14ac:dyDescent="0.25">
      <c r="A2967" s="2" t="s">
        <v>2961</v>
      </c>
      <c r="B2967" s="3">
        <v>41520</v>
      </c>
      <c r="C2967" s="10" t="str">
        <f t="shared" si="276"/>
        <v>September</v>
      </c>
      <c r="D2967" s="10" t="str">
        <f t="shared" si="277"/>
        <v>2013</v>
      </c>
      <c r="E2967" s="3">
        <v>41524</v>
      </c>
      <c r="F2967" s="13">
        <f t="shared" si="278"/>
        <v>4</v>
      </c>
      <c r="G2967" s="2" t="s">
        <v>3388</v>
      </c>
      <c r="H2967" s="2" t="s">
        <v>3131</v>
      </c>
      <c r="I2967" s="22" t="str">
        <f t="shared" si="279"/>
        <v>United States</v>
      </c>
      <c r="J2967" s="22" t="str">
        <f t="shared" si="280"/>
        <v>California</v>
      </c>
      <c r="K2967" s="2" t="s">
        <v>22</v>
      </c>
      <c r="L2967" s="2" t="s">
        <v>23</v>
      </c>
      <c r="M2967" s="4">
        <v>568.72799999999995</v>
      </c>
      <c r="N2967" s="4">
        <v>3</v>
      </c>
      <c r="O2967" s="4">
        <v>28.436399999999999</v>
      </c>
      <c r="P2967" s="14">
        <f t="shared" si="281"/>
        <v>0.05</v>
      </c>
    </row>
    <row r="2968" spans="1:16" ht="14.25" customHeight="1" x14ac:dyDescent="0.25">
      <c r="A2968" s="2" t="s">
        <v>2961</v>
      </c>
      <c r="B2968" s="3">
        <v>41520</v>
      </c>
      <c r="C2968" s="10" t="str">
        <f t="shared" si="276"/>
        <v>September</v>
      </c>
      <c r="D2968" s="10" t="str">
        <f t="shared" si="277"/>
        <v>2013</v>
      </c>
      <c r="E2968" s="3">
        <v>41524</v>
      </c>
      <c r="F2968" s="13">
        <f t="shared" si="278"/>
        <v>4</v>
      </c>
      <c r="G2968" s="2" t="s">
        <v>3388</v>
      </c>
      <c r="H2968" s="2" t="s">
        <v>3131</v>
      </c>
      <c r="I2968" s="22" t="str">
        <f t="shared" si="279"/>
        <v>United States</v>
      </c>
      <c r="J2968" s="22" t="str">
        <f t="shared" si="280"/>
        <v>California</v>
      </c>
      <c r="K2968" s="2" t="s">
        <v>18</v>
      </c>
      <c r="L2968" s="2" t="s">
        <v>1920</v>
      </c>
      <c r="M2968" s="4">
        <v>7.3120000000000003</v>
      </c>
      <c r="N2968" s="4">
        <v>1</v>
      </c>
      <c r="O2968" s="4">
        <v>2.5592000000000001</v>
      </c>
      <c r="P2968" s="14">
        <f t="shared" si="281"/>
        <v>0.35000000000000003</v>
      </c>
    </row>
    <row r="2969" spans="1:16" ht="14.25" customHeight="1" x14ac:dyDescent="0.25">
      <c r="A2969" s="2" t="s">
        <v>2963</v>
      </c>
      <c r="B2969" s="3">
        <v>40733</v>
      </c>
      <c r="C2969" s="10" t="str">
        <f t="shared" si="276"/>
        <v>July</v>
      </c>
      <c r="D2969" s="10" t="str">
        <f t="shared" si="277"/>
        <v>2011</v>
      </c>
      <c r="E2969" s="3">
        <v>40738</v>
      </c>
      <c r="F2969" s="13">
        <f t="shared" si="278"/>
        <v>5</v>
      </c>
      <c r="G2969" s="2" t="s">
        <v>3401</v>
      </c>
      <c r="H2969" s="2" t="s">
        <v>3134</v>
      </c>
      <c r="I2969" s="22" t="str">
        <f t="shared" si="279"/>
        <v>United States</v>
      </c>
      <c r="J2969" s="22" t="str">
        <f t="shared" si="280"/>
        <v>California</v>
      </c>
      <c r="K2969" s="2" t="s">
        <v>18</v>
      </c>
      <c r="L2969" s="2" t="s">
        <v>2964</v>
      </c>
      <c r="M2969" s="4">
        <v>14.304</v>
      </c>
      <c r="N2969" s="4">
        <v>6</v>
      </c>
      <c r="O2969" s="4">
        <v>4.6487999999999996</v>
      </c>
      <c r="P2969" s="14">
        <f t="shared" si="281"/>
        <v>0.32499999999999996</v>
      </c>
    </row>
    <row r="2970" spans="1:16" ht="14.25" customHeight="1" x14ac:dyDescent="0.25">
      <c r="A2970" s="2" t="s">
        <v>2963</v>
      </c>
      <c r="B2970" s="3">
        <v>40733</v>
      </c>
      <c r="C2970" s="10" t="str">
        <f t="shared" si="276"/>
        <v>July</v>
      </c>
      <c r="D2970" s="10" t="str">
        <f t="shared" si="277"/>
        <v>2011</v>
      </c>
      <c r="E2970" s="3">
        <v>40738</v>
      </c>
      <c r="F2970" s="13">
        <f t="shared" si="278"/>
        <v>5</v>
      </c>
      <c r="G2970" s="2" t="s">
        <v>3401</v>
      </c>
      <c r="H2970" s="2" t="s">
        <v>3134</v>
      </c>
      <c r="I2970" s="22" t="str">
        <f t="shared" si="279"/>
        <v>United States</v>
      </c>
      <c r="J2970" s="22" t="str">
        <f t="shared" si="280"/>
        <v>California</v>
      </c>
      <c r="K2970" s="2" t="s">
        <v>198</v>
      </c>
      <c r="L2970" s="2" t="s">
        <v>1991</v>
      </c>
      <c r="M2970" s="4">
        <v>119.833</v>
      </c>
      <c r="N2970" s="4">
        <v>1</v>
      </c>
      <c r="O2970" s="4">
        <v>7.0490000000000004</v>
      </c>
      <c r="P2970" s="14">
        <f t="shared" si="281"/>
        <v>5.8823529411764712E-2</v>
      </c>
    </row>
    <row r="2971" spans="1:16" ht="14.25" customHeight="1" x14ac:dyDescent="0.25">
      <c r="A2971" s="2" t="s">
        <v>2963</v>
      </c>
      <c r="B2971" s="3">
        <v>40733</v>
      </c>
      <c r="C2971" s="10" t="str">
        <f t="shared" si="276"/>
        <v>July</v>
      </c>
      <c r="D2971" s="10" t="str">
        <f t="shared" si="277"/>
        <v>2011</v>
      </c>
      <c r="E2971" s="3">
        <v>40738</v>
      </c>
      <c r="F2971" s="13">
        <f t="shared" si="278"/>
        <v>5</v>
      </c>
      <c r="G2971" s="2" t="s">
        <v>3401</v>
      </c>
      <c r="H2971" s="2" t="s">
        <v>3134</v>
      </c>
      <c r="I2971" s="22" t="str">
        <f t="shared" si="279"/>
        <v>United States</v>
      </c>
      <c r="J2971" s="22" t="str">
        <f t="shared" si="280"/>
        <v>California</v>
      </c>
      <c r="K2971" s="2" t="s">
        <v>14</v>
      </c>
      <c r="L2971" s="2" t="s">
        <v>1132</v>
      </c>
      <c r="M2971" s="4">
        <v>5.56</v>
      </c>
      <c r="N2971" s="4">
        <v>2</v>
      </c>
      <c r="O2971" s="4">
        <v>2.2240000000000002</v>
      </c>
      <c r="P2971" s="14">
        <f t="shared" si="281"/>
        <v>0.40000000000000008</v>
      </c>
    </row>
    <row r="2972" spans="1:16" ht="14.25" customHeight="1" x14ac:dyDescent="0.25">
      <c r="A2972" s="2" t="s">
        <v>2963</v>
      </c>
      <c r="B2972" s="3">
        <v>40733</v>
      </c>
      <c r="C2972" s="10" t="str">
        <f t="shared" si="276"/>
        <v>July</v>
      </c>
      <c r="D2972" s="10" t="str">
        <f t="shared" si="277"/>
        <v>2011</v>
      </c>
      <c r="E2972" s="3">
        <v>40738</v>
      </c>
      <c r="F2972" s="13">
        <f t="shared" si="278"/>
        <v>5</v>
      </c>
      <c r="G2972" s="2" t="s">
        <v>3401</v>
      </c>
      <c r="H2972" s="2" t="s">
        <v>3134</v>
      </c>
      <c r="I2972" s="22" t="str">
        <f t="shared" si="279"/>
        <v>United States</v>
      </c>
      <c r="J2972" s="22" t="str">
        <f t="shared" si="280"/>
        <v>California</v>
      </c>
      <c r="K2972" s="2" t="s">
        <v>45</v>
      </c>
      <c r="L2972" s="2" t="s">
        <v>2965</v>
      </c>
      <c r="M2972" s="4">
        <v>32.4</v>
      </c>
      <c r="N2972" s="4">
        <v>5</v>
      </c>
      <c r="O2972" s="4">
        <v>15.552</v>
      </c>
      <c r="P2972" s="14">
        <f t="shared" si="281"/>
        <v>0.48</v>
      </c>
    </row>
    <row r="2973" spans="1:16" ht="14.25" customHeight="1" x14ac:dyDescent="0.25">
      <c r="A2973" s="2" t="s">
        <v>2966</v>
      </c>
      <c r="B2973" s="3">
        <v>41782</v>
      </c>
      <c r="C2973" s="10" t="str">
        <f t="shared" si="276"/>
        <v>May</v>
      </c>
      <c r="D2973" s="10" t="str">
        <f t="shared" si="277"/>
        <v>2014</v>
      </c>
      <c r="E2973" s="3">
        <v>41786</v>
      </c>
      <c r="F2973" s="13">
        <f t="shared" si="278"/>
        <v>4</v>
      </c>
      <c r="G2973" s="2" t="s">
        <v>3709</v>
      </c>
      <c r="H2973" s="2" t="s">
        <v>3134</v>
      </c>
      <c r="I2973" s="22" t="str">
        <f t="shared" si="279"/>
        <v>United States</v>
      </c>
      <c r="J2973" s="22" t="str">
        <f t="shared" si="280"/>
        <v>California</v>
      </c>
      <c r="K2973" s="2" t="s">
        <v>14</v>
      </c>
      <c r="L2973" s="2" t="s">
        <v>2601</v>
      </c>
      <c r="M2973" s="4">
        <v>9.84</v>
      </c>
      <c r="N2973" s="4">
        <v>3</v>
      </c>
      <c r="O2973" s="4">
        <v>2.8536000000000001</v>
      </c>
      <c r="P2973" s="14">
        <f t="shared" si="281"/>
        <v>0.29000000000000004</v>
      </c>
    </row>
    <row r="2974" spans="1:16" ht="14.25" customHeight="1" x14ac:dyDescent="0.25">
      <c r="A2974" s="2" t="s">
        <v>2966</v>
      </c>
      <c r="B2974" s="3">
        <v>41782</v>
      </c>
      <c r="C2974" s="10" t="str">
        <f t="shared" si="276"/>
        <v>May</v>
      </c>
      <c r="D2974" s="10" t="str">
        <f t="shared" si="277"/>
        <v>2014</v>
      </c>
      <c r="E2974" s="3">
        <v>41786</v>
      </c>
      <c r="F2974" s="13">
        <f t="shared" si="278"/>
        <v>4</v>
      </c>
      <c r="G2974" s="2" t="s">
        <v>3709</v>
      </c>
      <c r="H2974" s="2" t="s">
        <v>3134</v>
      </c>
      <c r="I2974" s="22" t="str">
        <f t="shared" si="279"/>
        <v>United States</v>
      </c>
      <c r="J2974" s="22" t="str">
        <f t="shared" si="280"/>
        <v>California</v>
      </c>
      <c r="K2974" s="2" t="s">
        <v>14</v>
      </c>
      <c r="L2974" s="2" t="s">
        <v>478</v>
      </c>
      <c r="M2974" s="4">
        <v>2.78</v>
      </c>
      <c r="N2974" s="4">
        <v>1</v>
      </c>
      <c r="O2974" s="4">
        <v>0.7228</v>
      </c>
      <c r="P2974" s="14">
        <f t="shared" si="281"/>
        <v>0.26</v>
      </c>
    </row>
    <row r="2975" spans="1:16" ht="14.25" customHeight="1" x14ac:dyDescent="0.25">
      <c r="A2975" s="2" t="s">
        <v>2967</v>
      </c>
      <c r="B2975" s="3">
        <v>41701</v>
      </c>
      <c r="C2975" s="10" t="str">
        <f t="shared" si="276"/>
        <v>March</v>
      </c>
      <c r="D2975" s="10" t="str">
        <f t="shared" si="277"/>
        <v>2014</v>
      </c>
      <c r="E2975" s="3">
        <v>41707</v>
      </c>
      <c r="F2975" s="13">
        <f t="shared" si="278"/>
        <v>6</v>
      </c>
      <c r="G2975" s="2" t="s">
        <v>3623</v>
      </c>
      <c r="H2975" s="2" t="s">
        <v>3131</v>
      </c>
      <c r="I2975" s="22" t="str">
        <f t="shared" si="279"/>
        <v>United States</v>
      </c>
      <c r="J2975" s="22" t="str">
        <f t="shared" si="280"/>
        <v>California</v>
      </c>
      <c r="K2975" s="2" t="s">
        <v>18</v>
      </c>
      <c r="L2975" s="2" t="s">
        <v>1932</v>
      </c>
      <c r="M2975" s="4">
        <v>107.648</v>
      </c>
      <c r="N2975" s="4">
        <v>2</v>
      </c>
      <c r="O2975" s="4">
        <v>33.64</v>
      </c>
      <c r="P2975" s="14">
        <f t="shared" si="281"/>
        <v>0.3125</v>
      </c>
    </row>
    <row r="2976" spans="1:16" ht="14.25" customHeight="1" x14ac:dyDescent="0.25">
      <c r="A2976" s="2" t="s">
        <v>2968</v>
      </c>
      <c r="B2976" s="3">
        <v>41885</v>
      </c>
      <c r="C2976" s="10" t="str">
        <f t="shared" si="276"/>
        <v>September</v>
      </c>
      <c r="D2976" s="10" t="str">
        <f t="shared" si="277"/>
        <v>2014</v>
      </c>
      <c r="E2976" s="3">
        <v>41885</v>
      </c>
      <c r="F2976" s="13">
        <f t="shared" si="278"/>
        <v>0</v>
      </c>
      <c r="G2976" s="2" t="s">
        <v>3966</v>
      </c>
      <c r="H2976" s="2" t="s">
        <v>3132</v>
      </c>
      <c r="I2976" s="22" t="str">
        <f t="shared" si="279"/>
        <v>United States</v>
      </c>
      <c r="J2976" s="22" t="str">
        <f t="shared" si="280"/>
        <v>Washington</v>
      </c>
      <c r="K2976" s="2" t="s">
        <v>72</v>
      </c>
      <c r="L2976" s="2" t="s">
        <v>759</v>
      </c>
      <c r="M2976" s="4">
        <v>215.976</v>
      </c>
      <c r="N2976" s="4">
        <v>3</v>
      </c>
      <c r="O2976" s="4">
        <v>-2.6997</v>
      </c>
      <c r="P2976" s="14">
        <f t="shared" si="281"/>
        <v>-1.2500000000000001E-2</v>
      </c>
    </row>
    <row r="2977" spans="1:16" ht="14.25" customHeight="1" x14ac:dyDescent="0.25">
      <c r="A2977" s="2" t="s">
        <v>2969</v>
      </c>
      <c r="B2977" s="3">
        <v>40583</v>
      </c>
      <c r="C2977" s="10" t="str">
        <f t="shared" si="276"/>
        <v>February</v>
      </c>
      <c r="D2977" s="10" t="str">
        <f t="shared" si="277"/>
        <v>2011</v>
      </c>
      <c r="E2977" s="3">
        <v>40584</v>
      </c>
      <c r="F2977" s="13">
        <f t="shared" si="278"/>
        <v>1</v>
      </c>
      <c r="G2977" s="2" t="s">
        <v>3906</v>
      </c>
      <c r="H2977" s="2" t="s">
        <v>3199</v>
      </c>
      <c r="I2977" s="22" t="str">
        <f t="shared" si="279"/>
        <v>United States</v>
      </c>
      <c r="J2977" s="22" t="str">
        <f t="shared" si="280"/>
        <v>Nevada</v>
      </c>
      <c r="K2977" s="2" t="s">
        <v>12</v>
      </c>
      <c r="L2977" s="2" t="s">
        <v>1706</v>
      </c>
      <c r="M2977" s="4">
        <v>14.56</v>
      </c>
      <c r="N2977" s="4">
        <v>2</v>
      </c>
      <c r="O2977" s="4">
        <v>5.5327999999999999</v>
      </c>
      <c r="P2977" s="14">
        <f t="shared" si="281"/>
        <v>0.38</v>
      </c>
    </row>
    <row r="2978" spans="1:16" ht="14.25" customHeight="1" x14ac:dyDescent="0.25">
      <c r="A2978" s="2" t="s">
        <v>2970</v>
      </c>
      <c r="B2978" s="3">
        <v>40826</v>
      </c>
      <c r="C2978" s="10" t="str">
        <f t="shared" si="276"/>
        <v>October</v>
      </c>
      <c r="D2978" s="10" t="str">
        <f t="shared" si="277"/>
        <v>2011</v>
      </c>
      <c r="E2978" s="3">
        <v>40826</v>
      </c>
      <c r="F2978" s="13">
        <f t="shared" si="278"/>
        <v>0</v>
      </c>
      <c r="G2978" s="2" t="s">
        <v>3806</v>
      </c>
      <c r="H2978" s="2" t="s">
        <v>3226</v>
      </c>
      <c r="I2978" s="22" t="str">
        <f t="shared" si="279"/>
        <v>United States</v>
      </c>
      <c r="J2978" s="22" t="str">
        <f t="shared" si="280"/>
        <v>New Mexico</v>
      </c>
      <c r="K2978" s="2" t="s">
        <v>14</v>
      </c>
      <c r="L2978" s="2" t="s">
        <v>2971</v>
      </c>
      <c r="M2978" s="4">
        <v>255.85</v>
      </c>
      <c r="N2978" s="4">
        <v>7</v>
      </c>
      <c r="O2978" s="4">
        <v>112.574</v>
      </c>
      <c r="P2978" s="14">
        <f t="shared" si="281"/>
        <v>0.44</v>
      </c>
    </row>
    <row r="2979" spans="1:16" ht="14.25" customHeight="1" x14ac:dyDescent="0.25">
      <c r="A2979" s="2" t="s">
        <v>2972</v>
      </c>
      <c r="B2979" s="3">
        <v>41538</v>
      </c>
      <c r="C2979" s="10" t="str">
        <f t="shared" si="276"/>
        <v>September</v>
      </c>
      <c r="D2979" s="10" t="str">
        <f t="shared" si="277"/>
        <v>2013</v>
      </c>
      <c r="E2979" s="3">
        <v>41542</v>
      </c>
      <c r="F2979" s="13">
        <f t="shared" si="278"/>
        <v>4</v>
      </c>
      <c r="G2979" s="2" t="s">
        <v>3735</v>
      </c>
      <c r="H2979" s="2" t="s">
        <v>3132</v>
      </c>
      <c r="I2979" s="22" t="str">
        <f t="shared" si="279"/>
        <v>United States</v>
      </c>
      <c r="J2979" s="22" t="str">
        <f t="shared" si="280"/>
        <v>Washington</v>
      </c>
      <c r="K2979" s="2" t="s">
        <v>198</v>
      </c>
      <c r="L2979" s="2" t="s">
        <v>2973</v>
      </c>
      <c r="M2979" s="4">
        <v>163.88</v>
      </c>
      <c r="N2979" s="4">
        <v>2</v>
      </c>
      <c r="O2979" s="4">
        <v>40.97</v>
      </c>
      <c r="P2979" s="14">
        <f t="shared" si="281"/>
        <v>0.25</v>
      </c>
    </row>
    <row r="2980" spans="1:16" ht="14.25" customHeight="1" x14ac:dyDescent="0.25">
      <c r="A2980" s="2" t="s">
        <v>2974</v>
      </c>
      <c r="B2980" s="3">
        <v>41885</v>
      </c>
      <c r="C2980" s="10" t="str">
        <f t="shared" si="276"/>
        <v>September</v>
      </c>
      <c r="D2980" s="10" t="str">
        <f t="shared" si="277"/>
        <v>2014</v>
      </c>
      <c r="E2980" s="3">
        <v>41887</v>
      </c>
      <c r="F2980" s="13">
        <f t="shared" si="278"/>
        <v>2</v>
      </c>
      <c r="G2980" s="2" t="s">
        <v>3558</v>
      </c>
      <c r="H2980" s="2" t="s">
        <v>3223</v>
      </c>
      <c r="I2980" s="22" t="str">
        <f t="shared" si="279"/>
        <v>United States</v>
      </c>
      <c r="J2980" s="22" t="str">
        <f t="shared" si="280"/>
        <v>Colorado</v>
      </c>
      <c r="K2980" s="2" t="s">
        <v>9</v>
      </c>
      <c r="L2980" s="2" t="s">
        <v>1833</v>
      </c>
      <c r="M2980" s="4">
        <v>11.696</v>
      </c>
      <c r="N2980" s="4">
        <v>2</v>
      </c>
      <c r="O2980" s="4">
        <v>3.9474</v>
      </c>
      <c r="P2980" s="14">
        <f t="shared" si="281"/>
        <v>0.33750000000000002</v>
      </c>
    </row>
    <row r="2981" spans="1:16" ht="14.25" customHeight="1" x14ac:dyDescent="0.25">
      <c r="A2981" s="2" t="s">
        <v>2975</v>
      </c>
      <c r="B2981" s="3">
        <v>40656</v>
      </c>
      <c r="C2981" s="10" t="str">
        <f t="shared" si="276"/>
        <v>April</v>
      </c>
      <c r="D2981" s="10" t="str">
        <f t="shared" si="277"/>
        <v>2011</v>
      </c>
      <c r="E2981" s="3">
        <v>40659</v>
      </c>
      <c r="F2981" s="13">
        <f t="shared" si="278"/>
        <v>3</v>
      </c>
      <c r="G2981" s="2" t="s">
        <v>3906</v>
      </c>
      <c r="H2981" s="2" t="s">
        <v>3134</v>
      </c>
      <c r="I2981" s="22" t="str">
        <f t="shared" si="279"/>
        <v>United States</v>
      </c>
      <c r="J2981" s="22" t="str">
        <f t="shared" si="280"/>
        <v>California</v>
      </c>
      <c r="K2981" s="2" t="s">
        <v>45</v>
      </c>
      <c r="L2981" s="2" t="s">
        <v>1081</v>
      </c>
      <c r="M2981" s="4">
        <v>48.91</v>
      </c>
      <c r="N2981" s="4">
        <v>1</v>
      </c>
      <c r="O2981" s="4">
        <v>22.9877</v>
      </c>
      <c r="P2981" s="14">
        <f t="shared" si="281"/>
        <v>0.47000000000000003</v>
      </c>
    </row>
    <row r="2982" spans="1:16" ht="14.25" customHeight="1" x14ac:dyDescent="0.25">
      <c r="A2982" s="2" t="s">
        <v>2976</v>
      </c>
      <c r="B2982" s="3">
        <v>41171</v>
      </c>
      <c r="C2982" s="10" t="str">
        <f t="shared" si="276"/>
        <v>September</v>
      </c>
      <c r="D2982" s="10" t="str">
        <f t="shared" si="277"/>
        <v>2012</v>
      </c>
      <c r="E2982" s="3">
        <v>41176</v>
      </c>
      <c r="F2982" s="13">
        <f t="shared" si="278"/>
        <v>5</v>
      </c>
      <c r="G2982" s="2" t="s">
        <v>3825</v>
      </c>
      <c r="H2982" s="2" t="s">
        <v>3246</v>
      </c>
      <c r="I2982" s="22" t="str">
        <f t="shared" si="279"/>
        <v>United States</v>
      </c>
      <c r="J2982" s="22" t="str">
        <f t="shared" si="280"/>
        <v>New Mexico</v>
      </c>
      <c r="K2982" s="2" t="s">
        <v>14</v>
      </c>
      <c r="L2982" s="2" t="s">
        <v>1814</v>
      </c>
      <c r="M2982" s="4">
        <v>8.4</v>
      </c>
      <c r="N2982" s="4">
        <v>5</v>
      </c>
      <c r="O2982" s="4">
        <v>2.1840000000000002</v>
      </c>
      <c r="P2982" s="14">
        <f t="shared" si="281"/>
        <v>0.26</v>
      </c>
    </row>
    <row r="2983" spans="1:16" ht="14.25" customHeight="1" x14ac:dyDescent="0.25">
      <c r="A2983" s="2" t="s">
        <v>2977</v>
      </c>
      <c r="B2983" s="3">
        <v>40627</v>
      </c>
      <c r="C2983" s="10" t="str">
        <f t="shared" si="276"/>
        <v>March</v>
      </c>
      <c r="D2983" s="10" t="str">
        <f t="shared" si="277"/>
        <v>2011</v>
      </c>
      <c r="E2983" s="3">
        <v>40632</v>
      </c>
      <c r="F2983" s="13">
        <f t="shared" si="278"/>
        <v>5</v>
      </c>
      <c r="G2983" s="2" t="s">
        <v>3482</v>
      </c>
      <c r="H2983" s="2" t="s">
        <v>3134</v>
      </c>
      <c r="I2983" s="22" t="str">
        <f t="shared" si="279"/>
        <v>United States</v>
      </c>
      <c r="J2983" s="22" t="str">
        <f t="shared" si="280"/>
        <v>California</v>
      </c>
      <c r="K2983" s="2" t="s">
        <v>14</v>
      </c>
      <c r="L2983" s="2" t="s">
        <v>2042</v>
      </c>
      <c r="M2983" s="4">
        <v>6.56</v>
      </c>
      <c r="N2983" s="4">
        <v>2</v>
      </c>
      <c r="O2983" s="4">
        <v>1.9024000000000001</v>
      </c>
      <c r="P2983" s="14">
        <f t="shared" si="281"/>
        <v>0.29000000000000004</v>
      </c>
    </row>
    <row r="2984" spans="1:16" ht="14.25" customHeight="1" x14ac:dyDescent="0.25">
      <c r="A2984" s="2" t="s">
        <v>2977</v>
      </c>
      <c r="B2984" s="3">
        <v>40627</v>
      </c>
      <c r="C2984" s="10" t="str">
        <f t="shared" si="276"/>
        <v>March</v>
      </c>
      <c r="D2984" s="10" t="str">
        <f t="shared" si="277"/>
        <v>2011</v>
      </c>
      <c r="E2984" s="3">
        <v>40632</v>
      </c>
      <c r="F2984" s="13">
        <f t="shared" si="278"/>
        <v>5</v>
      </c>
      <c r="G2984" s="2" t="s">
        <v>3482</v>
      </c>
      <c r="H2984" s="2" t="s">
        <v>3134</v>
      </c>
      <c r="I2984" s="22" t="str">
        <f t="shared" si="279"/>
        <v>United States</v>
      </c>
      <c r="J2984" s="22" t="str">
        <f t="shared" si="280"/>
        <v>California</v>
      </c>
      <c r="K2984" s="2" t="s">
        <v>14</v>
      </c>
      <c r="L2984" s="2" t="s">
        <v>2563</v>
      </c>
      <c r="M2984" s="4">
        <v>14.88</v>
      </c>
      <c r="N2984" s="4">
        <v>2</v>
      </c>
      <c r="O2984" s="4">
        <v>3.72</v>
      </c>
      <c r="P2984" s="14">
        <f t="shared" si="281"/>
        <v>0.25</v>
      </c>
    </row>
    <row r="2985" spans="1:16" ht="14.25" customHeight="1" x14ac:dyDescent="0.25">
      <c r="A2985" s="2" t="s">
        <v>2977</v>
      </c>
      <c r="B2985" s="3">
        <v>40627</v>
      </c>
      <c r="C2985" s="10" t="str">
        <f t="shared" si="276"/>
        <v>March</v>
      </c>
      <c r="D2985" s="10" t="str">
        <f t="shared" si="277"/>
        <v>2011</v>
      </c>
      <c r="E2985" s="3">
        <v>40632</v>
      </c>
      <c r="F2985" s="13">
        <f t="shared" si="278"/>
        <v>5</v>
      </c>
      <c r="G2985" s="2" t="s">
        <v>3482</v>
      </c>
      <c r="H2985" s="2" t="s">
        <v>3134</v>
      </c>
      <c r="I2985" s="22" t="str">
        <f t="shared" si="279"/>
        <v>United States</v>
      </c>
      <c r="J2985" s="22" t="str">
        <f t="shared" si="280"/>
        <v>California</v>
      </c>
      <c r="K2985" s="2" t="s">
        <v>38</v>
      </c>
      <c r="L2985" s="2" t="s">
        <v>2978</v>
      </c>
      <c r="M2985" s="4">
        <v>45.48</v>
      </c>
      <c r="N2985" s="4">
        <v>4</v>
      </c>
      <c r="O2985" s="4">
        <v>15.917999999999999</v>
      </c>
      <c r="P2985" s="14">
        <f t="shared" si="281"/>
        <v>0.35000000000000003</v>
      </c>
    </row>
    <row r="2986" spans="1:16" ht="14.25" customHeight="1" x14ac:dyDescent="0.25">
      <c r="A2986" s="2" t="s">
        <v>2977</v>
      </c>
      <c r="B2986" s="3">
        <v>40627</v>
      </c>
      <c r="C2986" s="10" t="str">
        <f t="shared" si="276"/>
        <v>March</v>
      </c>
      <c r="D2986" s="10" t="str">
        <f t="shared" si="277"/>
        <v>2011</v>
      </c>
      <c r="E2986" s="3">
        <v>40632</v>
      </c>
      <c r="F2986" s="13">
        <f t="shared" si="278"/>
        <v>5</v>
      </c>
      <c r="G2986" s="2" t="s">
        <v>3482</v>
      </c>
      <c r="H2986" s="2" t="s">
        <v>3134</v>
      </c>
      <c r="I2986" s="22" t="str">
        <f t="shared" si="279"/>
        <v>United States</v>
      </c>
      <c r="J2986" s="22" t="str">
        <f t="shared" si="280"/>
        <v>California</v>
      </c>
      <c r="K2986" s="2" t="s">
        <v>14</v>
      </c>
      <c r="L2986" s="2" t="s">
        <v>443</v>
      </c>
      <c r="M2986" s="4">
        <v>25.44</v>
      </c>
      <c r="N2986" s="4">
        <v>6</v>
      </c>
      <c r="O2986" s="4">
        <v>9.9215999999999998</v>
      </c>
      <c r="P2986" s="14">
        <f t="shared" si="281"/>
        <v>0.38999999999999996</v>
      </c>
    </row>
    <row r="2987" spans="1:16" ht="14.25" customHeight="1" x14ac:dyDescent="0.25">
      <c r="A2987" s="2" t="s">
        <v>2979</v>
      </c>
      <c r="B2987" s="3">
        <v>41906</v>
      </c>
      <c r="C2987" s="10" t="str">
        <f t="shared" si="276"/>
        <v>September</v>
      </c>
      <c r="D2987" s="10" t="str">
        <f t="shared" si="277"/>
        <v>2014</v>
      </c>
      <c r="E2987" s="3">
        <v>41912</v>
      </c>
      <c r="F2987" s="13">
        <f t="shared" si="278"/>
        <v>6</v>
      </c>
      <c r="G2987" s="2" t="s">
        <v>3967</v>
      </c>
      <c r="H2987" s="2" t="s">
        <v>3131</v>
      </c>
      <c r="I2987" s="22" t="str">
        <f t="shared" si="279"/>
        <v>United States</v>
      </c>
      <c r="J2987" s="22" t="str">
        <f t="shared" si="280"/>
        <v>California</v>
      </c>
      <c r="K2987" s="2" t="s">
        <v>45</v>
      </c>
      <c r="L2987" s="2" t="s">
        <v>1838</v>
      </c>
      <c r="M2987" s="4">
        <v>211.04</v>
      </c>
      <c r="N2987" s="4">
        <v>8</v>
      </c>
      <c r="O2987" s="4">
        <v>97.078400000000002</v>
      </c>
      <c r="P2987" s="14">
        <f t="shared" si="281"/>
        <v>0.46</v>
      </c>
    </row>
    <row r="2988" spans="1:16" ht="14.25" customHeight="1" x14ac:dyDescent="0.25">
      <c r="A2988" s="2" t="s">
        <v>2979</v>
      </c>
      <c r="B2988" s="3">
        <v>41906</v>
      </c>
      <c r="C2988" s="10" t="str">
        <f t="shared" si="276"/>
        <v>September</v>
      </c>
      <c r="D2988" s="10" t="str">
        <f t="shared" si="277"/>
        <v>2014</v>
      </c>
      <c r="E2988" s="3">
        <v>41912</v>
      </c>
      <c r="F2988" s="13">
        <f t="shared" si="278"/>
        <v>6</v>
      </c>
      <c r="G2988" s="2" t="s">
        <v>3967</v>
      </c>
      <c r="H2988" s="2" t="s">
        <v>3131</v>
      </c>
      <c r="I2988" s="22" t="str">
        <f t="shared" si="279"/>
        <v>United States</v>
      </c>
      <c r="J2988" s="22" t="str">
        <f t="shared" si="280"/>
        <v>California</v>
      </c>
      <c r="K2988" s="2" t="s">
        <v>72</v>
      </c>
      <c r="L2988" s="2" t="s">
        <v>532</v>
      </c>
      <c r="M2988" s="4">
        <v>594.81600000000003</v>
      </c>
      <c r="N2988" s="4">
        <v>2</v>
      </c>
      <c r="O2988" s="4">
        <v>59.4816</v>
      </c>
      <c r="P2988" s="14">
        <f t="shared" si="281"/>
        <v>9.9999999999999992E-2</v>
      </c>
    </row>
    <row r="2989" spans="1:16" ht="14.25" customHeight="1" x14ac:dyDescent="0.25">
      <c r="A2989" s="2" t="s">
        <v>2979</v>
      </c>
      <c r="B2989" s="3">
        <v>41906</v>
      </c>
      <c r="C2989" s="10" t="str">
        <f t="shared" si="276"/>
        <v>September</v>
      </c>
      <c r="D2989" s="10" t="str">
        <f t="shared" si="277"/>
        <v>2014</v>
      </c>
      <c r="E2989" s="3">
        <v>41912</v>
      </c>
      <c r="F2989" s="13">
        <f t="shared" si="278"/>
        <v>6</v>
      </c>
      <c r="G2989" s="2" t="s">
        <v>3967</v>
      </c>
      <c r="H2989" s="2" t="s">
        <v>3131</v>
      </c>
      <c r="I2989" s="22" t="str">
        <f t="shared" si="279"/>
        <v>United States</v>
      </c>
      <c r="J2989" s="22" t="str">
        <f t="shared" si="280"/>
        <v>California</v>
      </c>
      <c r="K2989" s="2" t="s">
        <v>18</v>
      </c>
      <c r="L2989" s="2" t="s">
        <v>1182</v>
      </c>
      <c r="M2989" s="4">
        <v>72.959999999999994</v>
      </c>
      <c r="N2989" s="4">
        <v>3</v>
      </c>
      <c r="O2989" s="4">
        <v>23.712</v>
      </c>
      <c r="P2989" s="14">
        <f t="shared" si="281"/>
        <v>0.32500000000000001</v>
      </c>
    </row>
    <row r="2990" spans="1:16" ht="14.25" customHeight="1" x14ac:dyDescent="0.25">
      <c r="A2990" s="2" t="s">
        <v>2980</v>
      </c>
      <c r="B2990" s="3">
        <v>41890</v>
      </c>
      <c r="C2990" s="10" t="str">
        <f t="shared" si="276"/>
        <v>September</v>
      </c>
      <c r="D2990" s="10" t="str">
        <f t="shared" si="277"/>
        <v>2014</v>
      </c>
      <c r="E2990" s="3">
        <v>41893</v>
      </c>
      <c r="F2990" s="13">
        <f t="shared" si="278"/>
        <v>3</v>
      </c>
      <c r="G2990" s="2" t="s">
        <v>3465</v>
      </c>
      <c r="H2990" s="2" t="s">
        <v>3176</v>
      </c>
      <c r="I2990" s="22" t="str">
        <f t="shared" si="279"/>
        <v>United States</v>
      </c>
      <c r="J2990" s="22" t="str">
        <f t="shared" si="280"/>
        <v>Washington</v>
      </c>
      <c r="K2990" s="2" t="s">
        <v>12</v>
      </c>
      <c r="L2990" s="2" t="s">
        <v>2672</v>
      </c>
      <c r="M2990" s="4">
        <v>80.959999999999994</v>
      </c>
      <c r="N2990" s="4">
        <v>4</v>
      </c>
      <c r="O2990" s="4">
        <v>34.812800000000003</v>
      </c>
      <c r="P2990" s="14">
        <f t="shared" si="281"/>
        <v>0.43000000000000005</v>
      </c>
    </row>
    <row r="2991" spans="1:16" ht="14.25" customHeight="1" x14ac:dyDescent="0.25">
      <c r="A2991" s="2" t="s">
        <v>2980</v>
      </c>
      <c r="B2991" s="3">
        <v>41890</v>
      </c>
      <c r="C2991" s="10" t="str">
        <f t="shared" si="276"/>
        <v>September</v>
      </c>
      <c r="D2991" s="10" t="str">
        <f t="shared" si="277"/>
        <v>2014</v>
      </c>
      <c r="E2991" s="3">
        <v>41893</v>
      </c>
      <c r="F2991" s="13">
        <f t="shared" si="278"/>
        <v>3</v>
      </c>
      <c r="G2991" s="2" t="s">
        <v>3465</v>
      </c>
      <c r="H2991" s="2" t="s">
        <v>3176</v>
      </c>
      <c r="I2991" s="22" t="str">
        <f t="shared" si="279"/>
        <v>United States</v>
      </c>
      <c r="J2991" s="22" t="str">
        <f t="shared" si="280"/>
        <v>Washington</v>
      </c>
      <c r="K2991" s="2" t="s">
        <v>16</v>
      </c>
      <c r="L2991" s="2" t="s">
        <v>24</v>
      </c>
      <c r="M2991" s="4">
        <v>455.71199999999999</v>
      </c>
      <c r="N2991" s="4">
        <v>2</v>
      </c>
      <c r="O2991" s="4">
        <v>34.178400000000003</v>
      </c>
      <c r="P2991" s="14">
        <f t="shared" si="281"/>
        <v>7.5000000000000011E-2</v>
      </c>
    </row>
    <row r="2992" spans="1:16" ht="14.25" customHeight="1" x14ac:dyDescent="0.25">
      <c r="A2992" s="2" t="s">
        <v>2980</v>
      </c>
      <c r="B2992" s="3">
        <v>41890</v>
      </c>
      <c r="C2992" s="10" t="str">
        <f t="shared" si="276"/>
        <v>September</v>
      </c>
      <c r="D2992" s="10" t="str">
        <f t="shared" si="277"/>
        <v>2014</v>
      </c>
      <c r="E2992" s="3">
        <v>41893</v>
      </c>
      <c r="F2992" s="13">
        <f t="shared" si="278"/>
        <v>3</v>
      </c>
      <c r="G2992" s="2" t="s">
        <v>3465</v>
      </c>
      <c r="H2992" s="2" t="s">
        <v>3176</v>
      </c>
      <c r="I2992" s="22" t="str">
        <f t="shared" si="279"/>
        <v>United States</v>
      </c>
      <c r="J2992" s="22" t="str">
        <f t="shared" si="280"/>
        <v>Washington</v>
      </c>
      <c r="K2992" s="2" t="s">
        <v>14</v>
      </c>
      <c r="L2992" s="2" t="s">
        <v>2981</v>
      </c>
      <c r="M2992" s="4">
        <v>25.98</v>
      </c>
      <c r="N2992" s="4">
        <v>1</v>
      </c>
      <c r="O2992" s="4">
        <v>7.2744</v>
      </c>
      <c r="P2992" s="14">
        <f t="shared" si="281"/>
        <v>0.27999999999999997</v>
      </c>
    </row>
    <row r="2993" spans="1:16" ht="14.25" customHeight="1" x14ac:dyDescent="0.25">
      <c r="A2993" s="2" t="s">
        <v>2982</v>
      </c>
      <c r="B2993" s="3">
        <v>41241</v>
      </c>
      <c r="C2993" s="10" t="str">
        <f t="shared" si="276"/>
        <v>November</v>
      </c>
      <c r="D2993" s="10" t="str">
        <f t="shared" si="277"/>
        <v>2012</v>
      </c>
      <c r="E2993" s="3">
        <v>41243</v>
      </c>
      <c r="F2993" s="13">
        <f t="shared" si="278"/>
        <v>2</v>
      </c>
      <c r="G2993" s="2" t="s">
        <v>3968</v>
      </c>
      <c r="H2993" s="2" t="s">
        <v>3134</v>
      </c>
      <c r="I2993" s="22" t="str">
        <f t="shared" si="279"/>
        <v>United States</v>
      </c>
      <c r="J2993" s="22" t="str">
        <f t="shared" si="280"/>
        <v>California</v>
      </c>
      <c r="K2993" s="2" t="s">
        <v>20</v>
      </c>
      <c r="L2993" s="2" t="s">
        <v>2983</v>
      </c>
      <c r="M2993" s="4">
        <v>45.28</v>
      </c>
      <c r="N2993" s="4">
        <v>4</v>
      </c>
      <c r="O2993" s="4">
        <v>15.395200000000001</v>
      </c>
      <c r="P2993" s="14">
        <f t="shared" si="281"/>
        <v>0.34</v>
      </c>
    </row>
    <row r="2994" spans="1:16" ht="14.25" customHeight="1" x14ac:dyDescent="0.25">
      <c r="A2994" s="2" t="s">
        <v>2984</v>
      </c>
      <c r="B2994" s="3">
        <v>41547</v>
      </c>
      <c r="C2994" s="10" t="str">
        <f t="shared" si="276"/>
        <v>September</v>
      </c>
      <c r="D2994" s="10" t="str">
        <f t="shared" si="277"/>
        <v>2013</v>
      </c>
      <c r="E2994" s="3">
        <v>41551</v>
      </c>
      <c r="F2994" s="13">
        <f t="shared" si="278"/>
        <v>4</v>
      </c>
      <c r="G2994" s="2" t="s">
        <v>3375</v>
      </c>
      <c r="H2994" s="2" t="s">
        <v>3211</v>
      </c>
      <c r="I2994" s="22" t="str">
        <f t="shared" si="279"/>
        <v>United States</v>
      </c>
      <c r="J2994" s="22" t="str">
        <f t="shared" si="280"/>
        <v>Oregon</v>
      </c>
      <c r="K2994" s="2" t="s">
        <v>16</v>
      </c>
      <c r="L2994" s="2" t="s">
        <v>948</v>
      </c>
      <c r="M2994" s="4">
        <v>859.2</v>
      </c>
      <c r="N2994" s="4">
        <v>3</v>
      </c>
      <c r="O2994" s="4">
        <v>75.180000000000007</v>
      </c>
      <c r="P2994" s="14">
        <f t="shared" si="281"/>
        <v>8.7500000000000008E-2</v>
      </c>
    </row>
    <row r="2995" spans="1:16" ht="14.25" customHeight="1" x14ac:dyDescent="0.25">
      <c r="A2995" s="2" t="s">
        <v>2985</v>
      </c>
      <c r="B2995" s="3">
        <v>41899</v>
      </c>
      <c r="C2995" s="10" t="str">
        <f t="shared" si="276"/>
        <v>September</v>
      </c>
      <c r="D2995" s="10" t="str">
        <f t="shared" si="277"/>
        <v>2014</v>
      </c>
      <c r="E2995" s="3">
        <v>41903</v>
      </c>
      <c r="F2995" s="13">
        <f t="shared" si="278"/>
        <v>4</v>
      </c>
      <c r="G2995" s="2" t="s">
        <v>3448</v>
      </c>
      <c r="H2995" s="2" t="s">
        <v>3134</v>
      </c>
      <c r="I2995" s="22" t="str">
        <f t="shared" si="279"/>
        <v>United States</v>
      </c>
      <c r="J2995" s="22" t="str">
        <f t="shared" si="280"/>
        <v>California</v>
      </c>
      <c r="K2995" s="2" t="s">
        <v>79</v>
      </c>
      <c r="L2995" s="2" t="s">
        <v>2986</v>
      </c>
      <c r="M2995" s="4">
        <v>17.899999999999999</v>
      </c>
      <c r="N2995" s="4">
        <v>5</v>
      </c>
      <c r="O2995" s="4">
        <v>8.7710000000000008</v>
      </c>
      <c r="P2995" s="14">
        <f t="shared" si="281"/>
        <v>0.4900000000000001</v>
      </c>
    </row>
    <row r="2996" spans="1:16" ht="14.25" customHeight="1" x14ac:dyDescent="0.25">
      <c r="A2996" s="2" t="s">
        <v>2987</v>
      </c>
      <c r="B2996" s="3">
        <v>40835</v>
      </c>
      <c r="C2996" s="10" t="str">
        <f t="shared" si="276"/>
        <v>October</v>
      </c>
      <c r="D2996" s="10" t="str">
        <f t="shared" si="277"/>
        <v>2011</v>
      </c>
      <c r="E2996" s="3">
        <v>40838</v>
      </c>
      <c r="F2996" s="13">
        <f t="shared" si="278"/>
        <v>3</v>
      </c>
      <c r="G2996" s="2" t="s">
        <v>3423</v>
      </c>
      <c r="H2996" s="2" t="s">
        <v>3134</v>
      </c>
      <c r="I2996" s="22" t="str">
        <f t="shared" si="279"/>
        <v>United States</v>
      </c>
      <c r="J2996" s="22" t="str">
        <f t="shared" si="280"/>
        <v>California</v>
      </c>
      <c r="K2996" s="2" t="s">
        <v>18</v>
      </c>
      <c r="L2996" s="2" t="s">
        <v>1307</v>
      </c>
      <c r="M2996" s="4">
        <v>2.992</v>
      </c>
      <c r="N2996" s="4">
        <v>1</v>
      </c>
      <c r="O2996" s="4">
        <v>1.1220000000000001</v>
      </c>
      <c r="P2996" s="14">
        <f t="shared" si="281"/>
        <v>0.37500000000000006</v>
      </c>
    </row>
    <row r="2997" spans="1:16" ht="14.25" customHeight="1" x14ac:dyDescent="0.25">
      <c r="A2997" s="2" t="s">
        <v>2987</v>
      </c>
      <c r="B2997" s="3">
        <v>40835</v>
      </c>
      <c r="C2997" s="10" t="str">
        <f t="shared" si="276"/>
        <v>October</v>
      </c>
      <c r="D2997" s="10" t="str">
        <f t="shared" si="277"/>
        <v>2011</v>
      </c>
      <c r="E2997" s="3">
        <v>40838</v>
      </c>
      <c r="F2997" s="13">
        <f t="shared" si="278"/>
        <v>3</v>
      </c>
      <c r="G2997" s="2" t="s">
        <v>3423</v>
      </c>
      <c r="H2997" s="2" t="s">
        <v>3134</v>
      </c>
      <c r="I2997" s="22" t="str">
        <f t="shared" si="279"/>
        <v>United States</v>
      </c>
      <c r="J2997" s="22" t="str">
        <f t="shared" si="280"/>
        <v>California</v>
      </c>
      <c r="K2997" s="2" t="s">
        <v>18</v>
      </c>
      <c r="L2997" s="2" t="s">
        <v>482</v>
      </c>
      <c r="M2997" s="4">
        <v>20.064</v>
      </c>
      <c r="N2997" s="4">
        <v>6</v>
      </c>
      <c r="O2997" s="4">
        <v>7.0224000000000002</v>
      </c>
      <c r="P2997" s="14">
        <f t="shared" si="281"/>
        <v>0.35000000000000003</v>
      </c>
    </row>
    <row r="2998" spans="1:16" ht="14.25" customHeight="1" x14ac:dyDescent="0.25">
      <c r="A2998" s="2" t="s">
        <v>2987</v>
      </c>
      <c r="B2998" s="3">
        <v>40835</v>
      </c>
      <c r="C2998" s="10" t="str">
        <f t="shared" si="276"/>
        <v>October</v>
      </c>
      <c r="D2998" s="10" t="str">
        <f t="shared" si="277"/>
        <v>2011</v>
      </c>
      <c r="E2998" s="3">
        <v>40838</v>
      </c>
      <c r="F2998" s="13">
        <f t="shared" si="278"/>
        <v>3</v>
      </c>
      <c r="G2998" s="2" t="s">
        <v>3423</v>
      </c>
      <c r="H2998" s="2" t="s">
        <v>3134</v>
      </c>
      <c r="I2998" s="22" t="str">
        <f t="shared" si="279"/>
        <v>United States</v>
      </c>
      <c r="J2998" s="22" t="str">
        <f t="shared" si="280"/>
        <v>California</v>
      </c>
      <c r="K2998" s="2" t="s">
        <v>45</v>
      </c>
      <c r="L2998" s="2" t="s">
        <v>1738</v>
      </c>
      <c r="M2998" s="4">
        <v>146.72999999999999</v>
      </c>
      <c r="N2998" s="4">
        <v>3</v>
      </c>
      <c r="O2998" s="4">
        <v>68.963099999999997</v>
      </c>
      <c r="P2998" s="14">
        <f t="shared" si="281"/>
        <v>0.47000000000000003</v>
      </c>
    </row>
    <row r="2999" spans="1:16" ht="14.25" customHeight="1" x14ac:dyDescent="0.25">
      <c r="A2999" s="2" t="s">
        <v>2987</v>
      </c>
      <c r="B2999" s="3">
        <v>40835</v>
      </c>
      <c r="C2999" s="10" t="str">
        <f t="shared" si="276"/>
        <v>October</v>
      </c>
      <c r="D2999" s="10" t="str">
        <f t="shared" si="277"/>
        <v>2011</v>
      </c>
      <c r="E2999" s="3">
        <v>40838</v>
      </c>
      <c r="F2999" s="13">
        <f t="shared" si="278"/>
        <v>3</v>
      </c>
      <c r="G2999" s="2" t="s">
        <v>3423</v>
      </c>
      <c r="H2999" s="2" t="s">
        <v>3134</v>
      </c>
      <c r="I2999" s="22" t="str">
        <f t="shared" si="279"/>
        <v>United States</v>
      </c>
      <c r="J2999" s="22" t="str">
        <f t="shared" si="280"/>
        <v>California</v>
      </c>
      <c r="K2999" s="2" t="s">
        <v>9</v>
      </c>
      <c r="L2999" s="2" t="s">
        <v>327</v>
      </c>
      <c r="M2999" s="4">
        <v>18.75</v>
      </c>
      <c r="N2999" s="4">
        <v>5</v>
      </c>
      <c r="O2999" s="4">
        <v>9</v>
      </c>
      <c r="P2999" s="14">
        <f t="shared" si="281"/>
        <v>0.48</v>
      </c>
    </row>
    <row r="3000" spans="1:16" ht="14.25" customHeight="1" x14ac:dyDescent="0.25">
      <c r="A3000" s="2" t="s">
        <v>2987</v>
      </c>
      <c r="B3000" s="3">
        <v>40835</v>
      </c>
      <c r="C3000" s="10" t="str">
        <f t="shared" si="276"/>
        <v>October</v>
      </c>
      <c r="D3000" s="10" t="str">
        <f t="shared" si="277"/>
        <v>2011</v>
      </c>
      <c r="E3000" s="3">
        <v>40838</v>
      </c>
      <c r="F3000" s="13">
        <f t="shared" si="278"/>
        <v>3</v>
      </c>
      <c r="G3000" s="2" t="s">
        <v>3423</v>
      </c>
      <c r="H3000" s="2" t="s">
        <v>3134</v>
      </c>
      <c r="I3000" s="22" t="str">
        <f t="shared" si="279"/>
        <v>United States</v>
      </c>
      <c r="J3000" s="22" t="str">
        <f t="shared" si="280"/>
        <v>California</v>
      </c>
      <c r="K3000" s="2" t="s">
        <v>16</v>
      </c>
      <c r="L3000" s="2" t="s">
        <v>2864</v>
      </c>
      <c r="M3000" s="4">
        <v>117.57599999999999</v>
      </c>
      <c r="N3000" s="4">
        <v>3</v>
      </c>
      <c r="O3000" s="4">
        <v>11.7576</v>
      </c>
      <c r="P3000" s="14">
        <f t="shared" si="281"/>
        <v>0.1</v>
      </c>
    </row>
    <row r="3001" spans="1:16" ht="14.25" customHeight="1" x14ac:dyDescent="0.25">
      <c r="A3001" s="2" t="s">
        <v>2988</v>
      </c>
      <c r="B3001" s="3">
        <v>41347</v>
      </c>
      <c r="C3001" s="10" t="str">
        <f t="shared" si="276"/>
        <v>March</v>
      </c>
      <c r="D3001" s="10" t="str">
        <f t="shared" si="277"/>
        <v>2013</v>
      </c>
      <c r="E3001" s="3">
        <v>41352</v>
      </c>
      <c r="F3001" s="13">
        <f t="shared" si="278"/>
        <v>5</v>
      </c>
      <c r="G3001" s="2" t="s">
        <v>3934</v>
      </c>
      <c r="H3001" s="2" t="s">
        <v>3180</v>
      </c>
      <c r="I3001" s="22" t="str">
        <f t="shared" si="279"/>
        <v>United States</v>
      </c>
      <c r="J3001" s="22" t="str">
        <f t="shared" si="280"/>
        <v>California</v>
      </c>
      <c r="K3001" s="2" t="s">
        <v>18</v>
      </c>
      <c r="L3001" s="2" t="s">
        <v>589</v>
      </c>
      <c r="M3001" s="4">
        <v>51.183999999999997</v>
      </c>
      <c r="N3001" s="4">
        <v>7</v>
      </c>
      <c r="O3001" s="4">
        <v>19.193999999999999</v>
      </c>
      <c r="P3001" s="14">
        <f t="shared" si="281"/>
        <v>0.375</v>
      </c>
    </row>
    <row r="3002" spans="1:16" ht="14.25" customHeight="1" x14ac:dyDescent="0.25">
      <c r="A3002" s="2" t="s">
        <v>2989</v>
      </c>
      <c r="B3002" s="3">
        <v>41631</v>
      </c>
      <c r="C3002" s="10" t="str">
        <f t="shared" si="276"/>
        <v>December</v>
      </c>
      <c r="D3002" s="10" t="str">
        <f t="shared" si="277"/>
        <v>2013</v>
      </c>
      <c r="E3002" s="3">
        <v>41637</v>
      </c>
      <c r="F3002" s="13">
        <f t="shared" si="278"/>
        <v>6</v>
      </c>
      <c r="G3002" s="2" t="s">
        <v>3311</v>
      </c>
      <c r="H3002" s="2" t="s">
        <v>3263</v>
      </c>
      <c r="I3002" s="22" t="str">
        <f t="shared" si="279"/>
        <v>United States</v>
      </c>
      <c r="J3002" s="22" t="str">
        <f t="shared" si="280"/>
        <v>California</v>
      </c>
      <c r="K3002" s="2" t="s">
        <v>12</v>
      </c>
      <c r="L3002" s="2" t="s">
        <v>2990</v>
      </c>
      <c r="M3002" s="4">
        <v>842.72</v>
      </c>
      <c r="N3002" s="4">
        <v>8</v>
      </c>
      <c r="O3002" s="4">
        <v>202.25280000000001</v>
      </c>
      <c r="P3002" s="14">
        <f t="shared" si="281"/>
        <v>0.24</v>
      </c>
    </row>
    <row r="3003" spans="1:16" ht="14.25" customHeight="1" x14ac:dyDescent="0.25">
      <c r="A3003" s="2" t="s">
        <v>2989</v>
      </c>
      <c r="B3003" s="3">
        <v>41631</v>
      </c>
      <c r="C3003" s="10" t="str">
        <f t="shared" si="276"/>
        <v>December</v>
      </c>
      <c r="D3003" s="10" t="str">
        <f t="shared" si="277"/>
        <v>2013</v>
      </c>
      <c r="E3003" s="3">
        <v>41637</v>
      </c>
      <c r="F3003" s="13">
        <f t="shared" si="278"/>
        <v>6</v>
      </c>
      <c r="G3003" s="2" t="s">
        <v>3311</v>
      </c>
      <c r="H3003" s="2" t="s">
        <v>3263</v>
      </c>
      <c r="I3003" s="22" t="str">
        <f t="shared" si="279"/>
        <v>United States</v>
      </c>
      <c r="J3003" s="22" t="str">
        <f t="shared" si="280"/>
        <v>California</v>
      </c>
      <c r="K3003" s="2" t="s">
        <v>12</v>
      </c>
      <c r="L3003" s="2" t="s">
        <v>2725</v>
      </c>
      <c r="M3003" s="4">
        <v>41.96</v>
      </c>
      <c r="N3003" s="4">
        <v>2</v>
      </c>
      <c r="O3003" s="4">
        <v>10.909599999999999</v>
      </c>
      <c r="P3003" s="14">
        <f t="shared" si="281"/>
        <v>0.25999999999999995</v>
      </c>
    </row>
    <row r="3004" spans="1:16" ht="14.25" customHeight="1" x14ac:dyDescent="0.25">
      <c r="A3004" s="2" t="s">
        <v>2991</v>
      </c>
      <c r="B3004" s="3">
        <v>41541</v>
      </c>
      <c r="C3004" s="10" t="str">
        <f t="shared" si="276"/>
        <v>September</v>
      </c>
      <c r="D3004" s="10" t="str">
        <f t="shared" si="277"/>
        <v>2013</v>
      </c>
      <c r="E3004" s="3">
        <v>41545</v>
      </c>
      <c r="F3004" s="13">
        <f t="shared" si="278"/>
        <v>4</v>
      </c>
      <c r="G3004" s="2" t="s">
        <v>3418</v>
      </c>
      <c r="H3004" s="2" t="s">
        <v>3132</v>
      </c>
      <c r="I3004" s="22" t="str">
        <f t="shared" si="279"/>
        <v>United States</v>
      </c>
      <c r="J3004" s="22" t="str">
        <f t="shared" si="280"/>
        <v>Washington</v>
      </c>
      <c r="K3004" s="2" t="s">
        <v>18</v>
      </c>
      <c r="L3004" s="2" t="s">
        <v>557</v>
      </c>
      <c r="M3004" s="4">
        <v>13.215999999999999</v>
      </c>
      <c r="N3004" s="4">
        <v>4</v>
      </c>
      <c r="O3004" s="4">
        <v>4.4603999999999999</v>
      </c>
      <c r="P3004" s="14">
        <f t="shared" si="281"/>
        <v>0.33750000000000002</v>
      </c>
    </row>
    <row r="3005" spans="1:16" ht="14.25" customHeight="1" x14ac:dyDescent="0.25">
      <c r="A3005" s="2" t="s">
        <v>2991</v>
      </c>
      <c r="B3005" s="3">
        <v>41541</v>
      </c>
      <c r="C3005" s="10" t="str">
        <f t="shared" si="276"/>
        <v>September</v>
      </c>
      <c r="D3005" s="10" t="str">
        <f t="shared" si="277"/>
        <v>2013</v>
      </c>
      <c r="E3005" s="3">
        <v>41545</v>
      </c>
      <c r="F3005" s="13">
        <f t="shared" si="278"/>
        <v>4</v>
      </c>
      <c r="G3005" s="2" t="s">
        <v>3418</v>
      </c>
      <c r="H3005" s="2" t="s">
        <v>3132</v>
      </c>
      <c r="I3005" s="22" t="str">
        <f t="shared" si="279"/>
        <v>United States</v>
      </c>
      <c r="J3005" s="22" t="str">
        <f t="shared" si="280"/>
        <v>Washington</v>
      </c>
      <c r="K3005" s="2" t="s">
        <v>72</v>
      </c>
      <c r="L3005" s="2" t="s">
        <v>1198</v>
      </c>
      <c r="M3005" s="4">
        <v>184.75200000000001</v>
      </c>
      <c r="N3005" s="4">
        <v>3</v>
      </c>
      <c r="O3005" s="4">
        <v>-20.784600000000001</v>
      </c>
      <c r="P3005" s="14">
        <f t="shared" si="281"/>
        <v>-0.1125</v>
      </c>
    </row>
    <row r="3006" spans="1:16" ht="14.25" customHeight="1" x14ac:dyDescent="0.25">
      <c r="A3006" s="2" t="s">
        <v>2992</v>
      </c>
      <c r="B3006" s="3">
        <v>41720</v>
      </c>
      <c r="C3006" s="10" t="str">
        <f t="shared" si="276"/>
        <v>March</v>
      </c>
      <c r="D3006" s="10" t="str">
        <f t="shared" si="277"/>
        <v>2014</v>
      </c>
      <c r="E3006" s="3">
        <v>41724</v>
      </c>
      <c r="F3006" s="13">
        <f t="shared" si="278"/>
        <v>4</v>
      </c>
      <c r="G3006" s="2" t="s">
        <v>3923</v>
      </c>
      <c r="H3006" s="2" t="s">
        <v>3132</v>
      </c>
      <c r="I3006" s="22" t="str">
        <f t="shared" si="279"/>
        <v>United States</v>
      </c>
      <c r="J3006" s="22" t="str">
        <f t="shared" si="280"/>
        <v>Washington</v>
      </c>
      <c r="K3006" s="2" t="s">
        <v>18</v>
      </c>
      <c r="L3006" s="2" t="s">
        <v>2993</v>
      </c>
      <c r="M3006" s="4">
        <v>30.576000000000001</v>
      </c>
      <c r="N3006" s="4">
        <v>6</v>
      </c>
      <c r="O3006" s="4">
        <v>10.3194</v>
      </c>
      <c r="P3006" s="14">
        <f t="shared" si="281"/>
        <v>0.33749999999999997</v>
      </c>
    </row>
    <row r="3007" spans="1:16" ht="14.25" customHeight="1" x14ac:dyDescent="0.25">
      <c r="A3007" s="2" t="s">
        <v>2992</v>
      </c>
      <c r="B3007" s="3">
        <v>41720</v>
      </c>
      <c r="C3007" s="10" t="str">
        <f t="shared" si="276"/>
        <v>March</v>
      </c>
      <c r="D3007" s="10" t="str">
        <f t="shared" si="277"/>
        <v>2014</v>
      </c>
      <c r="E3007" s="3">
        <v>41724</v>
      </c>
      <c r="F3007" s="13">
        <f t="shared" si="278"/>
        <v>4</v>
      </c>
      <c r="G3007" s="2" t="s">
        <v>3923</v>
      </c>
      <c r="H3007" s="2" t="s">
        <v>3132</v>
      </c>
      <c r="I3007" s="22" t="str">
        <f t="shared" si="279"/>
        <v>United States</v>
      </c>
      <c r="J3007" s="22" t="str">
        <f t="shared" si="280"/>
        <v>Washington</v>
      </c>
      <c r="K3007" s="2" t="s">
        <v>79</v>
      </c>
      <c r="L3007" s="2" t="s">
        <v>1719</v>
      </c>
      <c r="M3007" s="4">
        <v>13.02</v>
      </c>
      <c r="N3007" s="4">
        <v>7</v>
      </c>
      <c r="O3007" s="4">
        <v>0.3906</v>
      </c>
      <c r="P3007" s="14">
        <f t="shared" si="281"/>
        <v>3.0000000000000002E-2</v>
      </c>
    </row>
    <row r="3008" spans="1:16" ht="14.25" customHeight="1" x14ac:dyDescent="0.25">
      <c r="A3008" s="2" t="s">
        <v>2992</v>
      </c>
      <c r="B3008" s="3">
        <v>41720</v>
      </c>
      <c r="C3008" s="10" t="str">
        <f t="shared" si="276"/>
        <v>March</v>
      </c>
      <c r="D3008" s="10" t="str">
        <f t="shared" si="277"/>
        <v>2014</v>
      </c>
      <c r="E3008" s="3">
        <v>41724</v>
      </c>
      <c r="F3008" s="13">
        <f t="shared" si="278"/>
        <v>4</v>
      </c>
      <c r="G3008" s="2" t="s">
        <v>3923</v>
      </c>
      <c r="H3008" s="2" t="s">
        <v>3132</v>
      </c>
      <c r="I3008" s="22" t="str">
        <f t="shared" si="279"/>
        <v>United States</v>
      </c>
      <c r="J3008" s="22" t="str">
        <f t="shared" si="280"/>
        <v>Washington</v>
      </c>
      <c r="K3008" s="2" t="s">
        <v>12</v>
      </c>
      <c r="L3008" s="2" t="s">
        <v>1524</v>
      </c>
      <c r="M3008" s="4">
        <v>22.14</v>
      </c>
      <c r="N3008" s="4">
        <v>3</v>
      </c>
      <c r="O3008" s="4">
        <v>6.4206000000000003</v>
      </c>
      <c r="P3008" s="14">
        <f t="shared" si="281"/>
        <v>0.28999999999999998</v>
      </c>
    </row>
    <row r="3009" spans="1:16" ht="14.25" customHeight="1" x14ac:dyDescent="0.25">
      <c r="A3009" s="2" t="s">
        <v>2992</v>
      </c>
      <c r="B3009" s="3">
        <v>41720</v>
      </c>
      <c r="C3009" s="10" t="str">
        <f t="shared" si="276"/>
        <v>March</v>
      </c>
      <c r="D3009" s="10" t="str">
        <f t="shared" si="277"/>
        <v>2014</v>
      </c>
      <c r="E3009" s="3">
        <v>41724</v>
      </c>
      <c r="F3009" s="13">
        <f t="shared" si="278"/>
        <v>4</v>
      </c>
      <c r="G3009" s="2" t="s">
        <v>3923</v>
      </c>
      <c r="H3009" s="2" t="s">
        <v>3132</v>
      </c>
      <c r="I3009" s="22" t="str">
        <f t="shared" si="279"/>
        <v>United States</v>
      </c>
      <c r="J3009" s="22" t="str">
        <f t="shared" si="280"/>
        <v>Washington</v>
      </c>
      <c r="K3009" s="2" t="s">
        <v>28</v>
      </c>
      <c r="L3009" s="2" t="s">
        <v>358</v>
      </c>
      <c r="M3009" s="4">
        <v>359.32</v>
      </c>
      <c r="N3009" s="4">
        <v>4</v>
      </c>
      <c r="O3009" s="4">
        <v>7.1863999999999999</v>
      </c>
      <c r="P3009" s="14">
        <f t="shared" si="281"/>
        <v>0.02</v>
      </c>
    </row>
    <row r="3010" spans="1:16" ht="14.25" customHeight="1" x14ac:dyDescent="0.25">
      <c r="A3010" s="2" t="s">
        <v>2994</v>
      </c>
      <c r="B3010" s="3">
        <v>41767</v>
      </c>
      <c r="C3010" s="10" t="str">
        <f t="shared" si="276"/>
        <v>May</v>
      </c>
      <c r="D3010" s="10" t="str">
        <f t="shared" si="277"/>
        <v>2014</v>
      </c>
      <c r="E3010" s="3">
        <v>41771</v>
      </c>
      <c r="F3010" s="13">
        <f t="shared" si="278"/>
        <v>4</v>
      </c>
      <c r="G3010" s="2" t="s">
        <v>3643</v>
      </c>
      <c r="H3010" s="2" t="s">
        <v>3141</v>
      </c>
      <c r="I3010" s="22" t="str">
        <f t="shared" si="279"/>
        <v>United States</v>
      </c>
      <c r="J3010" s="22" t="str">
        <f t="shared" si="280"/>
        <v>California</v>
      </c>
      <c r="K3010" s="2" t="s">
        <v>16</v>
      </c>
      <c r="L3010" s="2" t="s">
        <v>2995</v>
      </c>
      <c r="M3010" s="4">
        <v>419.94400000000002</v>
      </c>
      <c r="N3010" s="4">
        <v>7</v>
      </c>
      <c r="O3010" s="4">
        <v>52.493000000000002</v>
      </c>
      <c r="P3010" s="14">
        <f t="shared" si="281"/>
        <v>0.125</v>
      </c>
    </row>
    <row r="3011" spans="1:16" ht="14.25" customHeight="1" x14ac:dyDescent="0.25">
      <c r="A3011" s="2" t="s">
        <v>2996</v>
      </c>
      <c r="B3011" s="3">
        <v>41431</v>
      </c>
      <c r="C3011" s="10" t="str">
        <f t="shared" ref="C3011:C3074" si="282">TEXT(B3011,"mmmm")</f>
        <v>June</v>
      </c>
      <c r="D3011" s="10" t="str">
        <f t="shared" ref="D3011:D3074" si="283">TEXT(B3011,"yyyy")</f>
        <v>2013</v>
      </c>
      <c r="E3011" s="3">
        <v>41435</v>
      </c>
      <c r="F3011" s="13">
        <f t="shared" ref="F3011:F3074" si="284">E3011-B3011</f>
        <v>4</v>
      </c>
      <c r="G3011" s="2" t="s">
        <v>3969</v>
      </c>
      <c r="H3011" s="2" t="s">
        <v>3132</v>
      </c>
      <c r="I3011" s="22" t="str">
        <f t="shared" ref="I3011:I3074" si="285">LEFT(H3011,FIND(",",H3011)-1)</f>
        <v>United States</v>
      </c>
      <c r="J3011" s="22" t="str">
        <f t="shared" ref="J3011:J3074" si="286">TRIM(RIGHT(H3011,LEN(H3011)-FIND("@",SUBSTITUTE(H3011,",","@",LEN(H3011)-LEN(SUBSTITUTE(H3011,",",""))))))</f>
        <v>Washington</v>
      </c>
      <c r="K3011" s="2" t="s">
        <v>82</v>
      </c>
      <c r="L3011" s="2" t="s">
        <v>1860</v>
      </c>
      <c r="M3011" s="4">
        <v>61.38</v>
      </c>
      <c r="N3011" s="4">
        <v>6</v>
      </c>
      <c r="O3011" s="4">
        <v>15.9588</v>
      </c>
      <c r="P3011" s="14">
        <f t="shared" ref="P3011:P3074" si="287">IF(M3011=0,0,O3011/M3011)</f>
        <v>0.26</v>
      </c>
    </row>
    <row r="3012" spans="1:16" ht="14.25" customHeight="1" x14ac:dyDescent="0.25">
      <c r="A3012" s="2" t="s">
        <v>2997</v>
      </c>
      <c r="B3012" s="3">
        <v>41257</v>
      </c>
      <c r="C3012" s="10" t="str">
        <f t="shared" si="282"/>
        <v>December</v>
      </c>
      <c r="D3012" s="10" t="str">
        <f t="shared" si="283"/>
        <v>2012</v>
      </c>
      <c r="E3012" s="3">
        <v>41262</v>
      </c>
      <c r="F3012" s="13">
        <f t="shared" si="284"/>
        <v>5</v>
      </c>
      <c r="G3012" s="2" t="s">
        <v>3968</v>
      </c>
      <c r="H3012" s="2" t="s">
        <v>3131</v>
      </c>
      <c r="I3012" s="22" t="str">
        <f t="shared" si="285"/>
        <v>United States</v>
      </c>
      <c r="J3012" s="22" t="str">
        <f t="shared" si="286"/>
        <v>California</v>
      </c>
      <c r="K3012" s="2" t="s">
        <v>38</v>
      </c>
      <c r="L3012" s="2" t="s">
        <v>716</v>
      </c>
      <c r="M3012" s="4">
        <v>50</v>
      </c>
      <c r="N3012" s="4">
        <v>2</v>
      </c>
      <c r="O3012" s="4">
        <v>10.5</v>
      </c>
      <c r="P3012" s="14">
        <f t="shared" si="287"/>
        <v>0.21</v>
      </c>
    </row>
    <row r="3013" spans="1:16" ht="14.25" customHeight="1" x14ac:dyDescent="0.25">
      <c r="A3013" s="2" t="s">
        <v>2998</v>
      </c>
      <c r="B3013" s="3">
        <v>41879</v>
      </c>
      <c r="C3013" s="10" t="str">
        <f t="shared" si="282"/>
        <v>August</v>
      </c>
      <c r="D3013" s="10" t="str">
        <f t="shared" si="283"/>
        <v>2014</v>
      </c>
      <c r="E3013" s="3">
        <v>41883</v>
      </c>
      <c r="F3013" s="13">
        <f t="shared" si="284"/>
        <v>4</v>
      </c>
      <c r="G3013" s="2" t="s">
        <v>3383</v>
      </c>
      <c r="H3013" s="2" t="s">
        <v>3166</v>
      </c>
      <c r="I3013" s="22" t="str">
        <f t="shared" si="285"/>
        <v>United States</v>
      </c>
      <c r="J3013" s="22" t="str">
        <f t="shared" si="286"/>
        <v>Arizona</v>
      </c>
      <c r="K3013" s="2" t="s">
        <v>12</v>
      </c>
      <c r="L3013" s="2" t="s">
        <v>868</v>
      </c>
      <c r="M3013" s="4">
        <v>120.57599999999999</v>
      </c>
      <c r="N3013" s="4">
        <v>8</v>
      </c>
      <c r="O3013" s="4">
        <v>33.1584</v>
      </c>
      <c r="P3013" s="14">
        <f t="shared" si="287"/>
        <v>0.27500000000000002</v>
      </c>
    </row>
    <row r="3014" spans="1:16" ht="14.25" customHeight="1" x14ac:dyDescent="0.25">
      <c r="A3014" s="2" t="s">
        <v>2999</v>
      </c>
      <c r="B3014" s="3">
        <v>41207</v>
      </c>
      <c r="C3014" s="10" t="str">
        <f t="shared" si="282"/>
        <v>October</v>
      </c>
      <c r="D3014" s="10" t="str">
        <f t="shared" si="283"/>
        <v>2012</v>
      </c>
      <c r="E3014" s="3">
        <v>41207</v>
      </c>
      <c r="F3014" s="13">
        <f t="shared" si="284"/>
        <v>0</v>
      </c>
      <c r="G3014" s="2" t="s">
        <v>3928</v>
      </c>
      <c r="H3014" s="2" t="s">
        <v>3146</v>
      </c>
      <c r="I3014" s="22" t="str">
        <f t="shared" si="285"/>
        <v>United States</v>
      </c>
      <c r="J3014" s="22" t="str">
        <f t="shared" si="286"/>
        <v>Colorado</v>
      </c>
      <c r="K3014" s="2" t="s">
        <v>72</v>
      </c>
      <c r="L3014" s="2" t="s">
        <v>2238</v>
      </c>
      <c r="M3014" s="4">
        <v>582.33600000000001</v>
      </c>
      <c r="N3014" s="4">
        <v>8</v>
      </c>
      <c r="O3014" s="4">
        <v>-29.116800000000001</v>
      </c>
      <c r="P3014" s="14">
        <f t="shared" si="287"/>
        <v>-0.05</v>
      </c>
    </row>
    <row r="3015" spans="1:16" ht="14.25" customHeight="1" x14ac:dyDescent="0.25">
      <c r="A3015" s="2" t="s">
        <v>3000</v>
      </c>
      <c r="B3015" s="3">
        <v>40718</v>
      </c>
      <c r="C3015" s="10" t="str">
        <f t="shared" si="282"/>
        <v>June</v>
      </c>
      <c r="D3015" s="10" t="str">
        <f t="shared" si="283"/>
        <v>2011</v>
      </c>
      <c r="E3015" s="3">
        <v>40722</v>
      </c>
      <c r="F3015" s="13">
        <f t="shared" si="284"/>
        <v>4</v>
      </c>
      <c r="G3015" s="2" t="s">
        <v>3379</v>
      </c>
      <c r="H3015" s="2" t="s">
        <v>3157</v>
      </c>
      <c r="I3015" s="22" t="str">
        <f t="shared" si="285"/>
        <v>United States</v>
      </c>
      <c r="J3015" s="22" t="str">
        <f t="shared" si="286"/>
        <v>Arizona</v>
      </c>
      <c r="K3015" s="2" t="s">
        <v>12</v>
      </c>
      <c r="L3015" s="2" t="s">
        <v>1895</v>
      </c>
      <c r="M3015" s="4">
        <v>4.2720000000000002</v>
      </c>
      <c r="N3015" s="4">
        <v>2</v>
      </c>
      <c r="O3015" s="4">
        <v>0.96120000000000005</v>
      </c>
      <c r="P3015" s="14">
        <f t="shared" si="287"/>
        <v>0.22500000000000001</v>
      </c>
    </row>
    <row r="3016" spans="1:16" ht="14.25" customHeight="1" x14ac:dyDescent="0.25">
      <c r="A3016" s="2" t="s">
        <v>3001</v>
      </c>
      <c r="B3016" s="3">
        <v>41344</v>
      </c>
      <c r="C3016" s="10" t="str">
        <f t="shared" si="282"/>
        <v>March</v>
      </c>
      <c r="D3016" s="10" t="str">
        <f t="shared" si="283"/>
        <v>2013</v>
      </c>
      <c r="E3016" s="3">
        <v>41348</v>
      </c>
      <c r="F3016" s="13">
        <f t="shared" si="284"/>
        <v>4</v>
      </c>
      <c r="G3016" s="2" t="s">
        <v>3403</v>
      </c>
      <c r="H3016" s="2" t="s">
        <v>3196</v>
      </c>
      <c r="I3016" s="22" t="str">
        <f t="shared" si="285"/>
        <v>United States</v>
      </c>
      <c r="J3016" s="22" t="str">
        <f t="shared" si="286"/>
        <v>Arizona</v>
      </c>
      <c r="K3016" s="2" t="s">
        <v>28</v>
      </c>
      <c r="L3016" s="2" t="s">
        <v>1109</v>
      </c>
      <c r="M3016" s="4">
        <v>104.696</v>
      </c>
      <c r="N3016" s="4">
        <v>1</v>
      </c>
      <c r="O3016" s="4">
        <v>6.5434999999999999</v>
      </c>
      <c r="P3016" s="14">
        <f t="shared" si="287"/>
        <v>6.25E-2</v>
      </c>
    </row>
    <row r="3017" spans="1:16" ht="14.25" customHeight="1" x14ac:dyDescent="0.25">
      <c r="A3017" s="2" t="s">
        <v>3002</v>
      </c>
      <c r="B3017" s="3">
        <v>40935</v>
      </c>
      <c r="C3017" s="10" t="str">
        <f t="shared" si="282"/>
        <v>January</v>
      </c>
      <c r="D3017" s="10" t="str">
        <f t="shared" si="283"/>
        <v>2012</v>
      </c>
      <c r="E3017" s="3">
        <v>40937</v>
      </c>
      <c r="F3017" s="13">
        <f t="shared" si="284"/>
        <v>2</v>
      </c>
      <c r="G3017" s="2" t="s">
        <v>3911</v>
      </c>
      <c r="H3017" s="2" t="s">
        <v>3131</v>
      </c>
      <c r="I3017" s="22" t="str">
        <f t="shared" si="285"/>
        <v>United States</v>
      </c>
      <c r="J3017" s="22" t="str">
        <f t="shared" si="286"/>
        <v>California</v>
      </c>
      <c r="K3017" s="2" t="s">
        <v>72</v>
      </c>
      <c r="L3017" s="2" t="s">
        <v>272</v>
      </c>
      <c r="M3017" s="4">
        <v>2803.92</v>
      </c>
      <c r="N3017" s="4">
        <v>5</v>
      </c>
      <c r="O3017" s="4">
        <v>0</v>
      </c>
      <c r="P3017" s="14">
        <f t="shared" si="287"/>
        <v>0</v>
      </c>
    </row>
    <row r="3018" spans="1:16" ht="14.25" customHeight="1" x14ac:dyDescent="0.25">
      <c r="A3018" s="2" t="s">
        <v>3003</v>
      </c>
      <c r="B3018" s="3">
        <v>41200</v>
      </c>
      <c r="C3018" s="10" t="str">
        <f t="shared" si="282"/>
        <v>October</v>
      </c>
      <c r="D3018" s="10" t="str">
        <f t="shared" si="283"/>
        <v>2012</v>
      </c>
      <c r="E3018" s="3">
        <v>41204</v>
      </c>
      <c r="F3018" s="13">
        <f t="shared" si="284"/>
        <v>4</v>
      </c>
      <c r="G3018" s="2" t="s">
        <v>3939</v>
      </c>
      <c r="H3018" s="2" t="s">
        <v>3132</v>
      </c>
      <c r="I3018" s="22" t="str">
        <f t="shared" si="285"/>
        <v>United States</v>
      </c>
      <c r="J3018" s="22" t="str">
        <f t="shared" si="286"/>
        <v>Washington</v>
      </c>
      <c r="K3018" s="2" t="s">
        <v>16</v>
      </c>
      <c r="L3018" s="2" t="s">
        <v>2431</v>
      </c>
      <c r="M3018" s="4">
        <v>249.584</v>
      </c>
      <c r="N3018" s="4">
        <v>2</v>
      </c>
      <c r="O3018" s="4">
        <v>15.599</v>
      </c>
      <c r="P3018" s="14">
        <f t="shared" si="287"/>
        <v>6.25E-2</v>
      </c>
    </row>
    <row r="3019" spans="1:16" ht="14.25" customHeight="1" x14ac:dyDescent="0.25">
      <c r="A3019" s="2" t="s">
        <v>3003</v>
      </c>
      <c r="B3019" s="3">
        <v>41200</v>
      </c>
      <c r="C3019" s="10" t="str">
        <f t="shared" si="282"/>
        <v>October</v>
      </c>
      <c r="D3019" s="10" t="str">
        <f t="shared" si="283"/>
        <v>2012</v>
      </c>
      <c r="E3019" s="3">
        <v>41204</v>
      </c>
      <c r="F3019" s="13">
        <f t="shared" si="284"/>
        <v>4</v>
      </c>
      <c r="G3019" s="2" t="s">
        <v>3939</v>
      </c>
      <c r="H3019" s="2" t="s">
        <v>3132</v>
      </c>
      <c r="I3019" s="22" t="str">
        <f t="shared" si="285"/>
        <v>United States</v>
      </c>
      <c r="J3019" s="22" t="str">
        <f t="shared" si="286"/>
        <v>Washington</v>
      </c>
      <c r="K3019" s="2" t="s">
        <v>45</v>
      </c>
      <c r="L3019" s="2" t="s">
        <v>1152</v>
      </c>
      <c r="M3019" s="4">
        <v>17.940000000000001</v>
      </c>
      <c r="N3019" s="4">
        <v>3</v>
      </c>
      <c r="O3019" s="4">
        <v>8.7905999999999995</v>
      </c>
      <c r="P3019" s="14">
        <f t="shared" si="287"/>
        <v>0.48999999999999994</v>
      </c>
    </row>
    <row r="3020" spans="1:16" ht="14.25" customHeight="1" x14ac:dyDescent="0.25">
      <c r="A3020" s="2" t="s">
        <v>3003</v>
      </c>
      <c r="B3020" s="3">
        <v>41200</v>
      </c>
      <c r="C3020" s="10" t="str">
        <f t="shared" si="282"/>
        <v>October</v>
      </c>
      <c r="D3020" s="10" t="str">
        <f t="shared" si="283"/>
        <v>2012</v>
      </c>
      <c r="E3020" s="3">
        <v>41204</v>
      </c>
      <c r="F3020" s="13">
        <f t="shared" si="284"/>
        <v>4</v>
      </c>
      <c r="G3020" s="2" t="s">
        <v>3939</v>
      </c>
      <c r="H3020" s="2" t="s">
        <v>3132</v>
      </c>
      <c r="I3020" s="22" t="str">
        <f t="shared" si="285"/>
        <v>United States</v>
      </c>
      <c r="J3020" s="22" t="str">
        <f t="shared" si="286"/>
        <v>Washington</v>
      </c>
      <c r="K3020" s="2" t="s">
        <v>12</v>
      </c>
      <c r="L3020" s="2" t="s">
        <v>1859</v>
      </c>
      <c r="M3020" s="4">
        <v>10.11</v>
      </c>
      <c r="N3020" s="4">
        <v>3</v>
      </c>
      <c r="O3020" s="4">
        <v>3.2351999999999999</v>
      </c>
      <c r="P3020" s="14">
        <f t="shared" si="287"/>
        <v>0.32</v>
      </c>
    </row>
    <row r="3021" spans="1:16" ht="14.25" customHeight="1" x14ac:dyDescent="0.25">
      <c r="A3021" s="2" t="s">
        <v>3004</v>
      </c>
      <c r="B3021" s="3">
        <v>40747</v>
      </c>
      <c r="C3021" s="10" t="str">
        <f t="shared" si="282"/>
        <v>July</v>
      </c>
      <c r="D3021" s="10" t="str">
        <f t="shared" si="283"/>
        <v>2011</v>
      </c>
      <c r="E3021" s="3">
        <v>40751</v>
      </c>
      <c r="F3021" s="13">
        <f t="shared" si="284"/>
        <v>4</v>
      </c>
      <c r="G3021" s="2" t="s">
        <v>3738</v>
      </c>
      <c r="H3021" s="2" t="s">
        <v>3134</v>
      </c>
      <c r="I3021" s="22" t="str">
        <f t="shared" si="285"/>
        <v>United States</v>
      </c>
      <c r="J3021" s="22" t="str">
        <f t="shared" si="286"/>
        <v>California</v>
      </c>
      <c r="K3021" s="2" t="s">
        <v>16</v>
      </c>
      <c r="L3021" s="2" t="s">
        <v>711</v>
      </c>
      <c r="M3021" s="4">
        <v>604.75199999999995</v>
      </c>
      <c r="N3021" s="4">
        <v>6</v>
      </c>
      <c r="O3021" s="4">
        <v>60.475200000000001</v>
      </c>
      <c r="P3021" s="14">
        <f t="shared" si="287"/>
        <v>0.1</v>
      </c>
    </row>
    <row r="3022" spans="1:16" ht="14.25" customHeight="1" x14ac:dyDescent="0.25">
      <c r="A3022" s="2" t="s">
        <v>3004</v>
      </c>
      <c r="B3022" s="3">
        <v>40747</v>
      </c>
      <c r="C3022" s="10" t="str">
        <f t="shared" si="282"/>
        <v>July</v>
      </c>
      <c r="D3022" s="10" t="str">
        <f t="shared" si="283"/>
        <v>2011</v>
      </c>
      <c r="E3022" s="3">
        <v>40751</v>
      </c>
      <c r="F3022" s="13">
        <f t="shared" si="284"/>
        <v>4</v>
      </c>
      <c r="G3022" s="2" t="s">
        <v>3738</v>
      </c>
      <c r="H3022" s="2" t="s">
        <v>3134</v>
      </c>
      <c r="I3022" s="22" t="str">
        <f t="shared" si="285"/>
        <v>United States</v>
      </c>
      <c r="J3022" s="22" t="str">
        <f t="shared" si="286"/>
        <v>California</v>
      </c>
      <c r="K3022" s="2" t="s">
        <v>82</v>
      </c>
      <c r="L3022" s="2" t="s">
        <v>2110</v>
      </c>
      <c r="M3022" s="4">
        <v>40.700000000000003</v>
      </c>
      <c r="N3022" s="4">
        <v>5</v>
      </c>
      <c r="O3022" s="4">
        <v>11.803000000000001</v>
      </c>
      <c r="P3022" s="14">
        <f t="shared" si="287"/>
        <v>0.28999999999999998</v>
      </c>
    </row>
    <row r="3023" spans="1:16" ht="14.25" customHeight="1" x14ac:dyDescent="0.25">
      <c r="A3023" s="2" t="s">
        <v>3004</v>
      </c>
      <c r="B3023" s="3">
        <v>40747</v>
      </c>
      <c r="C3023" s="10" t="str">
        <f t="shared" si="282"/>
        <v>July</v>
      </c>
      <c r="D3023" s="10" t="str">
        <f t="shared" si="283"/>
        <v>2011</v>
      </c>
      <c r="E3023" s="3">
        <v>40751</v>
      </c>
      <c r="F3023" s="13">
        <f t="shared" si="284"/>
        <v>4</v>
      </c>
      <c r="G3023" s="2" t="s">
        <v>3738</v>
      </c>
      <c r="H3023" s="2" t="s">
        <v>3134</v>
      </c>
      <c r="I3023" s="22" t="str">
        <f t="shared" si="285"/>
        <v>United States</v>
      </c>
      <c r="J3023" s="22" t="str">
        <f t="shared" si="286"/>
        <v>California</v>
      </c>
      <c r="K3023" s="2" t="s">
        <v>16</v>
      </c>
      <c r="L3023" s="2" t="s">
        <v>3005</v>
      </c>
      <c r="M3023" s="4">
        <v>302.37599999999998</v>
      </c>
      <c r="N3023" s="4">
        <v>3</v>
      </c>
      <c r="O3023" s="4">
        <v>37.796999999999997</v>
      </c>
      <c r="P3023" s="14">
        <f t="shared" si="287"/>
        <v>0.125</v>
      </c>
    </row>
    <row r="3024" spans="1:16" ht="14.25" customHeight="1" x14ac:dyDescent="0.25">
      <c r="A3024" s="2" t="s">
        <v>3004</v>
      </c>
      <c r="B3024" s="3">
        <v>40747</v>
      </c>
      <c r="C3024" s="10" t="str">
        <f t="shared" si="282"/>
        <v>July</v>
      </c>
      <c r="D3024" s="10" t="str">
        <f t="shared" si="283"/>
        <v>2011</v>
      </c>
      <c r="E3024" s="3">
        <v>40751</v>
      </c>
      <c r="F3024" s="13">
        <f t="shared" si="284"/>
        <v>4</v>
      </c>
      <c r="G3024" s="2" t="s">
        <v>3738</v>
      </c>
      <c r="H3024" s="2" t="s">
        <v>3134</v>
      </c>
      <c r="I3024" s="22" t="str">
        <f t="shared" si="285"/>
        <v>United States</v>
      </c>
      <c r="J3024" s="22" t="str">
        <f t="shared" si="286"/>
        <v>California</v>
      </c>
      <c r="K3024" s="2" t="s">
        <v>38</v>
      </c>
      <c r="L3024" s="2" t="s">
        <v>3006</v>
      </c>
      <c r="M3024" s="4">
        <v>45</v>
      </c>
      <c r="N3024" s="4">
        <v>3</v>
      </c>
      <c r="O3024" s="4">
        <v>4.95</v>
      </c>
      <c r="P3024" s="14">
        <f t="shared" si="287"/>
        <v>0.11</v>
      </c>
    </row>
    <row r="3025" spans="1:16" ht="14.25" customHeight="1" x14ac:dyDescent="0.25">
      <c r="A3025" s="2" t="s">
        <v>3007</v>
      </c>
      <c r="B3025" s="3">
        <v>41533</v>
      </c>
      <c r="C3025" s="10" t="str">
        <f t="shared" si="282"/>
        <v>September</v>
      </c>
      <c r="D3025" s="10" t="str">
        <f t="shared" si="283"/>
        <v>2013</v>
      </c>
      <c r="E3025" s="3">
        <v>41538</v>
      </c>
      <c r="F3025" s="13">
        <f t="shared" si="284"/>
        <v>5</v>
      </c>
      <c r="G3025" s="2" t="s">
        <v>3747</v>
      </c>
      <c r="H3025" s="2" t="s">
        <v>3132</v>
      </c>
      <c r="I3025" s="22" t="str">
        <f t="shared" si="285"/>
        <v>United States</v>
      </c>
      <c r="J3025" s="22" t="str">
        <f t="shared" si="286"/>
        <v>Washington</v>
      </c>
      <c r="K3025" s="2" t="s">
        <v>14</v>
      </c>
      <c r="L3025" s="2" t="s">
        <v>1648</v>
      </c>
      <c r="M3025" s="4">
        <v>35.4</v>
      </c>
      <c r="N3025" s="4">
        <v>5</v>
      </c>
      <c r="O3025" s="4">
        <v>13.452</v>
      </c>
      <c r="P3025" s="14">
        <f t="shared" si="287"/>
        <v>0.38</v>
      </c>
    </row>
    <row r="3026" spans="1:16" ht="14.25" customHeight="1" x14ac:dyDescent="0.25">
      <c r="A3026" s="2" t="s">
        <v>3008</v>
      </c>
      <c r="B3026" s="3">
        <v>41138</v>
      </c>
      <c r="C3026" s="10" t="str">
        <f t="shared" si="282"/>
        <v>August</v>
      </c>
      <c r="D3026" s="10" t="str">
        <f t="shared" si="283"/>
        <v>2012</v>
      </c>
      <c r="E3026" s="3">
        <v>41144</v>
      </c>
      <c r="F3026" s="13">
        <f t="shared" si="284"/>
        <v>6</v>
      </c>
      <c r="G3026" s="2" t="s">
        <v>3528</v>
      </c>
      <c r="H3026" s="2" t="s">
        <v>3215</v>
      </c>
      <c r="I3026" s="22" t="str">
        <f t="shared" si="285"/>
        <v>United States</v>
      </c>
      <c r="J3026" s="22" t="str">
        <f t="shared" si="286"/>
        <v>Arizona</v>
      </c>
      <c r="K3026" s="2" t="s">
        <v>38</v>
      </c>
      <c r="L3026" s="2" t="s">
        <v>1376</v>
      </c>
      <c r="M3026" s="4">
        <v>30.08</v>
      </c>
      <c r="N3026" s="4">
        <v>2</v>
      </c>
      <c r="O3026" s="4">
        <v>-5.2640000000000002</v>
      </c>
      <c r="P3026" s="14">
        <f t="shared" si="287"/>
        <v>-0.17500000000000002</v>
      </c>
    </row>
    <row r="3027" spans="1:16" ht="14.25" customHeight="1" x14ac:dyDescent="0.25">
      <c r="A3027" s="2" t="s">
        <v>3008</v>
      </c>
      <c r="B3027" s="3">
        <v>41138</v>
      </c>
      <c r="C3027" s="10" t="str">
        <f t="shared" si="282"/>
        <v>August</v>
      </c>
      <c r="D3027" s="10" t="str">
        <f t="shared" si="283"/>
        <v>2012</v>
      </c>
      <c r="E3027" s="3">
        <v>41144</v>
      </c>
      <c r="F3027" s="13">
        <f t="shared" si="284"/>
        <v>6</v>
      </c>
      <c r="G3027" s="2" t="s">
        <v>3528</v>
      </c>
      <c r="H3027" s="2" t="s">
        <v>3215</v>
      </c>
      <c r="I3027" s="22" t="str">
        <f t="shared" si="285"/>
        <v>United States</v>
      </c>
      <c r="J3027" s="22" t="str">
        <f t="shared" si="286"/>
        <v>Arizona</v>
      </c>
      <c r="K3027" s="2" t="s">
        <v>45</v>
      </c>
      <c r="L3027" s="2" t="s">
        <v>3009</v>
      </c>
      <c r="M3027" s="4">
        <v>36.287999999999997</v>
      </c>
      <c r="N3027" s="4">
        <v>7</v>
      </c>
      <c r="O3027" s="4">
        <v>12.700799999999999</v>
      </c>
      <c r="P3027" s="14">
        <f t="shared" si="287"/>
        <v>0.35000000000000003</v>
      </c>
    </row>
    <row r="3028" spans="1:16" ht="14.25" customHeight="1" x14ac:dyDescent="0.25">
      <c r="A3028" s="2" t="s">
        <v>3008</v>
      </c>
      <c r="B3028" s="3">
        <v>41138</v>
      </c>
      <c r="C3028" s="10" t="str">
        <f t="shared" si="282"/>
        <v>August</v>
      </c>
      <c r="D3028" s="10" t="str">
        <f t="shared" si="283"/>
        <v>2012</v>
      </c>
      <c r="E3028" s="3">
        <v>41144</v>
      </c>
      <c r="F3028" s="13">
        <f t="shared" si="284"/>
        <v>6</v>
      </c>
      <c r="G3028" s="2" t="s">
        <v>3528</v>
      </c>
      <c r="H3028" s="2" t="s">
        <v>3215</v>
      </c>
      <c r="I3028" s="22" t="str">
        <f t="shared" si="285"/>
        <v>United States</v>
      </c>
      <c r="J3028" s="22" t="str">
        <f t="shared" si="286"/>
        <v>Arizona</v>
      </c>
      <c r="K3028" s="2" t="s">
        <v>14</v>
      </c>
      <c r="L3028" s="2" t="s">
        <v>1349</v>
      </c>
      <c r="M3028" s="4">
        <v>10.272</v>
      </c>
      <c r="N3028" s="4">
        <v>3</v>
      </c>
      <c r="O3028" s="4">
        <v>1.1556</v>
      </c>
      <c r="P3028" s="14">
        <f t="shared" si="287"/>
        <v>0.11249999999999999</v>
      </c>
    </row>
    <row r="3029" spans="1:16" ht="14.25" customHeight="1" x14ac:dyDescent="0.25">
      <c r="A3029" s="2" t="s">
        <v>3008</v>
      </c>
      <c r="B3029" s="3">
        <v>41138</v>
      </c>
      <c r="C3029" s="10" t="str">
        <f t="shared" si="282"/>
        <v>August</v>
      </c>
      <c r="D3029" s="10" t="str">
        <f t="shared" si="283"/>
        <v>2012</v>
      </c>
      <c r="E3029" s="3">
        <v>41144</v>
      </c>
      <c r="F3029" s="13">
        <f t="shared" si="284"/>
        <v>6</v>
      </c>
      <c r="G3029" s="2" t="s">
        <v>3528</v>
      </c>
      <c r="H3029" s="2" t="s">
        <v>3215</v>
      </c>
      <c r="I3029" s="22" t="str">
        <f t="shared" si="285"/>
        <v>United States</v>
      </c>
      <c r="J3029" s="22" t="str">
        <f t="shared" si="286"/>
        <v>Arizona</v>
      </c>
      <c r="K3029" s="2" t="s">
        <v>38</v>
      </c>
      <c r="L3029" s="2" t="s">
        <v>333</v>
      </c>
      <c r="M3029" s="4">
        <v>252.8</v>
      </c>
      <c r="N3029" s="4">
        <v>4</v>
      </c>
      <c r="O3029" s="4">
        <v>-31.6</v>
      </c>
      <c r="P3029" s="14">
        <f t="shared" si="287"/>
        <v>-0.125</v>
      </c>
    </row>
    <row r="3030" spans="1:16" ht="14.25" customHeight="1" x14ac:dyDescent="0.25">
      <c r="A3030" s="2" t="s">
        <v>3010</v>
      </c>
      <c r="B3030" s="3">
        <v>41786</v>
      </c>
      <c r="C3030" s="10" t="str">
        <f t="shared" si="282"/>
        <v>May</v>
      </c>
      <c r="D3030" s="10" t="str">
        <f t="shared" si="283"/>
        <v>2014</v>
      </c>
      <c r="E3030" s="3">
        <v>41791</v>
      </c>
      <c r="F3030" s="13">
        <f t="shared" si="284"/>
        <v>5</v>
      </c>
      <c r="G3030" s="2" t="s">
        <v>3411</v>
      </c>
      <c r="H3030" s="2" t="s">
        <v>3182</v>
      </c>
      <c r="I3030" s="22" t="str">
        <f t="shared" si="285"/>
        <v>United States</v>
      </c>
      <c r="J3030" s="22" t="str">
        <f t="shared" si="286"/>
        <v>California</v>
      </c>
      <c r="K3030" s="2" t="s">
        <v>45</v>
      </c>
      <c r="L3030" s="2" t="s">
        <v>1181</v>
      </c>
      <c r="M3030" s="4">
        <v>12.96</v>
      </c>
      <c r="N3030" s="4">
        <v>2</v>
      </c>
      <c r="O3030" s="4">
        <v>6.2207999999999997</v>
      </c>
      <c r="P3030" s="14">
        <f t="shared" si="287"/>
        <v>0.47999999999999993</v>
      </c>
    </row>
    <row r="3031" spans="1:16" ht="14.25" customHeight="1" x14ac:dyDescent="0.25">
      <c r="A3031" s="2" t="s">
        <v>3011</v>
      </c>
      <c r="B3031" s="3">
        <v>41535</v>
      </c>
      <c r="C3031" s="10" t="str">
        <f t="shared" si="282"/>
        <v>September</v>
      </c>
      <c r="D3031" s="10" t="str">
        <f t="shared" si="283"/>
        <v>2013</v>
      </c>
      <c r="E3031" s="3">
        <v>41541</v>
      </c>
      <c r="F3031" s="13">
        <f t="shared" si="284"/>
        <v>6</v>
      </c>
      <c r="G3031" s="2" t="s">
        <v>3468</v>
      </c>
      <c r="H3031" s="2" t="s">
        <v>3253</v>
      </c>
      <c r="I3031" s="22" t="str">
        <f t="shared" si="285"/>
        <v>United States</v>
      </c>
      <c r="J3031" s="22" t="str">
        <f t="shared" si="286"/>
        <v>Washington</v>
      </c>
      <c r="K3031" s="2" t="s">
        <v>9</v>
      </c>
      <c r="L3031" s="2" t="s">
        <v>3012</v>
      </c>
      <c r="M3031" s="4">
        <v>12.32</v>
      </c>
      <c r="N3031" s="4">
        <v>4</v>
      </c>
      <c r="O3031" s="4">
        <v>5.9135999999999997</v>
      </c>
      <c r="P3031" s="14">
        <f t="shared" si="287"/>
        <v>0.48</v>
      </c>
    </row>
    <row r="3032" spans="1:16" ht="14.25" customHeight="1" x14ac:dyDescent="0.25">
      <c r="A3032" s="2" t="s">
        <v>3013</v>
      </c>
      <c r="B3032" s="3">
        <v>40794</v>
      </c>
      <c r="C3032" s="10" t="str">
        <f t="shared" si="282"/>
        <v>September</v>
      </c>
      <c r="D3032" s="10" t="str">
        <f t="shared" si="283"/>
        <v>2011</v>
      </c>
      <c r="E3032" s="3">
        <v>40799</v>
      </c>
      <c r="F3032" s="13">
        <f t="shared" si="284"/>
        <v>5</v>
      </c>
      <c r="G3032" s="2" t="s">
        <v>3733</v>
      </c>
      <c r="H3032" s="2" t="s">
        <v>3134</v>
      </c>
      <c r="I3032" s="22" t="str">
        <f t="shared" si="285"/>
        <v>United States</v>
      </c>
      <c r="J3032" s="22" t="str">
        <f t="shared" si="286"/>
        <v>California</v>
      </c>
      <c r="K3032" s="2" t="s">
        <v>18</v>
      </c>
      <c r="L3032" s="2" t="s">
        <v>1365</v>
      </c>
      <c r="M3032" s="4">
        <v>8.6080000000000005</v>
      </c>
      <c r="N3032" s="4">
        <v>2</v>
      </c>
      <c r="O3032" s="4">
        <v>3.0127999999999999</v>
      </c>
      <c r="P3032" s="14">
        <f t="shared" si="287"/>
        <v>0.35</v>
      </c>
    </row>
    <row r="3033" spans="1:16" ht="14.25" customHeight="1" x14ac:dyDescent="0.25">
      <c r="A3033" s="2" t="s">
        <v>3014</v>
      </c>
      <c r="B3033" s="3">
        <v>41794</v>
      </c>
      <c r="C3033" s="10" t="str">
        <f t="shared" si="282"/>
        <v>June</v>
      </c>
      <c r="D3033" s="10" t="str">
        <f t="shared" si="283"/>
        <v>2014</v>
      </c>
      <c r="E3033" s="3">
        <v>41798</v>
      </c>
      <c r="F3033" s="13">
        <f t="shared" si="284"/>
        <v>4</v>
      </c>
      <c r="G3033" s="2" t="s">
        <v>3440</v>
      </c>
      <c r="H3033" s="2" t="s">
        <v>3208</v>
      </c>
      <c r="I3033" s="22" t="str">
        <f t="shared" si="285"/>
        <v>United States</v>
      </c>
      <c r="J3033" s="22" t="str">
        <f t="shared" si="286"/>
        <v>Washington</v>
      </c>
      <c r="K3033" s="2" t="s">
        <v>28</v>
      </c>
      <c r="L3033" s="2" t="s">
        <v>1516</v>
      </c>
      <c r="M3033" s="4">
        <v>136.26</v>
      </c>
      <c r="N3033" s="4">
        <v>9</v>
      </c>
      <c r="O3033" s="4">
        <v>5.4504000000000001</v>
      </c>
      <c r="P3033" s="14">
        <f t="shared" si="287"/>
        <v>0.04</v>
      </c>
    </row>
    <row r="3034" spans="1:16" ht="14.25" customHeight="1" x14ac:dyDescent="0.25">
      <c r="A3034" s="2" t="s">
        <v>3015</v>
      </c>
      <c r="B3034" s="3">
        <v>41180</v>
      </c>
      <c r="C3034" s="10" t="str">
        <f t="shared" si="282"/>
        <v>September</v>
      </c>
      <c r="D3034" s="10" t="str">
        <f t="shared" si="283"/>
        <v>2012</v>
      </c>
      <c r="E3034" s="3">
        <v>41187</v>
      </c>
      <c r="F3034" s="13">
        <f t="shared" si="284"/>
        <v>7</v>
      </c>
      <c r="G3034" s="2" t="s">
        <v>3820</v>
      </c>
      <c r="H3034" s="2" t="s">
        <v>3131</v>
      </c>
      <c r="I3034" s="22" t="str">
        <f t="shared" si="285"/>
        <v>United States</v>
      </c>
      <c r="J3034" s="22" t="str">
        <f t="shared" si="286"/>
        <v>California</v>
      </c>
      <c r="K3034" s="2" t="s">
        <v>20</v>
      </c>
      <c r="L3034" s="2" t="s">
        <v>3016</v>
      </c>
      <c r="M3034" s="4">
        <v>186.15</v>
      </c>
      <c r="N3034" s="4">
        <v>3</v>
      </c>
      <c r="O3034" s="4">
        <v>55.844999999999999</v>
      </c>
      <c r="P3034" s="14">
        <f t="shared" si="287"/>
        <v>0.3</v>
      </c>
    </row>
    <row r="3035" spans="1:16" ht="14.25" customHeight="1" x14ac:dyDescent="0.25">
      <c r="A3035" s="2" t="s">
        <v>3015</v>
      </c>
      <c r="B3035" s="3">
        <v>41180</v>
      </c>
      <c r="C3035" s="10" t="str">
        <f t="shared" si="282"/>
        <v>September</v>
      </c>
      <c r="D3035" s="10" t="str">
        <f t="shared" si="283"/>
        <v>2012</v>
      </c>
      <c r="E3035" s="3">
        <v>41187</v>
      </c>
      <c r="F3035" s="13">
        <f t="shared" si="284"/>
        <v>7</v>
      </c>
      <c r="G3035" s="2" t="s">
        <v>3820</v>
      </c>
      <c r="H3035" s="2" t="s">
        <v>3131</v>
      </c>
      <c r="I3035" s="22" t="str">
        <f t="shared" si="285"/>
        <v>United States</v>
      </c>
      <c r="J3035" s="22" t="str">
        <f t="shared" si="286"/>
        <v>California</v>
      </c>
      <c r="K3035" s="2" t="s">
        <v>18</v>
      </c>
      <c r="L3035" s="2" t="s">
        <v>1385</v>
      </c>
      <c r="M3035" s="4">
        <v>81.792000000000002</v>
      </c>
      <c r="N3035" s="4">
        <v>6</v>
      </c>
      <c r="O3035" s="4">
        <v>26.5824</v>
      </c>
      <c r="P3035" s="14">
        <f t="shared" si="287"/>
        <v>0.32500000000000001</v>
      </c>
    </row>
    <row r="3036" spans="1:16" ht="14.25" customHeight="1" x14ac:dyDescent="0.25">
      <c r="A3036" s="2" t="s">
        <v>3015</v>
      </c>
      <c r="B3036" s="3">
        <v>41180</v>
      </c>
      <c r="C3036" s="10" t="str">
        <f t="shared" si="282"/>
        <v>September</v>
      </c>
      <c r="D3036" s="10" t="str">
        <f t="shared" si="283"/>
        <v>2012</v>
      </c>
      <c r="E3036" s="3">
        <v>41187</v>
      </c>
      <c r="F3036" s="13">
        <f t="shared" si="284"/>
        <v>7</v>
      </c>
      <c r="G3036" s="2" t="s">
        <v>3820</v>
      </c>
      <c r="H3036" s="2" t="s">
        <v>3131</v>
      </c>
      <c r="I3036" s="22" t="str">
        <f t="shared" si="285"/>
        <v>United States</v>
      </c>
      <c r="J3036" s="22" t="str">
        <f t="shared" si="286"/>
        <v>California</v>
      </c>
      <c r="K3036" s="2" t="s">
        <v>82</v>
      </c>
      <c r="L3036" s="2" t="s">
        <v>2540</v>
      </c>
      <c r="M3036" s="4">
        <v>47.19</v>
      </c>
      <c r="N3036" s="4">
        <v>3</v>
      </c>
      <c r="O3036" s="4">
        <v>13.6851</v>
      </c>
      <c r="P3036" s="14">
        <f t="shared" si="287"/>
        <v>0.29000000000000004</v>
      </c>
    </row>
    <row r="3037" spans="1:16" ht="14.25" customHeight="1" x14ac:dyDescent="0.25">
      <c r="A3037" s="2" t="s">
        <v>3015</v>
      </c>
      <c r="B3037" s="3">
        <v>41180</v>
      </c>
      <c r="C3037" s="10" t="str">
        <f t="shared" si="282"/>
        <v>September</v>
      </c>
      <c r="D3037" s="10" t="str">
        <f t="shared" si="283"/>
        <v>2012</v>
      </c>
      <c r="E3037" s="3">
        <v>41187</v>
      </c>
      <c r="F3037" s="13">
        <f t="shared" si="284"/>
        <v>7</v>
      </c>
      <c r="G3037" s="2" t="s">
        <v>3820</v>
      </c>
      <c r="H3037" s="2" t="s">
        <v>3131</v>
      </c>
      <c r="I3037" s="22" t="str">
        <f t="shared" si="285"/>
        <v>United States</v>
      </c>
      <c r="J3037" s="22" t="str">
        <f t="shared" si="286"/>
        <v>California</v>
      </c>
      <c r="K3037" s="2" t="s">
        <v>16</v>
      </c>
      <c r="L3037" s="2" t="s">
        <v>261</v>
      </c>
      <c r="M3037" s="4">
        <v>36.783999999999999</v>
      </c>
      <c r="N3037" s="4">
        <v>2</v>
      </c>
      <c r="O3037" s="4">
        <v>-8.2764000000000006</v>
      </c>
      <c r="P3037" s="14">
        <f t="shared" si="287"/>
        <v>-0.22500000000000003</v>
      </c>
    </row>
    <row r="3038" spans="1:16" ht="14.25" customHeight="1" x14ac:dyDescent="0.25">
      <c r="A3038" s="2" t="s">
        <v>3017</v>
      </c>
      <c r="B3038" s="3">
        <v>40825</v>
      </c>
      <c r="C3038" s="10" t="str">
        <f t="shared" si="282"/>
        <v>October</v>
      </c>
      <c r="D3038" s="10" t="str">
        <f t="shared" si="283"/>
        <v>2011</v>
      </c>
      <c r="E3038" s="3">
        <v>40830</v>
      </c>
      <c r="F3038" s="13">
        <f t="shared" si="284"/>
        <v>5</v>
      </c>
      <c r="G3038" s="2" t="s">
        <v>3700</v>
      </c>
      <c r="H3038" s="2" t="s">
        <v>3134</v>
      </c>
      <c r="I3038" s="22" t="str">
        <f t="shared" si="285"/>
        <v>United States</v>
      </c>
      <c r="J3038" s="22" t="str">
        <f t="shared" si="286"/>
        <v>California</v>
      </c>
      <c r="K3038" s="2" t="s">
        <v>14</v>
      </c>
      <c r="L3038" s="2" t="s">
        <v>663</v>
      </c>
      <c r="M3038" s="4">
        <v>144.6</v>
      </c>
      <c r="N3038" s="4">
        <v>3</v>
      </c>
      <c r="O3038" s="4">
        <v>41.933999999999997</v>
      </c>
      <c r="P3038" s="14">
        <f t="shared" si="287"/>
        <v>0.28999999999999998</v>
      </c>
    </row>
    <row r="3039" spans="1:16" ht="14.25" customHeight="1" x14ac:dyDescent="0.25">
      <c r="A3039" s="2" t="s">
        <v>3017</v>
      </c>
      <c r="B3039" s="3">
        <v>40825</v>
      </c>
      <c r="C3039" s="10" t="str">
        <f t="shared" si="282"/>
        <v>October</v>
      </c>
      <c r="D3039" s="10" t="str">
        <f t="shared" si="283"/>
        <v>2011</v>
      </c>
      <c r="E3039" s="3">
        <v>40830</v>
      </c>
      <c r="F3039" s="13">
        <f t="shared" si="284"/>
        <v>5</v>
      </c>
      <c r="G3039" s="2" t="s">
        <v>3700</v>
      </c>
      <c r="H3039" s="2" t="s">
        <v>3134</v>
      </c>
      <c r="I3039" s="22" t="str">
        <f t="shared" si="285"/>
        <v>United States</v>
      </c>
      <c r="J3039" s="22" t="str">
        <f t="shared" si="286"/>
        <v>California</v>
      </c>
      <c r="K3039" s="2" t="s">
        <v>16</v>
      </c>
      <c r="L3039" s="2" t="s">
        <v>2689</v>
      </c>
      <c r="M3039" s="4">
        <v>15.992000000000001</v>
      </c>
      <c r="N3039" s="4">
        <v>1</v>
      </c>
      <c r="O3039" s="4">
        <v>-2.9984999999999999</v>
      </c>
      <c r="P3039" s="14">
        <f t="shared" si="287"/>
        <v>-0.18749999999999997</v>
      </c>
    </row>
    <row r="3040" spans="1:16" ht="14.25" customHeight="1" x14ac:dyDescent="0.25">
      <c r="A3040" s="2" t="s">
        <v>3018</v>
      </c>
      <c r="B3040" s="3">
        <v>40835</v>
      </c>
      <c r="C3040" s="10" t="str">
        <f t="shared" si="282"/>
        <v>October</v>
      </c>
      <c r="D3040" s="10" t="str">
        <f t="shared" si="283"/>
        <v>2011</v>
      </c>
      <c r="E3040" s="3">
        <v>40840</v>
      </c>
      <c r="F3040" s="13">
        <f t="shared" si="284"/>
        <v>5</v>
      </c>
      <c r="G3040" s="2" t="s">
        <v>3723</v>
      </c>
      <c r="H3040" s="2" t="s">
        <v>3249</v>
      </c>
      <c r="I3040" s="22" t="str">
        <f t="shared" si="285"/>
        <v>United States</v>
      </c>
      <c r="J3040" s="22" t="str">
        <f t="shared" si="286"/>
        <v>California</v>
      </c>
      <c r="K3040" s="2" t="s">
        <v>16</v>
      </c>
      <c r="L3040" s="2" t="s">
        <v>737</v>
      </c>
      <c r="M3040" s="4">
        <v>321.55200000000002</v>
      </c>
      <c r="N3040" s="4">
        <v>6</v>
      </c>
      <c r="O3040" s="4">
        <v>20.097000000000001</v>
      </c>
      <c r="P3040" s="14">
        <f t="shared" si="287"/>
        <v>6.25E-2</v>
      </c>
    </row>
    <row r="3041" spans="1:16" ht="14.25" customHeight="1" x14ac:dyDescent="0.25">
      <c r="A3041" s="2" t="s">
        <v>3019</v>
      </c>
      <c r="B3041" s="3">
        <v>41598</v>
      </c>
      <c r="C3041" s="10" t="str">
        <f t="shared" si="282"/>
        <v>November</v>
      </c>
      <c r="D3041" s="10" t="str">
        <f t="shared" si="283"/>
        <v>2013</v>
      </c>
      <c r="E3041" s="3">
        <v>41602</v>
      </c>
      <c r="F3041" s="13">
        <f t="shared" si="284"/>
        <v>4</v>
      </c>
      <c r="G3041" s="2" t="s">
        <v>3855</v>
      </c>
      <c r="H3041" s="2" t="s">
        <v>3132</v>
      </c>
      <c r="I3041" s="22" t="str">
        <f t="shared" si="285"/>
        <v>United States</v>
      </c>
      <c r="J3041" s="22" t="str">
        <f t="shared" si="286"/>
        <v>Washington</v>
      </c>
      <c r="K3041" s="2" t="s">
        <v>12</v>
      </c>
      <c r="L3041" s="2" t="s">
        <v>266</v>
      </c>
      <c r="M3041" s="4">
        <v>31.96</v>
      </c>
      <c r="N3041" s="4">
        <v>2</v>
      </c>
      <c r="O3041" s="4">
        <v>1.5980000000000001</v>
      </c>
      <c r="P3041" s="14">
        <f t="shared" si="287"/>
        <v>0.05</v>
      </c>
    </row>
    <row r="3042" spans="1:16" ht="14.25" customHeight="1" x14ac:dyDescent="0.25">
      <c r="A3042" s="2" t="s">
        <v>3020</v>
      </c>
      <c r="B3042" s="3">
        <v>40746</v>
      </c>
      <c r="C3042" s="10" t="str">
        <f t="shared" si="282"/>
        <v>July</v>
      </c>
      <c r="D3042" s="10" t="str">
        <f t="shared" si="283"/>
        <v>2011</v>
      </c>
      <c r="E3042" s="3">
        <v>40752</v>
      </c>
      <c r="F3042" s="13">
        <f t="shared" si="284"/>
        <v>6</v>
      </c>
      <c r="G3042" s="2" t="s">
        <v>3638</v>
      </c>
      <c r="H3042" s="2" t="s">
        <v>3131</v>
      </c>
      <c r="I3042" s="22" t="str">
        <f t="shared" si="285"/>
        <v>United States</v>
      </c>
      <c r="J3042" s="22" t="str">
        <f t="shared" si="286"/>
        <v>California</v>
      </c>
      <c r="K3042" s="2" t="s">
        <v>14</v>
      </c>
      <c r="L3042" s="2" t="s">
        <v>1450</v>
      </c>
      <c r="M3042" s="4">
        <v>19.68</v>
      </c>
      <c r="N3042" s="4">
        <v>6</v>
      </c>
      <c r="O3042" s="4">
        <v>6.4943999999999997</v>
      </c>
      <c r="P3042" s="14">
        <f t="shared" si="287"/>
        <v>0.33</v>
      </c>
    </row>
    <row r="3043" spans="1:16" ht="14.25" customHeight="1" x14ac:dyDescent="0.25">
      <c r="A3043" s="2" t="s">
        <v>3021</v>
      </c>
      <c r="B3043" s="3">
        <v>41183</v>
      </c>
      <c r="C3043" s="10" t="str">
        <f t="shared" si="282"/>
        <v>October</v>
      </c>
      <c r="D3043" s="10" t="str">
        <f t="shared" si="283"/>
        <v>2012</v>
      </c>
      <c r="E3043" s="3">
        <v>41186</v>
      </c>
      <c r="F3043" s="13">
        <f t="shared" si="284"/>
        <v>3</v>
      </c>
      <c r="G3043" s="2" t="s">
        <v>3896</v>
      </c>
      <c r="H3043" s="2" t="s">
        <v>3137</v>
      </c>
      <c r="I3043" s="22" t="str">
        <f t="shared" si="285"/>
        <v>United States</v>
      </c>
      <c r="J3043" s="22" t="str">
        <f t="shared" si="286"/>
        <v>Oregon</v>
      </c>
      <c r="K3043" s="2" t="s">
        <v>16</v>
      </c>
      <c r="L3043" s="2" t="s">
        <v>948</v>
      </c>
      <c r="M3043" s="4">
        <v>572.79999999999995</v>
      </c>
      <c r="N3043" s="4">
        <v>2</v>
      </c>
      <c r="O3043" s="4">
        <v>50.12</v>
      </c>
      <c r="P3043" s="14">
        <f t="shared" si="287"/>
        <v>8.7500000000000008E-2</v>
      </c>
    </row>
    <row r="3044" spans="1:16" ht="14.25" customHeight="1" x14ac:dyDescent="0.25">
      <c r="A3044" s="2" t="s">
        <v>3022</v>
      </c>
      <c r="B3044" s="3">
        <v>41643</v>
      </c>
      <c r="C3044" s="10" t="str">
        <f t="shared" si="282"/>
        <v>January</v>
      </c>
      <c r="D3044" s="10" t="str">
        <f t="shared" si="283"/>
        <v>2014</v>
      </c>
      <c r="E3044" s="3">
        <v>41647</v>
      </c>
      <c r="F3044" s="13">
        <f t="shared" si="284"/>
        <v>4</v>
      </c>
      <c r="G3044" s="2" t="s">
        <v>3970</v>
      </c>
      <c r="H3044" s="2" t="s">
        <v>3134</v>
      </c>
      <c r="I3044" s="22" t="str">
        <f t="shared" si="285"/>
        <v>United States</v>
      </c>
      <c r="J3044" s="22" t="str">
        <f t="shared" si="286"/>
        <v>California</v>
      </c>
      <c r="K3044" s="2" t="s">
        <v>18</v>
      </c>
      <c r="L3044" s="2" t="s">
        <v>3023</v>
      </c>
      <c r="M3044" s="4">
        <v>2022.2719999999999</v>
      </c>
      <c r="N3044" s="4">
        <v>8</v>
      </c>
      <c r="O3044" s="4">
        <v>682.51679999999999</v>
      </c>
      <c r="P3044" s="14">
        <f t="shared" si="287"/>
        <v>0.33750000000000002</v>
      </c>
    </row>
    <row r="3045" spans="1:16" ht="14.25" customHeight="1" x14ac:dyDescent="0.25">
      <c r="A3045" s="2" t="s">
        <v>3022</v>
      </c>
      <c r="B3045" s="3">
        <v>41643</v>
      </c>
      <c r="C3045" s="10" t="str">
        <f t="shared" si="282"/>
        <v>January</v>
      </c>
      <c r="D3045" s="10" t="str">
        <f t="shared" si="283"/>
        <v>2014</v>
      </c>
      <c r="E3045" s="3">
        <v>41647</v>
      </c>
      <c r="F3045" s="13">
        <f t="shared" si="284"/>
        <v>4</v>
      </c>
      <c r="G3045" s="2" t="s">
        <v>3970</v>
      </c>
      <c r="H3045" s="2" t="s">
        <v>3134</v>
      </c>
      <c r="I3045" s="22" t="str">
        <f t="shared" si="285"/>
        <v>United States</v>
      </c>
      <c r="J3045" s="22" t="str">
        <f t="shared" si="286"/>
        <v>California</v>
      </c>
      <c r="K3045" s="2" t="s">
        <v>14</v>
      </c>
      <c r="L3045" s="2" t="s">
        <v>2577</v>
      </c>
      <c r="M3045" s="4">
        <v>9.1199999999999992</v>
      </c>
      <c r="N3045" s="4">
        <v>3</v>
      </c>
      <c r="O3045" s="4">
        <v>3.1008</v>
      </c>
      <c r="P3045" s="14">
        <f t="shared" si="287"/>
        <v>0.34</v>
      </c>
    </row>
    <row r="3046" spans="1:16" ht="14.25" customHeight="1" x14ac:dyDescent="0.25">
      <c r="A3046" s="2" t="s">
        <v>3024</v>
      </c>
      <c r="B3046" s="3">
        <v>41407</v>
      </c>
      <c r="C3046" s="10" t="str">
        <f t="shared" si="282"/>
        <v>May</v>
      </c>
      <c r="D3046" s="10" t="str">
        <f t="shared" si="283"/>
        <v>2013</v>
      </c>
      <c r="E3046" s="3">
        <v>41411</v>
      </c>
      <c r="F3046" s="13">
        <f t="shared" si="284"/>
        <v>4</v>
      </c>
      <c r="G3046" s="2" t="s">
        <v>3971</v>
      </c>
      <c r="H3046" s="2" t="s">
        <v>3171</v>
      </c>
      <c r="I3046" s="22" t="str">
        <f t="shared" si="285"/>
        <v>United States</v>
      </c>
      <c r="J3046" s="22" t="str">
        <f t="shared" si="286"/>
        <v>California</v>
      </c>
      <c r="K3046" s="2" t="s">
        <v>38</v>
      </c>
      <c r="L3046" s="2" t="s">
        <v>3025</v>
      </c>
      <c r="M3046" s="4">
        <v>120</v>
      </c>
      <c r="N3046" s="4">
        <v>6</v>
      </c>
      <c r="O3046" s="4">
        <v>46.8</v>
      </c>
      <c r="P3046" s="14">
        <f t="shared" si="287"/>
        <v>0.38999999999999996</v>
      </c>
    </row>
    <row r="3047" spans="1:16" ht="14.25" customHeight="1" x14ac:dyDescent="0.25">
      <c r="A3047" s="2" t="s">
        <v>3024</v>
      </c>
      <c r="B3047" s="3">
        <v>41407</v>
      </c>
      <c r="C3047" s="10" t="str">
        <f t="shared" si="282"/>
        <v>May</v>
      </c>
      <c r="D3047" s="10" t="str">
        <f t="shared" si="283"/>
        <v>2013</v>
      </c>
      <c r="E3047" s="3">
        <v>41411</v>
      </c>
      <c r="F3047" s="13">
        <f t="shared" si="284"/>
        <v>4</v>
      </c>
      <c r="G3047" s="2" t="s">
        <v>3971</v>
      </c>
      <c r="H3047" s="2" t="s">
        <v>3171</v>
      </c>
      <c r="I3047" s="22" t="str">
        <f t="shared" si="285"/>
        <v>United States</v>
      </c>
      <c r="J3047" s="22" t="str">
        <f t="shared" si="286"/>
        <v>California</v>
      </c>
      <c r="K3047" s="2" t="s">
        <v>20</v>
      </c>
      <c r="L3047" s="2" t="s">
        <v>106</v>
      </c>
      <c r="M3047" s="4">
        <v>8.67</v>
      </c>
      <c r="N3047" s="4">
        <v>1</v>
      </c>
      <c r="O3047" s="4">
        <v>2.3409</v>
      </c>
      <c r="P3047" s="14">
        <f t="shared" si="287"/>
        <v>0.27</v>
      </c>
    </row>
    <row r="3048" spans="1:16" ht="14.25" customHeight="1" x14ac:dyDescent="0.25">
      <c r="A3048" s="2" t="s">
        <v>3026</v>
      </c>
      <c r="B3048" s="3">
        <v>41233</v>
      </c>
      <c r="C3048" s="10" t="str">
        <f t="shared" si="282"/>
        <v>November</v>
      </c>
      <c r="D3048" s="10" t="str">
        <f t="shared" si="283"/>
        <v>2012</v>
      </c>
      <c r="E3048" s="3">
        <v>41237</v>
      </c>
      <c r="F3048" s="13">
        <f t="shared" si="284"/>
        <v>4</v>
      </c>
      <c r="G3048" s="2" t="s">
        <v>3972</v>
      </c>
      <c r="H3048" s="2" t="s">
        <v>3134</v>
      </c>
      <c r="I3048" s="22" t="str">
        <f t="shared" si="285"/>
        <v>United States</v>
      </c>
      <c r="J3048" s="22" t="str">
        <f t="shared" si="286"/>
        <v>California</v>
      </c>
      <c r="K3048" s="2" t="s">
        <v>12</v>
      </c>
      <c r="L3048" s="2" t="s">
        <v>3027</v>
      </c>
      <c r="M3048" s="4">
        <v>32.04</v>
      </c>
      <c r="N3048" s="4">
        <v>3</v>
      </c>
      <c r="O3048" s="4">
        <v>8.01</v>
      </c>
      <c r="P3048" s="14">
        <f t="shared" si="287"/>
        <v>0.25</v>
      </c>
    </row>
    <row r="3049" spans="1:16" ht="14.25" customHeight="1" x14ac:dyDescent="0.25">
      <c r="A3049" s="2" t="s">
        <v>3028</v>
      </c>
      <c r="B3049" s="3">
        <v>41768</v>
      </c>
      <c r="C3049" s="10" t="str">
        <f t="shared" si="282"/>
        <v>May</v>
      </c>
      <c r="D3049" s="10" t="str">
        <f t="shared" si="283"/>
        <v>2014</v>
      </c>
      <c r="E3049" s="3">
        <v>41772</v>
      </c>
      <c r="F3049" s="13">
        <f t="shared" si="284"/>
        <v>4</v>
      </c>
      <c r="G3049" s="2" t="s">
        <v>3523</v>
      </c>
      <c r="H3049" s="2" t="s">
        <v>3134</v>
      </c>
      <c r="I3049" s="22" t="str">
        <f t="shared" si="285"/>
        <v>United States</v>
      </c>
      <c r="J3049" s="22" t="str">
        <f t="shared" si="286"/>
        <v>California</v>
      </c>
      <c r="K3049" s="2" t="s">
        <v>20</v>
      </c>
      <c r="L3049" s="2" t="s">
        <v>933</v>
      </c>
      <c r="M3049" s="4">
        <v>81.08</v>
      </c>
      <c r="N3049" s="4">
        <v>4</v>
      </c>
      <c r="O3049" s="4">
        <v>22.702400000000001</v>
      </c>
      <c r="P3049" s="14">
        <f t="shared" si="287"/>
        <v>0.28000000000000003</v>
      </c>
    </row>
    <row r="3050" spans="1:16" ht="14.25" customHeight="1" x14ac:dyDescent="0.25">
      <c r="A3050" s="2" t="s">
        <v>3029</v>
      </c>
      <c r="B3050" s="3">
        <v>41309</v>
      </c>
      <c r="C3050" s="10" t="str">
        <f t="shared" si="282"/>
        <v>February</v>
      </c>
      <c r="D3050" s="10" t="str">
        <f t="shared" si="283"/>
        <v>2013</v>
      </c>
      <c r="E3050" s="3">
        <v>41314</v>
      </c>
      <c r="F3050" s="13">
        <f t="shared" si="284"/>
        <v>5</v>
      </c>
      <c r="G3050" s="2" t="s">
        <v>3490</v>
      </c>
      <c r="H3050" s="2" t="s">
        <v>3131</v>
      </c>
      <c r="I3050" s="22" t="str">
        <f t="shared" si="285"/>
        <v>United States</v>
      </c>
      <c r="J3050" s="22" t="str">
        <f t="shared" si="286"/>
        <v>California</v>
      </c>
      <c r="K3050" s="2" t="s">
        <v>28</v>
      </c>
      <c r="L3050" s="2" t="s">
        <v>832</v>
      </c>
      <c r="M3050" s="4">
        <v>93.02</v>
      </c>
      <c r="N3050" s="4">
        <v>2</v>
      </c>
      <c r="O3050" s="4">
        <v>3.7208000000000001</v>
      </c>
      <c r="P3050" s="14">
        <f t="shared" si="287"/>
        <v>0.04</v>
      </c>
    </row>
    <row r="3051" spans="1:16" ht="14.25" customHeight="1" x14ac:dyDescent="0.25">
      <c r="A3051" s="2" t="s">
        <v>3030</v>
      </c>
      <c r="B3051" s="3">
        <v>41979</v>
      </c>
      <c r="C3051" s="10" t="str">
        <f t="shared" si="282"/>
        <v>December</v>
      </c>
      <c r="D3051" s="10" t="str">
        <f t="shared" si="283"/>
        <v>2014</v>
      </c>
      <c r="E3051" s="3">
        <v>41980</v>
      </c>
      <c r="F3051" s="13">
        <f t="shared" si="284"/>
        <v>1</v>
      </c>
      <c r="G3051" s="2" t="s">
        <v>3579</v>
      </c>
      <c r="H3051" s="2" t="s">
        <v>3132</v>
      </c>
      <c r="I3051" s="22" t="str">
        <f t="shared" si="285"/>
        <v>United States</v>
      </c>
      <c r="J3051" s="22" t="str">
        <f t="shared" si="286"/>
        <v>Washington</v>
      </c>
      <c r="K3051" s="2" t="s">
        <v>18</v>
      </c>
      <c r="L3051" s="2" t="s">
        <v>1621</v>
      </c>
      <c r="M3051" s="4">
        <v>83.92</v>
      </c>
      <c r="N3051" s="4">
        <v>5</v>
      </c>
      <c r="O3051" s="4">
        <v>29.372</v>
      </c>
      <c r="P3051" s="14">
        <f t="shared" si="287"/>
        <v>0.35</v>
      </c>
    </row>
    <row r="3052" spans="1:16" ht="14.25" customHeight="1" x14ac:dyDescent="0.25">
      <c r="A3052" s="2" t="s">
        <v>3030</v>
      </c>
      <c r="B3052" s="3">
        <v>41979</v>
      </c>
      <c r="C3052" s="10" t="str">
        <f t="shared" si="282"/>
        <v>December</v>
      </c>
      <c r="D3052" s="10" t="str">
        <f t="shared" si="283"/>
        <v>2014</v>
      </c>
      <c r="E3052" s="3">
        <v>41980</v>
      </c>
      <c r="F3052" s="13">
        <f t="shared" si="284"/>
        <v>1</v>
      </c>
      <c r="G3052" s="2" t="s">
        <v>3579</v>
      </c>
      <c r="H3052" s="2" t="s">
        <v>3132</v>
      </c>
      <c r="I3052" s="22" t="str">
        <f t="shared" si="285"/>
        <v>United States</v>
      </c>
      <c r="J3052" s="22" t="str">
        <f t="shared" si="286"/>
        <v>Washington</v>
      </c>
      <c r="K3052" s="2" t="s">
        <v>12</v>
      </c>
      <c r="L3052" s="2" t="s">
        <v>3031</v>
      </c>
      <c r="M3052" s="4">
        <v>199.9</v>
      </c>
      <c r="N3052" s="4">
        <v>5</v>
      </c>
      <c r="O3052" s="4">
        <v>39.979999999999997</v>
      </c>
      <c r="P3052" s="14">
        <f t="shared" si="287"/>
        <v>0.19999999999999998</v>
      </c>
    </row>
    <row r="3053" spans="1:16" ht="14.25" customHeight="1" x14ac:dyDescent="0.25">
      <c r="A3053" s="2" t="s">
        <v>3030</v>
      </c>
      <c r="B3053" s="3">
        <v>41979</v>
      </c>
      <c r="C3053" s="10" t="str">
        <f t="shared" si="282"/>
        <v>December</v>
      </c>
      <c r="D3053" s="10" t="str">
        <f t="shared" si="283"/>
        <v>2014</v>
      </c>
      <c r="E3053" s="3">
        <v>41980</v>
      </c>
      <c r="F3053" s="13">
        <f t="shared" si="284"/>
        <v>1</v>
      </c>
      <c r="G3053" s="2" t="s">
        <v>3579</v>
      </c>
      <c r="H3053" s="2" t="s">
        <v>3132</v>
      </c>
      <c r="I3053" s="22" t="str">
        <f t="shared" si="285"/>
        <v>United States</v>
      </c>
      <c r="J3053" s="22" t="str">
        <f t="shared" si="286"/>
        <v>Washington</v>
      </c>
      <c r="K3053" s="2" t="s">
        <v>16</v>
      </c>
      <c r="L3053" s="2" t="s">
        <v>2258</v>
      </c>
      <c r="M3053" s="4">
        <v>31.175999999999998</v>
      </c>
      <c r="N3053" s="4">
        <v>3</v>
      </c>
      <c r="O3053" s="4">
        <v>-7.0145999999999997</v>
      </c>
      <c r="P3053" s="14">
        <f t="shared" si="287"/>
        <v>-0.22500000000000001</v>
      </c>
    </row>
    <row r="3054" spans="1:16" ht="14.25" customHeight="1" x14ac:dyDescent="0.25">
      <c r="A3054" s="2" t="s">
        <v>3030</v>
      </c>
      <c r="B3054" s="3">
        <v>41979</v>
      </c>
      <c r="C3054" s="10" t="str">
        <f t="shared" si="282"/>
        <v>December</v>
      </c>
      <c r="D3054" s="10" t="str">
        <f t="shared" si="283"/>
        <v>2014</v>
      </c>
      <c r="E3054" s="3">
        <v>41980</v>
      </c>
      <c r="F3054" s="13">
        <f t="shared" si="284"/>
        <v>1</v>
      </c>
      <c r="G3054" s="2" t="s">
        <v>3579</v>
      </c>
      <c r="H3054" s="2" t="s">
        <v>3132</v>
      </c>
      <c r="I3054" s="22" t="str">
        <f t="shared" si="285"/>
        <v>United States</v>
      </c>
      <c r="J3054" s="22" t="str">
        <f t="shared" si="286"/>
        <v>Washington</v>
      </c>
      <c r="K3054" s="2" t="s">
        <v>18</v>
      </c>
      <c r="L3054" s="2" t="s">
        <v>1250</v>
      </c>
      <c r="M3054" s="4">
        <v>172.75200000000001</v>
      </c>
      <c r="N3054" s="4">
        <v>6</v>
      </c>
      <c r="O3054" s="4">
        <v>60.463200000000001</v>
      </c>
      <c r="P3054" s="14">
        <f t="shared" si="287"/>
        <v>0.35</v>
      </c>
    </row>
    <row r="3055" spans="1:16" ht="14.25" customHeight="1" x14ac:dyDescent="0.25">
      <c r="A3055" s="2" t="s">
        <v>3030</v>
      </c>
      <c r="B3055" s="3">
        <v>41979</v>
      </c>
      <c r="C3055" s="10" t="str">
        <f t="shared" si="282"/>
        <v>December</v>
      </c>
      <c r="D3055" s="10" t="str">
        <f t="shared" si="283"/>
        <v>2014</v>
      </c>
      <c r="E3055" s="3">
        <v>41980</v>
      </c>
      <c r="F3055" s="13">
        <f t="shared" si="284"/>
        <v>1</v>
      </c>
      <c r="G3055" s="2" t="s">
        <v>3579</v>
      </c>
      <c r="H3055" s="2" t="s">
        <v>3132</v>
      </c>
      <c r="I3055" s="22" t="str">
        <f t="shared" si="285"/>
        <v>United States</v>
      </c>
      <c r="J3055" s="22" t="str">
        <f t="shared" si="286"/>
        <v>Washington</v>
      </c>
      <c r="K3055" s="2" t="s">
        <v>18</v>
      </c>
      <c r="L3055" s="2" t="s">
        <v>406</v>
      </c>
      <c r="M3055" s="4">
        <v>9.2959999999999994</v>
      </c>
      <c r="N3055" s="4">
        <v>2</v>
      </c>
      <c r="O3055" s="4">
        <v>3.0211999999999999</v>
      </c>
      <c r="P3055" s="14">
        <f t="shared" si="287"/>
        <v>0.32500000000000001</v>
      </c>
    </row>
    <row r="3056" spans="1:16" ht="14.25" customHeight="1" x14ac:dyDescent="0.25">
      <c r="A3056" s="2" t="s">
        <v>3032</v>
      </c>
      <c r="B3056" s="3">
        <v>41829</v>
      </c>
      <c r="C3056" s="10" t="str">
        <f t="shared" si="282"/>
        <v>July</v>
      </c>
      <c r="D3056" s="10" t="str">
        <f t="shared" si="283"/>
        <v>2014</v>
      </c>
      <c r="E3056" s="3">
        <v>41833</v>
      </c>
      <c r="F3056" s="13">
        <f t="shared" si="284"/>
        <v>4</v>
      </c>
      <c r="G3056" s="2" t="s">
        <v>3973</v>
      </c>
      <c r="H3056" s="2" t="s">
        <v>3132</v>
      </c>
      <c r="I3056" s="22" t="str">
        <f t="shared" si="285"/>
        <v>United States</v>
      </c>
      <c r="J3056" s="22" t="str">
        <f t="shared" si="286"/>
        <v>Washington</v>
      </c>
      <c r="K3056" s="2" t="s">
        <v>45</v>
      </c>
      <c r="L3056" s="2" t="s">
        <v>106</v>
      </c>
      <c r="M3056" s="4">
        <v>52.76</v>
      </c>
      <c r="N3056" s="4">
        <v>2</v>
      </c>
      <c r="O3056" s="4">
        <v>24.269600000000001</v>
      </c>
      <c r="P3056" s="14">
        <f t="shared" si="287"/>
        <v>0.46</v>
      </c>
    </row>
    <row r="3057" spans="1:16" ht="14.25" customHeight="1" x14ac:dyDescent="0.25">
      <c r="A3057" s="2" t="s">
        <v>3033</v>
      </c>
      <c r="B3057" s="3">
        <v>41543</v>
      </c>
      <c r="C3057" s="10" t="str">
        <f t="shared" si="282"/>
        <v>September</v>
      </c>
      <c r="D3057" s="10" t="str">
        <f t="shared" si="283"/>
        <v>2013</v>
      </c>
      <c r="E3057" s="3">
        <v>41545</v>
      </c>
      <c r="F3057" s="13">
        <f t="shared" si="284"/>
        <v>2</v>
      </c>
      <c r="G3057" s="2" t="s">
        <v>3672</v>
      </c>
      <c r="H3057" s="2" t="s">
        <v>3134</v>
      </c>
      <c r="I3057" s="22" t="str">
        <f t="shared" si="285"/>
        <v>United States</v>
      </c>
      <c r="J3057" s="22" t="str">
        <f t="shared" si="286"/>
        <v>California</v>
      </c>
      <c r="K3057" s="2" t="s">
        <v>198</v>
      </c>
      <c r="L3057" s="2" t="s">
        <v>596</v>
      </c>
      <c r="M3057" s="4">
        <v>477.666</v>
      </c>
      <c r="N3057" s="4">
        <v>2</v>
      </c>
      <c r="O3057" s="4">
        <v>84.293999999999997</v>
      </c>
      <c r="P3057" s="14">
        <f t="shared" si="287"/>
        <v>0.1764705882352941</v>
      </c>
    </row>
    <row r="3058" spans="1:16" ht="14.25" customHeight="1" x14ac:dyDescent="0.25">
      <c r="A3058" s="2" t="s">
        <v>3034</v>
      </c>
      <c r="B3058" s="3">
        <v>41040</v>
      </c>
      <c r="C3058" s="10" t="str">
        <f t="shared" si="282"/>
        <v>May</v>
      </c>
      <c r="D3058" s="10" t="str">
        <f t="shared" si="283"/>
        <v>2012</v>
      </c>
      <c r="E3058" s="3">
        <v>41045</v>
      </c>
      <c r="F3058" s="13">
        <f t="shared" si="284"/>
        <v>5</v>
      </c>
      <c r="G3058" s="2" t="s">
        <v>3923</v>
      </c>
      <c r="H3058" s="2" t="s">
        <v>3139</v>
      </c>
      <c r="I3058" s="22" t="str">
        <f t="shared" si="285"/>
        <v>United States</v>
      </c>
      <c r="J3058" s="22" t="str">
        <f t="shared" si="286"/>
        <v>Arizona</v>
      </c>
      <c r="K3058" s="2" t="s">
        <v>72</v>
      </c>
      <c r="L3058" s="2" t="s">
        <v>1501</v>
      </c>
      <c r="M3058" s="4">
        <v>191.96799999999999</v>
      </c>
      <c r="N3058" s="4">
        <v>7</v>
      </c>
      <c r="O3058" s="4">
        <v>16.7972</v>
      </c>
      <c r="P3058" s="14">
        <f t="shared" si="287"/>
        <v>8.7500000000000008E-2</v>
      </c>
    </row>
    <row r="3059" spans="1:16" ht="14.25" customHeight="1" x14ac:dyDescent="0.25">
      <c r="A3059" s="2" t="s">
        <v>3035</v>
      </c>
      <c r="B3059" s="3">
        <v>41032</v>
      </c>
      <c r="C3059" s="10" t="str">
        <f t="shared" si="282"/>
        <v>May</v>
      </c>
      <c r="D3059" s="10" t="str">
        <f t="shared" si="283"/>
        <v>2012</v>
      </c>
      <c r="E3059" s="3">
        <v>41035</v>
      </c>
      <c r="F3059" s="13">
        <f t="shared" si="284"/>
        <v>3</v>
      </c>
      <c r="G3059" s="2" t="s">
        <v>3744</v>
      </c>
      <c r="H3059" s="2" t="s">
        <v>3143</v>
      </c>
      <c r="I3059" s="22" t="str">
        <f t="shared" si="285"/>
        <v>United States</v>
      </c>
      <c r="J3059" s="22" t="str">
        <f t="shared" si="286"/>
        <v>California</v>
      </c>
      <c r="K3059" s="2" t="s">
        <v>18</v>
      </c>
      <c r="L3059" s="2" t="s">
        <v>3036</v>
      </c>
      <c r="M3059" s="4">
        <v>13.848000000000001</v>
      </c>
      <c r="N3059" s="4">
        <v>3</v>
      </c>
      <c r="O3059" s="4">
        <v>5.1929999999999996</v>
      </c>
      <c r="P3059" s="14">
        <f t="shared" si="287"/>
        <v>0.37499999999999994</v>
      </c>
    </row>
    <row r="3060" spans="1:16" ht="14.25" customHeight="1" x14ac:dyDescent="0.25">
      <c r="A3060" s="2" t="s">
        <v>3037</v>
      </c>
      <c r="B3060" s="3">
        <v>41540</v>
      </c>
      <c r="C3060" s="10" t="str">
        <f t="shared" si="282"/>
        <v>September</v>
      </c>
      <c r="D3060" s="10" t="str">
        <f t="shared" si="283"/>
        <v>2013</v>
      </c>
      <c r="E3060" s="3">
        <v>41545</v>
      </c>
      <c r="F3060" s="13">
        <f t="shared" si="284"/>
        <v>5</v>
      </c>
      <c r="G3060" s="2" t="s">
        <v>3944</v>
      </c>
      <c r="H3060" s="2" t="s">
        <v>3212</v>
      </c>
      <c r="I3060" s="22" t="str">
        <f t="shared" si="285"/>
        <v>United States</v>
      </c>
      <c r="J3060" s="22" t="str">
        <f t="shared" si="286"/>
        <v>Colorado</v>
      </c>
      <c r="K3060" s="2" t="s">
        <v>12</v>
      </c>
      <c r="L3060" s="2" t="s">
        <v>344</v>
      </c>
      <c r="M3060" s="4">
        <v>68.432000000000002</v>
      </c>
      <c r="N3060" s="4">
        <v>7</v>
      </c>
      <c r="O3060" s="4">
        <v>8.5540000000000003</v>
      </c>
      <c r="P3060" s="14">
        <f t="shared" si="287"/>
        <v>0.125</v>
      </c>
    </row>
    <row r="3061" spans="1:16" ht="14.25" customHeight="1" x14ac:dyDescent="0.25">
      <c r="A3061" s="2" t="s">
        <v>3038</v>
      </c>
      <c r="B3061" s="3">
        <v>41061</v>
      </c>
      <c r="C3061" s="10" t="str">
        <f t="shared" si="282"/>
        <v>June</v>
      </c>
      <c r="D3061" s="10" t="str">
        <f t="shared" si="283"/>
        <v>2012</v>
      </c>
      <c r="E3061" s="3">
        <v>41068</v>
      </c>
      <c r="F3061" s="13">
        <f t="shared" si="284"/>
        <v>7</v>
      </c>
      <c r="G3061" s="2" t="s">
        <v>3974</v>
      </c>
      <c r="H3061" s="2" t="s">
        <v>3131</v>
      </c>
      <c r="I3061" s="22" t="str">
        <f t="shared" si="285"/>
        <v>United States</v>
      </c>
      <c r="J3061" s="22" t="str">
        <f t="shared" si="286"/>
        <v>California</v>
      </c>
      <c r="K3061" s="2" t="s">
        <v>45</v>
      </c>
      <c r="L3061" s="2" t="s">
        <v>1319</v>
      </c>
      <c r="M3061" s="4">
        <v>11.76</v>
      </c>
      <c r="N3061" s="4">
        <v>2</v>
      </c>
      <c r="O3061" s="4">
        <v>5.7624000000000004</v>
      </c>
      <c r="P3061" s="14">
        <f t="shared" si="287"/>
        <v>0.49000000000000005</v>
      </c>
    </row>
    <row r="3062" spans="1:16" ht="14.25" customHeight="1" x14ac:dyDescent="0.25">
      <c r="A3062" s="2" t="s">
        <v>3039</v>
      </c>
      <c r="B3062" s="3">
        <v>41134</v>
      </c>
      <c r="C3062" s="10" t="str">
        <f t="shared" si="282"/>
        <v>August</v>
      </c>
      <c r="D3062" s="10" t="str">
        <f t="shared" si="283"/>
        <v>2012</v>
      </c>
      <c r="E3062" s="3">
        <v>41134</v>
      </c>
      <c r="F3062" s="13">
        <f t="shared" si="284"/>
        <v>0</v>
      </c>
      <c r="G3062" s="2" t="s">
        <v>3975</v>
      </c>
      <c r="H3062" s="2" t="s">
        <v>3198</v>
      </c>
      <c r="I3062" s="22" t="str">
        <f t="shared" si="285"/>
        <v>United States</v>
      </c>
      <c r="J3062" s="22" t="str">
        <f t="shared" si="286"/>
        <v>California</v>
      </c>
      <c r="K3062" s="2" t="s">
        <v>12</v>
      </c>
      <c r="L3062" s="2" t="s">
        <v>809</v>
      </c>
      <c r="M3062" s="4">
        <v>31.56</v>
      </c>
      <c r="N3062" s="4">
        <v>3</v>
      </c>
      <c r="O3062" s="4">
        <v>10.4148</v>
      </c>
      <c r="P3062" s="14">
        <f t="shared" si="287"/>
        <v>0.33</v>
      </c>
    </row>
    <row r="3063" spans="1:16" ht="14.25" customHeight="1" x14ac:dyDescent="0.25">
      <c r="A3063" s="2" t="s">
        <v>3040</v>
      </c>
      <c r="B3063" s="3">
        <v>41597</v>
      </c>
      <c r="C3063" s="10" t="str">
        <f t="shared" si="282"/>
        <v>November</v>
      </c>
      <c r="D3063" s="10" t="str">
        <f t="shared" si="283"/>
        <v>2013</v>
      </c>
      <c r="E3063" s="3">
        <v>41597</v>
      </c>
      <c r="F3063" s="13">
        <f t="shared" si="284"/>
        <v>0</v>
      </c>
      <c r="G3063" s="2" t="s">
        <v>3976</v>
      </c>
      <c r="H3063" s="2" t="s">
        <v>3162</v>
      </c>
      <c r="I3063" s="22" t="str">
        <f t="shared" si="285"/>
        <v>United States</v>
      </c>
      <c r="J3063" s="22" t="str">
        <f t="shared" si="286"/>
        <v>California</v>
      </c>
      <c r="K3063" s="2" t="s">
        <v>18</v>
      </c>
      <c r="L3063" s="2" t="s">
        <v>1021</v>
      </c>
      <c r="M3063" s="4">
        <v>61.12</v>
      </c>
      <c r="N3063" s="4">
        <v>5</v>
      </c>
      <c r="O3063" s="4">
        <v>22.155999999999999</v>
      </c>
      <c r="P3063" s="14">
        <f t="shared" si="287"/>
        <v>0.36249999999999999</v>
      </c>
    </row>
    <row r="3064" spans="1:16" ht="14.25" customHeight="1" x14ac:dyDescent="0.25">
      <c r="A3064" s="2" t="s">
        <v>3041</v>
      </c>
      <c r="B3064" s="3">
        <v>41664</v>
      </c>
      <c r="C3064" s="10" t="str">
        <f t="shared" si="282"/>
        <v>January</v>
      </c>
      <c r="D3064" s="10" t="str">
        <f t="shared" si="283"/>
        <v>2014</v>
      </c>
      <c r="E3064" s="3">
        <v>41669</v>
      </c>
      <c r="F3064" s="13">
        <f t="shared" si="284"/>
        <v>5</v>
      </c>
      <c r="G3064" s="2" t="s">
        <v>3851</v>
      </c>
      <c r="H3064" s="2" t="s">
        <v>3143</v>
      </c>
      <c r="I3064" s="22" t="str">
        <f t="shared" si="285"/>
        <v>United States</v>
      </c>
      <c r="J3064" s="22" t="str">
        <f t="shared" si="286"/>
        <v>California</v>
      </c>
      <c r="K3064" s="2" t="s">
        <v>20</v>
      </c>
      <c r="L3064" s="2" t="s">
        <v>964</v>
      </c>
      <c r="M3064" s="4">
        <v>25.86</v>
      </c>
      <c r="N3064" s="4">
        <v>3</v>
      </c>
      <c r="O3064" s="4">
        <v>6.7236000000000002</v>
      </c>
      <c r="P3064" s="14">
        <f t="shared" si="287"/>
        <v>0.26</v>
      </c>
    </row>
    <row r="3065" spans="1:16" ht="14.25" customHeight="1" x14ac:dyDescent="0.25">
      <c r="A3065" s="2" t="s">
        <v>3041</v>
      </c>
      <c r="B3065" s="3">
        <v>41664</v>
      </c>
      <c r="C3065" s="10" t="str">
        <f t="shared" si="282"/>
        <v>January</v>
      </c>
      <c r="D3065" s="10" t="str">
        <f t="shared" si="283"/>
        <v>2014</v>
      </c>
      <c r="E3065" s="3">
        <v>41669</v>
      </c>
      <c r="F3065" s="13">
        <f t="shared" si="284"/>
        <v>5</v>
      </c>
      <c r="G3065" s="2" t="s">
        <v>3851</v>
      </c>
      <c r="H3065" s="2" t="s">
        <v>3143</v>
      </c>
      <c r="I3065" s="22" t="str">
        <f t="shared" si="285"/>
        <v>United States</v>
      </c>
      <c r="J3065" s="22" t="str">
        <f t="shared" si="286"/>
        <v>California</v>
      </c>
      <c r="K3065" s="2" t="s">
        <v>18</v>
      </c>
      <c r="L3065" s="2" t="s">
        <v>2926</v>
      </c>
      <c r="M3065" s="4">
        <v>276.78399999999999</v>
      </c>
      <c r="N3065" s="4">
        <v>2</v>
      </c>
      <c r="O3065" s="4">
        <v>89.954800000000006</v>
      </c>
      <c r="P3065" s="14">
        <f t="shared" si="287"/>
        <v>0.32500000000000001</v>
      </c>
    </row>
    <row r="3066" spans="1:16" ht="14.25" customHeight="1" x14ac:dyDescent="0.25">
      <c r="A3066" s="2" t="s">
        <v>3041</v>
      </c>
      <c r="B3066" s="3">
        <v>41664</v>
      </c>
      <c r="C3066" s="10" t="str">
        <f t="shared" si="282"/>
        <v>January</v>
      </c>
      <c r="D3066" s="10" t="str">
        <f t="shared" si="283"/>
        <v>2014</v>
      </c>
      <c r="E3066" s="3">
        <v>41669</v>
      </c>
      <c r="F3066" s="13">
        <f t="shared" si="284"/>
        <v>5</v>
      </c>
      <c r="G3066" s="2" t="s">
        <v>3851</v>
      </c>
      <c r="H3066" s="2" t="s">
        <v>3143</v>
      </c>
      <c r="I3066" s="22" t="str">
        <f t="shared" si="285"/>
        <v>United States</v>
      </c>
      <c r="J3066" s="22" t="str">
        <f t="shared" si="286"/>
        <v>California</v>
      </c>
      <c r="K3066" s="2" t="s">
        <v>16</v>
      </c>
      <c r="L3066" s="2" t="s">
        <v>1705</v>
      </c>
      <c r="M3066" s="4">
        <v>110.352</v>
      </c>
      <c r="N3066" s="4">
        <v>3</v>
      </c>
      <c r="O3066" s="4">
        <v>8.2764000000000006</v>
      </c>
      <c r="P3066" s="14">
        <f t="shared" si="287"/>
        <v>7.4999999999999997E-2</v>
      </c>
    </row>
    <row r="3067" spans="1:16" ht="14.25" customHeight="1" x14ac:dyDescent="0.25">
      <c r="A3067" s="2" t="s">
        <v>3042</v>
      </c>
      <c r="B3067" s="3">
        <v>41171</v>
      </c>
      <c r="C3067" s="10" t="str">
        <f t="shared" si="282"/>
        <v>September</v>
      </c>
      <c r="D3067" s="10" t="str">
        <f t="shared" si="283"/>
        <v>2012</v>
      </c>
      <c r="E3067" s="3">
        <v>41175</v>
      </c>
      <c r="F3067" s="13">
        <f t="shared" si="284"/>
        <v>4</v>
      </c>
      <c r="G3067" s="2" t="s">
        <v>3880</v>
      </c>
      <c r="H3067" s="2" t="s">
        <v>3224</v>
      </c>
      <c r="I3067" s="22" t="str">
        <f t="shared" si="285"/>
        <v>United States</v>
      </c>
      <c r="J3067" s="22" t="str">
        <f t="shared" si="286"/>
        <v>California</v>
      </c>
      <c r="K3067" s="2" t="s">
        <v>12</v>
      </c>
      <c r="L3067" s="2" t="s">
        <v>3043</v>
      </c>
      <c r="M3067" s="4">
        <v>60.84</v>
      </c>
      <c r="N3067" s="4">
        <v>3</v>
      </c>
      <c r="O3067" s="4">
        <v>19.468800000000002</v>
      </c>
      <c r="P3067" s="14">
        <f t="shared" si="287"/>
        <v>0.32</v>
      </c>
    </row>
    <row r="3068" spans="1:16" ht="14.25" customHeight="1" x14ac:dyDescent="0.25">
      <c r="A3068" s="2" t="s">
        <v>3044</v>
      </c>
      <c r="B3068" s="3">
        <v>41013</v>
      </c>
      <c r="C3068" s="10" t="str">
        <f t="shared" si="282"/>
        <v>April</v>
      </c>
      <c r="D3068" s="10" t="str">
        <f t="shared" si="283"/>
        <v>2012</v>
      </c>
      <c r="E3068" s="3">
        <v>41017</v>
      </c>
      <c r="F3068" s="13">
        <f t="shared" si="284"/>
        <v>4</v>
      </c>
      <c r="G3068" s="2" t="s">
        <v>3977</v>
      </c>
      <c r="H3068" s="2" t="s">
        <v>3211</v>
      </c>
      <c r="I3068" s="22" t="str">
        <f t="shared" si="285"/>
        <v>United States</v>
      </c>
      <c r="J3068" s="22" t="str">
        <f t="shared" si="286"/>
        <v>Oregon</v>
      </c>
      <c r="K3068" s="2" t="s">
        <v>20</v>
      </c>
      <c r="L3068" s="2" t="s">
        <v>1016</v>
      </c>
      <c r="M3068" s="4">
        <v>35.207999999999998</v>
      </c>
      <c r="N3068" s="4">
        <v>1</v>
      </c>
      <c r="O3068" s="4">
        <v>2.6406000000000001</v>
      </c>
      <c r="P3068" s="14">
        <f t="shared" si="287"/>
        <v>7.5000000000000011E-2</v>
      </c>
    </row>
    <row r="3069" spans="1:16" ht="14.25" customHeight="1" x14ac:dyDescent="0.25">
      <c r="A3069" s="2" t="s">
        <v>3045</v>
      </c>
      <c r="B3069" s="3">
        <v>41411</v>
      </c>
      <c r="C3069" s="10" t="str">
        <f t="shared" si="282"/>
        <v>May</v>
      </c>
      <c r="D3069" s="10" t="str">
        <f t="shared" si="283"/>
        <v>2013</v>
      </c>
      <c r="E3069" s="3">
        <v>41414</v>
      </c>
      <c r="F3069" s="13">
        <f t="shared" si="284"/>
        <v>3</v>
      </c>
      <c r="G3069" s="2" t="s">
        <v>3362</v>
      </c>
      <c r="H3069" s="2" t="s">
        <v>3131</v>
      </c>
      <c r="I3069" s="22" t="str">
        <f t="shared" si="285"/>
        <v>United States</v>
      </c>
      <c r="J3069" s="22" t="str">
        <f t="shared" si="286"/>
        <v>California</v>
      </c>
      <c r="K3069" s="2" t="s">
        <v>12</v>
      </c>
      <c r="L3069" s="2" t="s">
        <v>3046</v>
      </c>
      <c r="M3069" s="4">
        <v>282.83999999999997</v>
      </c>
      <c r="N3069" s="4">
        <v>4</v>
      </c>
      <c r="O3069" s="4">
        <v>19.7988</v>
      </c>
      <c r="P3069" s="14">
        <f t="shared" si="287"/>
        <v>7.0000000000000007E-2</v>
      </c>
    </row>
    <row r="3070" spans="1:16" ht="14.25" customHeight="1" x14ac:dyDescent="0.25">
      <c r="A3070" s="2" t="s">
        <v>3045</v>
      </c>
      <c r="B3070" s="3">
        <v>41411</v>
      </c>
      <c r="C3070" s="10" t="str">
        <f t="shared" si="282"/>
        <v>May</v>
      </c>
      <c r="D3070" s="10" t="str">
        <f t="shared" si="283"/>
        <v>2013</v>
      </c>
      <c r="E3070" s="3">
        <v>41414</v>
      </c>
      <c r="F3070" s="13">
        <f t="shared" si="284"/>
        <v>3</v>
      </c>
      <c r="G3070" s="2" t="s">
        <v>3362</v>
      </c>
      <c r="H3070" s="2" t="s">
        <v>3131</v>
      </c>
      <c r="I3070" s="22" t="str">
        <f t="shared" si="285"/>
        <v>United States</v>
      </c>
      <c r="J3070" s="22" t="str">
        <f t="shared" si="286"/>
        <v>California</v>
      </c>
      <c r="K3070" s="2" t="s">
        <v>9</v>
      </c>
      <c r="L3070" s="2" t="s">
        <v>3012</v>
      </c>
      <c r="M3070" s="4">
        <v>27.72</v>
      </c>
      <c r="N3070" s="4">
        <v>9</v>
      </c>
      <c r="O3070" s="4">
        <v>13.3056</v>
      </c>
      <c r="P3070" s="14">
        <f t="shared" si="287"/>
        <v>0.48000000000000004</v>
      </c>
    </row>
    <row r="3071" spans="1:16" ht="14.25" customHeight="1" x14ac:dyDescent="0.25">
      <c r="A3071" s="2" t="s">
        <v>3047</v>
      </c>
      <c r="B3071" s="3">
        <v>41536</v>
      </c>
      <c r="C3071" s="10" t="str">
        <f t="shared" si="282"/>
        <v>September</v>
      </c>
      <c r="D3071" s="10" t="str">
        <f t="shared" si="283"/>
        <v>2013</v>
      </c>
      <c r="E3071" s="3">
        <v>41540</v>
      </c>
      <c r="F3071" s="13">
        <f t="shared" si="284"/>
        <v>4</v>
      </c>
      <c r="G3071" s="2" t="s">
        <v>3376</v>
      </c>
      <c r="H3071" s="2" t="s">
        <v>3241</v>
      </c>
      <c r="I3071" s="22" t="str">
        <f t="shared" si="285"/>
        <v>United States</v>
      </c>
      <c r="J3071" s="22" t="str">
        <f t="shared" si="286"/>
        <v>California</v>
      </c>
      <c r="K3071" s="2" t="s">
        <v>16</v>
      </c>
      <c r="L3071" s="2" t="s">
        <v>1300</v>
      </c>
      <c r="M3071" s="4">
        <v>239.98400000000001</v>
      </c>
      <c r="N3071" s="4">
        <v>2</v>
      </c>
      <c r="O3071" s="4">
        <v>23.9984</v>
      </c>
      <c r="P3071" s="14">
        <f t="shared" si="287"/>
        <v>9.9999999999999992E-2</v>
      </c>
    </row>
    <row r="3072" spans="1:16" ht="14.25" customHeight="1" x14ac:dyDescent="0.25">
      <c r="A3072" s="2" t="s">
        <v>3048</v>
      </c>
      <c r="B3072" s="3">
        <v>40858</v>
      </c>
      <c r="C3072" s="10" t="str">
        <f t="shared" si="282"/>
        <v>November</v>
      </c>
      <c r="D3072" s="10" t="str">
        <f t="shared" si="283"/>
        <v>2011</v>
      </c>
      <c r="E3072" s="3">
        <v>40860</v>
      </c>
      <c r="F3072" s="13">
        <f t="shared" si="284"/>
        <v>2</v>
      </c>
      <c r="G3072" s="2" t="s">
        <v>3331</v>
      </c>
      <c r="H3072" s="2" t="s">
        <v>3132</v>
      </c>
      <c r="I3072" s="22" t="str">
        <f t="shared" si="285"/>
        <v>United States</v>
      </c>
      <c r="J3072" s="22" t="str">
        <f t="shared" si="286"/>
        <v>Washington</v>
      </c>
      <c r="K3072" s="2" t="s">
        <v>20</v>
      </c>
      <c r="L3072" s="2" t="s">
        <v>21</v>
      </c>
      <c r="M3072" s="4">
        <v>22.98</v>
      </c>
      <c r="N3072" s="4">
        <v>1</v>
      </c>
      <c r="O3072" s="4">
        <v>6.8940000000000001</v>
      </c>
      <c r="P3072" s="14">
        <f t="shared" si="287"/>
        <v>0.3</v>
      </c>
    </row>
    <row r="3073" spans="1:16" ht="14.25" customHeight="1" x14ac:dyDescent="0.25">
      <c r="A3073" s="2" t="s">
        <v>3048</v>
      </c>
      <c r="B3073" s="3">
        <v>40858</v>
      </c>
      <c r="C3073" s="10" t="str">
        <f t="shared" si="282"/>
        <v>November</v>
      </c>
      <c r="D3073" s="10" t="str">
        <f t="shared" si="283"/>
        <v>2011</v>
      </c>
      <c r="E3073" s="3">
        <v>40860</v>
      </c>
      <c r="F3073" s="13">
        <f t="shared" si="284"/>
        <v>2</v>
      </c>
      <c r="G3073" s="2" t="s">
        <v>3331</v>
      </c>
      <c r="H3073" s="2" t="s">
        <v>3132</v>
      </c>
      <c r="I3073" s="22" t="str">
        <f t="shared" si="285"/>
        <v>United States</v>
      </c>
      <c r="J3073" s="22" t="str">
        <f t="shared" si="286"/>
        <v>Washington</v>
      </c>
      <c r="K3073" s="2" t="s">
        <v>38</v>
      </c>
      <c r="L3073" s="2" t="s">
        <v>2606</v>
      </c>
      <c r="M3073" s="4">
        <v>102.13</v>
      </c>
      <c r="N3073" s="4">
        <v>7</v>
      </c>
      <c r="O3073" s="4">
        <v>15.3195</v>
      </c>
      <c r="P3073" s="14">
        <f t="shared" si="287"/>
        <v>0.15</v>
      </c>
    </row>
    <row r="3074" spans="1:16" ht="14.25" customHeight="1" x14ac:dyDescent="0.25">
      <c r="A3074" s="2" t="s">
        <v>3048</v>
      </c>
      <c r="B3074" s="3">
        <v>40858</v>
      </c>
      <c r="C3074" s="10" t="str">
        <f t="shared" si="282"/>
        <v>November</v>
      </c>
      <c r="D3074" s="10" t="str">
        <f t="shared" si="283"/>
        <v>2011</v>
      </c>
      <c r="E3074" s="3">
        <v>40860</v>
      </c>
      <c r="F3074" s="13">
        <f t="shared" si="284"/>
        <v>2</v>
      </c>
      <c r="G3074" s="2" t="s">
        <v>3331</v>
      </c>
      <c r="H3074" s="2" t="s">
        <v>3132</v>
      </c>
      <c r="I3074" s="22" t="str">
        <f t="shared" si="285"/>
        <v>United States</v>
      </c>
      <c r="J3074" s="22" t="str">
        <f t="shared" si="286"/>
        <v>Washington</v>
      </c>
      <c r="K3074" s="2" t="s">
        <v>18</v>
      </c>
      <c r="L3074" s="2" t="s">
        <v>959</v>
      </c>
      <c r="M3074" s="4">
        <v>2033.5840000000001</v>
      </c>
      <c r="N3074" s="4">
        <v>2</v>
      </c>
      <c r="O3074" s="4">
        <v>762.59400000000005</v>
      </c>
      <c r="P3074" s="14">
        <f t="shared" si="287"/>
        <v>0.375</v>
      </c>
    </row>
    <row r="3075" spans="1:16" ht="14.25" customHeight="1" x14ac:dyDescent="0.25">
      <c r="A3075" s="2" t="s">
        <v>3049</v>
      </c>
      <c r="B3075" s="3">
        <v>41509</v>
      </c>
      <c r="C3075" s="10" t="str">
        <f t="shared" ref="C3075:C3138" si="288">TEXT(B3075,"mmmm")</f>
        <v>August</v>
      </c>
      <c r="D3075" s="10" t="str">
        <f t="shared" ref="D3075:D3138" si="289">TEXT(B3075,"yyyy")</f>
        <v>2013</v>
      </c>
      <c r="E3075" s="3">
        <v>41516</v>
      </c>
      <c r="F3075" s="13">
        <f t="shared" ref="F3075:F3138" si="290">E3075-B3075</f>
        <v>7</v>
      </c>
      <c r="G3075" s="2" t="s">
        <v>3932</v>
      </c>
      <c r="H3075" s="2" t="s">
        <v>3131</v>
      </c>
      <c r="I3075" s="22" t="str">
        <f t="shared" ref="I3075:I3138" si="291">LEFT(H3075,FIND(",",H3075)-1)</f>
        <v>United States</v>
      </c>
      <c r="J3075" s="22" t="str">
        <f t="shared" ref="J3075:J3138" si="292">TRIM(RIGHT(H3075,LEN(H3075)-FIND("@",SUBSTITUTE(H3075,",","@",LEN(H3075)-LEN(SUBSTITUTE(H3075,",",""))))))</f>
        <v>California</v>
      </c>
      <c r="K3075" s="2" t="s">
        <v>14</v>
      </c>
      <c r="L3075" s="2" t="s">
        <v>500</v>
      </c>
      <c r="M3075" s="4">
        <v>5.76</v>
      </c>
      <c r="N3075" s="4">
        <v>2</v>
      </c>
      <c r="O3075" s="4">
        <v>1.6704000000000001</v>
      </c>
      <c r="P3075" s="14">
        <f t="shared" ref="P3075:P3138" si="293">IF(M3075=0,0,O3075/M3075)</f>
        <v>0.29000000000000004</v>
      </c>
    </row>
    <row r="3076" spans="1:16" ht="14.25" customHeight="1" x14ac:dyDescent="0.25">
      <c r="A3076" s="2" t="s">
        <v>3050</v>
      </c>
      <c r="B3076" s="3">
        <v>40865</v>
      </c>
      <c r="C3076" s="10" t="str">
        <f t="shared" si="288"/>
        <v>November</v>
      </c>
      <c r="D3076" s="10" t="str">
        <f t="shared" si="289"/>
        <v>2011</v>
      </c>
      <c r="E3076" s="3">
        <v>40872</v>
      </c>
      <c r="F3076" s="13">
        <f t="shared" si="290"/>
        <v>7</v>
      </c>
      <c r="G3076" s="2" t="s">
        <v>3403</v>
      </c>
      <c r="H3076" s="2" t="s">
        <v>3132</v>
      </c>
      <c r="I3076" s="22" t="str">
        <f t="shared" si="291"/>
        <v>United States</v>
      </c>
      <c r="J3076" s="22" t="str">
        <f t="shared" si="292"/>
        <v>Washington</v>
      </c>
      <c r="K3076" s="2" t="s">
        <v>12</v>
      </c>
      <c r="L3076" s="2" t="s">
        <v>3051</v>
      </c>
      <c r="M3076" s="4">
        <v>137.54</v>
      </c>
      <c r="N3076" s="4">
        <v>2</v>
      </c>
      <c r="O3076" s="4">
        <v>55.015999999999998</v>
      </c>
      <c r="P3076" s="14">
        <f t="shared" si="293"/>
        <v>0.4</v>
      </c>
    </row>
    <row r="3077" spans="1:16" ht="14.25" customHeight="1" x14ac:dyDescent="0.25">
      <c r="A3077" s="2" t="s">
        <v>3050</v>
      </c>
      <c r="B3077" s="3">
        <v>40865</v>
      </c>
      <c r="C3077" s="10" t="str">
        <f t="shared" si="288"/>
        <v>November</v>
      </c>
      <c r="D3077" s="10" t="str">
        <f t="shared" si="289"/>
        <v>2011</v>
      </c>
      <c r="E3077" s="3">
        <v>40872</v>
      </c>
      <c r="F3077" s="13">
        <f t="shared" si="290"/>
        <v>7</v>
      </c>
      <c r="G3077" s="2" t="s">
        <v>3403</v>
      </c>
      <c r="H3077" s="2" t="s">
        <v>3132</v>
      </c>
      <c r="I3077" s="22" t="str">
        <f t="shared" si="291"/>
        <v>United States</v>
      </c>
      <c r="J3077" s="22" t="str">
        <f t="shared" si="292"/>
        <v>Washington</v>
      </c>
      <c r="K3077" s="2" t="s">
        <v>22</v>
      </c>
      <c r="L3077" s="2" t="s">
        <v>602</v>
      </c>
      <c r="M3077" s="4">
        <v>730.2</v>
      </c>
      <c r="N3077" s="4">
        <v>4</v>
      </c>
      <c r="O3077" s="4">
        <v>94.926000000000002</v>
      </c>
      <c r="P3077" s="14">
        <f t="shared" si="293"/>
        <v>0.13</v>
      </c>
    </row>
    <row r="3078" spans="1:16" ht="14.25" customHeight="1" x14ac:dyDescent="0.25">
      <c r="A3078" s="2" t="s">
        <v>3052</v>
      </c>
      <c r="B3078" s="3">
        <v>41956</v>
      </c>
      <c r="C3078" s="10" t="str">
        <f t="shared" si="288"/>
        <v>November</v>
      </c>
      <c r="D3078" s="10" t="str">
        <f t="shared" si="289"/>
        <v>2014</v>
      </c>
      <c r="E3078" s="3">
        <v>41959</v>
      </c>
      <c r="F3078" s="13">
        <f t="shared" si="290"/>
        <v>3</v>
      </c>
      <c r="G3078" s="2" t="s">
        <v>3659</v>
      </c>
      <c r="H3078" s="2" t="s">
        <v>3131</v>
      </c>
      <c r="I3078" s="22" t="str">
        <f t="shared" si="291"/>
        <v>United States</v>
      </c>
      <c r="J3078" s="22" t="str">
        <f t="shared" si="292"/>
        <v>California</v>
      </c>
      <c r="K3078" s="2" t="s">
        <v>45</v>
      </c>
      <c r="L3078" s="2" t="s">
        <v>2664</v>
      </c>
      <c r="M3078" s="4">
        <v>11.56</v>
      </c>
      <c r="N3078" s="4">
        <v>2</v>
      </c>
      <c r="O3078" s="4">
        <v>5.6643999999999997</v>
      </c>
      <c r="P3078" s="14">
        <f t="shared" si="293"/>
        <v>0.48999999999999994</v>
      </c>
    </row>
    <row r="3079" spans="1:16" ht="14.25" customHeight="1" x14ac:dyDescent="0.25">
      <c r="A3079" s="2" t="s">
        <v>3053</v>
      </c>
      <c r="B3079" s="3">
        <v>40609</v>
      </c>
      <c r="C3079" s="10" t="str">
        <f t="shared" si="288"/>
        <v>March</v>
      </c>
      <c r="D3079" s="10" t="str">
        <f t="shared" si="289"/>
        <v>2011</v>
      </c>
      <c r="E3079" s="3">
        <v>40614</v>
      </c>
      <c r="F3079" s="13">
        <f t="shared" si="290"/>
        <v>5</v>
      </c>
      <c r="G3079" s="2" t="s">
        <v>3978</v>
      </c>
      <c r="H3079" s="2" t="s">
        <v>3132</v>
      </c>
      <c r="I3079" s="22" t="str">
        <f t="shared" si="291"/>
        <v>United States</v>
      </c>
      <c r="J3079" s="22" t="str">
        <f t="shared" si="292"/>
        <v>Washington</v>
      </c>
      <c r="K3079" s="2" t="s">
        <v>14</v>
      </c>
      <c r="L3079" s="2" t="s">
        <v>1715</v>
      </c>
      <c r="M3079" s="4">
        <v>20.65</v>
      </c>
      <c r="N3079" s="4">
        <v>5</v>
      </c>
      <c r="O3079" s="4">
        <v>9.4990000000000006</v>
      </c>
      <c r="P3079" s="14">
        <f t="shared" si="293"/>
        <v>0.46000000000000008</v>
      </c>
    </row>
    <row r="3080" spans="1:16" ht="14.25" customHeight="1" x14ac:dyDescent="0.25">
      <c r="A3080" s="2" t="s">
        <v>3053</v>
      </c>
      <c r="B3080" s="3">
        <v>40609</v>
      </c>
      <c r="C3080" s="10" t="str">
        <f t="shared" si="288"/>
        <v>March</v>
      </c>
      <c r="D3080" s="10" t="str">
        <f t="shared" si="289"/>
        <v>2011</v>
      </c>
      <c r="E3080" s="3">
        <v>40614</v>
      </c>
      <c r="F3080" s="13">
        <f t="shared" si="290"/>
        <v>5</v>
      </c>
      <c r="G3080" s="2" t="s">
        <v>3978</v>
      </c>
      <c r="H3080" s="2" t="s">
        <v>3132</v>
      </c>
      <c r="I3080" s="22" t="str">
        <f t="shared" si="291"/>
        <v>United States</v>
      </c>
      <c r="J3080" s="22" t="str">
        <f t="shared" si="292"/>
        <v>Washington</v>
      </c>
      <c r="K3080" s="2" t="s">
        <v>28</v>
      </c>
      <c r="L3080" s="2" t="s">
        <v>2662</v>
      </c>
      <c r="M3080" s="4">
        <v>204.9</v>
      </c>
      <c r="N3080" s="4">
        <v>5</v>
      </c>
      <c r="O3080" s="4">
        <v>0</v>
      </c>
      <c r="P3080" s="14">
        <f t="shared" si="293"/>
        <v>0</v>
      </c>
    </row>
    <row r="3081" spans="1:16" ht="14.25" customHeight="1" x14ac:dyDescent="0.25">
      <c r="A3081" s="2" t="s">
        <v>3053</v>
      </c>
      <c r="B3081" s="3">
        <v>40609</v>
      </c>
      <c r="C3081" s="10" t="str">
        <f t="shared" si="288"/>
        <v>March</v>
      </c>
      <c r="D3081" s="10" t="str">
        <f t="shared" si="289"/>
        <v>2011</v>
      </c>
      <c r="E3081" s="3">
        <v>40614</v>
      </c>
      <c r="F3081" s="13">
        <f t="shared" si="290"/>
        <v>5</v>
      </c>
      <c r="G3081" s="2" t="s">
        <v>3978</v>
      </c>
      <c r="H3081" s="2" t="s">
        <v>3132</v>
      </c>
      <c r="I3081" s="22" t="str">
        <f t="shared" si="291"/>
        <v>United States</v>
      </c>
      <c r="J3081" s="22" t="str">
        <f t="shared" si="292"/>
        <v>Washington</v>
      </c>
      <c r="K3081" s="2" t="s">
        <v>72</v>
      </c>
      <c r="L3081" s="2" t="s">
        <v>3054</v>
      </c>
      <c r="M3081" s="4">
        <v>436.70400000000001</v>
      </c>
      <c r="N3081" s="4">
        <v>6</v>
      </c>
      <c r="O3081" s="4">
        <v>21.8352</v>
      </c>
      <c r="P3081" s="14">
        <f t="shared" si="293"/>
        <v>0.05</v>
      </c>
    </row>
    <row r="3082" spans="1:16" ht="14.25" customHeight="1" x14ac:dyDescent="0.25">
      <c r="A3082" s="2" t="s">
        <v>3053</v>
      </c>
      <c r="B3082" s="3">
        <v>40609</v>
      </c>
      <c r="C3082" s="10" t="str">
        <f t="shared" si="288"/>
        <v>March</v>
      </c>
      <c r="D3082" s="10" t="str">
        <f t="shared" si="289"/>
        <v>2011</v>
      </c>
      <c r="E3082" s="3">
        <v>40614</v>
      </c>
      <c r="F3082" s="13">
        <f t="shared" si="290"/>
        <v>5</v>
      </c>
      <c r="G3082" s="2" t="s">
        <v>3978</v>
      </c>
      <c r="H3082" s="2" t="s">
        <v>3132</v>
      </c>
      <c r="I3082" s="22" t="str">
        <f t="shared" si="291"/>
        <v>United States</v>
      </c>
      <c r="J3082" s="22" t="str">
        <f t="shared" si="292"/>
        <v>Washington</v>
      </c>
      <c r="K3082" s="2" t="s">
        <v>72</v>
      </c>
      <c r="L3082" s="2" t="s">
        <v>1289</v>
      </c>
      <c r="M3082" s="4">
        <v>481.56799999999998</v>
      </c>
      <c r="N3082" s="4">
        <v>2</v>
      </c>
      <c r="O3082" s="4">
        <v>54.176400000000001</v>
      </c>
      <c r="P3082" s="14">
        <f t="shared" si="293"/>
        <v>0.1125</v>
      </c>
    </row>
    <row r="3083" spans="1:16" ht="14.25" customHeight="1" x14ac:dyDescent="0.25">
      <c r="A3083" s="2" t="s">
        <v>3055</v>
      </c>
      <c r="B3083" s="3">
        <v>41799</v>
      </c>
      <c r="C3083" s="10" t="str">
        <f t="shared" si="288"/>
        <v>June</v>
      </c>
      <c r="D3083" s="10" t="str">
        <f t="shared" si="289"/>
        <v>2014</v>
      </c>
      <c r="E3083" s="3">
        <v>41804</v>
      </c>
      <c r="F3083" s="13">
        <f t="shared" si="290"/>
        <v>5</v>
      </c>
      <c r="G3083" s="2" t="s">
        <v>3957</v>
      </c>
      <c r="H3083" s="2" t="s">
        <v>3196</v>
      </c>
      <c r="I3083" s="22" t="str">
        <f t="shared" si="291"/>
        <v>United States</v>
      </c>
      <c r="J3083" s="22" t="str">
        <f t="shared" si="292"/>
        <v>Arizona</v>
      </c>
      <c r="K3083" s="2" t="s">
        <v>38</v>
      </c>
      <c r="L3083" s="2" t="s">
        <v>2294</v>
      </c>
      <c r="M3083" s="4">
        <v>89.543999999999997</v>
      </c>
      <c r="N3083" s="4">
        <v>7</v>
      </c>
      <c r="O3083" s="4">
        <v>12.3123</v>
      </c>
      <c r="P3083" s="14">
        <f t="shared" si="293"/>
        <v>0.13750000000000001</v>
      </c>
    </row>
    <row r="3084" spans="1:16" ht="14.25" customHeight="1" x14ac:dyDescent="0.25">
      <c r="A3084" s="2" t="s">
        <v>3055</v>
      </c>
      <c r="B3084" s="3">
        <v>41799</v>
      </c>
      <c r="C3084" s="10" t="str">
        <f t="shared" si="288"/>
        <v>June</v>
      </c>
      <c r="D3084" s="10" t="str">
        <f t="shared" si="289"/>
        <v>2014</v>
      </c>
      <c r="E3084" s="3">
        <v>41804</v>
      </c>
      <c r="F3084" s="13">
        <f t="shared" si="290"/>
        <v>5</v>
      </c>
      <c r="G3084" s="2" t="s">
        <v>3957</v>
      </c>
      <c r="H3084" s="2" t="s">
        <v>3196</v>
      </c>
      <c r="I3084" s="22" t="str">
        <f t="shared" si="291"/>
        <v>United States</v>
      </c>
      <c r="J3084" s="22" t="str">
        <f t="shared" si="292"/>
        <v>Arizona</v>
      </c>
      <c r="K3084" s="2" t="s">
        <v>28</v>
      </c>
      <c r="L3084" s="2" t="s">
        <v>2223</v>
      </c>
      <c r="M3084" s="4">
        <v>35.167999999999999</v>
      </c>
      <c r="N3084" s="4">
        <v>2</v>
      </c>
      <c r="O3084" s="4">
        <v>-8.3523999999999994</v>
      </c>
      <c r="P3084" s="14">
        <f t="shared" si="293"/>
        <v>-0.23749999999999999</v>
      </c>
    </row>
    <row r="3085" spans="1:16" ht="14.25" customHeight="1" x14ac:dyDescent="0.25">
      <c r="A3085" s="2" t="s">
        <v>3055</v>
      </c>
      <c r="B3085" s="3">
        <v>41799</v>
      </c>
      <c r="C3085" s="10" t="str">
        <f t="shared" si="288"/>
        <v>June</v>
      </c>
      <c r="D3085" s="10" t="str">
        <f t="shared" si="289"/>
        <v>2014</v>
      </c>
      <c r="E3085" s="3">
        <v>41804</v>
      </c>
      <c r="F3085" s="13">
        <f t="shared" si="290"/>
        <v>5</v>
      </c>
      <c r="G3085" s="2" t="s">
        <v>3957</v>
      </c>
      <c r="H3085" s="2" t="s">
        <v>3196</v>
      </c>
      <c r="I3085" s="22" t="str">
        <f t="shared" si="291"/>
        <v>United States</v>
      </c>
      <c r="J3085" s="22" t="str">
        <f t="shared" si="292"/>
        <v>Arizona</v>
      </c>
      <c r="K3085" s="2" t="s">
        <v>18</v>
      </c>
      <c r="L3085" s="2" t="s">
        <v>616</v>
      </c>
      <c r="M3085" s="4">
        <v>72.587999999999994</v>
      </c>
      <c r="N3085" s="4">
        <v>2</v>
      </c>
      <c r="O3085" s="4">
        <v>-48.392000000000003</v>
      </c>
      <c r="P3085" s="14">
        <f t="shared" si="293"/>
        <v>-0.66666666666666674</v>
      </c>
    </row>
    <row r="3086" spans="1:16" ht="14.25" customHeight="1" x14ac:dyDescent="0.25">
      <c r="A3086" s="2" t="s">
        <v>3056</v>
      </c>
      <c r="B3086" s="3">
        <v>41605</v>
      </c>
      <c r="C3086" s="10" t="str">
        <f t="shared" si="288"/>
        <v>November</v>
      </c>
      <c r="D3086" s="10" t="str">
        <f t="shared" si="289"/>
        <v>2013</v>
      </c>
      <c r="E3086" s="3">
        <v>41609</v>
      </c>
      <c r="F3086" s="13">
        <f t="shared" si="290"/>
        <v>4</v>
      </c>
      <c r="G3086" s="2" t="s">
        <v>3567</v>
      </c>
      <c r="H3086" s="2" t="s">
        <v>3131</v>
      </c>
      <c r="I3086" s="22" t="str">
        <f t="shared" si="291"/>
        <v>United States</v>
      </c>
      <c r="J3086" s="22" t="str">
        <f t="shared" si="292"/>
        <v>California</v>
      </c>
      <c r="K3086" s="2" t="s">
        <v>198</v>
      </c>
      <c r="L3086" s="2" t="s">
        <v>913</v>
      </c>
      <c r="M3086" s="4">
        <v>3406.6640000000002</v>
      </c>
      <c r="N3086" s="4">
        <v>8</v>
      </c>
      <c r="O3086" s="4">
        <v>160.31360000000001</v>
      </c>
      <c r="P3086" s="14">
        <f t="shared" si="293"/>
        <v>4.7058823529411764E-2</v>
      </c>
    </row>
    <row r="3087" spans="1:16" ht="14.25" customHeight="1" x14ac:dyDescent="0.25">
      <c r="A3087" s="2" t="s">
        <v>3056</v>
      </c>
      <c r="B3087" s="3">
        <v>41605</v>
      </c>
      <c r="C3087" s="10" t="str">
        <f t="shared" si="288"/>
        <v>November</v>
      </c>
      <c r="D3087" s="10" t="str">
        <f t="shared" si="289"/>
        <v>2013</v>
      </c>
      <c r="E3087" s="3">
        <v>41609</v>
      </c>
      <c r="F3087" s="13">
        <f t="shared" si="290"/>
        <v>4</v>
      </c>
      <c r="G3087" s="2" t="s">
        <v>3567</v>
      </c>
      <c r="H3087" s="2" t="s">
        <v>3131</v>
      </c>
      <c r="I3087" s="22" t="str">
        <f t="shared" si="291"/>
        <v>United States</v>
      </c>
      <c r="J3087" s="22" t="str">
        <f t="shared" si="292"/>
        <v>California</v>
      </c>
      <c r="K3087" s="2" t="s">
        <v>14</v>
      </c>
      <c r="L3087" s="2" t="s">
        <v>1434</v>
      </c>
      <c r="M3087" s="4">
        <v>37.17</v>
      </c>
      <c r="N3087" s="4">
        <v>9</v>
      </c>
      <c r="O3087" s="4">
        <v>10.4076</v>
      </c>
      <c r="P3087" s="14">
        <f t="shared" si="293"/>
        <v>0.27999999999999997</v>
      </c>
    </row>
    <row r="3088" spans="1:16" ht="14.25" customHeight="1" x14ac:dyDescent="0.25">
      <c r="A3088" s="2" t="s">
        <v>3056</v>
      </c>
      <c r="B3088" s="3">
        <v>41605</v>
      </c>
      <c r="C3088" s="10" t="str">
        <f t="shared" si="288"/>
        <v>November</v>
      </c>
      <c r="D3088" s="10" t="str">
        <f t="shared" si="289"/>
        <v>2013</v>
      </c>
      <c r="E3088" s="3">
        <v>41609</v>
      </c>
      <c r="F3088" s="13">
        <f t="shared" si="290"/>
        <v>4</v>
      </c>
      <c r="G3088" s="2" t="s">
        <v>3567</v>
      </c>
      <c r="H3088" s="2" t="s">
        <v>3131</v>
      </c>
      <c r="I3088" s="22" t="str">
        <f t="shared" si="291"/>
        <v>United States</v>
      </c>
      <c r="J3088" s="22" t="str">
        <f t="shared" si="292"/>
        <v>California</v>
      </c>
      <c r="K3088" s="2" t="s">
        <v>20</v>
      </c>
      <c r="L3088" s="2" t="s">
        <v>1869</v>
      </c>
      <c r="M3088" s="4">
        <v>64.959999999999994</v>
      </c>
      <c r="N3088" s="4">
        <v>2</v>
      </c>
      <c r="O3088" s="4">
        <v>19.488</v>
      </c>
      <c r="P3088" s="14">
        <f t="shared" si="293"/>
        <v>0.30000000000000004</v>
      </c>
    </row>
    <row r="3089" spans="1:16" ht="14.25" customHeight="1" x14ac:dyDescent="0.25">
      <c r="A3089" s="2" t="s">
        <v>3056</v>
      </c>
      <c r="B3089" s="3">
        <v>41605</v>
      </c>
      <c r="C3089" s="10" t="str">
        <f t="shared" si="288"/>
        <v>November</v>
      </c>
      <c r="D3089" s="10" t="str">
        <f t="shared" si="289"/>
        <v>2013</v>
      </c>
      <c r="E3089" s="3">
        <v>41609</v>
      </c>
      <c r="F3089" s="13">
        <f t="shared" si="290"/>
        <v>4</v>
      </c>
      <c r="G3089" s="2" t="s">
        <v>3567</v>
      </c>
      <c r="H3089" s="2" t="s">
        <v>3131</v>
      </c>
      <c r="I3089" s="22" t="str">
        <f t="shared" si="291"/>
        <v>United States</v>
      </c>
      <c r="J3089" s="22" t="str">
        <f t="shared" si="292"/>
        <v>California</v>
      </c>
      <c r="K3089" s="2" t="s">
        <v>12</v>
      </c>
      <c r="L3089" s="2" t="s">
        <v>714</v>
      </c>
      <c r="M3089" s="4">
        <v>595.38</v>
      </c>
      <c r="N3089" s="4">
        <v>6</v>
      </c>
      <c r="O3089" s="4">
        <v>297.69</v>
      </c>
      <c r="P3089" s="14">
        <f t="shared" si="293"/>
        <v>0.5</v>
      </c>
    </row>
    <row r="3090" spans="1:16" ht="14.25" customHeight="1" x14ac:dyDescent="0.25">
      <c r="A3090" s="2" t="s">
        <v>3057</v>
      </c>
      <c r="B3090" s="3">
        <v>41663</v>
      </c>
      <c r="C3090" s="10" t="str">
        <f t="shared" si="288"/>
        <v>January</v>
      </c>
      <c r="D3090" s="10" t="str">
        <f t="shared" si="289"/>
        <v>2014</v>
      </c>
      <c r="E3090" s="3">
        <v>41667</v>
      </c>
      <c r="F3090" s="13">
        <f t="shared" si="290"/>
        <v>4</v>
      </c>
      <c r="G3090" s="2" t="s">
        <v>3476</v>
      </c>
      <c r="H3090" s="2" t="s">
        <v>3157</v>
      </c>
      <c r="I3090" s="22" t="str">
        <f t="shared" si="291"/>
        <v>United States</v>
      </c>
      <c r="J3090" s="22" t="str">
        <f t="shared" si="292"/>
        <v>Arizona</v>
      </c>
      <c r="K3090" s="2" t="s">
        <v>38</v>
      </c>
      <c r="L3090" s="2" t="s">
        <v>2508</v>
      </c>
      <c r="M3090" s="4">
        <v>95.983999999999995</v>
      </c>
      <c r="N3090" s="4">
        <v>2</v>
      </c>
      <c r="O3090" s="4">
        <v>11.997999999999999</v>
      </c>
      <c r="P3090" s="14">
        <f t="shared" si="293"/>
        <v>0.125</v>
      </c>
    </row>
    <row r="3091" spans="1:16" ht="14.25" customHeight="1" x14ac:dyDescent="0.25">
      <c r="A3091" s="2" t="s">
        <v>3057</v>
      </c>
      <c r="B3091" s="3">
        <v>41663</v>
      </c>
      <c r="C3091" s="10" t="str">
        <f t="shared" si="288"/>
        <v>January</v>
      </c>
      <c r="D3091" s="10" t="str">
        <f t="shared" si="289"/>
        <v>2014</v>
      </c>
      <c r="E3091" s="3">
        <v>41667</v>
      </c>
      <c r="F3091" s="13">
        <f t="shared" si="290"/>
        <v>4</v>
      </c>
      <c r="G3091" s="2" t="s">
        <v>3476</v>
      </c>
      <c r="H3091" s="2" t="s">
        <v>3157</v>
      </c>
      <c r="I3091" s="22" t="str">
        <f t="shared" si="291"/>
        <v>United States</v>
      </c>
      <c r="J3091" s="22" t="str">
        <f t="shared" si="292"/>
        <v>Arizona</v>
      </c>
      <c r="K3091" s="2" t="s">
        <v>18</v>
      </c>
      <c r="L3091" s="2" t="s">
        <v>926</v>
      </c>
      <c r="M3091" s="4">
        <v>4.9379999999999997</v>
      </c>
      <c r="N3091" s="4">
        <v>2</v>
      </c>
      <c r="O3091" s="4">
        <v>-3.6212</v>
      </c>
      <c r="P3091" s="14">
        <f t="shared" si="293"/>
        <v>-0.73333333333333339</v>
      </c>
    </row>
    <row r="3092" spans="1:16" ht="14.25" customHeight="1" x14ac:dyDescent="0.25">
      <c r="A3092" s="2" t="s">
        <v>3058</v>
      </c>
      <c r="B3092" s="3">
        <v>40628</v>
      </c>
      <c r="C3092" s="10" t="str">
        <f t="shared" si="288"/>
        <v>March</v>
      </c>
      <c r="D3092" s="10" t="str">
        <f t="shared" si="289"/>
        <v>2011</v>
      </c>
      <c r="E3092" s="3">
        <v>40632</v>
      </c>
      <c r="F3092" s="13">
        <f t="shared" si="290"/>
        <v>4</v>
      </c>
      <c r="G3092" s="2" t="s">
        <v>3651</v>
      </c>
      <c r="H3092" s="2" t="s">
        <v>3198</v>
      </c>
      <c r="I3092" s="22" t="str">
        <f t="shared" si="291"/>
        <v>United States</v>
      </c>
      <c r="J3092" s="22" t="str">
        <f t="shared" si="292"/>
        <v>California</v>
      </c>
      <c r="K3092" s="2" t="s">
        <v>9</v>
      </c>
      <c r="L3092" s="2" t="s">
        <v>3059</v>
      </c>
      <c r="M3092" s="4">
        <v>18.75</v>
      </c>
      <c r="N3092" s="4">
        <v>5</v>
      </c>
      <c r="O3092" s="4">
        <v>9</v>
      </c>
      <c r="P3092" s="14">
        <f t="shared" si="293"/>
        <v>0.48</v>
      </c>
    </row>
    <row r="3093" spans="1:16" ht="14.25" customHeight="1" x14ac:dyDescent="0.25">
      <c r="A3093" s="2" t="s">
        <v>3060</v>
      </c>
      <c r="B3093" s="3">
        <v>41432</v>
      </c>
      <c r="C3093" s="10" t="str">
        <f t="shared" si="288"/>
        <v>June</v>
      </c>
      <c r="D3093" s="10" t="str">
        <f t="shared" si="289"/>
        <v>2013</v>
      </c>
      <c r="E3093" s="3">
        <v>41437</v>
      </c>
      <c r="F3093" s="13">
        <f t="shared" si="290"/>
        <v>5</v>
      </c>
      <c r="G3093" s="2" t="s">
        <v>3949</v>
      </c>
      <c r="H3093" s="2" t="s">
        <v>3268</v>
      </c>
      <c r="I3093" s="22" t="str">
        <f t="shared" si="291"/>
        <v>United States</v>
      </c>
      <c r="J3093" s="22" t="str">
        <f t="shared" si="292"/>
        <v>California</v>
      </c>
      <c r="K3093" s="2" t="s">
        <v>16</v>
      </c>
      <c r="L3093" s="2" t="s">
        <v>1227</v>
      </c>
      <c r="M3093" s="4">
        <v>3023.9279999999999</v>
      </c>
      <c r="N3093" s="4">
        <v>9</v>
      </c>
      <c r="O3093" s="4">
        <v>226.7946</v>
      </c>
      <c r="P3093" s="14">
        <f t="shared" si="293"/>
        <v>7.4999999999999997E-2</v>
      </c>
    </row>
    <row r="3094" spans="1:16" ht="14.25" customHeight="1" x14ac:dyDescent="0.25">
      <c r="A3094" s="2" t="s">
        <v>3060</v>
      </c>
      <c r="B3094" s="3">
        <v>41432</v>
      </c>
      <c r="C3094" s="10" t="str">
        <f t="shared" si="288"/>
        <v>June</v>
      </c>
      <c r="D3094" s="10" t="str">
        <f t="shared" si="289"/>
        <v>2013</v>
      </c>
      <c r="E3094" s="3">
        <v>41437</v>
      </c>
      <c r="F3094" s="13">
        <f t="shared" si="290"/>
        <v>5</v>
      </c>
      <c r="G3094" s="2" t="s">
        <v>3949</v>
      </c>
      <c r="H3094" s="2" t="s">
        <v>3268</v>
      </c>
      <c r="I3094" s="22" t="str">
        <f t="shared" si="291"/>
        <v>United States</v>
      </c>
      <c r="J3094" s="22" t="str">
        <f t="shared" si="292"/>
        <v>California</v>
      </c>
      <c r="K3094" s="2" t="s">
        <v>38</v>
      </c>
      <c r="L3094" s="2" t="s">
        <v>3061</v>
      </c>
      <c r="M3094" s="4">
        <v>26.96</v>
      </c>
      <c r="N3094" s="4">
        <v>2</v>
      </c>
      <c r="O3094" s="4">
        <v>3.7744</v>
      </c>
      <c r="P3094" s="14">
        <f t="shared" si="293"/>
        <v>0.13999999999999999</v>
      </c>
    </row>
    <row r="3095" spans="1:16" ht="14.25" customHeight="1" x14ac:dyDescent="0.25">
      <c r="A3095" s="2" t="s">
        <v>3060</v>
      </c>
      <c r="B3095" s="3">
        <v>41432</v>
      </c>
      <c r="C3095" s="10" t="str">
        <f t="shared" si="288"/>
        <v>June</v>
      </c>
      <c r="D3095" s="10" t="str">
        <f t="shared" si="289"/>
        <v>2013</v>
      </c>
      <c r="E3095" s="3">
        <v>41437</v>
      </c>
      <c r="F3095" s="13">
        <f t="shared" si="290"/>
        <v>5</v>
      </c>
      <c r="G3095" s="2" t="s">
        <v>3949</v>
      </c>
      <c r="H3095" s="2" t="s">
        <v>3268</v>
      </c>
      <c r="I3095" s="22" t="str">
        <f t="shared" si="291"/>
        <v>United States</v>
      </c>
      <c r="J3095" s="22" t="str">
        <f t="shared" si="292"/>
        <v>California</v>
      </c>
      <c r="K3095" s="2" t="s">
        <v>16</v>
      </c>
      <c r="L3095" s="2" t="s">
        <v>1320</v>
      </c>
      <c r="M3095" s="4">
        <v>477.6</v>
      </c>
      <c r="N3095" s="4">
        <v>3</v>
      </c>
      <c r="O3095" s="4">
        <v>161.19</v>
      </c>
      <c r="P3095" s="14">
        <f t="shared" si="293"/>
        <v>0.33749999999999997</v>
      </c>
    </row>
    <row r="3096" spans="1:16" ht="14.25" customHeight="1" x14ac:dyDescent="0.25">
      <c r="A3096" s="2" t="s">
        <v>3062</v>
      </c>
      <c r="B3096" s="3">
        <v>41883</v>
      </c>
      <c r="C3096" s="10" t="str">
        <f t="shared" si="288"/>
        <v>September</v>
      </c>
      <c r="D3096" s="10" t="str">
        <f t="shared" si="289"/>
        <v>2014</v>
      </c>
      <c r="E3096" s="3">
        <v>41888</v>
      </c>
      <c r="F3096" s="13">
        <f t="shared" si="290"/>
        <v>5</v>
      </c>
      <c r="G3096" s="2" t="s">
        <v>3675</v>
      </c>
      <c r="H3096" s="2" t="s">
        <v>3134</v>
      </c>
      <c r="I3096" s="22" t="str">
        <f t="shared" si="291"/>
        <v>United States</v>
      </c>
      <c r="J3096" s="22" t="str">
        <f t="shared" si="292"/>
        <v>California</v>
      </c>
      <c r="K3096" s="2" t="s">
        <v>28</v>
      </c>
      <c r="L3096" s="2" t="s">
        <v>1207</v>
      </c>
      <c r="M3096" s="4">
        <v>193.95</v>
      </c>
      <c r="N3096" s="4">
        <v>3</v>
      </c>
      <c r="O3096" s="4">
        <v>9.6974999999999998</v>
      </c>
      <c r="P3096" s="14">
        <f t="shared" si="293"/>
        <v>0.05</v>
      </c>
    </row>
    <row r="3097" spans="1:16" ht="14.25" customHeight="1" x14ac:dyDescent="0.25">
      <c r="A3097" s="2" t="s">
        <v>3063</v>
      </c>
      <c r="B3097" s="3">
        <v>41250</v>
      </c>
      <c r="C3097" s="10" t="str">
        <f t="shared" si="288"/>
        <v>December</v>
      </c>
      <c r="D3097" s="10" t="str">
        <f t="shared" si="289"/>
        <v>2012</v>
      </c>
      <c r="E3097" s="3">
        <v>41250</v>
      </c>
      <c r="F3097" s="13">
        <f t="shared" si="290"/>
        <v>0</v>
      </c>
      <c r="G3097" s="2" t="s">
        <v>3339</v>
      </c>
      <c r="H3097" s="2" t="s">
        <v>3180</v>
      </c>
      <c r="I3097" s="22" t="str">
        <f t="shared" si="291"/>
        <v>United States</v>
      </c>
      <c r="J3097" s="22" t="str">
        <f t="shared" si="292"/>
        <v>California</v>
      </c>
      <c r="K3097" s="2" t="s">
        <v>45</v>
      </c>
      <c r="L3097" s="2" t="s">
        <v>818</v>
      </c>
      <c r="M3097" s="4">
        <v>12.96</v>
      </c>
      <c r="N3097" s="4">
        <v>2</v>
      </c>
      <c r="O3097" s="4">
        <v>6.2207999999999997</v>
      </c>
      <c r="P3097" s="14">
        <f t="shared" si="293"/>
        <v>0.47999999999999993</v>
      </c>
    </row>
    <row r="3098" spans="1:16" ht="14.25" customHeight="1" x14ac:dyDescent="0.25">
      <c r="A3098" s="2" t="s">
        <v>3064</v>
      </c>
      <c r="B3098" s="3">
        <v>41960</v>
      </c>
      <c r="C3098" s="10" t="str">
        <f t="shared" si="288"/>
        <v>November</v>
      </c>
      <c r="D3098" s="10" t="str">
        <f t="shared" si="289"/>
        <v>2014</v>
      </c>
      <c r="E3098" s="3">
        <v>41964</v>
      </c>
      <c r="F3098" s="13">
        <f t="shared" si="290"/>
        <v>4</v>
      </c>
      <c r="G3098" s="2" t="s">
        <v>3319</v>
      </c>
      <c r="H3098" s="2" t="s">
        <v>3131</v>
      </c>
      <c r="I3098" s="22" t="str">
        <f t="shared" si="291"/>
        <v>United States</v>
      </c>
      <c r="J3098" s="22" t="str">
        <f t="shared" si="292"/>
        <v>California</v>
      </c>
      <c r="K3098" s="2" t="s">
        <v>12</v>
      </c>
      <c r="L3098" s="2" t="s">
        <v>3031</v>
      </c>
      <c r="M3098" s="4">
        <v>119.94</v>
      </c>
      <c r="N3098" s="4">
        <v>3</v>
      </c>
      <c r="O3098" s="4">
        <v>23.988</v>
      </c>
      <c r="P3098" s="14">
        <f t="shared" si="293"/>
        <v>0.2</v>
      </c>
    </row>
    <row r="3099" spans="1:16" ht="14.25" customHeight="1" x14ac:dyDescent="0.25">
      <c r="A3099" s="2" t="s">
        <v>3064</v>
      </c>
      <c r="B3099" s="3">
        <v>41960</v>
      </c>
      <c r="C3099" s="10" t="str">
        <f t="shared" si="288"/>
        <v>November</v>
      </c>
      <c r="D3099" s="10" t="str">
        <f t="shared" si="289"/>
        <v>2014</v>
      </c>
      <c r="E3099" s="3">
        <v>41964</v>
      </c>
      <c r="F3099" s="13">
        <f t="shared" si="290"/>
        <v>4</v>
      </c>
      <c r="G3099" s="2" t="s">
        <v>3319</v>
      </c>
      <c r="H3099" s="2" t="s">
        <v>3131</v>
      </c>
      <c r="I3099" s="22" t="str">
        <f t="shared" si="291"/>
        <v>United States</v>
      </c>
      <c r="J3099" s="22" t="str">
        <f t="shared" si="292"/>
        <v>California</v>
      </c>
      <c r="K3099" s="2" t="s">
        <v>12</v>
      </c>
      <c r="L3099" s="2" t="s">
        <v>2255</v>
      </c>
      <c r="M3099" s="4">
        <v>12.42</v>
      </c>
      <c r="N3099" s="4">
        <v>3</v>
      </c>
      <c r="O3099" s="4">
        <v>4.4711999999999996</v>
      </c>
      <c r="P3099" s="14">
        <f t="shared" si="293"/>
        <v>0.36</v>
      </c>
    </row>
    <row r="3100" spans="1:16" ht="14.25" customHeight="1" x14ac:dyDescent="0.25">
      <c r="A3100" s="2" t="s">
        <v>3065</v>
      </c>
      <c r="B3100" s="3">
        <v>41388</v>
      </c>
      <c r="C3100" s="10" t="str">
        <f t="shared" si="288"/>
        <v>April</v>
      </c>
      <c r="D3100" s="10" t="str">
        <f t="shared" si="289"/>
        <v>2013</v>
      </c>
      <c r="E3100" s="3">
        <v>41392</v>
      </c>
      <c r="F3100" s="13">
        <f t="shared" si="290"/>
        <v>4</v>
      </c>
      <c r="G3100" s="2" t="s">
        <v>3833</v>
      </c>
      <c r="H3100" s="2" t="s">
        <v>3297</v>
      </c>
      <c r="I3100" s="22" t="str">
        <f t="shared" si="291"/>
        <v>United States</v>
      </c>
      <c r="J3100" s="22" t="str">
        <f t="shared" si="292"/>
        <v>California</v>
      </c>
      <c r="K3100" s="2" t="s">
        <v>18</v>
      </c>
      <c r="L3100" s="2" t="s">
        <v>302</v>
      </c>
      <c r="M3100" s="4">
        <v>18.088000000000001</v>
      </c>
      <c r="N3100" s="4">
        <v>7</v>
      </c>
      <c r="O3100" s="4">
        <v>6.5568999999999997</v>
      </c>
      <c r="P3100" s="14">
        <f t="shared" si="293"/>
        <v>0.36249999999999999</v>
      </c>
    </row>
    <row r="3101" spans="1:16" ht="14.25" customHeight="1" x14ac:dyDescent="0.25">
      <c r="A3101" s="2" t="s">
        <v>3065</v>
      </c>
      <c r="B3101" s="3">
        <v>41388</v>
      </c>
      <c r="C3101" s="10" t="str">
        <f t="shared" si="288"/>
        <v>April</v>
      </c>
      <c r="D3101" s="10" t="str">
        <f t="shared" si="289"/>
        <v>2013</v>
      </c>
      <c r="E3101" s="3">
        <v>41392</v>
      </c>
      <c r="F3101" s="13">
        <f t="shared" si="290"/>
        <v>4</v>
      </c>
      <c r="G3101" s="2" t="s">
        <v>3833</v>
      </c>
      <c r="H3101" s="2" t="s">
        <v>3297</v>
      </c>
      <c r="I3101" s="22" t="str">
        <f t="shared" si="291"/>
        <v>United States</v>
      </c>
      <c r="J3101" s="22" t="str">
        <f t="shared" si="292"/>
        <v>California</v>
      </c>
      <c r="K3101" s="2" t="s">
        <v>87</v>
      </c>
      <c r="L3101" s="2" t="s">
        <v>3066</v>
      </c>
      <c r="M3101" s="4">
        <v>71.97</v>
      </c>
      <c r="N3101" s="4">
        <v>3</v>
      </c>
      <c r="O3101" s="4">
        <v>35.984999999999999</v>
      </c>
      <c r="P3101" s="14">
        <f t="shared" si="293"/>
        <v>0.5</v>
      </c>
    </row>
    <row r="3102" spans="1:16" ht="14.25" customHeight="1" x14ac:dyDescent="0.25">
      <c r="A3102" s="2" t="s">
        <v>3067</v>
      </c>
      <c r="B3102" s="3">
        <v>41957</v>
      </c>
      <c r="C3102" s="10" t="str">
        <f t="shared" si="288"/>
        <v>November</v>
      </c>
      <c r="D3102" s="10" t="str">
        <f t="shared" si="289"/>
        <v>2014</v>
      </c>
      <c r="E3102" s="3">
        <v>41963</v>
      </c>
      <c r="F3102" s="13">
        <f t="shared" si="290"/>
        <v>6</v>
      </c>
      <c r="G3102" s="2" t="s">
        <v>3349</v>
      </c>
      <c r="H3102" s="2" t="s">
        <v>3298</v>
      </c>
      <c r="I3102" s="22" t="str">
        <f t="shared" si="291"/>
        <v>United States</v>
      </c>
      <c r="J3102" s="22" t="str">
        <f t="shared" si="292"/>
        <v>California</v>
      </c>
      <c r="K3102" s="2" t="s">
        <v>16</v>
      </c>
      <c r="L3102" s="2" t="s">
        <v>3068</v>
      </c>
      <c r="M3102" s="4">
        <v>22</v>
      </c>
      <c r="N3102" s="4">
        <v>5</v>
      </c>
      <c r="O3102" s="4">
        <v>1.375</v>
      </c>
      <c r="P3102" s="14">
        <f t="shared" si="293"/>
        <v>6.25E-2</v>
      </c>
    </row>
    <row r="3103" spans="1:16" ht="14.25" customHeight="1" x14ac:dyDescent="0.25">
      <c r="A3103" s="2" t="s">
        <v>3069</v>
      </c>
      <c r="B3103" s="3">
        <v>41401</v>
      </c>
      <c r="C3103" s="10" t="str">
        <f t="shared" si="288"/>
        <v>May</v>
      </c>
      <c r="D3103" s="10" t="str">
        <f t="shared" si="289"/>
        <v>2013</v>
      </c>
      <c r="E3103" s="3">
        <v>41405</v>
      </c>
      <c r="F3103" s="13">
        <f t="shared" si="290"/>
        <v>4</v>
      </c>
      <c r="G3103" s="2" t="s">
        <v>3560</v>
      </c>
      <c r="H3103" s="2" t="s">
        <v>3235</v>
      </c>
      <c r="I3103" s="22" t="str">
        <f t="shared" si="291"/>
        <v>United States</v>
      </c>
      <c r="J3103" s="22" t="str">
        <f t="shared" si="292"/>
        <v>California</v>
      </c>
      <c r="K3103" s="2" t="s">
        <v>12</v>
      </c>
      <c r="L3103" s="2" t="s">
        <v>797</v>
      </c>
      <c r="M3103" s="4">
        <v>41.6</v>
      </c>
      <c r="N3103" s="4">
        <v>4</v>
      </c>
      <c r="O3103" s="4">
        <v>14.144</v>
      </c>
      <c r="P3103" s="14">
        <f t="shared" si="293"/>
        <v>0.33999999999999997</v>
      </c>
    </row>
    <row r="3104" spans="1:16" ht="14.25" customHeight="1" x14ac:dyDescent="0.25">
      <c r="A3104" s="2" t="s">
        <v>3070</v>
      </c>
      <c r="B3104" s="3">
        <v>41270</v>
      </c>
      <c r="C3104" s="10" t="str">
        <f t="shared" si="288"/>
        <v>December</v>
      </c>
      <c r="D3104" s="10" t="str">
        <f t="shared" si="289"/>
        <v>2012</v>
      </c>
      <c r="E3104" s="3">
        <v>41274</v>
      </c>
      <c r="F3104" s="13">
        <f t="shared" si="290"/>
        <v>4</v>
      </c>
      <c r="G3104" s="2" t="s">
        <v>3818</v>
      </c>
      <c r="H3104" s="2" t="s">
        <v>3134</v>
      </c>
      <c r="I3104" s="22" t="str">
        <f t="shared" si="291"/>
        <v>United States</v>
      </c>
      <c r="J3104" s="22" t="str">
        <f t="shared" si="292"/>
        <v>California</v>
      </c>
      <c r="K3104" s="2" t="s">
        <v>28</v>
      </c>
      <c r="L3104" s="2" t="s">
        <v>452</v>
      </c>
      <c r="M3104" s="4">
        <v>323.10000000000002</v>
      </c>
      <c r="N3104" s="4">
        <v>2</v>
      </c>
      <c r="O3104" s="4">
        <v>61.389000000000003</v>
      </c>
      <c r="P3104" s="14">
        <f t="shared" si="293"/>
        <v>0.19</v>
      </c>
    </row>
    <row r="3105" spans="1:16" ht="14.25" customHeight="1" x14ac:dyDescent="0.25">
      <c r="A3105" s="2" t="s">
        <v>3070</v>
      </c>
      <c r="B3105" s="3">
        <v>41270</v>
      </c>
      <c r="C3105" s="10" t="str">
        <f t="shared" si="288"/>
        <v>December</v>
      </c>
      <c r="D3105" s="10" t="str">
        <f t="shared" si="289"/>
        <v>2012</v>
      </c>
      <c r="E3105" s="3">
        <v>41274</v>
      </c>
      <c r="F3105" s="13">
        <f t="shared" si="290"/>
        <v>4</v>
      </c>
      <c r="G3105" s="2" t="s">
        <v>3818</v>
      </c>
      <c r="H3105" s="2" t="s">
        <v>3134</v>
      </c>
      <c r="I3105" s="22" t="str">
        <f t="shared" si="291"/>
        <v>United States</v>
      </c>
      <c r="J3105" s="22" t="str">
        <f t="shared" si="292"/>
        <v>California</v>
      </c>
      <c r="K3105" s="2" t="s">
        <v>16</v>
      </c>
      <c r="L3105" s="2" t="s">
        <v>757</v>
      </c>
      <c r="M3105" s="4">
        <v>668.16</v>
      </c>
      <c r="N3105" s="4">
        <v>9</v>
      </c>
      <c r="O3105" s="4">
        <v>75.168000000000006</v>
      </c>
      <c r="P3105" s="14">
        <f t="shared" si="293"/>
        <v>0.11250000000000002</v>
      </c>
    </row>
    <row r="3106" spans="1:16" ht="14.25" customHeight="1" x14ac:dyDescent="0.25">
      <c r="A3106" s="2" t="s">
        <v>3071</v>
      </c>
      <c r="B3106" s="3">
        <v>41987</v>
      </c>
      <c r="C3106" s="10" t="str">
        <f t="shared" si="288"/>
        <v>December</v>
      </c>
      <c r="D3106" s="10" t="str">
        <f t="shared" si="289"/>
        <v>2014</v>
      </c>
      <c r="E3106" s="3">
        <v>41992</v>
      </c>
      <c r="F3106" s="13">
        <f t="shared" si="290"/>
        <v>5</v>
      </c>
      <c r="G3106" s="2" t="s">
        <v>3659</v>
      </c>
      <c r="H3106" s="2" t="s">
        <v>3134</v>
      </c>
      <c r="I3106" s="22" t="str">
        <f t="shared" si="291"/>
        <v>United States</v>
      </c>
      <c r="J3106" s="22" t="str">
        <f t="shared" si="292"/>
        <v>California</v>
      </c>
      <c r="K3106" s="2" t="s">
        <v>9</v>
      </c>
      <c r="L3106" s="2" t="s">
        <v>2303</v>
      </c>
      <c r="M3106" s="4">
        <v>8.64</v>
      </c>
      <c r="N3106" s="4">
        <v>3</v>
      </c>
      <c r="O3106" s="4">
        <v>4.2336</v>
      </c>
      <c r="P3106" s="14">
        <f t="shared" si="293"/>
        <v>0.49</v>
      </c>
    </row>
    <row r="3107" spans="1:16" ht="14.25" customHeight="1" x14ac:dyDescent="0.25">
      <c r="A3107" s="2" t="s">
        <v>3071</v>
      </c>
      <c r="B3107" s="3">
        <v>41987</v>
      </c>
      <c r="C3107" s="10" t="str">
        <f t="shared" si="288"/>
        <v>December</v>
      </c>
      <c r="D3107" s="10" t="str">
        <f t="shared" si="289"/>
        <v>2014</v>
      </c>
      <c r="E3107" s="3">
        <v>41992</v>
      </c>
      <c r="F3107" s="13">
        <f t="shared" si="290"/>
        <v>5</v>
      </c>
      <c r="G3107" s="2" t="s">
        <v>3659</v>
      </c>
      <c r="H3107" s="2" t="s">
        <v>3134</v>
      </c>
      <c r="I3107" s="22" t="str">
        <f t="shared" si="291"/>
        <v>United States</v>
      </c>
      <c r="J3107" s="22" t="str">
        <f t="shared" si="292"/>
        <v>California</v>
      </c>
      <c r="K3107" s="2" t="s">
        <v>45</v>
      </c>
      <c r="L3107" s="2" t="s">
        <v>558</v>
      </c>
      <c r="M3107" s="4">
        <v>38.880000000000003</v>
      </c>
      <c r="N3107" s="4">
        <v>6</v>
      </c>
      <c r="O3107" s="4">
        <v>18.662400000000002</v>
      </c>
      <c r="P3107" s="14">
        <f t="shared" si="293"/>
        <v>0.48000000000000004</v>
      </c>
    </row>
    <row r="3108" spans="1:16" ht="14.25" customHeight="1" x14ac:dyDescent="0.25">
      <c r="A3108" s="2" t="s">
        <v>3071</v>
      </c>
      <c r="B3108" s="3">
        <v>41987</v>
      </c>
      <c r="C3108" s="10" t="str">
        <f t="shared" si="288"/>
        <v>December</v>
      </c>
      <c r="D3108" s="10" t="str">
        <f t="shared" si="289"/>
        <v>2014</v>
      </c>
      <c r="E3108" s="3">
        <v>41992</v>
      </c>
      <c r="F3108" s="13">
        <f t="shared" si="290"/>
        <v>5</v>
      </c>
      <c r="G3108" s="2" t="s">
        <v>3659</v>
      </c>
      <c r="H3108" s="2" t="s">
        <v>3134</v>
      </c>
      <c r="I3108" s="22" t="str">
        <f t="shared" si="291"/>
        <v>United States</v>
      </c>
      <c r="J3108" s="22" t="str">
        <f t="shared" si="292"/>
        <v>California</v>
      </c>
      <c r="K3108" s="2" t="s">
        <v>12</v>
      </c>
      <c r="L3108" s="2" t="s">
        <v>3072</v>
      </c>
      <c r="M3108" s="4">
        <v>201.04</v>
      </c>
      <c r="N3108" s="4">
        <v>8</v>
      </c>
      <c r="O3108" s="4">
        <v>54.280799999999999</v>
      </c>
      <c r="P3108" s="14">
        <f t="shared" si="293"/>
        <v>0.27</v>
      </c>
    </row>
    <row r="3109" spans="1:16" ht="14.25" customHeight="1" x14ac:dyDescent="0.25">
      <c r="A3109" s="2" t="s">
        <v>3071</v>
      </c>
      <c r="B3109" s="3">
        <v>41987</v>
      </c>
      <c r="C3109" s="10" t="str">
        <f t="shared" si="288"/>
        <v>December</v>
      </c>
      <c r="D3109" s="10" t="str">
        <f t="shared" si="289"/>
        <v>2014</v>
      </c>
      <c r="E3109" s="3">
        <v>41992</v>
      </c>
      <c r="F3109" s="13">
        <f t="shared" si="290"/>
        <v>5</v>
      </c>
      <c r="G3109" s="2" t="s">
        <v>3659</v>
      </c>
      <c r="H3109" s="2" t="s">
        <v>3134</v>
      </c>
      <c r="I3109" s="22" t="str">
        <f t="shared" si="291"/>
        <v>United States</v>
      </c>
      <c r="J3109" s="22" t="str">
        <f t="shared" si="292"/>
        <v>California</v>
      </c>
      <c r="K3109" s="2" t="s">
        <v>45</v>
      </c>
      <c r="L3109" s="2" t="s">
        <v>2086</v>
      </c>
      <c r="M3109" s="4">
        <v>12.96</v>
      </c>
      <c r="N3109" s="4">
        <v>2</v>
      </c>
      <c r="O3109" s="4">
        <v>6.3503999999999996</v>
      </c>
      <c r="P3109" s="14">
        <f t="shared" si="293"/>
        <v>0.48999999999999994</v>
      </c>
    </row>
    <row r="3110" spans="1:16" ht="14.25" customHeight="1" x14ac:dyDescent="0.25">
      <c r="A3110" s="2" t="s">
        <v>3073</v>
      </c>
      <c r="B3110" s="3">
        <v>41642</v>
      </c>
      <c r="C3110" s="10" t="str">
        <f t="shared" si="288"/>
        <v>January</v>
      </c>
      <c r="D3110" s="10" t="str">
        <f t="shared" si="289"/>
        <v>2014</v>
      </c>
      <c r="E3110" s="3">
        <v>41644</v>
      </c>
      <c r="F3110" s="13">
        <f t="shared" si="290"/>
        <v>2</v>
      </c>
      <c r="G3110" s="2" t="s">
        <v>3979</v>
      </c>
      <c r="H3110" s="2" t="s">
        <v>3131</v>
      </c>
      <c r="I3110" s="22" t="str">
        <f t="shared" si="291"/>
        <v>United States</v>
      </c>
      <c r="J3110" s="22" t="str">
        <f t="shared" si="292"/>
        <v>California</v>
      </c>
      <c r="K3110" s="2" t="s">
        <v>38</v>
      </c>
      <c r="L3110" s="2" t="s">
        <v>1054</v>
      </c>
      <c r="M3110" s="4">
        <v>16.59</v>
      </c>
      <c r="N3110" s="4">
        <v>1</v>
      </c>
      <c r="O3110" s="4">
        <v>5.8064999999999998</v>
      </c>
      <c r="P3110" s="14">
        <f t="shared" si="293"/>
        <v>0.35</v>
      </c>
    </row>
    <row r="3111" spans="1:16" ht="14.25" customHeight="1" x14ac:dyDescent="0.25">
      <c r="A3111" s="2" t="s">
        <v>3074</v>
      </c>
      <c r="B3111" s="3">
        <v>41790</v>
      </c>
      <c r="C3111" s="10" t="str">
        <f t="shared" si="288"/>
        <v>May</v>
      </c>
      <c r="D3111" s="10" t="str">
        <f t="shared" si="289"/>
        <v>2014</v>
      </c>
      <c r="E3111" s="3">
        <v>41794</v>
      </c>
      <c r="F3111" s="13">
        <f t="shared" si="290"/>
        <v>4</v>
      </c>
      <c r="G3111" s="2" t="s">
        <v>3564</v>
      </c>
      <c r="H3111" s="2" t="s">
        <v>3149</v>
      </c>
      <c r="I3111" s="22" t="str">
        <f t="shared" si="291"/>
        <v>United States</v>
      </c>
      <c r="J3111" s="22" t="str">
        <f t="shared" si="292"/>
        <v>California</v>
      </c>
      <c r="K3111" s="2" t="s">
        <v>14</v>
      </c>
      <c r="L3111" s="2" t="s">
        <v>597</v>
      </c>
      <c r="M3111" s="4">
        <v>35.1</v>
      </c>
      <c r="N3111" s="4">
        <v>6</v>
      </c>
      <c r="O3111" s="4">
        <v>10.179</v>
      </c>
      <c r="P3111" s="14">
        <f t="shared" si="293"/>
        <v>0.28999999999999998</v>
      </c>
    </row>
    <row r="3112" spans="1:16" ht="14.25" customHeight="1" x14ac:dyDescent="0.25">
      <c r="A3112" s="2" t="s">
        <v>3075</v>
      </c>
      <c r="B3112" s="3">
        <v>41907</v>
      </c>
      <c r="C3112" s="10" t="str">
        <f t="shared" si="288"/>
        <v>September</v>
      </c>
      <c r="D3112" s="10" t="str">
        <f t="shared" si="289"/>
        <v>2014</v>
      </c>
      <c r="E3112" s="3">
        <v>41911</v>
      </c>
      <c r="F3112" s="13">
        <f t="shared" si="290"/>
        <v>4</v>
      </c>
      <c r="G3112" s="2" t="s">
        <v>3324</v>
      </c>
      <c r="H3112" s="2" t="s">
        <v>3134</v>
      </c>
      <c r="I3112" s="22" t="str">
        <f t="shared" si="291"/>
        <v>United States</v>
      </c>
      <c r="J3112" s="22" t="str">
        <f t="shared" si="292"/>
        <v>California</v>
      </c>
      <c r="K3112" s="2" t="s">
        <v>45</v>
      </c>
      <c r="L3112" s="2" t="s">
        <v>1967</v>
      </c>
      <c r="M3112" s="4">
        <v>31.08</v>
      </c>
      <c r="N3112" s="4">
        <v>6</v>
      </c>
      <c r="O3112" s="4">
        <v>15.229200000000001</v>
      </c>
      <c r="P3112" s="14">
        <f t="shared" si="293"/>
        <v>0.49000000000000005</v>
      </c>
    </row>
    <row r="3113" spans="1:16" ht="14.25" customHeight="1" x14ac:dyDescent="0.25">
      <c r="A3113" s="2" t="s">
        <v>3075</v>
      </c>
      <c r="B3113" s="3">
        <v>41907</v>
      </c>
      <c r="C3113" s="10" t="str">
        <f t="shared" si="288"/>
        <v>September</v>
      </c>
      <c r="D3113" s="10" t="str">
        <f t="shared" si="289"/>
        <v>2014</v>
      </c>
      <c r="E3113" s="3">
        <v>41911</v>
      </c>
      <c r="F3113" s="13">
        <f t="shared" si="290"/>
        <v>4</v>
      </c>
      <c r="G3113" s="2" t="s">
        <v>3324</v>
      </c>
      <c r="H3113" s="2" t="s">
        <v>3134</v>
      </c>
      <c r="I3113" s="22" t="str">
        <f t="shared" si="291"/>
        <v>United States</v>
      </c>
      <c r="J3113" s="22" t="str">
        <f t="shared" si="292"/>
        <v>California</v>
      </c>
      <c r="K3113" s="2" t="s">
        <v>82</v>
      </c>
      <c r="L3113" s="2" t="s">
        <v>295</v>
      </c>
      <c r="M3113" s="4">
        <v>7.3</v>
      </c>
      <c r="N3113" s="4">
        <v>2</v>
      </c>
      <c r="O3113" s="4">
        <v>2.19</v>
      </c>
      <c r="P3113" s="14">
        <f t="shared" si="293"/>
        <v>0.3</v>
      </c>
    </row>
    <row r="3114" spans="1:16" ht="14.25" customHeight="1" x14ac:dyDescent="0.25">
      <c r="A3114" s="2" t="s">
        <v>3076</v>
      </c>
      <c r="B3114" s="3">
        <v>41989</v>
      </c>
      <c r="C3114" s="10" t="str">
        <f t="shared" si="288"/>
        <v>December</v>
      </c>
      <c r="D3114" s="10" t="str">
        <f t="shared" si="289"/>
        <v>2014</v>
      </c>
      <c r="E3114" s="3">
        <v>41993</v>
      </c>
      <c r="F3114" s="13">
        <f t="shared" si="290"/>
        <v>4</v>
      </c>
      <c r="G3114" s="2" t="s">
        <v>3867</v>
      </c>
      <c r="H3114" s="2" t="s">
        <v>3151</v>
      </c>
      <c r="I3114" s="22" t="str">
        <f t="shared" si="291"/>
        <v>United States</v>
      </c>
      <c r="J3114" s="22" t="str">
        <f t="shared" si="292"/>
        <v>California</v>
      </c>
      <c r="K3114" s="2" t="s">
        <v>45</v>
      </c>
      <c r="L3114" s="2" t="s">
        <v>130</v>
      </c>
      <c r="M3114" s="4">
        <v>22.83</v>
      </c>
      <c r="N3114" s="4">
        <v>3</v>
      </c>
      <c r="O3114" s="4">
        <v>10.7301</v>
      </c>
      <c r="P3114" s="14">
        <f t="shared" si="293"/>
        <v>0.47000000000000003</v>
      </c>
    </row>
    <row r="3115" spans="1:16" ht="14.25" customHeight="1" x14ac:dyDescent="0.25">
      <c r="A3115" s="2" t="s">
        <v>3076</v>
      </c>
      <c r="B3115" s="3">
        <v>41989</v>
      </c>
      <c r="C3115" s="10" t="str">
        <f t="shared" si="288"/>
        <v>December</v>
      </c>
      <c r="D3115" s="10" t="str">
        <f t="shared" si="289"/>
        <v>2014</v>
      </c>
      <c r="E3115" s="3">
        <v>41993</v>
      </c>
      <c r="F3115" s="13">
        <f t="shared" si="290"/>
        <v>4</v>
      </c>
      <c r="G3115" s="2" t="s">
        <v>3867</v>
      </c>
      <c r="H3115" s="2" t="s">
        <v>3151</v>
      </c>
      <c r="I3115" s="22" t="str">
        <f t="shared" si="291"/>
        <v>United States</v>
      </c>
      <c r="J3115" s="22" t="str">
        <f t="shared" si="292"/>
        <v>California</v>
      </c>
      <c r="K3115" s="2" t="s">
        <v>20</v>
      </c>
      <c r="L3115" s="2" t="s">
        <v>2630</v>
      </c>
      <c r="M3115" s="4">
        <v>54.32</v>
      </c>
      <c r="N3115" s="4">
        <v>4</v>
      </c>
      <c r="O3115" s="4">
        <v>16.295999999999999</v>
      </c>
      <c r="P3115" s="14">
        <f t="shared" si="293"/>
        <v>0.3</v>
      </c>
    </row>
    <row r="3116" spans="1:16" ht="14.25" customHeight="1" x14ac:dyDescent="0.25">
      <c r="A3116" s="2" t="s">
        <v>3076</v>
      </c>
      <c r="B3116" s="3">
        <v>41989</v>
      </c>
      <c r="C3116" s="10" t="str">
        <f t="shared" si="288"/>
        <v>December</v>
      </c>
      <c r="D3116" s="10" t="str">
        <f t="shared" si="289"/>
        <v>2014</v>
      </c>
      <c r="E3116" s="3">
        <v>41993</v>
      </c>
      <c r="F3116" s="13">
        <f t="shared" si="290"/>
        <v>4</v>
      </c>
      <c r="G3116" s="2" t="s">
        <v>3867</v>
      </c>
      <c r="H3116" s="2" t="s">
        <v>3151</v>
      </c>
      <c r="I3116" s="22" t="str">
        <f t="shared" si="291"/>
        <v>United States</v>
      </c>
      <c r="J3116" s="22" t="str">
        <f t="shared" si="292"/>
        <v>California</v>
      </c>
      <c r="K3116" s="2" t="s">
        <v>16</v>
      </c>
      <c r="L3116" s="2" t="s">
        <v>1073</v>
      </c>
      <c r="M3116" s="4">
        <v>196.77600000000001</v>
      </c>
      <c r="N3116" s="4">
        <v>3</v>
      </c>
      <c r="O3116" s="4">
        <v>14.7582</v>
      </c>
      <c r="P3116" s="14">
        <f t="shared" si="293"/>
        <v>7.4999999999999997E-2</v>
      </c>
    </row>
    <row r="3117" spans="1:16" ht="14.25" customHeight="1" x14ac:dyDescent="0.25">
      <c r="A3117" s="2" t="s">
        <v>3077</v>
      </c>
      <c r="B3117" s="3">
        <v>41578</v>
      </c>
      <c r="C3117" s="10" t="str">
        <f t="shared" si="288"/>
        <v>October</v>
      </c>
      <c r="D3117" s="10" t="str">
        <f t="shared" si="289"/>
        <v>2013</v>
      </c>
      <c r="E3117" s="3">
        <v>41583</v>
      </c>
      <c r="F3117" s="13">
        <f t="shared" si="290"/>
        <v>5</v>
      </c>
      <c r="G3117" s="2" t="s">
        <v>3724</v>
      </c>
      <c r="H3117" s="2" t="s">
        <v>3299</v>
      </c>
      <c r="I3117" s="22" t="str">
        <f t="shared" si="291"/>
        <v>United States</v>
      </c>
      <c r="J3117" s="22" t="str">
        <f t="shared" si="292"/>
        <v>California</v>
      </c>
      <c r="K3117" s="2" t="s">
        <v>79</v>
      </c>
      <c r="L3117" s="2" t="s">
        <v>2354</v>
      </c>
      <c r="M3117" s="4">
        <v>3.62</v>
      </c>
      <c r="N3117" s="4">
        <v>2</v>
      </c>
      <c r="O3117" s="4">
        <v>1.1946000000000001</v>
      </c>
      <c r="P3117" s="14">
        <f t="shared" si="293"/>
        <v>0.33</v>
      </c>
    </row>
    <row r="3118" spans="1:16" ht="14.25" customHeight="1" x14ac:dyDescent="0.25">
      <c r="A3118" s="2" t="s">
        <v>3078</v>
      </c>
      <c r="B3118" s="3">
        <v>41932</v>
      </c>
      <c r="C3118" s="10" t="str">
        <f t="shared" si="288"/>
        <v>October</v>
      </c>
      <c r="D3118" s="10" t="str">
        <f t="shared" si="289"/>
        <v>2014</v>
      </c>
      <c r="E3118" s="3">
        <v>41936</v>
      </c>
      <c r="F3118" s="13">
        <f t="shared" si="290"/>
        <v>4</v>
      </c>
      <c r="G3118" s="2" t="s">
        <v>3980</v>
      </c>
      <c r="H3118" s="2" t="s">
        <v>3134</v>
      </c>
      <c r="I3118" s="22" t="str">
        <f t="shared" si="291"/>
        <v>United States</v>
      </c>
      <c r="J3118" s="22" t="str">
        <f t="shared" si="292"/>
        <v>California</v>
      </c>
      <c r="K3118" s="2" t="s">
        <v>18</v>
      </c>
      <c r="L3118" s="2" t="s">
        <v>2100</v>
      </c>
      <c r="M3118" s="4">
        <v>39.624000000000002</v>
      </c>
      <c r="N3118" s="4">
        <v>3</v>
      </c>
      <c r="O3118" s="4">
        <v>13.868399999999999</v>
      </c>
      <c r="P3118" s="14">
        <f t="shared" si="293"/>
        <v>0.35</v>
      </c>
    </row>
    <row r="3119" spans="1:16" ht="14.25" customHeight="1" x14ac:dyDescent="0.25">
      <c r="A3119" s="2" t="s">
        <v>3079</v>
      </c>
      <c r="B3119" s="3">
        <v>41569</v>
      </c>
      <c r="C3119" s="10" t="str">
        <f t="shared" si="288"/>
        <v>October</v>
      </c>
      <c r="D3119" s="10" t="str">
        <f t="shared" si="289"/>
        <v>2013</v>
      </c>
      <c r="E3119" s="3">
        <v>41575</v>
      </c>
      <c r="F3119" s="13">
        <f t="shared" si="290"/>
        <v>6</v>
      </c>
      <c r="G3119" s="2" t="s">
        <v>3643</v>
      </c>
      <c r="H3119" s="2" t="s">
        <v>3131</v>
      </c>
      <c r="I3119" s="22" t="str">
        <f t="shared" si="291"/>
        <v>United States</v>
      </c>
      <c r="J3119" s="22" t="str">
        <f t="shared" si="292"/>
        <v>California</v>
      </c>
      <c r="K3119" s="2" t="s">
        <v>72</v>
      </c>
      <c r="L3119" s="2" t="s">
        <v>3080</v>
      </c>
      <c r="M3119" s="4">
        <v>242.136</v>
      </c>
      <c r="N3119" s="4">
        <v>3</v>
      </c>
      <c r="O3119" s="4">
        <v>12.1068</v>
      </c>
      <c r="P3119" s="14">
        <f t="shared" si="293"/>
        <v>0.05</v>
      </c>
    </row>
    <row r="3120" spans="1:16" ht="14.25" customHeight="1" x14ac:dyDescent="0.25">
      <c r="A3120" s="2" t="s">
        <v>3079</v>
      </c>
      <c r="B3120" s="3">
        <v>41569</v>
      </c>
      <c r="C3120" s="10" t="str">
        <f t="shared" si="288"/>
        <v>October</v>
      </c>
      <c r="D3120" s="10" t="str">
        <f t="shared" si="289"/>
        <v>2013</v>
      </c>
      <c r="E3120" s="3">
        <v>41575</v>
      </c>
      <c r="F3120" s="13">
        <f t="shared" si="290"/>
        <v>6</v>
      </c>
      <c r="G3120" s="2" t="s">
        <v>3643</v>
      </c>
      <c r="H3120" s="2" t="s">
        <v>3131</v>
      </c>
      <c r="I3120" s="22" t="str">
        <f t="shared" si="291"/>
        <v>United States</v>
      </c>
      <c r="J3120" s="22" t="str">
        <f t="shared" si="292"/>
        <v>California</v>
      </c>
      <c r="K3120" s="2" t="s">
        <v>14</v>
      </c>
      <c r="L3120" s="2" t="s">
        <v>1715</v>
      </c>
      <c r="M3120" s="4">
        <v>12.39</v>
      </c>
      <c r="N3120" s="4">
        <v>3</v>
      </c>
      <c r="O3120" s="4">
        <v>5.6993999999999998</v>
      </c>
      <c r="P3120" s="14">
        <f t="shared" si="293"/>
        <v>0.45999999999999996</v>
      </c>
    </row>
    <row r="3121" spans="1:16" ht="14.25" customHeight="1" x14ac:dyDescent="0.25">
      <c r="A3121" s="2" t="s">
        <v>3079</v>
      </c>
      <c r="B3121" s="3">
        <v>41569</v>
      </c>
      <c r="C3121" s="10" t="str">
        <f t="shared" si="288"/>
        <v>October</v>
      </c>
      <c r="D3121" s="10" t="str">
        <f t="shared" si="289"/>
        <v>2013</v>
      </c>
      <c r="E3121" s="3">
        <v>41575</v>
      </c>
      <c r="F3121" s="13">
        <f t="shared" si="290"/>
        <v>6</v>
      </c>
      <c r="G3121" s="2" t="s">
        <v>3643</v>
      </c>
      <c r="H3121" s="2" t="s">
        <v>3131</v>
      </c>
      <c r="I3121" s="22" t="str">
        <f t="shared" si="291"/>
        <v>United States</v>
      </c>
      <c r="J3121" s="22" t="str">
        <f t="shared" si="292"/>
        <v>California</v>
      </c>
      <c r="K3121" s="2" t="s">
        <v>12</v>
      </c>
      <c r="L3121" s="2" t="s">
        <v>1862</v>
      </c>
      <c r="M3121" s="4">
        <v>19.96</v>
      </c>
      <c r="N3121" s="4">
        <v>2</v>
      </c>
      <c r="O3121" s="4">
        <v>5.5888</v>
      </c>
      <c r="P3121" s="14">
        <f t="shared" si="293"/>
        <v>0.27999999999999997</v>
      </c>
    </row>
    <row r="3122" spans="1:16" ht="14.25" customHeight="1" x14ac:dyDescent="0.25">
      <c r="A3122" s="2" t="s">
        <v>3079</v>
      </c>
      <c r="B3122" s="3">
        <v>41569</v>
      </c>
      <c r="C3122" s="10" t="str">
        <f t="shared" si="288"/>
        <v>October</v>
      </c>
      <c r="D3122" s="10" t="str">
        <f t="shared" si="289"/>
        <v>2013</v>
      </c>
      <c r="E3122" s="3">
        <v>41575</v>
      </c>
      <c r="F3122" s="13">
        <f t="shared" si="290"/>
        <v>6</v>
      </c>
      <c r="G3122" s="2" t="s">
        <v>3643</v>
      </c>
      <c r="H3122" s="2" t="s">
        <v>3131</v>
      </c>
      <c r="I3122" s="22" t="str">
        <f t="shared" si="291"/>
        <v>United States</v>
      </c>
      <c r="J3122" s="22" t="str">
        <f t="shared" si="292"/>
        <v>California</v>
      </c>
      <c r="K3122" s="2" t="s">
        <v>28</v>
      </c>
      <c r="L3122" s="2" t="s">
        <v>225</v>
      </c>
      <c r="M3122" s="4">
        <v>340.92</v>
      </c>
      <c r="N3122" s="4">
        <v>3</v>
      </c>
      <c r="O3122" s="4">
        <v>3.4091999999999998</v>
      </c>
      <c r="P3122" s="14">
        <f t="shared" si="293"/>
        <v>9.9999999999999985E-3</v>
      </c>
    </row>
    <row r="3123" spans="1:16" ht="14.25" customHeight="1" x14ac:dyDescent="0.25">
      <c r="A3123" s="2" t="s">
        <v>3081</v>
      </c>
      <c r="B3123" s="3">
        <v>41586</v>
      </c>
      <c r="C3123" s="10" t="str">
        <f t="shared" si="288"/>
        <v>November</v>
      </c>
      <c r="D3123" s="10" t="str">
        <f t="shared" si="289"/>
        <v>2013</v>
      </c>
      <c r="E3123" s="3">
        <v>41591</v>
      </c>
      <c r="F3123" s="13">
        <f t="shared" si="290"/>
        <v>5</v>
      </c>
      <c r="G3123" s="2" t="s">
        <v>3475</v>
      </c>
      <c r="H3123" s="2" t="s">
        <v>3134</v>
      </c>
      <c r="I3123" s="22" t="str">
        <f t="shared" si="291"/>
        <v>United States</v>
      </c>
      <c r="J3123" s="22" t="str">
        <f t="shared" si="292"/>
        <v>California</v>
      </c>
      <c r="K3123" s="2" t="s">
        <v>18</v>
      </c>
      <c r="L3123" s="2" t="s">
        <v>1250</v>
      </c>
      <c r="M3123" s="4">
        <v>57.584000000000003</v>
      </c>
      <c r="N3123" s="4">
        <v>2</v>
      </c>
      <c r="O3123" s="4">
        <v>20.154399999999999</v>
      </c>
      <c r="P3123" s="14">
        <f t="shared" si="293"/>
        <v>0.35</v>
      </c>
    </row>
    <row r="3124" spans="1:16" ht="14.25" customHeight="1" x14ac:dyDescent="0.25">
      <c r="A3124" s="2" t="s">
        <v>3082</v>
      </c>
      <c r="B3124" s="3">
        <v>41900</v>
      </c>
      <c r="C3124" s="10" t="str">
        <f t="shared" si="288"/>
        <v>September</v>
      </c>
      <c r="D3124" s="10" t="str">
        <f t="shared" si="289"/>
        <v>2014</v>
      </c>
      <c r="E3124" s="3">
        <v>41903</v>
      </c>
      <c r="F3124" s="13">
        <f t="shared" si="290"/>
        <v>3</v>
      </c>
      <c r="G3124" s="2" t="s">
        <v>3617</v>
      </c>
      <c r="H3124" s="2" t="s">
        <v>3251</v>
      </c>
      <c r="I3124" s="22" t="str">
        <f t="shared" si="291"/>
        <v>United States</v>
      </c>
      <c r="J3124" s="22" t="str">
        <f t="shared" si="292"/>
        <v>Idaho</v>
      </c>
      <c r="K3124" s="2" t="s">
        <v>38</v>
      </c>
      <c r="L3124" s="2" t="s">
        <v>649</v>
      </c>
      <c r="M3124" s="4">
        <v>89.97</v>
      </c>
      <c r="N3124" s="4">
        <v>3</v>
      </c>
      <c r="O3124" s="4">
        <v>37.787399999999998</v>
      </c>
      <c r="P3124" s="14">
        <f t="shared" si="293"/>
        <v>0.42</v>
      </c>
    </row>
    <row r="3125" spans="1:16" ht="14.25" customHeight="1" x14ac:dyDescent="0.25">
      <c r="A3125" s="2" t="s">
        <v>3083</v>
      </c>
      <c r="B3125" s="3">
        <v>40815</v>
      </c>
      <c r="C3125" s="10" t="str">
        <f t="shared" si="288"/>
        <v>September</v>
      </c>
      <c r="D3125" s="10" t="str">
        <f t="shared" si="289"/>
        <v>2011</v>
      </c>
      <c r="E3125" s="3">
        <v>40820</v>
      </c>
      <c r="F3125" s="13">
        <f t="shared" si="290"/>
        <v>5</v>
      </c>
      <c r="G3125" s="2" t="s">
        <v>3981</v>
      </c>
      <c r="H3125" s="2" t="s">
        <v>3132</v>
      </c>
      <c r="I3125" s="22" t="str">
        <f t="shared" si="291"/>
        <v>United States</v>
      </c>
      <c r="J3125" s="22" t="str">
        <f t="shared" si="292"/>
        <v>Washington</v>
      </c>
      <c r="K3125" s="2" t="s">
        <v>18</v>
      </c>
      <c r="L3125" s="2" t="s">
        <v>1085</v>
      </c>
      <c r="M3125" s="4">
        <v>10.048</v>
      </c>
      <c r="N3125" s="4">
        <v>2</v>
      </c>
      <c r="O3125" s="4">
        <v>3.14</v>
      </c>
      <c r="P3125" s="14">
        <f t="shared" si="293"/>
        <v>0.3125</v>
      </c>
    </row>
    <row r="3126" spans="1:16" ht="14.25" customHeight="1" x14ac:dyDescent="0.25">
      <c r="A3126" s="2" t="s">
        <v>3083</v>
      </c>
      <c r="B3126" s="3">
        <v>40815</v>
      </c>
      <c r="C3126" s="10" t="str">
        <f t="shared" si="288"/>
        <v>September</v>
      </c>
      <c r="D3126" s="10" t="str">
        <f t="shared" si="289"/>
        <v>2011</v>
      </c>
      <c r="E3126" s="3">
        <v>40820</v>
      </c>
      <c r="F3126" s="13">
        <f t="shared" si="290"/>
        <v>5</v>
      </c>
      <c r="G3126" s="2" t="s">
        <v>3981</v>
      </c>
      <c r="H3126" s="2" t="s">
        <v>3132</v>
      </c>
      <c r="I3126" s="22" t="str">
        <f t="shared" si="291"/>
        <v>United States</v>
      </c>
      <c r="J3126" s="22" t="str">
        <f t="shared" si="292"/>
        <v>Washington</v>
      </c>
      <c r="K3126" s="2" t="s">
        <v>28</v>
      </c>
      <c r="L3126" s="2" t="s">
        <v>452</v>
      </c>
      <c r="M3126" s="4">
        <v>807.75</v>
      </c>
      <c r="N3126" s="4">
        <v>5</v>
      </c>
      <c r="O3126" s="4">
        <v>153.4725</v>
      </c>
      <c r="P3126" s="14">
        <f t="shared" si="293"/>
        <v>0.19</v>
      </c>
    </row>
    <row r="3127" spans="1:16" ht="14.25" customHeight="1" x14ac:dyDescent="0.25">
      <c r="A3127" s="2" t="s">
        <v>3084</v>
      </c>
      <c r="B3127" s="3">
        <v>41958</v>
      </c>
      <c r="C3127" s="10" t="str">
        <f t="shared" si="288"/>
        <v>November</v>
      </c>
      <c r="D3127" s="10" t="str">
        <f t="shared" si="289"/>
        <v>2014</v>
      </c>
      <c r="E3127" s="3">
        <v>41963</v>
      </c>
      <c r="F3127" s="13">
        <f t="shared" si="290"/>
        <v>5</v>
      </c>
      <c r="G3127" s="2" t="s">
        <v>3555</v>
      </c>
      <c r="H3127" s="2" t="s">
        <v>3131</v>
      </c>
      <c r="I3127" s="22" t="str">
        <f t="shared" si="291"/>
        <v>United States</v>
      </c>
      <c r="J3127" s="22" t="str">
        <f t="shared" si="292"/>
        <v>California</v>
      </c>
      <c r="K3127" s="2" t="s">
        <v>14</v>
      </c>
      <c r="L3127" s="2" t="s">
        <v>1876</v>
      </c>
      <c r="M3127" s="4">
        <v>34.24</v>
      </c>
      <c r="N3127" s="4">
        <v>8</v>
      </c>
      <c r="O3127" s="4">
        <v>9.9296000000000006</v>
      </c>
      <c r="P3127" s="14">
        <f t="shared" si="293"/>
        <v>0.28999999999999998</v>
      </c>
    </row>
    <row r="3128" spans="1:16" ht="14.25" customHeight="1" x14ac:dyDescent="0.25">
      <c r="A3128" s="2" t="s">
        <v>3085</v>
      </c>
      <c r="B3128" s="3">
        <v>41715</v>
      </c>
      <c r="C3128" s="10" t="str">
        <f t="shared" si="288"/>
        <v>March</v>
      </c>
      <c r="D3128" s="10" t="str">
        <f t="shared" si="289"/>
        <v>2014</v>
      </c>
      <c r="E3128" s="3">
        <v>41720</v>
      </c>
      <c r="F3128" s="13">
        <f t="shared" si="290"/>
        <v>5</v>
      </c>
      <c r="G3128" s="2" t="s">
        <v>3623</v>
      </c>
      <c r="H3128" s="2" t="s">
        <v>3131</v>
      </c>
      <c r="I3128" s="22" t="str">
        <f t="shared" si="291"/>
        <v>United States</v>
      </c>
      <c r="J3128" s="22" t="str">
        <f t="shared" si="292"/>
        <v>California</v>
      </c>
      <c r="K3128" s="2" t="s">
        <v>28</v>
      </c>
      <c r="L3128" s="2" t="s">
        <v>1203</v>
      </c>
      <c r="M3128" s="4">
        <v>310.12</v>
      </c>
      <c r="N3128" s="4">
        <v>2</v>
      </c>
      <c r="O3128" s="4">
        <v>80.631200000000007</v>
      </c>
      <c r="P3128" s="14">
        <f t="shared" si="293"/>
        <v>0.26</v>
      </c>
    </row>
    <row r="3129" spans="1:16" ht="14.25" customHeight="1" x14ac:dyDescent="0.25">
      <c r="A3129" s="2" t="s">
        <v>3085</v>
      </c>
      <c r="B3129" s="3">
        <v>41715</v>
      </c>
      <c r="C3129" s="10" t="str">
        <f t="shared" si="288"/>
        <v>March</v>
      </c>
      <c r="D3129" s="10" t="str">
        <f t="shared" si="289"/>
        <v>2014</v>
      </c>
      <c r="E3129" s="3">
        <v>41720</v>
      </c>
      <c r="F3129" s="13">
        <f t="shared" si="290"/>
        <v>5</v>
      </c>
      <c r="G3129" s="2" t="s">
        <v>3623</v>
      </c>
      <c r="H3129" s="2" t="s">
        <v>3131</v>
      </c>
      <c r="I3129" s="22" t="str">
        <f t="shared" si="291"/>
        <v>United States</v>
      </c>
      <c r="J3129" s="22" t="str">
        <f t="shared" si="292"/>
        <v>California</v>
      </c>
      <c r="K3129" s="2" t="s">
        <v>18</v>
      </c>
      <c r="L3129" s="2" t="s">
        <v>2245</v>
      </c>
      <c r="M3129" s="4">
        <v>70.463999999999999</v>
      </c>
      <c r="N3129" s="4">
        <v>6</v>
      </c>
      <c r="O3129" s="4">
        <v>22.9008</v>
      </c>
      <c r="P3129" s="14">
        <f t="shared" si="293"/>
        <v>0.32500000000000001</v>
      </c>
    </row>
    <row r="3130" spans="1:16" ht="14.25" customHeight="1" x14ac:dyDescent="0.25">
      <c r="A3130" s="2" t="s">
        <v>3085</v>
      </c>
      <c r="B3130" s="3">
        <v>41715</v>
      </c>
      <c r="C3130" s="10" t="str">
        <f t="shared" si="288"/>
        <v>March</v>
      </c>
      <c r="D3130" s="10" t="str">
        <f t="shared" si="289"/>
        <v>2014</v>
      </c>
      <c r="E3130" s="3">
        <v>41720</v>
      </c>
      <c r="F3130" s="13">
        <f t="shared" si="290"/>
        <v>5</v>
      </c>
      <c r="G3130" s="2" t="s">
        <v>3623</v>
      </c>
      <c r="H3130" s="2" t="s">
        <v>3131</v>
      </c>
      <c r="I3130" s="22" t="str">
        <f t="shared" si="291"/>
        <v>United States</v>
      </c>
      <c r="J3130" s="22" t="str">
        <f t="shared" si="292"/>
        <v>California</v>
      </c>
      <c r="K3130" s="2" t="s">
        <v>18</v>
      </c>
      <c r="L3130" s="2" t="s">
        <v>2280</v>
      </c>
      <c r="M3130" s="4">
        <v>19.68</v>
      </c>
      <c r="N3130" s="4">
        <v>5</v>
      </c>
      <c r="O3130" s="4">
        <v>6.8879999999999999</v>
      </c>
      <c r="P3130" s="14">
        <f t="shared" si="293"/>
        <v>0.35</v>
      </c>
    </row>
    <row r="3131" spans="1:16" ht="14.25" customHeight="1" x14ac:dyDescent="0.25">
      <c r="A3131" s="2" t="s">
        <v>3085</v>
      </c>
      <c r="B3131" s="3">
        <v>41715</v>
      </c>
      <c r="C3131" s="10" t="str">
        <f t="shared" si="288"/>
        <v>March</v>
      </c>
      <c r="D3131" s="10" t="str">
        <f t="shared" si="289"/>
        <v>2014</v>
      </c>
      <c r="E3131" s="3">
        <v>41720</v>
      </c>
      <c r="F3131" s="13">
        <f t="shared" si="290"/>
        <v>5</v>
      </c>
      <c r="G3131" s="2" t="s">
        <v>3623</v>
      </c>
      <c r="H3131" s="2" t="s">
        <v>3131</v>
      </c>
      <c r="I3131" s="22" t="str">
        <f t="shared" si="291"/>
        <v>United States</v>
      </c>
      <c r="J3131" s="22" t="str">
        <f t="shared" si="292"/>
        <v>California</v>
      </c>
      <c r="K3131" s="2" t="s">
        <v>20</v>
      </c>
      <c r="L3131" s="2" t="s">
        <v>3086</v>
      </c>
      <c r="M3131" s="4">
        <v>140.66999999999999</v>
      </c>
      <c r="N3131" s="4">
        <v>3</v>
      </c>
      <c r="O3131" s="4">
        <v>54.8613</v>
      </c>
      <c r="P3131" s="14">
        <f t="shared" si="293"/>
        <v>0.39</v>
      </c>
    </row>
    <row r="3132" spans="1:16" ht="14.25" customHeight="1" x14ac:dyDescent="0.25">
      <c r="A3132" s="2" t="s">
        <v>3087</v>
      </c>
      <c r="B3132" s="3">
        <v>41972</v>
      </c>
      <c r="C3132" s="10" t="str">
        <f t="shared" si="288"/>
        <v>November</v>
      </c>
      <c r="D3132" s="10" t="str">
        <f t="shared" si="289"/>
        <v>2014</v>
      </c>
      <c r="E3132" s="3">
        <v>41976</v>
      </c>
      <c r="F3132" s="13">
        <f t="shared" si="290"/>
        <v>4</v>
      </c>
      <c r="G3132" s="2" t="s">
        <v>3659</v>
      </c>
      <c r="H3132" s="2" t="s">
        <v>3149</v>
      </c>
      <c r="I3132" s="22" t="str">
        <f t="shared" si="291"/>
        <v>United States</v>
      </c>
      <c r="J3132" s="22" t="str">
        <f t="shared" si="292"/>
        <v>California</v>
      </c>
      <c r="K3132" s="2" t="s">
        <v>9</v>
      </c>
      <c r="L3132" s="2" t="s">
        <v>2257</v>
      </c>
      <c r="M3132" s="4">
        <v>62.65</v>
      </c>
      <c r="N3132" s="4">
        <v>5</v>
      </c>
      <c r="O3132" s="4">
        <v>29.445499999999999</v>
      </c>
      <c r="P3132" s="14">
        <f t="shared" si="293"/>
        <v>0.47</v>
      </c>
    </row>
    <row r="3133" spans="1:16" ht="14.25" customHeight="1" x14ac:dyDescent="0.25">
      <c r="A3133" s="2" t="s">
        <v>3088</v>
      </c>
      <c r="B3133" s="3">
        <v>41968</v>
      </c>
      <c r="C3133" s="10" t="str">
        <f t="shared" si="288"/>
        <v>November</v>
      </c>
      <c r="D3133" s="10" t="str">
        <f t="shared" si="289"/>
        <v>2014</v>
      </c>
      <c r="E3133" s="3">
        <v>41968</v>
      </c>
      <c r="F3133" s="13">
        <f t="shared" si="290"/>
        <v>0</v>
      </c>
      <c r="G3133" s="2" t="s">
        <v>3842</v>
      </c>
      <c r="H3133" s="2" t="s">
        <v>3131</v>
      </c>
      <c r="I3133" s="22" t="str">
        <f t="shared" si="291"/>
        <v>United States</v>
      </c>
      <c r="J3133" s="22" t="str">
        <f t="shared" si="292"/>
        <v>California</v>
      </c>
      <c r="K3133" s="2" t="s">
        <v>22</v>
      </c>
      <c r="L3133" s="2" t="s">
        <v>1062</v>
      </c>
      <c r="M3133" s="4">
        <v>364.08</v>
      </c>
      <c r="N3133" s="4">
        <v>2</v>
      </c>
      <c r="O3133" s="4">
        <v>9.1020000000000003</v>
      </c>
      <c r="P3133" s="14">
        <f t="shared" si="293"/>
        <v>2.5000000000000001E-2</v>
      </c>
    </row>
    <row r="3134" spans="1:16" ht="14.25" customHeight="1" x14ac:dyDescent="0.25">
      <c r="A3134" s="2" t="s">
        <v>3088</v>
      </c>
      <c r="B3134" s="3">
        <v>41968</v>
      </c>
      <c r="C3134" s="10" t="str">
        <f t="shared" si="288"/>
        <v>November</v>
      </c>
      <c r="D3134" s="10" t="str">
        <f t="shared" si="289"/>
        <v>2014</v>
      </c>
      <c r="E3134" s="3">
        <v>41968</v>
      </c>
      <c r="F3134" s="13">
        <f t="shared" si="290"/>
        <v>0</v>
      </c>
      <c r="G3134" s="2" t="s">
        <v>3842</v>
      </c>
      <c r="H3134" s="2" t="s">
        <v>3131</v>
      </c>
      <c r="I3134" s="22" t="str">
        <f t="shared" si="291"/>
        <v>United States</v>
      </c>
      <c r="J3134" s="22" t="str">
        <f t="shared" si="292"/>
        <v>California</v>
      </c>
      <c r="K3134" s="2" t="s">
        <v>22</v>
      </c>
      <c r="L3134" s="2" t="s">
        <v>1766</v>
      </c>
      <c r="M3134" s="4">
        <v>71.087999999999994</v>
      </c>
      <c r="N3134" s="4">
        <v>2</v>
      </c>
      <c r="O3134" s="4">
        <v>-1.7771999999999999</v>
      </c>
      <c r="P3134" s="14">
        <f t="shared" si="293"/>
        <v>-2.5000000000000001E-2</v>
      </c>
    </row>
    <row r="3135" spans="1:16" ht="14.25" customHeight="1" x14ac:dyDescent="0.25">
      <c r="A3135" s="2" t="s">
        <v>3089</v>
      </c>
      <c r="B3135" s="3">
        <v>41457</v>
      </c>
      <c r="C3135" s="10" t="str">
        <f t="shared" si="288"/>
        <v>July</v>
      </c>
      <c r="D3135" s="10" t="str">
        <f t="shared" si="289"/>
        <v>2013</v>
      </c>
      <c r="E3135" s="3">
        <v>41458</v>
      </c>
      <c r="F3135" s="13">
        <f t="shared" si="290"/>
        <v>1</v>
      </c>
      <c r="G3135" s="2" t="s">
        <v>3407</v>
      </c>
      <c r="H3135" s="2" t="s">
        <v>3132</v>
      </c>
      <c r="I3135" s="22" t="str">
        <f t="shared" si="291"/>
        <v>United States</v>
      </c>
      <c r="J3135" s="22" t="str">
        <f t="shared" si="292"/>
        <v>Washington</v>
      </c>
      <c r="K3135" s="2" t="s">
        <v>18</v>
      </c>
      <c r="L3135" s="2" t="s">
        <v>946</v>
      </c>
      <c r="M3135" s="4">
        <v>2.496</v>
      </c>
      <c r="N3135" s="4">
        <v>1</v>
      </c>
      <c r="O3135" s="4">
        <v>0.90480000000000005</v>
      </c>
      <c r="P3135" s="14">
        <f t="shared" si="293"/>
        <v>0.36250000000000004</v>
      </c>
    </row>
    <row r="3136" spans="1:16" ht="14.25" customHeight="1" x14ac:dyDescent="0.25">
      <c r="A3136" s="2" t="s">
        <v>3090</v>
      </c>
      <c r="B3136" s="3">
        <v>41579</v>
      </c>
      <c r="C3136" s="10" t="str">
        <f t="shared" si="288"/>
        <v>November</v>
      </c>
      <c r="D3136" s="10" t="str">
        <f t="shared" si="289"/>
        <v>2013</v>
      </c>
      <c r="E3136" s="3">
        <v>41584</v>
      </c>
      <c r="F3136" s="13">
        <f t="shared" si="290"/>
        <v>5</v>
      </c>
      <c r="G3136" s="2" t="s">
        <v>3876</v>
      </c>
      <c r="H3136" s="2" t="s">
        <v>3134</v>
      </c>
      <c r="I3136" s="22" t="str">
        <f t="shared" si="291"/>
        <v>United States</v>
      </c>
      <c r="J3136" s="22" t="str">
        <f t="shared" si="292"/>
        <v>California</v>
      </c>
      <c r="K3136" s="2" t="s">
        <v>72</v>
      </c>
      <c r="L3136" s="2" t="s">
        <v>1173</v>
      </c>
      <c r="M3136" s="4">
        <v>1403.92</v>
      </c>
      <c r="N3136" s="4">
        <v>5</v>
      </c>
      <c r="O3136" s="4">
        <v>70.195999999999998</v>
      </c>
      <c r="P3136" s="14">
        <f t="shared" si="293"/>
        <v>4.9999999999999996E-2</v>
      </c>
    </row>
    <row r="3137" spans="1:16" ht="14.25" customHeight="1" x14ac:dyDescent="0.25">
      <c r="A3137" s="2" t="s">
        <v>3091</v>
      </c>
      <c r="B3137" s="3">
        <v>40589</v>
      </c>
      <c r="C3137" s="10" t="str">
        <f t="shared" si="288"/>
        <v>February</v>
      </c>
      <c r="D3137" s="10" t="str">
        <f t="shared" si="289"/>
        <v>2011</v>
      </c>
      <c r="E3137" s="3">
        <v>40593</v>
      </c>
      <c r="F3137" s="13">
        <f t="shared" si="290"/>
        <v>4</v>
      </c>
      <c r="G3137" s="2" t="s">
        <v>3514</v>
      </c>
      <c r="H3137" s="2" t="s">
        <v>3132</v>
      </c>
      <c r="I3137" s="22" t="str">
        <f t="shared" si="291"/>
        <v>United States</v>
      </c>
      <c r="J3137" s="22" t="str">
        <f t="shared" si="292"/>
        <v>Washington</v>
      </c>
      <c r="K3137" s="2" t="s">
        <v>38</v>
      </c>
      <c r="L3137" s="2" t="s">
        <v>1854</v>
      </c>
      <c r="M3137" s="4">
        <v>239.97</v>
      </c>
      <c r="N3137" s="4">
        <v>3</v>
      </c>
      <c r="O3137" s="4">
        <v>86.389200000000002</v>
      </c>
      <c r="P3137" s="14">
        <f t="shared" si="293"/>
        <v>0.36</v>
      </c>
    </row>
    <row r="3138" spans="1:16" ht="14.25" customHeight="1" x14ac:dyDescent="0.25">
      <c r="A3138" s="2" t="s">
        <v>3091</v>
      </c>
      <c r="B3138" s="3">
        <v>40589</v>
      </c>
      <c r="C3138" s="10" t="str">
        <f t="shared" si="288"/>
        <v>February</v>
      </c>
      <c r="D3138" s="10" t="str">
        <f t="shared" si="289"/>
        <v>2011</v>
      </c>
      <c r="E3138" s="3">
        <v>40593</v>
      </c>
      <c r="F3138" s="13">
        <f t="shared" si="290"/>
        <v>4</v>
      </c>
      <c r="G3138" s="2" t="s">
        <v>3514</v>
      </c>
      <c r="H3138" s="2" t="s">
        <v>3132</v>
      </c>
      <c r="I3138" s="22" t="str">
        <f t="shared" si="291"/>
        <v>United States</v>
      </c>
      <c r="J3138" s="22" t="str">
        <f t="shared" si="292"/>
        <v>Washington</v>
      </c>
      <c r="K3138" s="2" t="s">
        <v>20</v>
      </c>
      <c r="L3138" s="2" t="s">
        <v>3092</v>
      </c>
      <c r="M3138" s="4">
        <v>81.96</v>
      </c>
      <c r="N3138" s="4">
        <v>2</v>
      </c>
      <c r="O3138" s="4">
        <v>22.948799999999999</v>
      </c>
      <c r="P3138" s="14">
        <f t="shared" si="293"/>
        <v>0.28000000000000003</v>
      </c>
    </row>
    <row r="3139" spans="1:16" ht="14.25" customHeight="1" x14ac:dyDescent="0.25">
      <c r="A3139" s="2" t="s">
        <v>3091</v>
      </c>
      <c r="B3139" s="3">
        <v>40589</v>
      </c>
      <c r="C3139" s="10" t="str">
        <f t="shared" ref="C3139:C3202" si="294">TEXT(B3139,"mmmm")</f>
        <v>February</v>
      </c>
      <c r="D3139" s="10" t="str">
        <f t="shared" ref="D3139:D3202" si="295">TEXT(B3139,"yyyy")</f>
        <v>2011</v>
      </c>
      <c r="E3139" s="3">
        <v>40593</v>
      </c>
      <c r="F3139" s="13">
        <f t="shared" ref="F3139:F3202" si="296">E3139-B3139</f>
        <v>4</v>
      </c>
      <c r="G3139" s="2" t="s">
        <v>3514</v>
      </c>
      <c r="H3139" s="2" t="s">
        <v>3132</v>
      </c>
      <c r="I3139" s="22" t="str">
        <f t="shared" ref="I3139:I3202" si="297">LEFT(H3139,FIND(",",H3139)-1)</f>
        <v>United States</v>
      </c>
      <c r="J3139" s="22" t="str">
        <f t="shared" ref="J3139:J3202" si="298">TRIM(RIGHT(H3139,LEN(H3139)-FIND("@",SUBSTITUTE(H3139,",","@",LEN(H3139)-LEN(SUBSTITUTE(H3139,",",""))))))</f>
        <v>Washington</v>
      </c>
      <c r="K3139" s="2" t="s">
        <v>82</v>
      </c>
      <c r="L3139" s="2" t="s">
        <v>2116</v>
      </c>
      <c r="M3139" s="4">
        <v>238.62</v>
      </c>
      <c r="N3139" s="4">
        <v>2</v>
      </c>
      <c r="O3139" s="4">
        <v>4.7724000000000002</v>
      </c>
      <c r="P3139" s="14">
        <f t="shared" ref="P3139:P3202" si="299">IF(M3139=0,0,O3139/M3139)</f>
        <v>0.02</v>
      </c>
    </row>
    <row r="3140" spans="1:16" ht="14.25" customHeight="1" x14ac:dyDescent="0.25">
      <c r="A3140" s="2" t="s">
        <v>3093</v>
      </c>
      <c r="B3140" s="3">
        <v>40712</v>
      </c>
      <c r="C3140" s="10" t="str">
        <f t="shared" si="294"/>
        <v>June</v>
      </c>
      <c r="D3140" s="10" t="str">
        <f t="shared" si="295"/>
        <v>2011</v>
      </c>
      <c r="E3140" s="3">
        <v>40717</v>
      </c>
      <c r="F3140" s="13">
        <f t="shared" si="296"/>
        <v>5</v>
      </c>
      <c r="G3140" s="2" t="s">
        <v>3663</v>
      </c>
      <c r="H3140" s="2" t="s">
        <v>3131</v>
      </c>
      <c r="I3140" s="22" t="str">
        <f t="shared" si="297"/>
        <v>United States</v>
      </c>
      <c r="J3140" s="22" t="str">
        <f t="shared" si="298"/>
        <v>California</v>
      </c>
      <c r="K3140" s="2" t="s">
        <v>16</v>
      </c>
      <c r="L3140" s="2" t="s">
        <v>3094</v>
      </c>
      <c r="M3140" s="4">
        <v>139.80000000000001</v>
      </c>
      <c r="N3140" s="4">
        <v>5</v>
      </c>
      <c r="O3140" s="4">
        <v>12.2325</v>
      </c>
      <c r="P3140" s="14">
        <f t="shared" si="299"/>
        <v>8.7499999999999994E-2</v>
      </c>
    </row>
    <row r="3141" spans="1:16" ht="14.25" customHeight="1" x14ac:dyDescent="0.25">
      <c r="A3141" s="2" t="s">
        <v>3095</v>
      </c>
      <c r="B3141" s="3">
        <v>41981</v>
      </c>
      <c r="C3141" s="10" t="str">
        <f t="shared" si="294"/>
        <v>December</v>
      </c>
      <c r="D3141" s="10" t="str">
        <f t="shared" si="295"/>
        <v>2014</v>
      </c>
      <c r="E3141" s="3">
        <v>41988</v>
      </c>
      <c r="F3141" s="13">
        <f t="shared" si="296"/>
        <v>7</v>
      </c>
      <c r="G3141" s="2" t="s">
        <v>3789</v>
      </c>
      <c r="H3141" s="2" t="s">
        <v>3134</v>
      </c>
      <c r="I3141" s="22" t="str">
        <f t="shared" si="297"/>
        <v>United States</v>
      </c>
      <c r="J3141" s="22" t="str">
        <f t="shared" si="298"/>
        <v>California</v>
      </c>
      <c r="K3141" s="2" t="s">
        <v>45</v>
      </c>
      <c r="L3141" s="2" t="s">
        <v>1004</v>
      </c>
      <c r="M3141" s="4">
        <v>50.04</v>
      </c>
      <c r="N3141" s="4">
        <v>6</v>
      </c>
      <c r="O3141" s="4">
        <v>25.02</v>
      </c>
      <c r="P3141" s="14">
        <f t="shared" si="299"/>
        <v>0.5</v>
      </c>
    </row>
    <row r="3142" spans="1:16" ht="14.25" customHeight="1" x14ac:dyDescent="0.25">
      <c r="A3142" s="2" t="s">
        <v>3096</v>
      </c>
      <c r="B3142" s="3">
        <v>41912</v>
      </c>
      <c r="C3142" s="10" t="str">
        <f t="shared" si="294"/>
        <v>September</v>
      </c>
      <c r="D3142" s="10" t="str">
        <f t="shared" si="295"/>
        <v>2014</v>
      </c>
      <c r="E3142" s="3">
        <v>41919</v>
      </c>
      <c r="F3142" s="13">
        <f t="shared" si="296"/>
        <v>7</v>
      </c>
      <c r="G3142" s="2" t="s">
        <v>3849</v>
      </c>
      <c r="H3142" s="2" t="s">
        <v>3300</v>
      </c>
      <c r="I3142" s="22" t="str">
        <f t="shared" si="297"/>
        <v>United States</v>
      </c>
      <c r="J3142" s="22" t="str">
        <f t="shared" si="298"/>
        <v>California</v>
      </c>
      <c r="K3142" s="2" t="s">
        <v>82</v>
      </c>
      <c r="L3142" s="2" t="s">
        <v>3097</v>
      </c>
      <c r="M3142" s="4">
        <v>97.3</v>
      </c>
      <c r="N3142" s="4">
        <v>7</v>
      </c>
      <c r="O3142" s="4">
        <v>28.216999999999999</v>
      </c>
      <c r="P3142" s="14">
        <f t="shared" si="299"/>
        <v>0.28999999999999998</v>
      </c>
    </row>
    <row r="3143" spans="1:16" ht="14.25" customHeight="1" x14ac:dyDescent="0.25">
      <c r="A3143" s="2" t="s">
        <v>3098</v>
      </c>
      <c r="B3143" s="3">
        <v>40854</v>
      </c>
      <c r="C3143" s="10" t="str">
        <f t="shared" si="294"/>
        <v>November</v>
      </c>
      <c r="D3143" s="10" t="str">
        <f t="shared" si="295"/>
        <v>2011</v>
      </c>
      <c r="E3143" s="3">
        <v>40858</v>
      </c>
      <c r="F3143" s="13">
        <f t="shared" si="296"/>
        <v>4</v>
      </c>
      <c r="G3143" s="2" t="s">
        <v>3982</v>
      </c>
      <c r="H3143" s="2" t="s">
        <v>3137</v>
      </c>
      <c r="I3143" s="22" t="str">
        <f t="shared" si="297"/>
        <v>United States</v>
      </c>
      <c r="J3143" s="22" t="str">
        <f t="shared" si="298"/>
        <v>Oregon</v>
      </c>
      <c r="K3143" s="2" t="s">
        <v>45</v>
      </c>
      <c r="L3143" s="2" t="s">
        <v>57</v>
      </c>
      <c r="M3143" s="4">
        <v>25.92</v>
      </c>
      <c r="N3143" s="4">
        <v>5</v>
      </c>
      <c r="O3143" s="4">
        <v>9.0719999999999992</v>
      </c>
      <c r="P3143" s="14">
        <f t="shared" si="299"/>
        <v>0.34999999999999992</v>
      </c>
    </row>
    <row r="3144" spans="1:16" ht="14.25" customHeight="1" x14ac:dyDescent="0.25">
      <c r="A3144" s="2" t="s">
        <v>3098</v>
      </c>
      <c r="B3144" s="3">
        <v>40854</v>
      </c>
      <c r="C3144" s="10" t="str">
        <f t="shared" si="294"/>
        <v>November</v>
      </c>
      <c r="D3144" s="10" t="str">
        <f t="shared" si="295"/>
        <v>2011</v>
      </c>
      <c r="E3144" s="3">
        <v>40858</v>
      </c>
      <c r="F3144" s="13">
        <f t="shared" si="296"/>
        <v>4</v>
      </c>
      <c r="G3144" s="2" t="s">
        <v>3982</v>
      </c>
      <c r="H3144" s="2" t="s">
        <v>3137</v>
      </c>
      <c r="I3144" s="22" t="str">
        <f t="shared" si="297"/>
        <v>United States</v>
      </c>
      <c r="J3144" s="22" t="str">
        <f t="shared" si="298"/>
        <v>Oregon</v>
      </c>
      <c r="K3144" s="2" t="s">
        <v>14</v>
      </c>
      <c r="L3144" s="2" t="s">
        <v>2648</v>
      </c>
      <c r="M3144" s="4">
        <v>120.768</v>
      </c>
      <c r="N3144" s="4">
        <v>4</v>
      </c>
      <c r="O3144" s="4">
        <v>9.0576000000000008</v>
      </c>
      <c r="P3144" s="14">
        <f t="shared" si="299"/>
        <v>7.5000000000000011E-2</v>
      </c>
    </row>
    <row r="3145" spans="1:16" ht="14.25" customHeight="1" x14ac:dyDescent="0.25">
      <c r="A3145" s="2" t="s">
        <v>3099</v>
      </c>
      <c r="B3145" s="3">
        <v>40770</v>
      </c>
      <c r="C3145" s="10" t="str">
        <f t="shared" si="294"/>
        <v>August</v>
      </c>
      <c r="D3145" s="10" t="str">
        <f t="shared" si="295"/>
        <v>2011</v>
      </c>
      <c r="E3145" s="3">
        <v>40774</v>
      </c>
      <c r="F3145" s="13">
        <f t="shared" si="296"/>
        <v>4</v>
      </c>
      <c r="G3145" s="2" t="s">
        <v>3787</v>
      </c>
      <c r="H3145" s="2" t="s">
        <v>3134</v>
      </c>
      <c r="I3145" s="22" t="str">
        <f t="shared" si="297"/>
        <v>United States</v>
      </c>
      <c r="J3145" s="22" t="str">
        <f t="shared" si="298"/>
        <v>California</v>
      </c>
      <c r="K3145" s="2" t="s">
        <v>20</v>
      </c>
      <c r="L3145" s="2" t="s">
        <v>321</v>
      </c>
      <c r="M3145" s="4">
        <v>152.91</v>
      </c>
      <c r="N3145" s="4">
        <v>3</v>
      </c>
      <c r="O3145" s="4">
        <v>42.814799999999998</v>
      </c>
      <c r="P3145" s="14">
        <f t="shared" si="299"/>
        <v>0.27999999999999997</v>
      </c>
    </row>
    <row r="3146" spans="1:16" ht="14.25" customHeight="1" x14ac:dyDescent="0.25">
      <c r="A3146" s="2" t="s">
        <v>3099</v>
      </c>
      <c r="B3146" s="3">
        <v>40770</v>
      </c>
      <c r="C3146" s="10" t="str">
        <f t="shared" si="294"/>
        <v>August</v>
      </c>
      <c r="D3146" s="10" t="str">
        <f t="shared" si="295"/>
        <v>2011</v>
      </c>
      <c r="E3146" s="3">
        <v>40774</v>
      </c>
      <c r="F3146" s="13">
        <f t="shared" si="296"/>
        <v>4</v>
      </c>
      <c r="G3146" s="2" t="s">
        <v>3787</v>
      </c>
      <c r="H3146" s="2" t="s">
        <v>3134</v>
      </c>
      <c r="I3146" s="22" t="str">
        <f t="shared" si="297"/>
        <v>United States</v>
      </c>
      <c r="J3146" s="22" t="str">
        <f t="shared" si="298"/>
        <v>California</v>
      </c>
      <c r="K3146" s="2" t="s">
        <v>45</v>
      </c>
      <c r="L3146" s="2" t="s">
        <v>2021</v>
      </c>
      <c r="M3146" s="4">
        <v>92.94</v>
      </c>
      <c r="N3146" s="4">
        <v>3</v>
      </c>
      <c r="O3146" s="4">
        <v>41.823</v>
      </c>
      <c r="P3146" s="14">
        <f t="shared" si="299"/>
        <v>0.45</v>
      </c>
    </row>
    <row r="3147" spans="1:16" ht="14.25" customHeight="1" x14ac:dyDescent="0.25">
      <c r="A3147" s="2" t="s">
        <v>3099</v>
      </c>
      <c r="B3147" s="3">
        <v>40770</v>
      </c>
      <c r="C3147" s="10" t="str">
        <f t="shared" si="294"/>
        <v>August</v>
      </c>
      <c r="D3147" s="10" t="str">
        <f t="shared" si="295"/>
        <v>2011</v>
      </c>
      <c r="E3147" s="3">
        <v>40774</v>
      </c>
      <c r="F3147" s="13">
        <f t="shared" si="296"/>
        <v>4</v>
      </c>
      <c r="G3147" s="2" t="s">
        <v>3787</v>
      </c>
      <c r="H3147" s="2" t="s">
        <v>3134</v>
      </c>
      <c r="I3147" s="22" t="str">
        <f t="shared" si="297"/>
        <v>United States</v>
      </c>
      <c r="J3147" s="22" t="str">
        <f t="shared" si="298"/>
        <v>California</v>
      </c>
      <c r="K3147" s="2" t="s">
        <v>18</v>
      </c>
      <c r="L3147" s="2" t="s">
        <v>1240</v>
      </c>
      <c r="M3147" s="4">
        <v>17.856000000000002</v>
      </c>
      <c r="N3147" s="4">
        <v>4</v>
      </c>
      <c r="O3147" s="4">
        <v>6.2496</v>
      </c>
      <c r="P3147" s="14">
        <f t="shared" si="299"/>
        <v>0.35</v>
      </c>
    </row>
    <row r="3148" spans="1:16" ht="14.25" customHeight="1" x14ac:dyDescent="0.25">
      <c r="A3148" s="2" t="s">
        <v>3099</v>
      </c>
      <c r="B3148" s="3">
        <v>40770</v>
      </c>
      <c r="C3148" s="10" t="str">
        <f t="shared" si="294"/>
        <v>August</v>
      </c>
      <c r="D3148" s="10" t="str">
        <f t="shared" si="295"/>
        <v>2011</v>
      </c>
      <c r="E3148" s="3">
        <v>40774</v>
      </c>
      <c r="F3148" s="13">
        <f t="shared" si="296"/>
        <v>4</v>
      </c>
      <c r="G3148" s="2" t="s">
        <v>3787</v>
      </c>
      <c r="H3148" s="2" t="s">
        <v>3134</v>
      </c>
      <c r="I3148" s="22" t="str">
        <f t="shared" si="297"/>
        <v>United States</v>
      </c>
      <c r="J3148" s="22" t="str">
        <f t="shared" si="298"/>
        <v>California</v>
      </c>
      <c r="K3148" s="2" t="s">
        <v>18</v>
      </c>
      <c r="L3148" s="2" t="s">
        <v>1528</v>
      </c>
      <c r="M3148" s="4">
        <v>46.44</v>
      </c>
      <c r="N3148" s="4">
        <v>3</v>
      </c>
      <c r="O3148" s="4">
        <v>15.093</v>
      </c>
      <c r="P3148" s="14">
        <f t="shared" si="299"/>
        <v>0.32500000000000001</v>
      </c>
    </row>
    <row r="3149" spans="1:16" ht="14.25" customHeight="1" x14ac:dyDescent="0.25">
      <c r="A3149" s="2" t="s">
        <v>3099</v>
      </c>
      <c r="B3149" s="3">
        <v>40770</v>
      </c>
      <c r="C3149" s="10" t="str">
        <f t="shared" si="294"/>
        <v>August</v>
      </c>
      <c r="D3149" s="10" t="str">
        <f t="shared" si="295"/>
        <v>2011</v>
      </c>
      <c r="E3149" s="3">
        <v>40774</v>
      </c>
      <c r="F3149" s="13">
        <f t="shared" si="296"/>
        <v>4</v>
      </c>
      <c r="G3149" s="2" t="s">
        <v>3787</v>
      </c>
      <c r="H3149" s="2" t="s">
        <v>3134</v>
      </c>
      <c r="I3149" s="22" t="str">
        <f t="shared" si="297"/>
        <v>United States</v>
      </c>
      <c r="J3149" s="22" t="str">
        <f t="shared" si="298"/>
        <v>California</v>
      </c>
      <c r="K3149" s="2" t="s">
        <v>72</v>
      </c>
      <c r="L3149" s="2" t="s">
        <v>876</v>
      </c>
      <c r="M3149" s="4">
        <v>195.136</v>
      </c>
      <c r="N3149" s="4">
        <v>4</v>
      </c>
      <c r="O3149" s="4">
        <v>-12.196</v>
      </c>
      <c r="P3149" s="14">
        <f t="shared" si="299"/>
        <v>-6.25E-2</v>
      </c>
    </row>
    <row r="3150" spans="1:16" ht="14.25" customHeight="1" x14ac:dyDescent="0.25">
      <c r="A3150" s="2" t="s">
        <v>3100</v>
      </c>
      <c r="B3150" s="3">
        <v>41543</v>
      </c>
      <c r="C3150" s="10" t="str">
        <f t="shared" si="294"/>
        <v>September</v>
      </c>
      <c r="D3150" s="10" t="str">
        <f t="shared" si="295"/>
        <v>2013</v>
      </c>
      <c r="E3150" s="3">
        <v>41549</v>
      </c>
      <c r="F3150" s="13">
        <f t="shared" si="296"/>
        <v>6</v>
      </c>
      <c r="G3150" s="2" t="s">
        <v>3983</v>
      </c>
      <c r="H3150" s="2" t="s">
        <v>3154</v>
      </c>
      <c r="I3150" s="22" t="str">
        <f t="shared" si="297"/>
        <v>United States</v>
      </c>
      <c r="J3150" s="22" t="str">
        <f t="shared" si="298"/>
        <v>California</v>
      </c>
      <c r="K3150" s="2" t="s">
        <v>45</v>
      </c>
      <c r="L3150" s="2" t="s">
        <v>3101</v>
      </c>
      <c r="M3150" s="4">
        <v>10.9</v>
      </c>
      <c r="N3150" s="4">
        <v>5</v>
      </c>
      <c r="O3150" s="4">
        <v>5.1230000000000002</v>
      </c>
      <c r="P3150" s="14">
        <f t="shared" si="299"/>
        <v>0.47000000000000003</v>
      </c>
    </row>
    <row r="3151" spans="1:16" ht="14.25" customHeight="1" x14ac:dyDescent="0.25">
      <c r="A3151" s="2" t="s">
        <v>3100</v>
      </c>
      <c r="B3151" s="3">
        <v>41543</v>
      </c>
      <c r="C3151" s="10" t="str">
        <f t="shared" si="294"/>
        <v>September</v>
      </c>
      <c r="D3151" s="10" t="str">
        <f t="shared" si="295"/>
        <v>2013</v>
      </c>
      <c r="E3151" s="3">
        <v>41549</v>
      </c>
      <c r="F3151" s="13">
        <f t="shared" si="296"/>
        <v>6</v>
      </c>
      <c r="G3151" s="2" t="s">
        <v>3983</v>
      </c>
      <c r="H3151" s="2" t="s">
        <v>3154</v>
      </c>
      <c r="I3151" s="22" t="str">
        <f t="shared" si="297"/>
        <v>United States</v>
      </c>
      <c r="J3151" s="22" t="str">
        <f t="shared" si="298"/>
        <v>California</v>
      </c>
      <c r="K3151" s="2" t="s">
        <v>9</v>
      </c>
      <c r="L3151" s="2" t="s">
        <v>236</v>
      </c>
      <c r="M3151" s="4">
        <v>29.6</v>
      </c>
      <c r="N3151" s="4">
        <v>2</v>
      </c>
      <c r="O3151" s="4">
        <v>14.8</v>
      </c>
      <c r="P3151" s="14">
        <f t="shared" si="299"/>
        <v>0.5</v>
      </c>
    </row>
    <row r="3152" spans="1:16" ht="14.25" customHeight="1" x14ac:dyDescent="0.25">
      <c r="A3152" s="2" t="s">
        <v>3100</v>
      </c>
      <c r="B3152" s="3">
        <v>41543</v>
      </c>
      <c r="C3152" s="10" t="str">
        <f t="shared" si="294"/>
        <v>September</v>
      </c>
      <c r="D3152" s="10" t="str">
        <f t="shared" si="295"/>
        <v>2013</v>
      </c>
      <c r="E3152" s="3">
        <v>41549</v>
      </c>
      <c r="F3152" s="13">
        <f t="shared" si="296"/>
        <v>6</v>
      </c>
      <c r="G3152" s="2" t="s">
        <v>3983</v>
      </c>
      <c r="H3152" s="2" t="s">
        <v>3154</v>
      </c>
      <c r="I3152" s="22" t="str">
        <f t="shared" si="297"/>
        <v>United States</v>
      </c>
      <c r="J3152" s="22" t="str">
        <f t="shared" si="298"/>
        <v>California</v>
      </c>
      <c r="K3152" s="2" t="s">
        <v>9</v>
      </c>
      <c r="L3152" s="2" t="s">
        <v>789</v>
      </c>
      <c r="M3152" s="4">
        <v>4.9800000000000004</v>
      </c>
      <c r="N3152" s="4">
        <v>1</v>
      </c>
      <c r="O3152" s="4">
        <v>2.2907999999999999</v>
      </c>
      <c r="P3152" s="14">
        <f t="shared" si="299"/>
        <v>0.45999999999999996</v>
      </c>
    </row>
    <row r="3153" spans="1:16" ht="14.25" customHeight="1" x14ac:dyDescent="0.25">
      <c r="A3153" s="2" t="s">
        <v>3100</v>
      </c>
      <c r="B3153" s="3">
        <v>41543</v>
      </c>
      <c r="C3153" s="10" t="str">
        <f t="shared" si="294"/>
        <v>September</v>
      </c>
      <c r="D3153" s="10" t="str">
        <f t="shared" si="295"/>
        <v>2013</v>
      </c>
      <c r="E3153" s="3">
        <v>41549</v>
      </c>
      <c r="F3153" s="13">
        <f t="shared" si="296"/>
        <v>6</v>
      </c>
      <c r="G3153" s="2" t="s">
        <v>3983</v>
      </c>
      <c r="H3153" s="2" t="s">
        <v>3154</v>
      </c>
      <c r="I3153" s="22" t="str">
        <f t="shared" si="297"/>
        <v>United States</v>
      </c>
      <c r="J3153" s="22" t="str">
        <f t="shared" si="298"/>
        <v>California</v>
      </c>
      <c r="K3153" s="2" t="s">
        <v>165</v>
      </c>
      <c r="L3153" s="2" t="s">
        <v>2560</v>
      </c>
      <c r="M3153" s="4">
        <v>479.976</v>
      </c>
      <c r="N3153" s="4">
        <v>3</v>
      </c>
      <c r="O3153" s="4">
        <v>161.99189999999999</v>
      </c>
      <c r="P3153" s="14">
        <f t="shared" si="299"/>
        <v>0.33749999999999997</v>
      </c>
    </row>
    <row r="3154" spans="1:16" ht="14.25" customHeight="1" x14ac:dyDescent="0.25">
      <c r="A3154" s="2" t="s">
        <v>3100</v>
      </c>
      <c r="B3154" s="3">
        <v>41543</v>
      </c>
      <c r="C3154" s="10" t="str">
        <f t="shared" si="294"/>
        <v>September</v>
      </c>
      <c r="D3154" s="10" t="str">
        <f t="shared" si="295"/>
        <v>2013</v>
      </c>
      <c r="E3154" s="3">
        <v>41549</v>
      </c>
      <c r="F3154" s="13">
        <f t="shared" si="296"/>
        <v>6</v>
      </c>
      <c r="G3154" s="2" t="s">
        <v>3983</v>
      </c>
      <c r="H3154" s="2" t="s">
        <v>3154</v>
      </c>
      <c r="I3154" s="22" t="str">
        <f t="shared" si="297"/>
        <v>United States</v>
      </c>
      <c r="J3154" s="22" t="str">
        <f t="shared" si="298"/>
        <v>California</v>
      </c>
      <c r="K3154" s="2" t="s">
        <v>16</v>
      </c>
      <c r="L3154" s="2" t="s">
        <v>1827</v>
      </c>
      <c r="M3154" s="4">
        <v>44.735999999999997</v>
      </c>
      <c r="N3154" s="4">
        <v>8</v>
      </c>
      <c r="O3154" s="4">
        <v>4.4736000000000002</v>
      </c>
      <c r="P3154" s="14">
        <f t="shared" si="299"/>
        <v>0.1</v>
      </c>
    </row>
    <row r="3155" spans="1:16" ht="14.25" customHeight="1" x14ac:dyDescent="0.25">
      <c r="A3155" s="2" t="s">
        <v>3100</v>
      </c>
      <c r="B3155" s="3">
        <v>41543</v>
      </c>
      <c r="C3155" s="10" t="str">
        <f t="shared" si="294"/>
        <v>September</v>
      </c>
      <c r="D3155" s="10" t="str">
        <f t="shared" si="295"/>
        <v>2013</v>
      </c>
      <c r="E3155" s="3">
        <v>41549</v>
      </c>
      <c r="F3155" s="13">
        <f t="shared" si="296"/>
        <v>6</v>
      </c>
      <c r="G3155" s="2" t="s">
        <v>3983</v>
      </c>
      <c r="H3155" s="2" t="s">
        <v>3154</v>
      </c>
      <c r="I3155" s="22" t="str">
        <f t="shared" si="297"/>
        <v>United States</v>
      </c>
      <c r="J3155" s="22" t="str">
        <f t="shared" si="298"/>
        <v>California</v>
      </c>
      <c r="K3155" s="2" t="s">
        <v>14</v>
      </c>
      <c r="L3155" s="2" t="s">
        <v>500</v>
      </c>
      <c r="M3155" s="4">
        <v>5.76</v>
      </c>
      <c r="N3155" s="4">
        <v>2</v>
      </c>
      <c r="O3155" s="4">
        <v>1.6704000000000001</v>
      </c>
      <c r="P3155" s="14">
        <f t="shared" si="299"/>
        <v>0.29000000000000004</v>
      </c>
    </row>
    <row r="3156" spans="1:16" ht="14.25" customHeight="1" x14ac:dyDescent="0.25">
      <c r="A3156" s="2" t="s">
        <v>3100</v>
      </c>
      <c r="B3156" s="3">
        <v>41543</v>
      </c>
      <c r="C3156" s="10" t="str">
        <f t="shared" si="294"/>
        <v>September</v>
      </c>
      <c r="D3156" s="10" t="str">
        <f t="shared" si="295"/>
        <v>2013</v>
      </c>
      <c r="E3156" s="3">
        <v>41549</v>
      </c>
      <c r="F3156" s="13">
        <f t="shared" si="296"/>
        <v>6</v>
      </c>
      <c r="G3156" s="2" t="s">
        <v>3983</v>
      </c>
      <c r="H3156" s="2" t="s">
        <v>3154</v>
      </c>
      <c r="I3156" s="22" t="str">
        <f t="shared" si="297"/>
        <v>United States</v>
      </c>
      <c r="J3156" s="22" t="str">
        <f t="shared" si="298"/>
        <v>California</v>
      </c>
      <c r="K3156" s="2" t="s">
        <v>72</v>
      </c>
      <c r="L3156" s="2" t="s">
        <v>445</v>
      </c>
      <c r="M3156" s="4">
        <v>483.13600000000002</v>
      </c>
      <c r="N3156" s="4">
        <v>4</v>
      </c>
      <c r="O3156" s="4">
        <v>60.392000000000003</v>
      </c>
      <c r="P3156" s="14">
        <f t="shared" si="299"/>
        <v>0.125</v>
      </c>
    </row>
    <row r="3157" spans="1:16" ht="14.25" customHeight="1" x14ac:dyDescent="0.25">
      <c r="A3157" s="2" t="s">
        <v>3102</v>
      </c>
      <c r="B3157" s="3">
        <v>41885</v>
      </c>
      <c r="C3157" s="10" t="str">
        <f t="shared" si="294"/>
        <v>September</v>
      </c>
      <c r="D3157" s="10" t="str">
        <f t="shared" si="295"/>
        <v>2014</v>
      </c>
      <c r="E3157" s="3">
        <v>41887</v>
      </c>
      <c r="F3157" s="13">
        <f t="shared" si="296"/>
        <v>2</v>
      </c>
      <c r="G3157" s="2" t="s">
        <v>3825</v>
      </c>
      <c r="H3157" s="2" t="s">
        <v>3131</v>
      </c>
      <c r="I3157" s="22" t="str">
        <f t="shared" si="297"/>
        <v>United States</v>
      </c>
      <c r="J3157" s="22" t="str">
        <f t="shared" si="298"/>
        <v>California</v>
      </c>
      <c r="K3157" s="2" t="s">
        <v>20</v>
      </c>
      <c r="L3157" s="2" t="s">
        <v>964</v>
      </c>
      <c r="M3157" s="4">
        <v>43.1</v>
      </c>
      <c r="N3157" s="4">
        <v>5</v>
      </c>
      <c r="O3157" s="4">
        <v>11.206</v>
      </c>
      <c r="P3157" s="14">
        <f t="shared" si="299"/>
        <v>0.25999999999999995</v>
      </c>
    </row>
    <row r="3158" spans="1:16" ht="14.25" customHeight="1" x14ac:dyDescent="0.25">
      <c r="A3158" s="2" t="s">
        <v>3102</v>
      </c>
      <c r="B3158" s="3">
        <v>41885</v>
      </c>
      <c r="C3158" s="10" t="str">
        <f t="shared" si="294"/>
        <v>September</v>
      </c>
      <c r="D3158" s="10" t="str">
        <f t="shared" si="295"/>
        <v>2014</v>
      </c>
      <c r="E3158" s="3">
        <v>41887</v>
      </c>
      <c r="F3158" s="13">
        <f t="shared" si="296"/>
        <v>2</v>
      </c>
      <c r="G3158" s="2" t="s">
        <v>3825</v>
      </c>
      <c r="H3158" s="2" t="s">
        <v>3131</v>
      </c>
      <c r="I3158" s="22" t="str">
        <f t="shared" si="297"/>
        <v>United States</v>
      </c>
      <c r="J3158" s="22" t="str">
        <f t="shared" si="298"/>
        <v>California</v>
      </c>
      <c r="K3158" s="2" t="s">
        <v>12</v>
      </c>
      <c r="L3158" s="2" t="s">
        <v>436</v>
      </c>
      <c r="M3158" s="4">
        <v>511.5</v>
      </c>
      <c r="N3158" s="4">
        <v>5</v>
      </c>
      <c r="O3158" s="4">
        <v>132.99</v>
      </c>
      <c r="P3158" s="14">
        <f t="shared" si="299"/>
        <v>0.26</v>
      </c>
    </row>
    <row r="3159" spans="1:16" ht="14.25" customHeight="1" x14ac:dyDescent="0.25">
      <c r="A3159" s="2" t="s">
        <v>3102</v>
      </c>
      <c r="B3159" s="3">
        <v>41885</v>
      </c>
      <c r="C3159" s="10" t="str">
        <f t="shared" si="294"/>
        <v>September</v>
      </c>
      <c r="D3159" s="10" t="str">
        <f t="shared" si="295"/>
        <v>2014</v>
      </c>
      <c r="E3159" s="3">
        <v>41887</v>
      </c>
      <c r="F3159" s="13">
        <f t="shared" si="296"/>
        <v>2</v>
      </c>
      <c r="G3159" s="2" t="s">
        <v>3825</v>
      </c>
      <c r="H3159" s="2" t="s">
        <v>3131</v>
      </c>
      <c r="I3159" s="22" t="str">
        <f t="shared" si="297"/>
        <v>United States</v>
      </c>
      <c r="J3159" s="22" t="str">
        <f t="shared" si="298"/>
        <v>California</v>
      </c>
      <c r="K3159" s="2" t="s">
        <v>18</v>
      </c>
      <c r="L3159" s="2" t="s">
        <v>739</v>
      </c>
      <c r="M3159" s="4">
        <v>147.91999999999999</v>
      </c>
      <c r="N3159" s="4">
        <v>5</v>
      </c>
      <c r="O3159" s="4">
        <v>46.225000000000001</v>
      </c>
      <c r="P3159" s="14">
        <f t="shared" si="299"/>
        <v>0.31250000000000006</v>
      </c>
    </row>
    <row r="3160" spans="1:16" ht="14.25" customHeight="1" x14ac:dyDescent="0.25">
      <c r="A3160" s="2" t="s">
        <v>3103</v>
      </c>
      <c r="B3160" s="3">
        <v>40645</v>
      </c>
      <c r="C3160" s="10" t="str">
        <f t="shared" si="294"/>
        <v>April</v>
      </c>
      <c r="D3160" s="10" t="str">
        <f t="shared" si="295"/>
        <v>2011</v>
      </c>
      <c r="E3160" s="3">
        <v>40651</v>
      </c>
      <c r="F3160" s="13">
        <f t="shared" si="296"/>
        <v>6</v>
      </c>
      <c r="G3160" s="2" t="s">
        <v>3783</v>
      </c>
      <c r="H3160" s="2" t="s">
        <v>3300</v>
      </c>
      <c r="I3160" s="22" t="str">
        <f t="shared" si="297"/>
        <v>United States</v>
      </c>
      <c r="J3160" s="22" t="str">
        <f t="shared" si="298"/>
        <v>California</v>
      </c>
      <c r="K3160" s="2" t="s">
        <v>14</v>
      </c>
      <c r="L3160" s="2" t="s">
        <v>3104</v>
      </c>
      <c r="M3160" s="4">
        <v>39.68</v>
      </c>
      <c r="N3160" s="4">
        <v>2</v>
      </c>
      <c r="O3160" s="4">
        <v>16.268799999999999</v>
      </c>
      <c r="P3160" s="14">
        <f t="shared" si="299"/>
        <v>0.41</v>
      </c>
    </row>
    <row r="3161" spans="1:16" ht="14.25" customHeight="1" x14ac:dyDescent="0.25">
      <c r="A3161" s="2" t="s">
        <v>3105</v>
      </c>
      <c r="B3161" s="3">
        <v>41810</v>
      </c>
      <c r="C3161" s="10" t="str">
        <f t="shared" si="294"/>
        <v>June</v>
      </c>
      <c r="D3161" s="10" t="str">
        <f t="shared" si="295"/>
        <v>2014</v>
      </c>
      <c r="E3161" s="3">
        <v>41814</v>
      </c>
      <c r="F3161" s="13">
        <f t="shared" si="296"/>
        <v>4</v>
      </c>
      <c r="G3161" s="2" t="s">
        <v>3645</v>
      </c>
      <c r="H3161" s="2" t="s">
        <v>3134</v>
      </c>
      <c r="I3161" s="22" t="str">
        <f t="shared" si="297"/>
        <v>United States</v>
      </c>
      <c r="J3161" s="22" t="str">
        <f t="shared" si="298"/>
        <v>California</v>
      </c>
      <c r="K3161" s="2" t="s">
        <v>12</v>
      </c>
      <c r="L3161" s="2" t="s">
        <v>1506</v>
      </c>
      <c r="M3161" s="4">
        <v>50.32</v>
      </c>
      <c r="N3161" s="4">
        <v>4</v>
      </c>
      <c r="O3161" s="4">
        <v>21.134399999999999</v>
      </c>
      <c r="P3161" s="14">
        <f t="shared" si="299"/>
        <v>0.42</v>
      </c>
    </row>
    <row r="3162" spans="1:16" ht="14.25" customHeight="1" x14ac:dyDescent="0.25">
      <c r="A3162" s="2" t="s">
        <v>3105</v>
      </c>
      <c r="B3162" s="3">
        <v>41810</v>
      </c>
      <c r="C3162" s="10" t="str">
        <f t="shared" si="294"/>
        <v>June</v>
      </c>
      <c r="D3162" s="10" t="str">
        <f t="shared" si="295"/>
        <v>2014</v>
      </c>
      <c r="E3162" s="3">
        <v>41814</v>
      </c>
      <c r="F3162" s="13">
        <f t="shared" si="296"/>
        <v>4</v>
      </c>
      <c r="G3162" s="2" t="s">
        <v>3645</v>
      </c>
      <c r="H3162" s="2" t="s">
        <v>3134</v>
      </c>
      <c r="I3162" s="22" t="str">
        <f t="shared" si="297"/>
        <v>United States</v>
      </c>
      <c r="J3162" s="22" t="str">
        <f t="shared" si="298"/>
        <v>California</v>
      </c>
      <c r="K3162" s="2" t="s">
        <v>45</v>
      </c>
      <c r="L3162" s="2" t="s">
        <v>3106</v>
      </c>
      <c r="M3162" s="4">
        <v>24.56</v>
      </c>
      <c r="N3162" s="4">
        <v>2</v>
      </c>
      <c r="O3162" s="4">
        <v>11.543200000000001</v>
      </c>
      <c r="P3162" s="14">
        <f t="shared" si="299"/>
        <v>0.47000000000000003</v>
      </c>
    </row>
    <row r="3163" spans="1:16" ht="14.25" customHeight="1" x14ac:dyDescent="0.25">
      <c r="A3163" s="2" t="s">
        <v>3107</v>
      </c>
      <c r="B3163" s="3">
        <v>40994</v>
      </c>
      <c r="C3163" s="10" t="str">
        <f t="shared" si="294"/>
        <v>March</v>
      </c>
      <c r="D3163" s="10" t="str">
        <f t="shared" si="295"/>
        <v>2012</v>
      </c>
      <c r="E3163" s="3">
        <v>40998</v>
      </c>
      <c r="F3163" s="13">
        <f t="shared" si="296"/>
        <v>4</v>
      </c>
      <c r="G3163" s="2" t="s">
        <v>3382</v>
      </c>
      <c r="H3163" s="2" t="s">
        <v>3132</v>
      </c>
      <c r="I3163" s="22" t="str">
        <f t="shared" si="297"/>
        <v>United States</v>
      </c>
      <c r="J3163" s="22" t="str">
        <f t="shared" si="298"/>
        <v>Washington</v>
      </c>
      <c r="K3163" s="2" t="s">
        <v>22</v>
      </c>
      <c r="L3163" s="2" t="s">
        <v>220</v>
      </c>
      <c r="M3163" s="4">
        <v>3393.68</v>
      </c>
      <c r="N3163" s="4">
        <v>8</v>
      </c>
      <c r="O3163" s="4">
        <v>610.86239999999998</v>
      </c>
      <c r="P3163" s="14">
        <f t="shared" si="299"/>
        <v>0.18</v>
      </c>
    </row>
    <row r="3164" spans="1:16" ht="14.25" customHeight="1" x14ac:dyDescent="0.25">
      <c r="A3164" s="2" t="s">
        <v>3108</v>
      </c>
      <c r="B3164" s="3">
        <v>40636</v>
      </c>
      <c r="C3164" s="10" t="str">
        <f t="shared" si="294"/>
        <v>April</v>
      </c>
      <c r="D3164" s="10" t="str">
        <f t="shared" si="295"/>
        <v>2011</v>
      </c>
      <c r="E3164" s="3">
        <v>40641</v>
      </c>
      <c r="F3164" s="13">
        <f t="shared" si="296"/>
        <v>5</v>
      </c>
      <c r="G3164" s="2" t="s">
        <v>3731</v>
      </c>
      <c r="H3164" s="2" t="s">
        <v>3131</v>
      </c>
      <c r="I3164" s="22" t="str">
        <f t="shared" si="297"/>
        <v>United States</v>
      </c>
      <c r="J3164" s="22" t="str">
        <f t="shared" si="298"/>
        <v>California</v>
      </c>
      <c r="K3164" s="2" t="s">
        <v>87</v>
      </c>
      <c r="L3164" s="2" t="s">
        <v>106</v>
      </c>
      <c r="M3164" s="4">
        <v>11.16</v>
      </c>
      <c r="N3164" s="4">
        <v>2</v>
      </c>
      <c r="O3164" s="4">
        <v>5.58</v>
      </c>
      <c r="P3164" s="14">
        <f t="shared" si="299"/>
        <v>0.5</v>
      </c>
    </row>
    <row r="3165" spans="1:16" ht="14.25" customHeight="1" x14ac:dyDescent="0.25">
      <c r="A3165" s="2" t="s">
        <v>3108</v>
      </c>
      <c r="B3165" s="3">
        <v>40636</v>
      </c>
      <c r="C3165" s="10" t="str">
        <f t="shared" si="294"/>
        <v>April</v>
      </c>
      <c r="D3165" s="10" t="str">
        <f t="shared" si="295"/>
        <v>2011</v>
      </c>
      <c r="E3165" s="3">
        <v>40641</v>
      </c>
      <c r="F3165" s="13">
        <f t="shared" si="296"/>
        <v>5</v>
      </c>
      <c r="G3165" s="2" t="s">
        <v>3731</v>
      </c>
      <c r="H3165" s="2" t="s">
        <v>3131</v>
      </c>
      <c r="I3165" s="22" t="str">
        <f t="shared" si="297"/>
        <v>United States</v>
      </c>
      <c r="J3165" s="22" t="str">
        <f t="shared" si="298"/>
        <v>California</v>
      </c>
      <c r="K3165" s="2" t="s">
        <v>38</v>
      </c>
      <c r="L3165" s="2" t="s">
        <v>838</v>
      </c>
      <c r="M3165" s="4">
        <v>62.31</v>
      </c>
      <c r="N3165" s="4">
        <v>3</v>
      </c>
      <c r="O3165" s="4">
        <v>22.4316</v>
      </c>
      <c r="P3165" s="14">
        <f t="shared" si="299"/>
        <v>0.36</v>
      </c>
    </row>
    <row r="3166" spans="1:16" ht="14.25" customHeight="1" x14ac:dyDescent="0.25">
      <c r="A3166" s="2" t="s">
        <v>3108</v>
      </c>
      <c r="B3166" s="3">
        <v>40636</v>
      </c>
      <c r="C3166" s="10" t="str">
        <f t="shared" si="294"/>
        <v>April</v>
      </c>
      <c r="D3166" s="10" t="str">
        <f t="shared" si="295"/>
        <v>2011</v>
      </c>
      <c r="E3166" s="3">
        <v>40641</v>
      </c>
      <c r="F3166" s="13">
        <f t="shared" si="296"/>
        <v>5</v>
      </c>
      <c r="G3166" s="2" t="s">
        <v>3731</v>
      </c>
      <c r="H3166" s="2" t="s">
        <v>3131</v>
      </c>
      <c r="I3166" s="22" t="str">
        <f t="shared" si="297"/>
        <v>United States</v>
      </c>
      <c r="J3166" s="22" t="str">
        <f t="shared" si="298"/>
        <v>California</v>
      </c>
      <c r="K3166" s="2" t="s">
        <v>38</v>
      </c>
      <c r="L3166" s="2" t="s">
        <v>1854</v>
      </c>
      <c r="M3166" s="4">
        <v>159.97999999999999</v>
      </c>
      <c r="N3166" s="4">
        <v>2</v>
      </c>
      <c r="O3166" s="4">
        <v>57.592799999999997</v>
      </c>
      <c r="P3166" s="14">
        <f t="shared" si="299"/>
        <v>0.36</v>
      </c>
    </row>
    <row r="3167" spans="1:16" ht="14.25" customHeight="1" x14ac:dyDescent="0.25">
      <c r="A3167" s="2" t="s">
        <v>3109</v>
      </c>
      <c r="B3167" s="3">
        <v>41873</v>
      </c>
      <c r="C3167" s="10" t="str">
        <f t="shared" si="294"/>
        <v>August</v>
      </c>
      <c r="D3167" s="10" t="str">
        <f t="shared" si="295"/>
        <v>2014</v>
      </c>
      <c r="E3167" s="3">
        <v>41877</v>
      </c>
      <c r="F3167" s="13">
        <f t="shared" si="296"/>
        <v>4</v>
      </c>
      <c r="G3167" s="2" t="s">
        <v>3984</v>
      </c>
      <c r="H3167" s="2" t="s">
        <v>3161</v>
      </c>
      <c r="I3167" s="22" t="str">
        <f t="shared" si="297"/>
        <v>United States</v>
      </c>
      <c r="J3167" s="22" t="str">
        <f t="shared" si="298"/>
        <v>Colorado</v>
      </c>
      <c r="K3167" s="2" t="s">
        <v>28</v>
      </c>
      <c r="L3167" s="2" t="s">
        <v>528</v>
      </c>
      <c r="M3167" s="4">
        <v>237.096</v>
      </c>
      <c r="N3167" s="4">
        <v>3</v>
      </c>
      <c r="O3167" s="4">
        <v>20.745899999999999</v>
      </c>
      <c r="P3167" s="14">
        <f t="shared" si="299"/>
        <v>8.7499999999999994E-2</v>
      </c>
    </row>
    <row r="3168" spans="1:16" ht="14.25" customHeight="1" x14ac:dyDescent="0.25">
      <c r="A3168" s="2" t="s">
        <v>3109</v>
      </c>
      <c r="B3168" s="3">
        <v>41873</v>
      </c>
      <c r="C3168" s="10" t="str">
        <f t="shared" si="294"/>
        <v>August</v>
      </c>
      <c r="D3168" s="10" t="str">
        <f t="shared" si="295"/>
        <v>2014</v>
      </c>
      <c r="E3168" s="3">
        <v>41877</v>
      </c>
      <c r="F3168" s="13">
        <f t="shared" si="296"/>
        <v>4</v>
      </c>
      <c r="G3168" s="2" t="s">
        <v>3984</v>
      </c>
      <c r="H3168" s="2" t="s">
        <v>3161</v>
      </c>
      <c r="I3168" s="22" t="str">
        <f t="shared" si="297"/>
        <v>United States</v>
      </c>
      <c r="J3168" s="22" t="str">
        <f t="shared" si="298"/>
        <v>Colorado</v>
      </c>
      <c r="K3168" s="2" t="s">
        <v>12</v>
      </c>
      <c r="L3168" s="2" t="s">
        <v>3110</v>
      </c>
      <c r="M3168" s="4">
        <v>22.751999999999999</v>
      </c>
      <c r="N3168" s="4">
        <v>3</v>
      </c>
      <c r="O3168" s="4">
        <v>7.11</v>
      </c>
      <c r="P3168" s="14">
        <f t="shared" si="299"/>
        <v>0.31250000000000006</v>
      </c>
    </row>
    <row r="3169" spans="1:16" ht="14.25" customHeight="1" x14ac:dyDescent="0.25">
      <c r="A3169" s="2" t="s">
        <v>3109</v>
      </c>
      <c r="B3169" s="3">
        <v>41873</v>
      </c>
      <c r="C3169" s="10" t="str">
        <f t="shared" si="294"/>
        <v>August</v>
      </c>
      <c r="D3169" s="10" t="str">
        <f t="shared" si="295"/>
        <v>2014</v>
      </c>
      <c r="E3169" s="3">
        <v>41877</v>
      </c>
      <c r="F3169" s="13">
        <f t="shared" si="296"/>
        <v>4</v>
      </c>
      <c r="G3169" s="2" t="s">
        <v>3984</v>
      </c>
      <c r="H3169" s="2" t="s">
        <v>3161</v>
      </c>
      <c r="I3169" s="22" t="str">
        <f t="shared" si="297"/>
        <v>United States</v>
      </c>
      <c r="J3169" s="22" t="str">
        <f t="shared" si="298"/>
        <v>Colorado</v>
      </c>
      <c r="K3169" s="2" t="s">
        <v>45</v>
      </c>
      <c r="L3169" s="2" t="s">
        <v>96</v>
      </c>
      <c r="M3169" s="4">
        <v>6.6719999999999997</v>
      </c>
      <c r="N3169" s="4">
        <v>1</v>
      </c>
      <c r="O3169" s="4">
        <v>2.085</v>
      </c>
      <c r="P3169" s="14">
        <f t="shared" si="299"/>
        <v>0.3125</v>
      </c>
    </row>
    <row r="3170" spans="1:16" ht="14.25" customHeight="1" x14ac:dyDescent="0.25">
      <c r="A3170" s="2" t="s">
        <v>3111</v>
      </c>
      <c r="B3170" s="3">
        <v>41165</v>
      </c>
      <c r="C3170" s="10" t="str">
        <f t="shared" si="294"/>
        <v>September</v>
      </c>
      <c r="D3170" s="10" t="str">
        <f t="shared" si="295"/>
        <v>2012</v>
      </c>
      <c r="E3170" s="3">
        <v>41167</v>
      </c>
      <c r="F3170" s="13">
        <f t="shared" si="296"/>
        <v>2</v>
      </c>
      <c r="G3170" s="2" t="s">
        <v>3623</v>
      </c>
      <c r="H3170" s="2" t="s">
        <v>3167</v>
      </c>
      <c r="I3170" s="22" t="str">
        <f t="shared" si="297"/>
        <v>United States</v>
      </c>
      <c r="J3170" s="22" t="str">
        <f t="shared" si="298"/>
        <v>California</v>
      </c>
      <c r="K3170" s="2" t="s">
        <v>12</v>
      </c>
      <c r="L3170" s="2" t="s">
        <v>868</v>
      </c>
      <c r="M3170" s="4">
        <v>131.88</v>
      </c>
      <c r="N3170" s="4">
        <v>7</v>
      </c>
      <c r="O3170" s="4">
        <v>55.389600000000002</v>
      </c>
      <c r="P3170" s="14">
        <f t="shared" si="299"/>
        <v>0.42000000000000004</v>
      </c>
    </row>
    <row r="3171" spans="1:16" ht="14.25" customHeight="1" x14ac:dyDescent="0.25">
      <c r="A3171" s="2" t="s">
        <v>3111</v>
      </c>
      <c r="B3171" s="3">
        <v>41165</v>
      </c>
      <c r="C3171" s="10" t="str">
        <f t="shared" si="294"/>
        <v>September</v>
      </c>
      <c r="D3171" s="10" t="str">
        <f t="shared" si="295"/>
        <v>2012</v>
      </c>
      <c r="E3171" s="3">
        <v>41167</v>
      </c>
      <c r="F3171" s="13">
        <f t="shared" si="296"/>
        <v>2</v>
      </c>
      <c r="G3171" s="2" t="s">
        <v>3623</v>
      </c>
      <c r="H3171" s="2" t="s">
        <v>3167</v>
      </c>
      <c r="I3171" s="22" t="str">
        <f t="shared" si="297"/>
        <v>United States</v>
      </c>
      <c r="J3171" s="22" t="str">
        <f t="shared" si="298"/>
        <v>California</v>
      </c>
      <c r="K3171" s="2" t="s">
        <v>18</v>
      </c>
      <c r="L3171" s="2" t="s">
        <v>929</v>
      </c>
      <c r="M3171" s="4">
        <v>25.032</v>
      </c>
      <c r="N3171" s="4">
        <v>3</v>
      </c>
      <c r="O3171" s="4">
        <v>7.8224999999999998</v>
      </c>
      <c r="P3171" s="14">
        <f t="shared" si="299"/>
        <v>0.3125</v>
      </c>
    </row>
    <row r="3172" spans="1:16" ht="14.25" customHeight="1" x14ac:dyDescent="0.25">
      <c r="A3172" s="2" t="s">
        <v>3111</v>
      </c>
      <c r="B3172" s="3">
        <v>41165</v>
      </c>
      <c r="C3172" s="10" t="str">
        <f t="shared" si="294"/>
        <v>September</v>
      </c>
      <c r="D3172" s="10" t="str">
        <f t="shared" si="295"/>
        <v>2012</v>
      </c>
      <c r="E3172" s="3">
        <v>41167</v>
      </c>
      <c r="F3172" s="13">
        <f t="shared" si="296"/>
        <v>2</v>
      </c>
      <c r="G3172" s="2" t="s">
        <v>3623</v>
      </c>
      <c r="H3172" s="2" t="s">
        <v>3167</v>
      </c>
      <c r="I3172" s="22" t="str">
        <f t="shared" si="297"/>
        <v>United States</v>
      </c>
      <c r="J3172" s="22" t="str">
        <f t="shared" si="298"/>
        <v>California</v>
      </c>
      <c r="K3172" s="2" t="s">
        <v>72</v>
      </c>
      <c r="L3172" s="2" t="s">
        <v>819</v>
      </c>
      <c r="M3172" s="4">
        <v>717.72</v>
      </c>
      <c r="N3172" s="4">
        <v>3</v>
      </c>
      <c r="O3172" s="4">
        <v>71.772000000000006</v>
      </c>
      <c r="P3172" s="14">
        <f t="shared" si="299"/>
        <v>0.1</v>
      </c>
    </row>
    <row r="3173" spans="1:16" ht="14.25" customHeight="1" x14ac:dyDescent="0.25">
      <c r="A3173" s="2" t="s">
        <v>3111</v>
      </c>
      <c r="B3173" s="3">
        <v>41165</v>
      </c>
      <c r="C3173" s="10" t="str">
        <f t="shared" si="294"/>
        <v>September</v>
      </c>
      <c r="D3173" s="10" t="str">
        <f t="shared" si="295"/>
        <v>2012</v>
      </c>
      <c r="E3173" s="3">
        <v>41167</v>
      </c>
      <c r="F3173" s="13">
        <f t="shared" si="296"/>
        <v>2</v>
      </c>
      <c r="G3173" s="2" t="s">
        <v>3623</v>
      </c>
      <c r="H3173" s="2" t="s">
        <v>3167</v>
      </c>
      <c r="I3173" s="22" t="str">
        <f t="shared" si="297"/>
        <v>United States</v>
      </c>
      <c r="J3173" s="22" t="str">
        <f t="shared" si="298"/>
        <v>California</v>
      </c>
      <c r="K3173" s="2" t="s">
        <v>12</v>
      </c>
      <c r="L3173" s="2" t="s">
        <v>3112</v>
      </c>
      <c r="M3173" s="4">
        <v>207.35</v>
      </c>
      <c r="N3173" s="4">
        <v>5</v>
      </c>
      <c r="O3173" s="4">
        <v>24.882000000000001</v>
      </c>
      <c r="P3173" s="14">
        <f t="shared" si="299"/>
        <v>0.12000000000000001</v>
      </c>
    </row>
    <row r="3174" spans="1:16" ht="14.25" customHeight="1" x14ac:dyDescent="0.25">
      <c r="A3174" s="2" t="s">
        <v>3111</v>
      </c>
      <c r="B3174" s="3">
        <v>41165</v>
      </c>
      <c r="C3174" s="10" t="str">
        <f t="shared" si="294"/>
        <v>September</v>
      </c>
      <c r="D3174" s="10" t="str">
        <f t="shared" si="295"/>
        <v>2012</v>
      </c>
      <c r="E3174" s="3">
        <v>41167</v>
      </c>
      <c r="F3174" s="13">
        <f t="shared" si="296"/>
        <v>2</v>
      </c>
      <c r="G3174" s="2" t="s">
        <v>3623</v>
      </c>
      <c r="H3174" s="2" t="s">
        <v>3167</v>
      </c>
      <c r="I3174" s="22" t="str">
        <f t="shared" si="297"/>
        <v>United States</v>
      </c>
      <c r="J3174" s="22" t="str">
        <f t="shared" si="298"/>
        <v>California</v>
      </c>
      <c r="K3174" s="2" t="s">
        <v>12</v>
      </c>
      <c r="L3174" s="2" t="s">
        <v>1486</v>
      </c>
      <c r="M3174" s="4">
        <v>44.67</v>
      </c>
      <c r="N3174" s="4">
        <v>3</v>
      </c>
      <c r="O3174" s="4">
        <v>12.0609</v>
      </c>
      <c r="P3174" s="14">
        <f t="shared" si="299"/>
        <v>0.27</v>
      </c>
    </row>
    <row r="3175" spans="1:16" ht="14.25" customHeight="1" x14ac:dyDescent="0.25">
      <c r="A3175" s="2" t="s">
        <v>3111</v>
      </c>
      <c r="B3175" s="3">
        <v>41165</v>
      </c>
      <c r="C3175" s="10" t="str">
        <f t="shared" si="294"/>
        <v>September</v>
      </c>
      <c r="D3175" s="10" t="str">
        <f t="shared" si="295"/>
        <v>2012</v>
      </c>
      <c r="E3175" s="3">
        <v>41167</v>
      </c>
      <c r="F3175" s="13">
        <f t="shared" si="296"/>
        <v>2</v>
      </c>
      <c r="G3175" s="2" t="s">
        <v>3623</v>
      </c>
      <c r="H3175" s="2" t="s">
        <v>3167</v>
      </c>
      <c r="I3175" s="22" t="str">
        <f t="shared" si="297"/>
        <v>United States</v>
      </c>
      <c r="J3175" s="22" t="str">
        <f t="shared" si="298"/>
        <v>California</v>
      </c>
      <c r="K3175" s="2" t="s">
        <v>45</v>
      </c>
      <c r="L3175" s="2" t="s">
        <v>2102</v>
      </c>
      <c r="M3175" s="4">
        <v>209.7</v>
      </c>
      <c r="N3175" s="4">
        <v>2</v>
      </c>
      <c r="O3175" s="4">
        <v>100.65600000000001</v>
      </c>
      <c r="P3175" s="14">
        <f t="shared" si="299"/>
        <v>0.48000000000000004</v>
      </c>
    </row>
    <row r="3176" spans="1:16" ht="14.25" customHeight="1" x14ac:dyDescent="0.25">
      <c r="A3176" s="2" t="s">
        <v>3113</v>
      </c>
      <c r="B3176" s="3">
        <v>41192</v>
      </c>
      <c r="C3176" s="10" t="str">
        <f t="shared" si="294"/>
        <v>October</v>
      </c>
      <c r="D3176" s="10" t="str">
        <f t="shared" si="295"/>
        <v>2012</v>
      </c>
      <c r="E3176" s="3">
        <v>41194</v>
      </c>
      <c r="F3176" s="13">
        <f t="shared" si="296"/>
        <v>2</v>
      </c>
      <c r="G3176" s="2" t="s">
        <v>3493</v>
      </c>
      <c r="H3176" s="2" t="s">
        <v>3268</v>
      </c>
      <c r="I3176" s="22" t="str">
        <f t="shared" si="297"/>
        <v>United States</v>
      </c>
      <c r="J3176" s="22" t="str">
        <f t="shared" si="298"/>
        <v>California</v>
      </c>
      <c r="K3176" s="2" t="s">
        <v>72</v>
      </c>
      <c r="L3176" s="2" t="s">
        <v>1012</v>
      </c>
      <c r="M3176" s="4">
        <v>362.13600000000002</v>
      </c>
      <c r="N3176" s="4">
        <v>3</v>
      </c>
      <c r="O3176" s="4">
        <v>-54.320399999999999</v>
      </c>
      <c r="P3176" s="14">
        <f t="shared" si="299"/>
        <v>-0.15</v>
      </c>
    </row>
    <row r="3177" spans="1:16" ht="14.25" customHeight="1" x14ac:dyDescent="0.25">
      <c r="A3177" s="2" t="s">
        <v>3113</v>
      </c>
      <c r="B3177" s="3">
        <v>41192</v>
      </c>
      <c r="C3177" s="10" t="str">
        <f t="shared" si="294"/>
        <v>October</v>
      </c>
      <c r="D3177" s="10" t="str">
        <f t="shared" si="295"/>
        <v>2012</v>
      </c>
      <c r="E3177" s="3">
        <v>41194</v>
      </c>
      <c r="F3177" s="13">
        <f t="shared" si="296"/>
        <v>2</v>
      </c>
      <c r="G3177" s="2" t="s">
        <v>3493</v>
      </c>
      <c r="H3177" s="2" t="s">
        <v>3268</v>
      </c>
      <c r="I3177" s="22" t="str">
        <f t="shared" si="297"/>
        <v>United States</v>
      </c>
      <c r="J3177" s="22" t="str">
        <f t="shared" si="298"/>
        <v>California</v>
      </c>
      <c r="K3177" s="2" t="s">
        <v>9</v>
      </c>
      <c r="L3177" s="2" t="s">
        <v>2145</v>
      </c>
      <c r="M3177" s="4">
        <v>31.05</v>
      </c>
      <c r="N3177" s="4">
        <v>3</v>
      </c>
      <c r="O3177" s="4">
        <v>14.904</v>
      </c>
      <c r="P3177" s="14">
        <f t="shared" si="299"/>
        <v>0.48</v>
      </c>
    </row>
    <row r="3178" spans="1:16" ht="14.25" customHeight="1" x14ac:dyDescent="0.25">
      <c r="A3178" s="2" t="s">
        <v>3114</v>
      </c>
      <c r="B3178" s="3">
        <v>41522</v>
      </c>
      <c r="C3178" s="10" t="str">
        <f t="shared" si="294"/>
        <v>September</v>
      </c>
      <c r="D3178" s="10" t="str">
        <f t="shared" si="295"/>
        <v>2013</v>
      </c>
      <c r="E3178" s="3">
        <v>41522</v>
      </c>
      <c r="F3178" s="13">
        <f t="shared" si="296"/>
        <v>0</v>
      </c>
      <c r="G3178" s="2" t="s">
        <v>3891</v>
      </c>
      <c r="H3178" s="2" t="s">
        <v>3134</v>
      </c>
      <c r="I3178" s="22" t="str">
        <f t="shared" si="297"/>
        <v>United States</v>
      </c>
      <c r="J3178" s="22" t="str">
        <f t="shared" si="298"/>
        <v>California</v>
      </c>
      <c r="K3178" s="2" t="s">
        <v>12</v>
      </c>
      <c r="L3178" s="2" t="s">
        <v>1940</v>
      </c>
      <c r="M3178" s="4">
        <v>24.27</v>
      </c>
      <c r="N3178" s="4">
        <v>3</v>
      </c>
      <c r="O3178" s="4">
        <v>8.7371999999999996</v>
      </c>
      <c r="P3178" s="14">
        <f t="shared" si="299"/>
        <v>0.36</v>
      </c>
    </row>
    <row r="3179" spans="1:16" ht="14.25" customHeight="1" x14ac:dyDescent="0.25">
      <c r="A3179" s="2" t="s">
        <v>3114</v>
      </c>
      <c r="B3179" s="3">
        <v>41522</v>
      </c>
      <c r="C3179" s="10" t="str">
        <f t="shared" si="294"/>
        <v>September</v>
      </c>
      <c r="D3179" s="10" t="str">
        <f t="shared" si="295"/>
        <v>2013</v>
      </c>
      <c r="E3179" s="3">
        <v>41522</v>
      </c>
      <c r="F3179" s="13">
        <f t="shared" si="296"/>
        <v>0</v>
      </c>
      <c r="G3179" s="2" t="s">
        <v>3891</v>
      </c>
      <c r="H3179" s="2" t="s">
        <v>3134</v>
      </c>
      <c r="I3179" s="22" t="str">
        <f t="shared" si="297"/>
        <v>United States</v>
      </c>
      <c r="J3179" s="22" t="str">
        <f t="shared" si="298"/>
        <v>California</v>
      </c>
      <c r="K3179" s="2" t="s">
        <v>165</v>
      </c>
      <c r="L3179" s="2" t="s">
        <v>985</v>
      </c>
      <c r="M3179" s="4">
        <v>2799.96</v>
      </c>
      <c r="N3179" s="4">
        <v>5</v>
      </c>
      <c r="O3179" s="4">
        <v>944.98649999999998</v>
      </c>
      <c r="P3179" s="14">
        <f t="shared" si="299"/>
        <v>0.33749999999999997</v>
      </c>
    </row>
    <row r="3180" spans="1:16" ht="14.25" customHeight="1" x14ac:dyDescent="0.25">
      <c r="A3180" s="2" t="s">
        <v>3115</v>
      </c>
      <c r="B3180" s="3">
        <v>41226</v>
      </c>
      <c r="C3180" s="10" t="str">
        <f t="shared" si="294"/>
        <v>November</v>
      </c>
      <c r="D3180" s="10" t="str">
        <f t="shared" si="295"/>
        <v>2012</v>
      </c>
      <c r="E3180" s="3">
        <v>41230</v>
      </c>
      <c r="F3180" s="13">
        <f t="shared" si="296"/>
        <v>4</v>
      </c>
      <c r="G3180" s="2" t="s">
        <v>3356</v>
      </c>
      <c r="H3180" s="2" t="s">
        <v>3213</v>
      </c>
      <c r="I3180" s="22" t="str">
        <f t="shared" si="297"/>
        <v>United States</v>
      </c>
      <c r="J3180" s="22" t="str">
        <f t="shared" si="298"/>
        <v>California</v>
      </c>
      <c r="K3180" s="2" t="s">
        <v>18</v>
      </c>
      <c r="L3180" s="2" t="s">
        <v>3116</v>
      </c>
      <c r="M3180" s="4">
        <v>9.8719999999999999</v>
      </c>
      <c r="N3180" s="4">
        <v>2</v>
      </c>
      <c r="O3180" s="4">
        <v>3.4552</v>
      </c>
      <c r="P3180" s="14">
        <f t="shared" si="299"/>
        <v>0.35000000000000003</v>
      </c>
    </row>
    <row r="3181" spans="1:16" ht="14.25" customHeight="1" x14ac:dyDescent="0.25">
      <c r="A3181" s="2" t="s">
        <v>3115</v>
      </c>
      <c r="B3181" s="3">
        <v>41226</v>
      </c>
      <c r="C3181" s="10" t="str">
        <f t="shared" si="294"/>
        <v>November</v>
      </c>
      <c r="D3181" s="10" t="str">
        <f t="shared" si="295"/>
        <v>2012</v>
      </c>
      <c r="E3181" s="3">
        <v>41230</v>
      </c>
      <c r="F3181" s="13">
        <f t="shared" si="296"/>
        <v>4</v>
      </c>
      <c r="G3181" s="2" t="s">
        <v>3356</v>
      </c>
      <c r="H3181" s="2" t="s">
        <v>3213</v>
      </c>
      <c r="I3181" s="22" t="str">
        <f t="shared" si="297"/>
        <v>United States</v>
      </c>
      <c r="J3181" s="22" t="str">
        <f t="shared" si="298"/>
        <v>California</v>
      </c>
      <c r="K3181" s="2" t="s">
        <v>198</v>
      </c>
      <c r="L3181" s="2" t="s">
        <v>1083</v>
      </c>
      <c r="M3181" s="4">
        <v>683.33199999999999</v>
      </c>
      <c r="N3181" s="4">
        <v>4</v>
      </c>
      <c r="O3181" s="4">
        <v>-40.195999999999998</v>
      </c>
      <c r="P3181" s="14">
        <f t="shared" si="299"/>
        <v>-5.8823529411764705E-2</v>
      </c>
    </row>
    <row r="3182" spans="1:16" ht="14.25" customHeight="1" x14ac:dyDescent="0.25">
      <c r="A3182" s="2" t="s">
        <v>3115</v>
      </c>
      <c r="B3182" s="3">
        <v>41226</v>
      </c>
      <c r="C3182" s="10" t="str">
        <f t="shared" si="294"/>
        <v>November</v>
      </c>
      <c r="D3182" s="10" t="str">
        <f t="shared" si="295"/>
        <v>2012</v>
      </c>
      <c r="E3182" s="3">
        <v>41230</v>
      </c>
      <c r="F3182" s="13">
        <f t="shared" si="296"/>
        <v>4</v>
      </c>
      <c r="G3182" s="2" t="s">
        <v>3356</v>
      </c>
      <c r="H3182" s="2" t="s">
        <v>3213</v>
      </c>
      <c r="I3182" s="22" t="str">
        <f t="shared" si="297"/>
        <v>United States</v>
      </c>
      <c r="J3182" s="22" t="str">
        <f t="shared" si="298"/>
        <v>California</v>
      </c>
      <c r="K3182" s="2" t="s">
        <v>45</v>
      </c>
      <c r="L3182" s="2" t="s">
        <v>2564</v>
      </c>
      <c r="M3182" s="4">
        <v>29.96</v>
      </c>
      <c r="N3182" s="4">
        <v>7</v>
      </c>
      <c r="O3182" s="4">
        <v>13.481999999999999</v>
      </c>
      <c r="P3182" s="14">
        <f t="shared" si="299"/>
        <v>0.44999999999999996</v>
      </c>
    </row>
    <row r="3183" spans="1:16" ht="14.25" customHeight="1" x14ac:dyDescent="0.25">
      <c r="A3183" s="2" t="s">
        <v>3117</v>
      </c>
      <c r="B3183" s="3">
        <v>41429</v>
      </c>
      <c r="C3183" s="10" t="str">
        <f t="shared" si="294"/>
        <v>June</v>
      </c>
      <c r="D3183" s="10" t="str">
        <f t="shared" si="295"/>
        <v>2013</v>
      </c>
      <c r="E3183" s="3">
        <v>41432</v>
      </c>
      <c r="F3183" s="13">
        <f t="shared" si="296"/>
        <v>3</v>
      </c>
      <c r="G3183" s="2" t="s">
        <v>3495</v>
      </c>
      <c r="H3183" s="2" t="s">
        <v>3131</v>
      </c>
      <c r="I3183" s="22" t="str">
        <f t="shared" si="297"/>
        <v>United States</v>
      </c>
      <c r="J3183" s="22" t="str">
        <f t="shared" si="298"/>
        <v>California</v>
      </c>
      <c r="K3183" s="2" t="s">
        <v>22</v>
      </c>
      <c r="L3183" s="2" t="s">
        <v>1766</v>
      </c>
      <c r="M3183" s="4">
        <v>71.087999999999994</v>
      </c>
      <c r="N3183" s="4">
        <v>2</v>
      </c>
      <c r="O3183" s="4">
        <v>-1.7771999999999999</v>
      </c>
      <c r="P3183" s="14">
        <f t="shared" si="299"/>
        <v>-2.5000000000000001E-2</v>
      </c>
    </row>
    <row r="3184" spans="1:16" ht="14.25" customHeight="1" x14ac:dyDescent="0.25">
      <c r="A3184" s="2" t="s">
        <v>3118</v>
      </c>
      <c r="B3184" s="3">
        <v>41968</v>
      </c>
      <c r="C3184" s="10" t="str">
        <f t="shared" si="294"/>
        <v>November</v>
      </c>
      <c r="D3184" s="10" t="str">
        <f t="shared" si="295"/>
        <v>2014</v>
      </c>
      <c r="E3184" s="3">
        <v>41974</v>
      </c>
      <c r="F3184" s="13">
        <f t="shared" si="296"/>
        <v>6</v>
      </c>
      <c r="G3184" s="2" t="s">
        <v>3394</v>
      </c>
      <c r="H3184" s="2" t="s">
        <v>3134</v>
      </c>
      <c r="I3184" s="22" t="str">
        <f t="shared" si="297"/>
        <v>United States</v>
      </c>
      <c r="J3184" s="22" t="str">
        <f t="shared" si="298"/>
        <v>California</v>
      </c>
      <c r="K3184" s="2" t="s">
        <v>38</v>
      </c>
      <c r="L3184" s="2" t="s">
        <v>2534</v>
      </c>
      <c r="M3184" s="4">
        <v>223.58</v>
      </c>
      <c r="N3184" s="4">
        <v>14</v>
      </c>
      <c r="O3184" s="4">
        <v>87.196200000000005</v>
      </c>
      <c r="P3184" s="14">
        <f t="shared" si="299"/>
        <v>0.39</v>
      </c>
    </row>
    <row r="3185" spans="1:16" ht="14.25" customHeight="1" x14ac:dyDescent="0.25">
      <c r="A3185" s="2" t="s">
        <v>3119</v>
      </c>
      <c r="B3185" s="3">
        <v>40905</v>
      </c>
      <c r="C3185" s="10" t="str">
        <f t="shared" si="294"/>
        <v>December</v>
      </c>
      <c r="D3185" s="10" t="str">
        <f t="shared" si="295"/>
        <v>2011</v>
      </c>
      <c r="E3185" s="3">
        <v>40911</v>
      </c>
      <c r="F3185" s="13">
        <f t="shared" si="296"/>
        <v>6</v>
      </c>
      <c r="G3185" s="2" t="s">
        <v>3985</v>
      </c>
      <c r="H3185" s="2" t="s">
        <v>3167</v>
      </c>
      <c r="I3185" s="22" t="str">
        <f t="shared" si="297"/>
        <v>United States</v>
      </c>
      <c r="J3185" s="22" t="str">
        <f t="shared" si="298"/>
        <v>California</v>
      </c>
      <c r="K3185" s="2" t="s">
        <v>28</v>
      </c>
      <c r="L3185" s="2" t="s">
        <v>1178</v>
      </c>
      <c r="M3185" s="4">
        <v>998.82</v>
      </c>
      <c r="N3185" s="4">
        <v>9</v>
      </c>
      <c r="O3185" s="4">
        <v>29.964600000000001</v>
      </c>
      <c r="P3185" s="14">
        <f t="shared" si="299"/>
        <v>0.03</v>
      </c>
    </row>
    <row r="3186" spans="1:16" ht="14.25" customHeight="1" x14ac:dyDescent="0.25">
      <c r="A3186" s="2" t="s">
        <v>3119</v>
      </c>
      <c r="B3186" s="3">
        <v>40905</v>
      </c>
      <c r="C3186" s="10" t="str">
        <f t="shared" si="294"/>
        <v>December</v>
      </c>
      <c r="D3186" s="10" t="str">
        <f t="shared" si="295"/>
        <v>2011</v>
      </c>
      <c r="E3186" s="3">
        <v>40911</v>
      </c>
      <c r="F3186" s="13">
        <f t="shared" si="296"/>
        <v>6</v>
      </c>
      <c r="G3186" s="2" t="s">
        <v>3985</v>
      </c>
      <c r="H3186" s="2" t="s">
        <v>3167</v>
      </c>
      <c r="I3186" s="22" t="str">
        <f t="shared" si="297"/>
        <v>United States</v>
      </c>
      <c r="J3186" s="22" t="str">
        <f t="shared" si="298"/>
        <v>California</v>
      </c>
      <c r="K3186" s="2" t="s">
        <v>82</v>
      </c>
      <c r="L3186" s="2" t="s">
        <v>1860</v>
      </c>
      <c r="M3186" s="4">
        <v>51.15</v>
      </c>
      <c r="N3186" s="4">
        <v>5</v>
      </c>
      <c r="O3186" s="4">
        <v>13.298999999999999</v>
      </c>
      <c r="P3186" s="14">
        <f t="shared" si="299"/>
        <v>0.26</v>
      </c>
    </row>
    <row r="3187" spans="1:16" ht="14.25" customHeight="1" x14ac:dyDescent="0.25">
      <c r="A3187" s="2" t="s">
        <v>3120</v>
      </c>
      <c r="B3187" s="3">
        <v>41011</v>
      </c>
      <c r="C3187" s="10" t="str">
        <f t="shared" si="294"/>
        <v>April</v>
      </c>
      <c r="D3187" s="10" t="str">
        <f t="shared" si="295"/>
        <v>2012</v>
      </c>
      <c r="E3187" s="3">
        <v>41016</v>
      </c>
      <c r="F3187" s="13">
        <f t="shared" si="296"/>
        <v>5</v>
      </c>
      <c r="G3187" s="2" t="s">
        <v>3882</v>
      </c>
      <c r="H3187" s="2" t="s">
        <v>3132</v>
      </c>
      <c r="I3187" s="22" t="str">
        <f t="shared" si="297"/>
        <v>United States</v>
      </c>
      <c r="J3187" s="22" t="str">
        <f t="shared" si="298"/>
        <v>Washington</v>
      </c>
      <c r="K3187" s="2" t="s">
        <v>28</v>
      </c>
      <c r="L3187" s="2" t="s">
        <v>1617</v>
      </c>
      <c r="M3187" s="4">
        <v>40.74</v>
      </c>
      <c r="N3187" s="4">
        <v>3</v>
      </c>
      <c r="O3187" s="4">
        <v>0.40739999999999998</v>
      </c>
      <c r="P3187" s="14">
        <f t="shared" si="299"/>
        <v>9.9999999999999985E-3</v>
      </c>
    </row>
    <row r="3188" spans="1:16" ht="14.25" customHeight="1" x14ac:dyDescent="0.25">
      <c r="A3188" s="2" t="s">
        <v>3121</v>
      </c>
      <c r="B3188" s="3">
        <v>41257</v>
      </c>
      <c r="C3188" s="10" t="str">
        <f t="shared" si="294"/>
        <v>December</v>
      </c>
      <c r="D3188" s="10" t="str">
        <f t="shared" si="295"/>
        <v>2012</v>
      </c>
      <c r="E3188" s="3">
        <v>41259</v>
      </c>
      <c r="F3188" s="13">
        <f t="shared" si="296"/>
        <v>2</v>
      </c>
      <c r="G3188" s="2" t="s">
        <v>3708</v>
      </c>
      <c r="H3188" s="2" t="s">
        <v>3131</v>
      </c>
      <c r="I3188" s="22" t="str">
        <f t="shared" si="297"/>
        <v>United States</v>
      </c>
      <c r="J3188" s="22" t="str">
        <f t="shared" si="298"/>
        <v>California</v>
      </c>
      <c r="K3188" s="2" t="s">
        <v>18</v>
      </c>
      <c r="L3188" s="2" t="s">
        <v>3122</v>
      </c>
      <c r="M3188" s="4">
        <v>55.264000000000003</v>
      </c>
      <c r="N3188" s="4">
        <v>2</v>
      </c>
      <c r="O3188" s="4">
        <v>20.724</v>
      </c>
      <c r="P3188" s="14">
        <f t="shared" si="299"/>
        <v>0.375</v>
      </c>
    </row>
    <row r="3189" spans="1:16" ht="14.25" customHeight="1" x14ac:dyDescent="0.25">
      <c r="A3189" s="2" t="s">
        <v>3121</v>
      </c>
      <c r="B3189" s="3">
        <v>41257</v>
      </c>
      <c r="C3189" s="10" t="str">
        <f t="shared" si="294"/>
        <v>December</v>
      </c>
      <c r="D3189" s="10" t="str">
        <f t="shared" si="295"/>
        <v>2012</v>
      </c>
      <c r="E3189" s="3">
        <v>41259</v>
      </c>
      <c r="F3189" s="13">
        <f t="shared" si="296"/>
        <v>2</v>
      </c>
      <c r="G3189" s="2" t="s">
        <v>3708</v>
      </c>
      <c r="H3189" s="2" t="s">
        <v>3131</v>
      </c>
      <c r="I3189" s="22" t="str">
        <f t="shared" si="297"/>
        <v>United States</v>
      </c>
      <c r="J3189" s="22" t="str">
        <f t="shared" si="298"/>
        <v>California</v>
      </c>
      <c r="K3189" s="2" t="s">
        <v>45</v>
      </c>
      <c r="L3189" s="2" t="s">
        <v>2158</v>
      </c>
      <c r="M3189" s="4">
        <v>6.48</v>
      </c>
      <c r="N3189" s="4">
        <v>1</v>
      </c>
      <c r="O3189" s="4">
        <v>3.1103999999999998</v>
      </c>
      <c r="P3189" s="14">
        <f t="shared" si="299"/>
        <v>0.47999999999999993</v>
      </c>
    </row>
    <row r="3190" spans="1:16" ht="14.25" customHeight="1" x14ac:dyDescent="0.25">
      <c r="A3190" s="2" t="s">
        <v>3121</v>
      </c>
      <c r="B3190" s="3">
        <v>41257</v>
      </c>
      <c r="C3190" s="10" t="str">
        <f t="shared" si="294"/>
        <v>December</v>
      </c>
      <c r="D3190" s="10" t="str">
        <f t="shared" si="295"/>
        <v>2012</v>
      </c>
      <c r="E3190" s="3">
        <v>41259</v>
      </c>
      <c r="F3190" s="13">
        <f t="shared" si="296"/>
        <v>2</v>
      </c>
      <c r="G3190" s="2" t="s">
        <v>3708</v>
      </c>
      <c r="H3190" s="2" t="s">
        <v>3131</v>
      </c>
      <c r="I3190" s="22" t="str">
        <f t="shared" si="297"/>
        <v>United States</v>
      </c>
      <c r="J3190" s="22" t="str">
        <f t="shared" si="298"/>
        <v>California</v>
      </c>
      <c r="K3190" s="2" t="s">
        <v>18</v>
      </c>
      <c r="L3190" s="2" t="s">
        <v>2905</v>
      </c>
      <c r="M3190" s="4">
        <v>34.247999999999998</v>
      </c>
      <c r="N3190" s="4">
        <v>3</v>
      </c>
      <c r="O3190" s="4">
        <v>11.5587</v>
      </c>
      <c r="P3190" s="14">
        <f t="shared" si="299"/>
        <v>0.33750000000000002</v>
      </c>
    </row>
    <row r="3191" spans="1:16" ht="14.25" customHeight="1" x14ac:dyDescent="0.25">
      <c r="A3191" s="2" t="s">
        <v>3121</v>
      </c>
      <c r="B3191" s="3">
        <v>41257</v>
      </c>
      <c r="C3191" s="10" t="str">
        <f t="shared" si="294"/>
        <v>December</v>
      </c>
      <c r="D3191" s="10" t="str">
        <f t="shared" si="295"/>
        <v>2012</v>
      </c>
      <c r="E3191" s="3">
        <v>41259</v>
      </c>
      <c r="F3191" s="13">
        <f t="shared" si="296"/>
        <v>2</v>
      </c>
      <c r="G3191" s="2" t="s">
        <v>3708</v>
      </c>
      <c r="H3191" s="2" t="s">
        <v>3131</v>
      </c>
      <c r="I3191" s="22" t="str">
        <f t="shared" si="297"/>
        <v>United States</v>
      </c>
      <c r="J3191" s="22" t="str">
        <f t="shared" si="298"/>
        <v>California</v>
      </c>
      <c r="K3191" s="2" t="s">
        <v>22</v>
      </c>
      <c r="L3191" s="2" t="s">
        <v>3123</v>
      </c>
      <c r="M3191" s="4">
        <v>273.56799999999998</v>
      </c>
      <c r="N3191" s="4">
        <v>2</v>
      </c>
      <c r="O3191" s="4">
        <v>10.258800000000001</v>
      </c>
      <c r="P3191" s="14">
        <f t="shared" si="299"/>
        <v>3.7500000000000006E-2</v>
      </c>
    </row>
    <row r="3192" spans="1:16" ht="14.25" customHeight="1" x14ac:dyDescent="0.25">
      <c r="A3192" s="2" t="s">
        <v>3124</v>
      </c>
      <c r="B3192" s="3">
        <v>41919</v>
      </c>
      <c r="C3192" s="10" t="str">
        <f t="shared" si="294"/>
        <v>October</v>
      </c>
      <c r="D3192" s="10" t="str">
        <f t="shared" si="295"/>
        <v>2014</v>
      </c>
      <c r="E3192" s="3">
        <v>41924</v>
      </c>
      <c r="F3192" s="13">
        <f t="shared" si="296"/>
        <v>5</v>
      </c>
      <c r="G3192" s="2" t="s">
        <v>3968</v>
      </c>
      <c r="H3192" s="2" t="s">
        <v>3265</v>
      </c>
      <c r="I3192" s="22" t="str">
        <f t="shared" si="297"/>
        <v>United States</v>
      </c>
      <c r="J3192" s="22" t="str">
        <f t="shared" si="298"/>
        <v>Arizona</v>
      </c>
      <c r="K3192" s="2" t="s">
        <v>14</v>
      </c>
      <c r="L3192" s="2" t="s">
        <v>2623</v>
      </c>
      <c r="M3192" s="4">
        <v>9.3439999999999994</v>
      </c>
      <c r="N3192" s="4">
        <v>2</v>
      </c>
      <c r="O3192" s="4">
        <v>1.8688</v>
      </c>
      <c r="P3192" s="14">
        <f t="shared" si="299"/>
        <v>0.2</v>
      </c>
    </row>
    <row r="3193" spans="1:16" ht="14.25" customHeight="1" x14ac:dyDescent="0.25">
      <c r="A3193" s="2" t="s">
        <v>3125</v>
      </c>
      <c r="B3193" s="3">
        <v>41615</v>
      </c>
      <c r="C3193" s="10" t="str">
        <f t="shared" si="294"/>
        <v>December</v>
      </c>
      <c r="D3193" s="10" t="str">
        <f t="shared" si="295"/>
        <v>2013</v>
      </c>
      <c r="E3193" s="3">
        <v>41619</v>
      </c>
      <c r="F3193" s="13">
        <f t="shared" si="296"/>
        <v>4</v>
      </c>
      <c r="G3193" s="2" t="s">
        <v>3986</v>
      </c>
      <c r="H3193" s="2" t="s">
        <v>3131</v>
      </c>
      <c r="I3193" s="22" t="str">
        <f t="shared" si="297"/>
        <v>United States</v>
      </c>
      <c r="J3193" s="22" t="str">
        <f t="shared" si="298"/>
        <v>California</v>
      </c>
      <c r="K3193" s="2" t="s">
        <v>16</v>
      </c>
      <c r="L3193" s="2" t="s">
        <v>3126</v>
      </c>
      <c r="M3193" s="4">
        <v>271.95999999999998</v>
      </c>
      <c r="N3193" s="4">
        <v>5</v>
      </c>
      <c r="O3193" s="4">
        <v>27.196000000000002</v>
      </c>
      <c r="P3193" s="14">
        <f t="shared" si="299"/>
        <v>0.10000000000000002</v>
      </c>
    </row>
    <row r="3194" spans="1:16" ht="14.25" customHeight="1" x14ac:dyDescent="0.25">
      <c r="A3194" s="2" t="s">
        <v>3125</v>
      </c>
      <c r="B3194" s="3">
        <v>41615</v>
      </c>
      <c r="C3194" s="10" t="str">
        <f t="shared" si="294"/>
        <v>December</v>
      </c>
      <c r="D3194" s="10" t="str">
        <f t="shared" si="295"/>
        <v>2013</v>
      </c>
      <c r="E3194" s="3">
        <v>41619</v>
      </c>
      <c r="F3194" s="13">
        <f t="shared" si="296"/>
        <v>4</v>
      </c>
      <c r="G3194" s="2" t="s">
        <v>3986</v>
      </c>
      <c r="H3194" s="2" t="s">
        <v>3131</v>
      </c>
      <c r="I3194" s="22" t="str">
        <f t="shared" si="297"/>
        <v>United States</v>
      </c>
      <c r="J3194" s="22" t="str">
        <f t="shared" si="298"/>
        <v>California</v>
      </c>
      <c r="K3194" s="2" t="s">
        <v>14</v>
      </c>
      <c r="L3194" s="2" t="s">
        <v>2962</v>
      </c>
      <c r="M3194" s="4">
        <v>18.690000000000001</v>
      </c>
      <c r="N3194" s="4">
        <v>7</v>
      </c>
      <c r="O3194" s="4">
        <v>5.2332000000000001</v>
      </c>
      <c r="P3194" s="14">
        <f t="shared" si="299"/>
        <v>0.27999999999999997</v>
      </c>
    </row>
    <row r="3195" spans="1:16" ht="14.25" customHeight="1" x14ac:dyDescent="0.25">
      <c r="A3195" s="2" t="s">
        <v>3125</v>
      </c>
      <c r="B3195" s="3">
        <v>41615</v>
      </c>
      <c r="C3195" s="10" t="str">
        <f t="shared" si="294"/>
        <v>December</v>
      </c>
      <c r="D3195" s="10" t="str">
        <f t="shared" si="295"/>
        <v>2013</v>
      </c>
      <c r="E3195" s="3">
        <v>41619</v>
      </c>
      <c r="F3195" s="13">
        <f t="shared" si="296"/>
        <v>4</v>
      </c>
      <c r="G3195" s="2" t="s">
        <v>3986</v>
      </c>
      <c r="H3195" s="2" t="s">
        <v>3131</v>
      </c>
      <c r="I3195" s="22" t="str">
        <f t="shared" si="297"/>
        <v>United States</v>
      </c>
      <c r="J3195" s="22" t="str">
        <f t="shared" si="298"/>
        <v>California</v>
      </c>
      <c r="K3195" s="2" t="s">
        <v>45</v>
      </c>
      <c r="L3195" s="2" t="s">
        <v>336</v>
      </c>
      <c r="M3195" s="4">
        <v>13.36</v>
      </c>
      <c r="N3195" s="4">
        <v>2</v>
      </c>
      <c r="O3195" s="4">
        <v>6.4127999999999998</v>
      </c>
      <c r="P3195" s="14">
        <f t="shared" si="299"/>
        <v>0.48</v>
      </c>
    </row>
    <row r="3196" spans="1:16" ht="14.25" customHeight="1" x14ac:dyDescent="0.25">
      <c r="A3196" s="2" t="s">
        <v>3125</v>
      </c>
      <c r="B3196" s="3">
        <v>41615</v>
      </c>
      <c r="C3196" s="10" t="str">
        <f t="shared" si="294"/>
        <v>December</v>
      </c>
      <c r="D3196" s="10" t="str">
        <f t="shared" si="295"/>
        <v>2013</v>
      </c>
      <c r="E3196" s="3">
        <v>41619</v>
      </c>
      <c r="F3196" s="13">
        <f t="shared" si="296"/>
        <v>4</v>
      </c>
      <c r="G3196" s="2" t="s">
        <v>3986</v>
      </c>
      <c r="H3196" s="2" t="s">
        <v>3131</v>
      </c>
      <c r="I3196" s="22" t="str">
        <f t="shared" si="297"/>
        <v>United States</v>
      </c>
      <c r="J3196" s="22" t="str">
        <f t="shared" si="298"/>
        <v>California</v>
      </c>
      <c r="K3196" s="2" t="s">
        <v>16</v>
      </c>
      <c r="L3196" s="2" t="s">
        <v>285</v>
      </c>
      <c r="M3196" s="4">
        <v>249.584</v>
      </c>
      <c r="N3196" s="4">
        <v>2</v>
      </c>
      <c r="O3196" s="4">
        <v>31.198</v>
      </c>
      <c r="P3196" s="14">
        <f t="shared" si="299"/>
        <v>0.125</v>
      </c>
    </row>
    <row r="3197" spans="1:16" ht="14.25" customHeight="1" x14ac:dyDescent="0.25">
      <c r="A3197" s="2" t="s">
        <v>3125</v>
      </c>
      <c r="B3197" s="3">
        <v>41615</v>
      </c>
      <c r="C3197" s="10" t="str">
        <f t="shared" si="294"/>
        <v>December</v>
      </c>
      <c r="D3197" s="10" t="str">
        <f t="shared" si="295"/>
        <v>2013</v>
      </c>
      <c r="E3197" s="3">
        <v>41619</v>
      </c>
      <c r="F3197" s="13">
        <f t="shared" si="296"/>
        <v>4</v>
      </c>
      <c r="G3197" s="2" t="s">
        <v>3986</v>
      </c>
      <c r="H3197" s="2" t="s">
        <v>3131</v>
      </c>
      <c r="I3197" s="22" t="str">
        <f t="shared" si="297"/>
        <v>United States</v>
      </c>
      <c r="J3197" s="22" t="str">
        <f t="shared" si="298"/>
        <v>California</v>
      </c>
      <c r="K3197" s="2" t="s">
        <v>79</v>
      </c>
      <c r="L3197" s="2" t="s">
        <v>283</v>
      </c>
      <c r="M3197" s="4">
        <v>13.86</v>
      </c>
      <c r="N3197" s="4">
        <v>7</v>
      </c>
      <c r="O3197" s="4">
        <v>0</v>
      </c>
      <c r="P3197" s="14">
        <f t="shared" si="299"/>
        <v>0</v>
      </c>
    </row>
    <row r="3198" spans="1:16" ht="14.25" customHeight="1" x14ac:dyDescent="0.25">
      <c r="A3198" s="2" t="s">
        <v>3125</v>
      </c>
      <c r="B3198" s="3">
        <v>41615</v>
      </c>
      <c r="C3198" s="10" t="str">
        <f t="shared" si="294"/>
        <v>December</v>
      </c>
      <c r="D3198" s="10" t="str">
        <f t="shared" si="295"/>
        <v>2013</v>
      </c>
      <c r="E3198" s="3">
        <v>41619</v>
      </c>
      <c r="F3198" s="13">
        <f t="shared" si="296"/>
        <v>4</v>
      </c>
      <c r="G3198" s="2" t="s">
        <v>3986</v>
      </c>
      <c r="H3198" s="2" t="s">
        <v>3131</v>
      </c>
      <c r="I3198" s="22" t="str">
        <f t="shared" si="297"/>
        <v>United States</v>
      </c>
      <c r="J3198" s="22" t="str">
        <f t="shared" si="298"/>
        <v>California</v>
      </c>
      <c r="K3198" s="2" t="s">
        <v>18</v>
      </c>
      <c r="L3198" s="2" t="s">
        <v>482</v>
      </c>
      <c r="M3198" s="4">
        <v>13.375999999999999</v>
      </c>
      <c r="N3198" s="4">
        <v>4</v>
      </c>
      <c r="O3198" s="4">
        <v>4.6816000000000004</v>
      </c>
      <c r="P3198" s="14">
        <f t="shared" si="299"/>
        <v>0.35000000000000003</v>
      </c>
    </row>
    <row r="3199" spans="1:16" ht="14.25" customHeight="1" x14ac:dyDescent="0.25">
      <c r="A3199" s="2" t="s">
        <v>3125</v>
      </c>
      <c r="B3199" s="3">
        <v>41615</v>
      </c>
      <c r="C3199" s="10" t="str">
        <f t="shared" si="294"/>
        <v>December</v>
      </c>
      <c r="D3199" s="10" t="str">
        <f t="shared" si="295"/>
        <v>2013</v>
      </c>
      <c r="E3199" s="3">
        <v>41619</v>
      </c>
      <c r="F3199" s="13">
        <f t="shared" si="296"/>
        <v>4</v>
      </c>
      <c r="G3199" s="2" t="s">
        <v>3986</v>
      </c>
      <c r="H3199" s="2" t="s">
        <v>3131</v>
      </c>
      <c r="I3199" s="22" t="str">
        <f t="shared" si="297"/>
        <v>United States</v>
      </c>
      <c r="J3199" s="22" t="str">
        <f t="shared" si="298"/>
        <v>California</v>
      </c>
      <c r="K3199" s="2" t="s">
        <v>18</v>
      </c>
      <c r="L3199" s="2" t="s">
        <v>2498</v>
      </c>
      <c r="M3199" s="4">
        <v>437.47199999999998</v>
      </c>
      <c r="N3199" s="4">
        <v>14</v>
      </c>
      <c r="O3199" s="4">
        <v>153.11519999999999</v>
      </c>
      <c r="P3199" s="14">
        <f t="shared" si="299"/>
        <v>0.35</v>
      </c>
    </row>
    <row r="3200" spans="1:16" ht="14.25" customHeight="1" x14ac:dyDescent="0.25">
      <c r="A3200" s="2" t="s">
        <v>3127</v>
      </c>
      <c r="B3200" s="3">
        <v>41547</v>
      </c>
      <c r="C3200" s="10" t="str">
        <f t="shared" si="294"/>
        <v>September</v>
      </c>
      <c r="D3200" s="10" t="str">
        <f t="shared" si="295"/>
        <v>2013</v>
      </c>
      <c r="E3200" s="3">
        <v>41551</v>
      </c>
      <c r="F3200" s="13">
        <f t="shared" si="296"/>
        <v>4</v>
      </c>
      <c r="G3200" s="2" t="s">
        <v>3722</v>
      </c>
      <c r="H3200" s="2" t="s">
        <v>3131</v>
      </c>
      <c r="I3200" s="22" t="str">
        <f t="shared" si="297"/>
        <v>United States</v>
      </c>
      <c r="J3200" s="22" t="str">
        <f t="shared" si="298"/>
        <v>California</v>
      </c>
      <c r="K3200" s="2" t="s">
        <v>38</v>
      </c>
      <c r="L3200" s="2" t="s">
        <v>1340</v>
      </c>
      <c r="M3200" s="4">
        <v>36.24</v>
      </c>
      <c r="N3200" s="4">
        <v>1</v>
      </c>
      <c r="O3200" s="4">
        <v>15.220800000000001</v>
      </c>
      <c r="P3200" s="14">
        <f t="shared" si="299"/>
        <v>0.42</v>
      </c>
    </row>
    <row r="3201" spans="1:16" ht="14.25" customHeight="1" x14ac:dyDescent="0.25">
      <c r="A3201" s="2" t="s">
        <v>3128</v>
      </c>
      <c r="B3201" s="3">
        <v>41697</v>
      </c>
      <c r="C3201" s="10" t="str">
        <f t="shared" si="294"/>
        <v>February</v>
      </c>
      <c r="D3201" s="10" t="str">
        <f t="shared" si="295"/>
        <v>2014</v>
      </c>
      <c r="E3201" s="3">
        <v>41702</v>
      </c>
      <c r="F3201" s="13">
        <f t="shared" si="296"/>
        <v>5</v>
      </c>
      <c r="G3201" s="2" t="s">
        <v>3325</v>
      </c>
      <c r="H3201" s="2" t="s">
        <v>3163</v>
      </c>
      <c r="I3201" s="22" t="str">
        <f t="shared" si="297"/>
        <v>United States</v>
      </c>
      <c r="J3201" s="22" t="str">
        <f t="shared" si="298"/>
        <v>California</v>
      </c>
      <c r="K3201" s="2" t="s">
        <v>12</v>
      </c>
      <c r="L3201" s="2" t="s">
        <v>2114</v>
      </c>
      <c r="M3201" s="4">
        <v>91.96</v>
      </c>
      <c r="N3201" s="4">
        <v>2</v>
      </c>
      <c r="O3201" s="4">
        <v>15.6332</v>
      </c>
      <c r="P3201" s="14">
        <f t="shared" si="299"/>
        <v>0.17</v>
      </c>
    </row>
    <row r="3202" spans="1:16" ht="14.25" customHeight="1" x14ac:dyDescent="0.25">
      <c r="A3202" s="2" t="s">
        <v>3128</v>
      </c>
      <c r="B3202" s="3">
        <v>41697</v>
      </c>
      <c r="C3202" s="10" t="str">
        <f t="shared" si="294"/>
        <v>February</v>
      </c>
      <c r="D3202" s="10" t="str">
        <f t="shared" si="295"/>
        <v>2014</v>
      </c>
      <c r="E3202" s="3">
        <v>41702</v>
      </c>
      <c r="F3202" s="13">
        <f t="shared" si="296"/>
        <v>5</v>
      </c>
      <c r="G3202" s="2" t="s">
        <v>3325</v>
      </c>
      <c r="H3202" s="2" t="s">
        <v>3163</v>
      </c>
      <c r="I3202" s="22" t="str">
        <f t="shared" si="297"/>
        <v>United States</v>
      </c>
      <c r="J3202" s="22" t="str">
        <f t="shared" si="298"/>
        <v>California</v>
      </c>
      <c r="K3202" s="2" t="s">
        <v>16</v>
      </c>
      <c r="L3202" s="2" t="s">
        <v>1907</v>
      </c>
      <c r="M3202" s="4">
        <v>258.57600000000002</v>
      </c>
      <c r="N3202" s="4">
        <v>2</v>
      </c>
      <c r="O3202" s="4">
        <v>19.3932</v>
      </c>
      <c r="P3202" s="14">
        <f t="shared" si="299"/>
        <v>7.4999999999999997E-2</v>
      </c>
    </row>
    <row r="3203" spans="1:16" ht="14.25" customHeight="1" x14ac:dyDescent="0.25">
      <c r="A3203" s="2" t="s">
        <v>3128</v>
      </c>
      <c r="B3203" s="3">
        <v>41697</v>
      </c>
      <c r="C3203" s="10" t="str">
        <f>TEXT(B3203,"mmmm")</f>
        <v>February</v>
      </c>
      <c r="D3203" s="10" t="str">
        <f>TEXT(B3203,"yyyy")</f>
        <v>2014</v>
      </c>
      <c r="E3203" s="3">
        <v>41702</v>
      </c>
      <c r="F3203" s="13">
        <f>E3203-B3203</f>
        <v>5</v>
      </c>
      <c r="G3203" s="2" t="s">
        <v>3325</v>
      </c>
      <c r="H3203" s="2" t="s">
        <v>3163</v>
      </c>
      <c r="I3203" s="22" t="str">
        <f>LEFT(H3203,FIND(",",H3203)-1)</f>
        <v>United States</v>
      </c>
      <c r="J3203" s="22" t="str">
        <f>TRIM(RIGHT(H3203,LEN(H3203)-FIND("@",SUBSTITUTE(H3203,",","@",LEN(H3203)-LEN(SUBSTITUTE(H3203,",",""))))))</f>
        <v>California</v>
      </c>
      <c r="K3203" s="2" t="s">
        <v>45</v>
      </c>
      <c r="L3203" s="2" t="s">
        <v>2627</v>
      </c>
      <c r="M3203" s="4">
        <v>29.6</v>
      </c>
      <c r="N3203" s="4">
        <v>4</v>
      </c>
      <c r="O3203" s="4">
        <v>13.32</v>
      </c>
      <c r="P3203" s="14">
        <f>IF(M3203=0,0,O3203/M3203)</f>
        <v>0.45</v>
      </c>
    </row>
    <row r="3204" spans="1:16" ht="14.25" customHeight="1" x14ac:dyDescent="0.25">
      <c r="A3204" s="2" t="s">
        <v>3129</v>
      </c>
      <c r="B3204" s="3">
        <v>41764</v>
      </c>
      <c r="C3204" s="10" t="str">
        <f>TEXT(B3204,"mmmm")</f>
        <v>May</v>
      </c>
      <c r="D3204" s="10" t="str">
        <f>TEXT(B3204,"yyyy")</f>
        <v>2014</v>
      </c>
      <c r="E3204" s="3">
        <v>41769</v>
      </c>
      <c r="F3204" s="13">
        <f>E3204-B3204</f>
        <v>5</v>
      </c>
      <c r="G3204" s="2" t="s">
        <v>3682</v>
      </c>
      <c r="H3204" s="2" t="s">
        <v>3197</v>
      </c>
      <c r="I3204" s="22" t="str">
        <f>LEFT(H3204,FIND(",",H3204)-1)</f>
        <v>United States</v>
      </c>
      <c r="J3204" s="22" t="str">
        <f>TRIM(RIGHT(H3204,LEN(H3204)-FIND("@",SUBSTITUTE(H3204,",","@",LEN(H3204)-LEN(SUBSTITUTE(H3204,",",""))))))</f>
        <v>California</v>
      </c>
      <c r="K3204" s="2" t="s">
        <v>20</v>
      </c>
      <c r="L3204" s="2" t="s">
        <v>760</v>
      </c>
      <c r="M3204" s="4">
        <v>243.16</v>
      </c>
      <c r="N3204" s="4">
        <v>2</v>
      </c>
      <c r="O3204" s="4">
        <v>72.947999999999993</v>
      </c>
      <c r="P3204" s="14">
        <f>IF(M3204=0,0,O3204/M3204)</f>
        <v>0.3</v>
      </c>
    </row>
  </sheetData>
  <autoFilter ref="A1:P3204" xr:uid="{00000000-0001-0000-0000-000000000000}"/>
  <pageMargins left="0.7" right="0.7" top="0.75" bottom="0.75" header="0" footer="0"/>
  <pageSetup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6B3957-FEF3-4377-82C4-BE1DAC895D8F}">
  <dimension ref="A3:T102"/>
  <sheetViews>
    <sheetView workbookViewId="0">
      <selection activeCell="G5" sqref="G5"/>
    </sheetView>
  </sheetViews>
  <sheetFormatPr defaultRowHeight="15" x14ac:dyDescent="0.25"/>
  <cols>
    <col min="1" max="1" width="16.5703125" bestFit="1" customWidth="1"/>
    <col min="2" max="2" width="12.5703125" bestFit="1" customWidth="1"/>
    <col min="3" max="3" width="13.140625" bestFit="1" customWidth="1"/>
    <col min="4" max="4" width="12.140625" bestFit="1" customWidth="1"/>
    <col min="5" max="5" width="13.140625" bestFit="1" customWidth="1"/>
    <col min="6" max="6" width="12.5703125" bestFit="1" customWidth="1"/>
    <col min="7" max="7" width="72.28515625" bestFit="1" customWidth="1"/>
    <col min="8" max="8" width="12.140625" bestFit="1" customWidth="1"/>
    <col min="9" max="9" width="16.28515625" bestFit="1" customWidth="1"/>
    <col min="10" max="10" width="24.5703125" bestFit="1" customWidth="1"/>
    <col min="11" max="13" width="5" bestFit="1" customWidth="1"/>
    <col min="14" max="14" width="10.85546875" bestFit="1" customWidth="1"/>
    <col min="15" max="15" width="8.5703125" bestFit="1" customWidth="1"/>
    <col min="16" max="16" width="10.42578125" bestFit="1" customWidth="1"/>
    <col min="17" max="17" width="10.140625" bestFit="1" customWidth="1"/>
    <col min="18" max="19" width="4.5703125" bestFit="1" customWidth="1"/>
    <col min="20" max="21" width="16.5703125" bestFit="1" customWidth="1"/>
    <col min="22" max="249" width="4.5703125" bestFit="1" customWidth="1"/>
    <col min="250" max="1329" width="5.5703125" bestFit="1" customWidth="1"/>
    <col min="1330" max="2209" width="6.5703125" bestFit="1" customWidth="1"/>
    <col min="2210" max="2352" width="7.5703125" bestFit="1" customWidth="1"/>
    <col min="2353" max="2353" width="8.5703125" bestFit="1" customWidth="1"/>
  </cols>
  <sheetData>
    <row r="3" spans="1:20" x14ac:dyDescent="0.25">
      <c r="A3" s="15" t="s">
        <v>3992</v>
      </c>
      <c r="C3" s="16" t="s">
        <v>4006</v>
      </c>
      <c r="D3" s="17" t="s">
        <v>3992</v>
      </c>
      <c r="G3" s="16" t="s">
        <v>4006</v>
      </c>
      <c r="H3" s="17" t="s">
        <v>3992</v>
      </c>
      <c r="J3" s="15" t="s">
        <v>4027</v>
      </c>
      <c r="T3" s="17" t="s">
        <v>4008</v>
      </c>
    </row>
    <row r="4" spans="1:20" x14ac:dyDescent="0.25">
      <c r="A4" s="1">
        <v>725457.82450000057</v>
      </c>
      <c r="B4" s="25">
        <f>GETPIVOTDATA("Sales",$A$3)</f>
        <v>725457.82450000057</v>
      </c>
      <c r="C4" s="18" t="s">
        <v>3994</v>
      </c>
      <c r="D4" s="28">
        <v>24918.618999999995</v>
      </c>
      <c r="G4" s="18" t="s">
        <v>549</v>
      </c>
      <c r="H4" s="27">
        <v>8.6387978286377703E-2</v>
      </c>
      <c r="J4" s="25">
        <v>3.9300655635341868</v>
      </c>
      <c r="K4" s="26">
        <f>GETPIVOTDATA("Shipping Delay",$J$3)</f>
        <v>3.9300655635341868</v>
      </c>
      <c r="T4" s="20">
        <v>3203</v>
      </c>
    </row>
    <row r="5" spans="1:20" x14ac:dyDescent="0.25">
      <c r="C5" s="18" t="s">
        <v>3995</v>
      </c>
      <c r="D5" s="28">
        <v>16268.614999999996</v>
      </c>
      <c r="G5" s="18" t="s">
        <v>2734</v>
      </c>
      <c r="H5" s="27">
        <v>0.15685135335151459</v>
      </c>
    </row>
    <row r="6" spans="1:20" x14ac:dyDescent="0.25">
      <c r="A6" s="15" t="s">
        <v>4008</v>
      </c>
      <c r="C6" s="18" t="s">
        <v>3996</v>
      </c>
      <c r="D6" s="28">
        <v>73023.738999999972</v>
      </c>
      <c r="G6" s="18" t="s">
        <v>985</v>
      </c>
      <c r="H6" s="27">
        <v>7.5287789164558791E-2</v>
      </c>
    </row>
    <row r="7" spans="1:20" x14ac:dyDescent="0.25">
      <c r="A7">
        <v>3203</v>
      </c>
      <c r="B7">
        <f>GETPIVOTDATA("Order ID",$A$6)</f>
        <v>3203</v>
      </c>
      <c r="C7" s="18" t="s">
        <v>3997</v>
      </c>
      <c r="D7" s="28">
        <v>41966.585000000006</v>
      </c>
      <c r="G7" s="18" t="s">
        <v>959</v>
      </c>
      <c r="H7" s="27">
        <v>9.1134661114456464E-2</v>
      </c>
    </row>
    <row r="8" spans="1:20" x14ac:dyDescent="0.25">
      <c r="C8" s="18" t="s">
        <v>3998</v>
      </c>
      <c r="D8" s="28">
        <v>45320.874499999991</v>
      </c>
      <c r="G8" s="18" t="s">
        <v>249</v>
      </c>
      <c r="H8" s="27">
        <v>0.11225659359318427</v>
      </c>
    </row>
    <row r="9" spans="1:20" x14ac:dyDescent="0.25">
      <c r="A9" s="15" t="s">
        <v>4007</v>
      </c>
      <c r="C9" s="18" t="s">
        <v>3999</v>
      </c>
      <c r="D9" s="28">
        <v>48519.545500000029</v>
      </c>
      <c r="G9" s="18" t="s">
        <v>532</v>
      </c>
      <c r="H9" s="27">
        <v>8.9965891119282909E-2</v>
      </c>
    </row>
    <row r="10" spans="1:20" x14ac:dyDescent="0.25">
      <c r="A10" s="25">
        <v>108418.44890000018</v>
      </c>
      <c r="B10" s="25">
        <f>GETPIVOTDATA("Profit",$A$9)</f>
        <v>108418.44890000018</v>
      </c>
      <c r="C10" s="18" t="s">
        <v>4000</v>
      </c>
      <c r="D10" s="28">
        <v>64706.893999999913</v>
      </c>
      <c r="G10" s="18" t="s">
        <v>166</v>
      </c>
      <c r="H10" s="27">
        <v>6.9909923483545855E-2</v>
      </c>
    </row>
    <row r="11" spans="1:20" x14ac:dyDescent="0.25">
      <c r="C11" s="18" t="s">
        <v>4001</v>
      </c>
      <c r="D11" s="28">
        <v>62674.327999999965</v>
      </c>
      <c r="G11" s="18" t="s">
        <v>1071</v>
      </c>
      <c r="H11" s="27">
        <v>0.14677116029114695</v>
      </c>
    </row>
    <row r="12" spans="1:20" x14ac:dyDescent="0.25">
      <c r="A12" s="15" t="s">
        <v>4026</v>
      </c>
      <c r="C12" s="18" t="s">
        <v>4002</v>
      </c>
      <c r="D12" s="28">
        <v>81618.460500000001</v>
      </c>
      <c r="G12" s="18" t="s">
        <v>131</v>
      </c>
      <c r="H12" s="27">
        <v>8.3660381476801604E-2</v>
      </c>
    </row>
    <row r="13" spans="1:20" x14ac:dyDescent="0.25">
      <c r="A13" s="25">
        <v>12264</v>
      </c>
      <c r="B13">
        <f>GETPIVOTDATA("Quantity",$A$12)</f>
        <v>12264</v>
      </c>
      <c r="C13" s="18" t="s">
        <v>4003</v>
      </c>
      <c r="D13" s="28">
        <v>57436.79800000001</v>
      </c>
      <c r="G13" s="18" t="s">
        <v>2719</v>
      </c>
      <c r="H13" s="27">
        <v>8.7774268119130763E-2</v>
      </c>
    </row>
    <row r="14" spans="1:20" x14ac:dyDescent="0.25">
      <c r="C14" s="18" t="s">
        <v>4004</v>
      </c>
      <c r="D14" s="28">
        <v>93068.822500000053</v>
      </c>
    </row>
    <row r="15" spans="1:20" ht="23.25" customHeight="1" x14ac:dyDescent="0.25">
      <c r="C15" s="18" t="s">
        <v>4005</v>
      </c>
      <c r="D15" s="28">
        <v>115934.54349999997</v>
      </c>
    </row>
    <row r="17" spans="1:12" x14ac:dyDescent="0.25">
      <c r="A17" s="16" t="s">
        <v>4006</v>
      </c>
      <c r="B17" s="20" t="s">
        <v>4007</v>
      </c>
      <c r="C17" s="20" t="s">
        <v>3992</v>
      </c>
      <c r="H17" s="16" t="s">
        <v>4008</v>
      </c>
      <c r="I17" s="16" t="s">
        <v>3993</v>
      </c>
      <c r="J17" s="20"/>
      <c r="K17" s="20"/>
      <c r="L17" s="20"/>
    </row>
    <row r="18" spans="1:12" x14ac:dyDescent="0.25">
      <c r="A18" s="18" t="s">
        <v>4011</v>
      </c>
      <c r="B18" s="19">
        <v>-3427.9245999999998</v>
      </c>
      <c r="C18" s="19">
        <v>35282.000999999997</v>
      </c>
      <c r="H18" s="16" t="s">
        <v>4006</v>
      </c>
      <c r="I18" s="20" t="s">
        <v>4022</v>
      </c>
      <c r="J18" s="20" t="s">
        <v>4023</v>
      </c>
      <c r="K18" s="20" t="s">
        <v>4024</v>
      </c>
      <c r="L18" s="20" t="s">
        <v>4025</v>
      </c>
    </row>
    <row r="19" spans="1:12" x14ac:dyDescent="0.25">
      <c r="A19" s="18" t="s">
        <v>4012</v>
      </c>
      <c r="B19" s="19">
        <v>76381.387100000167</v>
      </c>
      <c r="C19" s="19">
        <v>457687.63150000101</v>
      </c>
      <c r="H19" s="18" t="s">
        <v>3994</v>
      </c>
      <c r="I19" s="20">
        <v>15</v>
      </c>
      <c r="J19" s="20">
        <v>14</v>
      </c>
      <c r="K19" s="20">
        <v>25</v>
      </c>
      <c r="L19" s="20">
        <v>54</v>
      </c>
    </row>
    <row r="20" spans="1:12" x14ac:dyDescent="0.25">
      <c r="A20" s="18" t="s">
        <v>4013</v>
      </c>
      <c r="B20" s="19">
        <v>-6527.8579000000009</v>
      </c>
      <c r="C20" s="19">
        <v>32108.117999999995</v>
      </c>
      <c r="H20" s="18" t="s">
        <v>3995</v>
      </c>
      <c r="I20" s="20">
        <v>17</v>
      </c>
      <c r="J20" s="20">
        <v>18</v>
      </c>
      <c r="K20" s="20">
        <v>19</v>
      </c>
      <c r="L20" s="20">
        <v>45</v>
      </c>
    </row>
    <row r="21" spans="1:12" x14ac:dyDescent="0.25">
      <c r="A21" s="18" t="s">
        <v>4014</v>
      </c>
      <c r="B21" s="19">
        <v>826.72309999999993</v>
      </c>
      <c r="C21" s="19">
        <v>4382.4860000000017</v>
      </c>
      <c r="H21" s="18" t="s">
        <v>3996</v>
      </c>
      <c r="I21" s="20">
        <v>44</v>
      </c>
      <c r="J21" s="20">
        <v>39</v>
      </c>
      <c r="K21" s="20">
        <v>37</v>
      </c>
      <c r="L21" s="20">
        <v>82</v>
      </c>
    </row>
    <row r="22" spans="1:12" x14ac:dyDescent="0.25">
      <c r="A22" s="18" t="s">
        <v>4015</v>
      </c>
      <c r="B22" s="19">
        <v>1833.3285000000001</v>
      </c>
      <c r="C22" s="19">
        <v>5589.3519999999971</v>
      </c>
      <c r="H22" s="18" t="s">
        <v>3997</v>
      </c>
      <c r="I22" s="20">
        <v>48</v>
      </c>
      <c r="J22" s="20">
        <v>42</v>
      </c>
      <c r="K22" s="20">
        <v>51</v>
      </c>
      <c r="L22" s="20">
        <v>51</v>
      </c>
    </row>
    <row r="23" spans="1:12" x14ac:dyDescent="0.25">
      <c r="A23" s="18" t="s">
        <v>4016</v>
      </c>
      <c r="B23" s="19">
        <v>3316.7658999999999</v>
      </c>
      <c r="C23" s="19">
        <v>16729.101999999999</v>
      </c>
      <c r="H23" s="18" t="s">
        <v>3998</v>
      </c>
      <c r="I23" s="20">
        <v>33</v>
      </c>
      <c r="J23" s="20">
        <v>43</v>
      </c>
      <c r="K23" s="20">
        <v>51</v>
      </c>
      <c r="L23" s="20">
        <v>83</v>
      </c>
    </row>
    <row r="24" spans="1:12" x14ac:dyDescent="0.25">
      <c r="A24" s="18" t="s">
        <v>4017</v>
      </c>
      <c r="B24" s="19">
        <v>1157.1161</v>
      </c>
      <c r="C24" s="19">
        <v>4783.521999999999</v>
      </c>
      <c r="H24" s="18" t="s">
        <v>3999</v>
      </c>
      <c r="I24" s="20">
        <v>31</v>
      </c>
      <c r="J24" s="20">
        <v>36</v>
      </c>
      <c r="K24" s="20">
        <v>64</v>
      </c>
      <c r="L24" s="20">
        <v>72</v>
      </c>
    </row>
    <row r="25" spans="1:12" x14ac:dyDescent="0.25">
      <c r="A25" s="18" t="s">
        <v>4018</v>
      </c>
      <c r="B25" s="19">
        <v>-1190.4704999999992</v>
      </c>
      <c r="C25" s="19">
        <v>17431.149999999991</v>
      </c>
      <c r="H25" s="18" t="s">
        <v>4000</v>
      </c>
      <c r="I25" s="20">
        <v>63</v>
      </c>
      <c r="J25" s="20">
        <v>29</v>
      </c>
      <c r="K25" s="20">
        <v>63</v>
      </c>
      <c r="L25" s="20">
        <v>69</v>
      </c>
    </row>
    <row r="26" spans="1:12" x14ac:dyDescent="0.25">
      <c r="A26" s="18" t="s">
        <v>4019</v>
      </c>
      <c r="B26" s="19">
        <v>2546.5335000000005</v>
      </c>
      <c r="C26" s="19">
        <v>11220.055999999999</v>
      </c>
      <c r="H26" s="18" t="s">
        <v>4001</v>
      </c>
      <c r="I26" s="20">
        <v>62</v>
      </c>
      <c r="J26" s="20">
        <v>52</v>
      </c>
      <c r="K26" s="20">
        <v>55</v>
      </c>
      <c r="L26" s="20">
        <v>85</v>
      </c>
    </row>
    <row r="27" spans="1:12" x14ac:dyDescent="0.25">
      <c r="A27" s="18" t="s">
        <v>4020</v>
      </c>
      <c r="B27" s="19">
        <v>33402.651699999995</v>
      </c>
      <c r="C27" s="19">
        <v>138641.26999999993</v>
      </c>
      <c r="H27" s="18" t="s">
        <v>4002</v>
      </c>
      <c r="I27" s="20">
        <v>77</v>
      </c>
      <c r="J27" s="20">
        <v>92</v>
      </c>
      <c r="K27" s="20">
        <v>116</v>
      </c>
      <c r="L27" s="20">
        <v>160</v>
      </c>
    </row>
    <row r="28" spans="1:12" x14ac:dyDescent="0.25">
      <c r="A28" s="18" t="s">
        <v>4021</v>
      </c>
      <c r="B28" s="19">
        <v>100.196</v>
      </c>
      <c r="C28" s="19">
        <v>1603.136</v>
      </c>
      <c r="H28" s="18" t="s">
        <v>4003</v>
      </c>
      <c r="I28" s="20">
        <v>64</v>
      </c>
      <c r="J28" s="20">
        <v>70</v>
      </c>
      <c r="K28" s="20">
        <v>65</v>
      </c>
      <c r="L28" s="20">
        <v>100</v>
      </c>
    </row>
    <row r="29" spans="1:12" x14ac:dyDescent="0.25">
      <c r="H29" s="18" t="s">
        <v>4004</v>
      </c>
      <c r="I29" s="20">
        <v>104</v>
      </c>
      <c r="J29" s="20">
        <v>90</v>
      </c>
      <c r="K29" s="20">
        <v>110</v>
      </c>
      <c r="L29" s="20">
        <v>138</v>
      </c>
    </row>
    <row r="30" spans="1:12" x14ac:dyDescent="0.25">
      <c r="H30" s="18" t="s">
        <v>4005</v>
      </c>
      <c r="I30" s="20">
        <v>103</v>
      </c>
      <c r="J30" s="20">
        <v>117</v>
      </c>
      <c r="K30" s="20">
        <v>145</v>
      </c>
      <c r="L30" s="20">
        <v>160</v>
      </c>
    </row>
    <row r="32" spans="1:12" x14ac:dyDescent="0.25">
      <c r="A32" s="16" t="s">
        <v>4006</v>
      </c>
      <c r="B32" s="17" t="s">
        <v>4007</v>
      </c>
    </row>
    <row r="33" spans="1:7" x14ac:dyDescent="0.25">
      <c r="A33" s="18" t="s">
        <v>38</v>
      </c>
      <c r="B33" s="19">
        <v>16484.598300000005</v>
      </c>
    </row>
    <row r="34" spans="1:7" x14ac:dyDescent="0.25">
      <c r="A34" s="18" t="s">
        <v>20</v>
      </c>
      <c r="B34" s="19">
        <v>8261.2698999999993</v>
      </c>
    </row>
    <row r="35" spans="1:7" x14ac:dyDescent="0.25">
      <c r="A35" s="18" t="s">
        <v>14</v>
      </c>
      <c r="B35" s="19">
        <v>2374.0969999999998</v>
      </c>
    </row>
    <row r="36" spans="1:7" x14ac:dyDescent="0.25">
      <c r="A36" s="18" t="s">
        <v>18</v>
      </c>
      <c r="B36" s="19">
        <v>16096.801600000013</v>
      </c>
    </row>
    <row r="37" spans="1:7" x14ac:dyDescent="0.25">
      <c r="A37" s="18" t="s">
        <v>198</v>
      </c>
      <c r="B37" s="19">
        <v>-1646.5117000000002</v>
      </c>
    </row>
    <row r="38" spans="1:7" x14ac:dyDescent="0.25">
      <c r="A38" s="18" t="s">
        <v>72</v>
      </c>
      <c r="B38" s="19">
        <v>4027.5843</v>
      </c>
    </row>
    <row r="39" spans="1:7" x14ac:dyDescent="0.25">
      <c r="A39" s="18" t="s">
        <v>165</v>
      </c>
      <c r="B39" s="19">
        <v>19327.235100000002</v>
      </c>
    </row>
    <row r="40" spans="1:7" x14ac:dyDescent="0.25">
      <c r="A40" s="18" t="s">
        <v>87</v>
      </c>
      <c r="B40" s="19">
        <v>1908.7624000000003</v>
      </c>
    </row>
    <row r="41" spans="1:7" x14ac:dyDescent="0.25">
      <c r="A41" s="18" t="s">
        <v>79</v>
      </c>
      <c r="B41" s="19">
        <v>275.19070000000005</v>
      </c>
    </row>
    <row r="42" spans="1:7" x14ac:dyDescent="0.25">
      <c r="A42" s="18" t="s">
        <v>12</v>
      </c>
      <c r="B42" s="19">
        <v>7641.2703999999985</v>
      </c>
    </row>
    <row r="43" spans="1:7" x14ac:dyDescent="0.25">
      <c r="A43" s="18" t="s">
        <v>9</v>
      </c>
      <c r="B43" s="19">
        <v>2303.1222999999995</v>
      </c>
    </row>
    <row r="44" spans="1:7" x14ac:dyDescent="0.25">
      <c r="A44" s="18" t="s">
        <v>510</v>
      </c>
      <c r="B44" s="19">
        <v>-618.92640000000017</v>
      </c>
    </row>
    <row r="45" spans="1:7" x14ac:dyDescent="0.25">
      <c r="A45" s="18" t="s">
        <v>45</v>
      </c>
      <c r="B45" s="19">
        <v>12119.236399999991</v>
      </c>
      <c r="E45" s="16" t="s">
        <v>4006</v>
      </c>
      <c r="F45" s="20" t="s">
        <v>4007</v>
      </c>
      <c r="G45" s="20" t="s">
        <v>3992</v>
      </c>
    </row>
    <row r="46" spans="1:7" x14ac:dyDescent="0.25">
      <c r="A46" s="18" t="s">
        <v>16</v>
      </c>
      <c r="B46" s="19">
        <v>9110.7426000000123</v>
      </c>
      <c r="E46" s="18" t="s">
        <v>4022</v>
      </c>
      <c r="F46" s="19">
        <v>20065.691200000001</v>
      </c>
      <c r="G46" s="19">
        <v>147883.03300000005</v>
      </c>
    </row>
    <row r="47" spans="1:7" x14ac:dyDescent="0.25">
      <c r="A47" s="18" t="s">
        <v>28</v>
      </c>
      <c r="B47" s="19">
        <v>8645.3221999999932</v>
      </c>
      <c r="E47" s="18" t="s">
        <v>4023</v>
      </c>
      <c r="F47" s="19">
        <v>20492.194699999982</v>
      </c>
      <c r="G47" s="19">
        <v>139966.24949999989</v>
      </c>
    </row>
    <row r="48" spans="1:7" x14ac:dyDescent="0.25">
      <c r="A48" s="18" t="s">
        <v>82</v>
      </c>
      <c r="B48" s="19">
        <v>626.04649999999981</v>
      </c>
      <c r="E48" s="18" t="s">
        <v>4024</v>
      </c>
      <c r="F48" s="19">
        <v>23959.937399999981</v>
      </c>
      <c r="G48" s="19">
        <v>186976.01649999997</v>
      </c>
    </row>
    <row r="49" spans="1:9" x14ac:dyDescent="0.25">
      <c r="A49" s="18" t="s">
        <v>22</v>
      </c>
      <c r="B49" s="19">
        <v>1482.6073000000004</v>
      </c>
      <c r="E49" s="18" t="s">
        <v>4025</v>
      </c>
      <c r="F49" s="19">
        <v>43900.625600000014</v>
      </c>
      <c r="G49" s="19">
        <v>250632.52549999996</v>
      </c>
    </row>
    <row r="52" spans="1:9" x14ac:dyDescent="0.25">
      <c r="E52" s="16" t="s">
        <v>4006</v>
      </c>
      <c r="F52" s="17" t="s">
        <v>3992</v>
      </c>
      <c r="H52" s="30" t="s">
        <v>4006</v>
      </c>
      <c r="I52" s="31" t="s">
        <v>3992</v>
      </c>
    </row>
    <row r="53" spans="1:9" x14ac:dyDescent="0.25">
      <c r="A53" s="16" t="s">
        <v>4006</v>
      </c>
      <c r="B53" s="17" t="s">
        <v>4008</v>
      </c>
      <c r="E53" s="21">
        <v>0</v>
      </c>
      <c r="F53" s="29">
        <v>40496.996000000006</v>
      </c>
      <c r="H53" s="21">
        <v>0</v>
      </c>
      <c r="I53" s="29">
        <v>40496.996000000006</v>
      </c>
    </row>
    <row r="54" spans="1:9" x14ac:dyDescent="0.25">
      <c r="A54" s="21">
        <v>0</v>
      </c>
      <c r="B54" s="20">
        <v>166</v>
      </c>
      <c r="E54" s="21">
        <v>1</v>
      </c>
      <c r="F54" s="29">
        <v>34268.568999999996</v>
      </c>
      <c r="H54" s="21">
        <v>1</v>
      </c>
      <c r="I54" s="29">
        <v>34268.568999999996</v>
      </c>
    </row>
    <row r="55" spans="1:9" x14ac:dyDescent="0.25">
      <c r="A55" s="21">
        <v>1</v>
      </c>
      <c r="B55" s="20">
        <v>159</v>
      </c>
      <c r="E55" s="21">
        <v>2</v>
      </c>
      <c r="F55" s="29">
        <v>138993.18099999998</v>
      </c>
      <c r="H55" s="21">
        <v>2</v>
      </c>
      <c r="I55" s="29">
        <v>138993.18099999998</v>
      </c>
    </row>
    <row r="56" spans="1:9" x14ac:dyDescent="0.25">
      <c r="A56" s="21">
        <v>2</v>
      </c>
      <c r="B56" s="20">
        <v>450</v>
      </c>
      <c r="E56" s="21">
        <v>3</v>
      </c>
      <c r="F56" s="29">
        <v>56479.56900000004</v>
      </c>
      <c r="H56" s="21">
        <v>3</v>
      </c>
      <c r="I56" s="29">
        <v>56479.56900000004</v>
      </c>
    </row>
    <row r="57" spans="1:9" x14ac:dyDescent="0.25">
      <c r="A57" s="21">
        <v>3</v>
      </c>
      <c r="B57" s="20">
        <v>308</v>
      </c>
      <c r="E57" s="21">
        <v>4</v>
      </c>
      <c r="F57" s="29">
        <v>176448.71700000003</v>
      </c>
      <c r="H57" s="21">
        <v>4</v>
      </c>
      <c r="I57" s="29">
        <v>176448.71700000003</v>
      </c>
    </row>
    <row r="58" spans="1:9" x14ac:dyDescent="0.25">
      <c r="A58" s="21">
        <v>4</v>
      </c>
      <c r="B58" s="20">
        <v>832</v>
      </c>
      <c r="E58" s="21">
        <v>5</v>
      </c>
      <c r="F58" s="29">
        <v>133167.13249999998</v>
      </c>
      <c r="H58" s="21">
        <v>5</v>
      </c>
      <c r="I58" s="29">
        <v>133167.13249999998</v>
      </c>
    </row>
    <row r="59" spans="1:9" x14ac:dyDescent="0.25">
      <c r="A59" s="21">
        <v>5</v>
      </c>
      <c r="B59" s="20">
        <v>689</v>
      </c>
      <c r="E59" s="21">
        <v>6</v>
      </c>
      <c r="F59" s="29">
        <v>82061.625000000087</v>
      </c>
      <c r="H59" s="21">
        <v>6</v>
      </c>
      <c r="I59" s="29">
        <v>82061.625000000087</v>
      </c>
    </row>
    <row r="60" spans="1:9" x14ac:dyDescent="0.25">
      <c r="A60" s="21">
        <v>6</v>
      </c>
      <c r="B60" s="20">
        <v>361</v>
      </c>
      <c r="E60" s="21">
        <v>7</v>
      </c>
      <c r="F60" s="29">
        <v>63542.034999999989</v>
      </c>
      <c r="H60" s="21">
        <v>7</v>
      </c>
      <c r="I60" s="29">
        <v>63542.034999999989</v>
      </c>
    </row>
    <row r="61" spans="1:9" x14ac:dyDescent="0.25">
      <c r="A61" s="21">
        <v>7</v>
      </c>
      <c r="B61" s="20">
        <v>238</v>
      </c>
    </row>
    <row r="65" spans="1:11" x14ac:dyDescent="0.25">
      <c r="E65" s="30" t="s">
        <v>4006</v>
      </c>
      <c r="F65" s="30" t="s">
        <v>4007</v>
      </c>
      <c r="G65" s="30" t="s">
        <v>3992</v>
      </c>
      <c r="I65" s="20"/>
      <c r="J65" s="20"/>
      <c r="K65" s="20"/>
    </row>
    <row r="66" spans="1:11" x14ac:dyDescent="0.25">
      <c r="A66" s="16" t="s">
        <v>4006</v>
      </c>
      <c r="B66" s="20" t="s">
        <v>4007</v>
      </c>
      <c r="C66" s="20" t="s">
        <v>3992</v>
      </c>
      <c r="E66" s="18" t="s">
        <v>4011</v>
      </c>
      <c r="F66" s="19">
        <v>-3427.9245999999998</v>
      </c>
      <c r="G66" s="19">
        <v>35282.000999999997</v>
      </c>
      <c r="I66" s="29"/>
      <c r="J66" s="29"/>
      <c r="K66" s="29"/>
    </row>
    <row r="67" spans="1:11" x14ac:dyDescent="0.25">
      <c r="A67" s="18" t="s">
        <v>4011</v>
      </c>
      <c r="B67" s="19">
        <v>-3427.9245999999998</v>
      </c>
      <c r="C67" s="19">
        <v>35282.000999999997</v>
      </c>
      <c r="E67" s="18" t="s">
        <v>4012</v>
      </c>
      <c r="F67" s="19">
        <v>76381.387100000167</v>
      </c>
      <c r="G67" s="19">
        <v>457687.63150000101</v>
      </c>
      <c r="I67" s="29"/>
      <c r="J67" s="29"/>
      <c r="K67" s="29"/>
    </row>
    <row r="68" spans="1:11" x14ac:dyDescent="0.25">
      <c r="A68" s="18" t="s">
        <v>4012</v>
      </c>
      <c r="B68" s="19">
        <v>76381.387100000167</v>
      </c>
      <c r="C68" s="19">
        <v>457687.63150000101</v>
      </c>
      <c r="E68" s="18" t="s">
        <v>4013</v>
      </c>
      <c r="F68" s="19">
        <v>-6527.8579000000009</v>
      </c>
      <c r="G68" s="19">
        <v>32108.117999999995</v>
      </c>
      <c r="I68" s="29"/>
      <c r="J68" s="29"/>
      <c r="K68" s="29"/>
    </row>
    <row r="69" spans="1:11" x14ac:dyDescent="0.25">
      <c r="A69" s="18" t="s">
        <v>4013</v>
      </c>
      <c r="B69" s="19">
        <v>-6527.8579000000009</v>
      </c>
      <c r="C69" s="19">
        <v>32108.117999999995</v>
      </c>
      <c r="E69" s="18" t="s">
        <v>4014</v>
      </c>
      <c r="F69" s="19">
        <v>826.72309999999993</v>
      </c>
      <c r="G69" s="19">
        <v>4382.4860000000017</v>
      </c>
      <c r="I69" s="29"/>
      <c r="J69" s="29"/>
      <c r="K69" s="29"/>
    </row>
    <row r="70" spans="1:11" x14ac:dyDescent="0.25">
      <c r="A70" s="18" t="s">
        <v>4014</v>
      </c>
      <c r="B70" s="19">
        <v>826.72309999999993</v>
      </c>
      <c r="C70" s="19">
        <v>4382.4860000000017</v>
      </c>
      <c r="E70" s="18" t="s">
        <v>4015</v>
      </c>
      <c r="F70" s="19">
        <v>1833.3285000000001</v>
      </c>
      <c r="G70" s="19">
        <v>5589.3519999999971</v>
      </c>
      <c r="I70" s="29"/>
      <c r="J70" s="29"/>
      <c r="K70" s="29"/>
    </row>
    <row r="71" spans="1:11" x14ac:dyDescent="0.25">
      <c r="A71" s="18" t="s">
        <v>4015</v>
      </c>
      <c r="B71" s="19">
        <v>1833.3285000000001</v>
      </c>
      <c r="C71" s="19">
        <v>5589.3519999999971</v>
      </c>
      <c r="E71" s="18" t="s">
        <v>4016</v>
      </c>
      <c r="F71" s="19">
        <v>3316.7658999999999</v>
      </c>
      <c r="G71" s="19">
        <v>16729.101999999999</v>
      </c>
      <c r="I71" s="29"/>
      <c r="J71" s="29"/>
      <c r="K71" s="29"/>
    </row>
    <row r="72" spans="1:11" x14ac:dyDescent="0.25">
      <c r="A72" s="18" t="s">
        <v>4016</v>
      </c>
      <c r="B72" s="19">
        <v>3316.7658999999999</v>
      </c>
      <c r="C72" s="19">
        <v>16729.101999999999</v>
      </c>
      <c r="E72" s="18" t="s">
        <v>4017</v>
      </c>
      <c r="F72" s="19">
        <v>1157.1161</v>
      </c>
      <c r="G72" s="19">
        <v>4783.521999999999</v>
      </c>
      <c r="I72" s="29"/>
      <c r="J72" s="29"/>
      <c r="K72" s="29"/>
    </row>
    <row r="73" spans="1:11" x14ac:dyDescent="0.25">
      <c r="A73" s="18" t="s">
        <v>4017</v>
      </c>
      <c r="B73" s="19">
        <v>1157.1161</v>
      </c>
      <c r="C73" s="19">
        <v>4783.521999999999</v>
      </c>
      <c r="E73" s="18" t="s">
        <v>4018</v>
      </c>
      <c r="F73" s="19">
        <v>-1190.4704999999992</v>
      </c>
      <c r="G73" s="19">
        <v>17431.149999999991</v>
      </c>
      <c r="I73" s="29"/>
      <c r="J73" s="29"/>
      <c r="K73" s="29"/>
    </row>
    <row r="74" spans="1:11" x14ac:dyDescent="0.25">
      <c r="A74" s="18" t="s">
        <v>4018</v>
      </c>
      <c r="B74" s="19">
        <v>-1190.4704999999992</v>
      </c>
      <c r="C74" s="19">
        <v>17431.149999999991</v>
      </c>
      <c r="E74" s="18" t="s">
        <v>4019</v>
      </c>
      <c r="F74" s="19">
        <v>2546.5335000000005</v>
      </c>
      <c r="G74" s="19">
        <v>11220.055999999999</v>
      </c>
      <c r="I74" s="29"/>
      <c r="J74" s="29"/>
      <c r="K74" s="29"/>
    </row>
    <row r="75" spans="1:11" x14ac:dyDescent="0.25">
      <c r="A75" s="18" t="s">
        <v>4019</v>
      </c>
      <c r="B75" s="19">
        <v>2546.5335000000005</v>
      </c>
      <c r="C75" s="19">
        <v>11220.055999999999</v>
      </c>
      <c r="E75" s="18" t="s">
        <v>4020</v>
      </c>
      <c r="F75" s="19">
        <v>33402.651699999995</v>
      </c>
      <c r="G75" s="19">
        <v>138641.26999999993</v>
      </c>
      <c r="I75" s="29"/>
      <c r="J75" s="29"/>
      <c r="K75" s="29"/>
    </row>
    <row r="76" spans="1:11" x14ac:dyDescent="0.25">
      <c r="A76" s="18" t="s">
        <v>4020</v>
      </c>
      <c r="B76" s="19">
        <v>33402.651699999995</v>
      </c>
      <c r="C76" s="19">
        <v>138641.26999999993</v>
      </c>
      <c r="E76" s="18" t="s">
        <v>4021</v>
      </c>
      <c r="F76" s="19">
        <v>100.196</v>
      </c>
      <c r="G76" s="19">
        <v>1603.136</v>
      </c>
      <c r="I76" s="29"/>
      <c r="J76" s="29"/>
      <c r="K76" s="29"/>
    </row>
    <row r="77" spans="1:11" x14ac:dyDescent="0.25">
      <c r="A77" s="18" t="s">
        <v>4021</v>
      </c>
      <c r="B77" s="19">
        <v>100.196</v>
      </c>
      <c r="C77" s="19">
        <v>1603.136</v>
      </c>
      <c r="I77" s="29"/>
      <c r="J77" s="29"/>
      <c r="K77" s="29"/>
    </row>
    <row r="78" spans="1:11" x14ac:dyDescent="0.25">
      <c r="I78" s="29"/>
      <c r="J78" s="29"/>
      <c r="K78" s="29"/>
    </row>
    <row r="79" spans="1:11" x14ac:dyDescent="0.25">
      <c r="I79" s="29"/>
      <c r="J79" s="29"/>
      <c r="K79" s="29"/>
    </row>
    <row r="80" spans="1:11" x14ac:dyDescent="0.25">
      <c r="I80" s="29"/>
      <c r="J80" s="29"/>
      <c r="K80" s="29"/>
    </row>
    <row r="81" spans="5:11" x14ac:dyDescent="0.25">
      <c r="I81" s="29"/>
      <c r="J81" s="29"/>
      <c r="K81" s="29"/>
    </row>
    <row r="82" spans="5:11" x14ac:dyDescent="0.25">
      <c r="I82" s="29"/>
      <c r="J82" s="29"/>
      <c r="K82" s="29"/>
    </row>
    <row r="89" spans="5:11" x14ac:dyDescent="0.25">
      <c r="E89" s="16" t="s">
        <v>3992</v>
      </c>
      <c r="F89" s="16" t="s">
        <v>3993</v>
      </c>
      <c r="G89" s="20"/>
      <c r="H89" s="20"/>
      <c r="I89" s="20"/>
    </row>
    <row r="90" spans="5:11" x14ac:dyDescent="0.25">
      <c r="E90" s="16" t="s">
        <v>4006</v>
      </c>
      <c r="F90" s="20" t="s">
        <v>4022</v>
      </c>
      <c r="G90" s="20" t="s">
        <v>4023</v>
      </c>
      <c r="H90" s="20" t="s">
        <v>4024</v>
      </c>
      <c r="I90" s="20" t="s">
        <v>4025</v>
      </c>
    </row>
    <row r="91" spans="5:11" x14ac:dyDescent="0.25">
      <c r="E91" s="18" t="s">
        <v>4028</v>
      </c>
      <c r="F91" s="29">
        <v>2648.0570000000002</v>
      </c>
      <c r="G91" s="29">
        <v>6026.735999999999</v>
      </c>
      <c r="H91" s="29">
        <v>3657.8220000000006</v>
      </c>
      <c r="I91" s="29">
        <v>12586.004000000003</v>
      </c>
    </row>
    <row r="92" spans="5:11" x14ac:dyDescent="0.25">
      <c r="E92" s="18" t="s">
        <v>4029</v>
      </c>
      <c r="F92" s="29">
        <v>1348.6220000000003</v>
      </c>
      <c r="G92" s="29">
        <v>2004.914</v>
      </c>
      <c r="H92" s="29">
        <v>3100.1619999999998</v>
      </c>
      <c r="I92" s="29">
        <v>9814.9169999999995</v>
      </c>
    </row>
    <row r="93" spans="5:11" x14ac:dyDescent="0.25">
      <c r="E93" s="18" t="s">
        <v>4030</v>
      </c>
      <c r="F93" s="29">
        <v>11008.897999999997</v>
      </c>
      <c r="G93" s="29">
        <v>15461.412</v>
      </c>
      <c r="H93" s="29">
        <v>17559.031000000003</v>
      </c>
      <c r="I93" s="29">
        <v>28994.397999999997</v>
      </c>
    </row>
    <row r="94" spans="5:11" x14ac:dyDescent="0.25">
      <c r="E94" s="18" t="s">
        <v>4031</v>
      </c>
      <c r="F94" s="29">
        <v>9343.4869999999974</v>
      </c>
      <c r="G94" s="29">
        <v>9056.0240000000013</v>
      </c>
      <c r="H94" s="29">
        <v>10370.121000000001</v>
      </c>
      <c r="I94" s="29">
        <v>13196.952999999996</v>
      </c>
    </row>
    <row r="95" spans="5:11" x14ac:dyDescent="0.25">
      <c r="E95" s="18" t="s">
        <v>3998</v>
      </c>
      <c r="F95" s="29">
        <v>6570.4380000000001</v>
      </c>
      <c r="G95" s="29">
        <v>12042.655500000001</v>
      </c>
      <c r="H95" s="29">
        <v>10806.134999999997</v>
      </c>
      <c r="I95" s="29">
        <v>15901.645999999999</v>
      </c>
    </row>
    <row r="96" spans="5:11" x14ac:dyDescent="0.25">
      <c r="E96" s="18" t="s">
        <v>4032</v>
      </c>
      <c r="F96" s="29">
        <v>9629.4220000000005</v>
      </c>
      <c r="G96" s="29">
        <v>5088.9500000000007</v>
      </c>
      <c r="H96" s="29">
        <v>18598.094999999998</v>
      </c>
      <c r="I96" s="29">
        <v>15203.078499999996</v>
      </c>
    </row>
    <row r="97" spans="5:9" x14ac:dyDescent="0.25">
      <c r="E97" s="18" t="s">
        <v>4033</v>
      </c>
      <c r="F97" s="29">
        <v>21808.553000000004</v>
      </c>
      <c r="G97" s="29">
        <v>7089.826</v>
      </c>
      <c r="H97" s="29">
        <v>14417.754999999997</v>
      </c>
      <c r="I97" s="29">
        <v>21390.759999999995</v>
      </c>
    </row>
    <row r="98" spans="5:9" x14ac:dyDescent="0.25">
      <c r="E98" s="18" t="s">
        <v>4034</v>
      </c>
      <c r="F98" s="29">
        <v>13248.230999999998</v>
      </c>
      <c r="G98" s="29">
        <v>12548.358999999997</v>
      </c>
      <c r="H98" s="29">
        <v>12680.980000000001</v>
      </c>
      <c r="I98" s="29">
        <v>24196.758000000013</v>
      </c>
    </row>
    <row r="99" spans="5:9" x14ac:dyDescent="0.25">
      <c r="E99" s="18" t="s">
        <v>4035</v>
      </c>
      <c r="F99" s="29">
        <v>14900.536999999998</v>
      </c>
      <c r="G99" s="29">
        <v>13898.923999999995</v>
      </c>
      <c r="H99" s="29">
        <v>23620.876499999995</v>
      </c>
      <c r="I99" s="29">
        <v>29198.122999999974</v>
      </c>
    </row>
    <row r="100" spans="5:9" x14ac:dyDescent="0.25">
      <c r="E100" s="18" t="s">
        <v>4036</v>
      </c>
      <c r="F100" s="29">
        <v>8728.7579999999998</v>
      </c>
      <c r="G100" s="29">
        <v>14016.679999999997</v>
      </c>
      <c r="H100" s="29">
        <v>13135.353999999999</v>
      </c>
      <c r="I100" s="29">
        <v>21556.005999999994</v>
      </c>
    </row>
    <row r="101" spans="5:9" x14ac:dyDescent="0.25">
      <c r="E101" s="18" t="s">
        <v>4037</v>
      </c>
      <c r="F101" s="29">
        <v>23191.624499999998</v>
      </c>
      <c r="G101" s="29">
        <v>14548.895999999992</v>
      </c>
      <c r="H101" s="29">
        <v>26412.344999999994</v>
      </c>
      <c r="I101" s="29">
        <v>28915.957000000002</v>
      </c>
    </row>
    <row r="102" spans="5:9" x14ac:dyDescent="0.25">
      <c r="E102" s="18" t="s">
        <v>4038</v>
      </c>
      <c r="F102" s="29">
        <v>25456.405500000004</v>
      </c>
      <c r="G102" s="29">
        <v>28182.872999999989</v>
      </c>
      <c r="H102" s="29">
        <v>32617.339999999986</v>
      </c>
      <c r="I102" s="29">
        <v>29677.925000000007</v>
      </c>
    </row>
  </sheetData>
  <conditionalFormatting pivot="1" sqref="H4:H13">
    <cfRule type="dataBar" priority="4">
      <dataBar>
        <cfvo type="min"/>
        <cfvo type="max"/>
        <color theme="5"/>
      </dataBar>
      <extLst>
        <ext xmlns:x14="http://schemas.microsoft.com/office/spreadsheetml/2009/9/main" uri="{B025F937-C7B1-47D3-B67F-A62EFF666E3E}">
          <x14:id>{BF555E5D-CCBB-4BC9-8DD9-CE99BE7540A8}</x14:id>
        </ext>
      </extLst>
    </cfRule>
  </conditionalFormatting>
  <conditionalFormatting sqref="T5:T173">
    <cfRule type="top10" dxfId="124" priority="2" rank="10"/>
  </conditionalFormatting>
  <conditionalFormatting pivot="1" sqref="D4:D15">
    <cfRule type="iconSet" priority="1">
      <iconSet iconSet="3Symbols2">
        <cfvo type="percent" val="0"/>
        <cfvo type="percent" val="33"/>
        <cfvo type="percent" val="67"/>
      </iconSe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pivot="1">
          <x14:cfRule type="dataBar" id="{BF555E5D-CCBB-4BC9-8DD9-CE99BE7540A8}">
            <x14:dataBar minLength="0" maxLength="100" gradient="0">
              <x14:cfvo type="autoMin"/>
              <x14:cfvo type="autoMax"/>
              <x14:negativeFillColor rgb="FFFF0000"/>
              <x14:axisColor rgb="FF000000"/>
            </x14:dataBar>
          </x14:cfRule>
          <xm:sqref>H4:H13</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92A376-C139-40AE-92BE-80E9309DE032}">
  <dimension ref="A1:AC36"/>
  <sheetViews>
    <sheetView showGridLines="0" showRowColHeaders="0" tabSelected="1" view="pageBreakPreview" zoomScale="60" zoomScaleNormal="60" workbookViewId="0">
      <selection activeCell="T50" sqref="T50"/>
    </sheetView>
  </sheetViews>
  <sheetFormatPr defaultRowHeight="15" x14ac:dyDescent="0.25"/>
  <sheetData>
    <row r="1" spans="1:29" x14ac:dyDescent="0.25">
      <c r="A1" s="23"/>
      <c r="AC1" s="24"/>
    </row>
    <row r="2" spans="1:29" x14ac:dyDescent="0.25">
      <c r="AC2" s="24"/>
    </row>
    <row r="3" spans="1:29" x14ac:dyDescent="0.25">
      <c r="AC3" s="24"/>
    </row>
    <row r="4" spans="1:29" x14ac:dyDescent="0.25">
      <c r="AC4" s="24"/>
    </row>
    <row r="5" spans="1:29" x14ac:dyDescent="0.25">
      <c r="AC5" s="24"/>
    </row>
    <row r="6" spans="1:29" x14ac:dyDescent="0.25">
      <c r="AC6" s="24"/>
    </row>
    <row r="7" spans="1:29" x14ac:dyDescent="0.25">
      <c r="AC7" s="24"/>
    </row>
    <row r="8" spans="1:29" x14ac:dyDescent="0.25">
      <c r="AC8" s="24"/>
    </row>
    <row r="9" spans="1:29" x14ac:dyDescent="0.25">
      <c r="AC9" s="24"/>
    </row>
    <row r="10" spans="1:29" x14ac:dyDescent="0.25">
      <c r="AC10" s="24"/>
    </row>
    <row r="11" spans="1:29" x14ac:dyDescent="0.25">
      <c r="AC11" s="24"/>
    </row>
    <row r="12" spans="1:29" x14ac:dyDescent="0.25">
      <c r="AC12" s="24"/>
    </row>
    <row r="13" spans="1:29" x14ac:dyDescent="0.25">
      <c r="AC13" s="24"/>
    </row>
    <row r="14" spans="1:29" x14ac:dyDescent="0.25">
      <c r="AC14" s="24"/>
    </row>
    <row r="15" spans="1:29" x14ac:dyDescent="0.25">
      <c r="AC15" s="24"/>
    </row>
    <row r="16" spans="1:29" x14ac:dyDescent="0.25">
      <c r="AC16" s="24"/>
    </row>
    <row r="17" spans="29:29" x14ac:dyDescent="0.25">
      <c r="AC17" s="24"/>
    </row>
    <row r="18" spans="29:29" x14ac:dyDescent="0.25">
      <c r="AC18" s="24"/>
    </row>
    <row r="19" spans="29:29" x14ac:dyDescent="0.25">
      <c r="AC19" s="24"/>
    </row>
    <row r="20" spans="29:29" x14ac:dyDescent="0.25">
      <c r="AC20" s="24"/>
    </row>
    <row r="21" spans="29:29" x14ac:dyDescent="0.25">
      <c r="AC21" s="24"/>
    </row>
    <row r="22" spans="29:29" x14ac:dyDescent="0.25">
      <c r="AC22" s="24"/>
    </row>
    <row r="23" spans="29:29" x14ac:dyDescent="0.25">
      <c r="AC23" s="24"/>
    </row>
    <row r="24" spans="29:29" x14ac:dyDescent="0.25">
      <c r="AC24" s="24"/>
    </row>
    <row r="25" spans="29:29" x14ac:dyDescent="0.25">
      <c r="AC25" s="24"/>
    </row>
    <row r="26" spans="29:29" x14ac:dyDescent="0.25">
      <c r="AC26" s="24"/>
    </row>
    <row r="27" spans="29:29" x14ac:dyDescent="0.25">
      <c r="AC27" s="24"/>
    </row>
    <row r="28" spans="29:29" x14ac:dyDescent="0.25">
      <c r="AC28" s="24"/>
    </row>
    <row r="29" spans="29:29" x14ac:dyDescent="0.25">
      <c r="AC29" s="24"/>
    </row>
    <row r="30" spans="29:29" x14ac:dyDescent="0.25">
      <c r="AC30" s="24"/>
    </row>
    <row r="31" spans="29:29" x14ac:dyDescent="0.25">
      <c r="AC31" s="24"/>
    </row>
    <row r="32" spans="29:29" x14ac:dyDescent="0.25">
      <c r="AC32" s="24"/>
    </row>
    <row r="33" spans="29:29" x14ac:dyDescent="0.25">
      <c r="AC33" s="24"/>
    </row>
    <row r="34" spans="29:29" x14ac:dyDescent="0.25">
      <c r="AC34" s="24"/>
    </row>
    <row r="35" spans="29:29" x14ac:dyDescent="0.25">
      <c r="AC35" s="24"/>
    </row>
    <row r="36" spans="29:29" x14ac:dyDescent="0.25">
      <c r="AC36" s="24"/>
    </row>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Source</vt:lpstr>
      <vt:lpstr>PVT</vt:lpstr>
      <vt:lpstr>Dashboard</vt:lpstr>
      <vt:lpstr>Dashboard!Print_Area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Rakshit Vig</dc:creator>
  <cp:lastModifiedBy>Shams Zakaria</cp:lastModifiedBy>
  <dcterms:created xsi:type="dcterms:W3CDTF">2022-11-12T11:54:04Z</dcterms:created>
  <dcterms:modified xsi:type="dcterms:W3CDTF">2025-07-29T22:59:50Z</dcterms:modified>
</cp:coreProperties>
</file>